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300" windowWidth="25365" windowHeight="15540" tabRatio="704"/>
  </bookViews>
  <sheets>
    <sheet name="Table 5.1" sheetId="7" r:id="rId1"/>
    <sheet name="Table 5.2" sheetId="14" r:id="rId2"/>
    <sheet name="Table 5.3" sheetId="12" r:id="rId3"/>
    <sheet name="Table 5.4" sheetId="13" r:id="rId4"/>
    <sheet name="Spreadsheet 5.1" sheetId="8" r:id="rId5"/>
    <sheet name="Spreadsheet 5.2" sheetId="10" r:id="rId6"/>
    <sheet name="Annual returns" sheetId="15" r:id="rId7"/>
    <sheet name="Monthly excess returns" sheetId="16" r:id="rId8"/>
  </sheets>
  <externalReferences>
    <externalReference r:id="rId9"/>
  </externalReferences>
  <definedNames>
    <definedName name="d">'[1]Figure 5.9'!$B$2</definedName>
    <definedName name="d_2">'[1]Figure 5.9'!$F$2</definedName>
    <definedName name="d_3">'[1]Figure 5.9'!$J$2</definedName>
    <definedName name="_xlnm.Print_Area" localSheetId="4">'Spreadsheet 5.1'!$A$1:$I$16</definedName>
    <definedName name="r_">'[1]Figure 5.9'!$B$3</definedName>
    <definedName name="S">'[1]Figure 5.9'!$B$4</definedName>
    <definedName name="u">'[1]Figure 5.9'!$B$1</definedName>
    <definedName name="u_2">'[1]Figure 5.9'!$F$1</definedName>
    <definedName name="u_3">'[1]Figure 5.9'!$J$1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4" l="1"/>
  <c r="D3" i="14"/>
  <c r="D4" i="14"/>
  <c r="D5" i="14"/>
  <c r="G5" i="14"/>
  <c r="K5" i="14"/>
  <c r="D6" i="14"/>
  <c r="G6" i="14"/>
  <c r="H6" i="14"/>
  <c r="K6" i="14"/>
  <c r="L6" i="14"/>
  <c r="D7" i="14"/>
  <c r="G7" i="14"/>
  <c r="K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C90" i="14"/>
  <c r="H5" i="14" s="1"/>
  <c r="C91" i="14"/>
  <c r="D91" i="14" s="1"/>
  <c r="D92" i="14"/>
  <c r="M6" i="14" l="1"/>
  <c r="L5" i="14"/>
  <c r="D90" i="14"/>
  <c r="M7" i="14" s="1"/>
  <c r="H7" i="14"/>
  <c r="L7" i="14"/>
  <c r="I6" i="14"/>
  <c r="L3" i="13"/>
  <c r="M3" i="13"/>
  <c r="AB3" i="13"/>
  <c r="AC3" i="13"/>
  <c r="AC1091" i="13" s="1"/>
  <c r="AD3" i="13"/>
  <c r="AE3" i="13"/>
  <c r="AF3" i="13"/>
  <c r="L4" i="13"/>
  <c r="M4" i="13"/>
  <c r="AB4" i="13"/>
  <c r="AC4" i="13"/>
  <c r="AD4" i="13"/>
  <c r="AE4" i="13"/>
  <c r="AF4" i="13"/>
  <c r="L5" i="13"/>
  <c r="M5" i="13"/>
  <c r="AB5" i="13"/>
  <c r="AC5" i="13"/>
  <c r="AD5" i="13"/>
  <c r="AE5" i="13"/>
  <c r="AF5" i="13"/>
  <c r="L6" i="13"/>
  <c r="M6" i="13"/>
  <c r="AB6" i="13"/>
  <c r="AC6" i="13"/>
  <c r="AD6" i="13"/>
  <c r="AE6" i="13"/>
  <c r="AF6" i="13"/>
  <c r="L7" i="13"/>
  <c r="M7" i="13"/>
  <c r="U7" i="13"/>
  <c r="V7" i="13"/>
  <c r="W7" i="13"/>
  <c r="X7" i="13"/>
  <c r="AB7" i="13"/>
  <c r="AC7" i="13"/>
  <c r="AD7" i="13"/>
  <c r="AE7" i="13"/>
  <c r="AF7" i="13"/>
  <c r="L8" i="13"/>
  <c r="M8" i="13"/>
  <c r="AB8" i="13"/>
  <c r="AC8" i="13"/>
  <c r="AD8" i="13"/>
  <c r="AE8" i="13"/>
  <c r="AF8" i="13"/>
  <c r="L9" i="13"/>
  <c r="M9" i="13"/>
  <c r="AB9" i="13"/>
  <c r="AC9" i="13"/>
  <c r="AD9" i="13"/>
  <c r="AE9" i="13"/>
  <c r="AF9" i="13"/>
  <c r="L10" i="13"/>
  <c r="M10" i="13"/>
  <c r="AB10" i="13"/>
  <c r="AC10" i="13"/>
  <c r="AD10" i="13"/>
  <c r="AE10" i="13"/>
  <c r="AF10" i="13"/>
  <c r="L11" i="13"/>
  <c r="M11" i="13"/>
  <c r="AB11" i="13"/>
  <c r="AC11" i="13"/>
  <c r="AD11" i="13"/>
  <c r="AE11" i="13"/>
  <c r="AF11" i="13"/>
  <c r="L12" i="13"/>
  <c r="M12" i="13"/>
  <c r="AB12" i="13"/>
  <c r="AC12" i="13"/>
  <c r="AD12" i="13"/>
  <c r="AE12" i="13"/>
  <c r="AF12" i="13"/>
  <c r="L13" i="13"/>
  <c r="M13" i="13"/>
  <c r="AB13" i="13"/>
  <c r="AC13" i="13"/>
  <c r="AD13" i="13"/>
  <c r="AE13" i="13"/>
  <c r="AF13" i="13"/>
  <c r="L14" i="13"/>
  <c r="M14" i="13"/>
  <c r="AB14" i="13"/>
  <c r="AC14" i="13"/>
  <c r="AD14" i="13"/>
  <c r="AE14" i="13"/>
  <c r="AF14" i="13"/>
  <c r="L15" i="13"/>
  <c r="M15" i="13"/>
  <c r="AB15" i="13"/>
  <c r="AC15" i="13"/>
  <c r="AD15" i="13"/>
  <c r="AE15" i="13"/>
  <c r="AF15" i="13"/>
  <c r="L16" i="13"/>
  <c r="M16" i="13"/>
  <c r="AB16" i="13"/>
  <c r="AC16" i="13"/>
  <c r="AD16" i="13"/>
  <c r="AE16" i="13"/>
  <c r="AF16" i="13"/>
  <c r="L17" i="13"/>
  <c r="M17" i="13"/>
  <c r="AB17" i="13"/>
  <c r="AC17" i="13"/>
  <c r="AD17" i="13"/>
  <c r="AE17" i="13"/>
  <c r="AF17" i="13"/>
  <c r="L18" i="13"/>
  <c r="M18" i="13"/>
  <c r="AB18" i="13"/>
  <c r="AC18" i="13"/>
  <c r="AD18" i="13"/>
  <c r="AE18" i="13"/>
  <c r="AF18" i="13"/>
  <c r="L19" i="13"/>
  <c r="M19" i="13"/>
  <c r="AB19" i="13"/>
  <c r="AC19" i="13"/>
  <c r="AD19" i="13"/>
  <c r="AE19" i="13"/>
  <c r="AF19" i="13"/>
  <c r="L20" i="13"/>
  <c r="M20" i="13"/>
  <c r="N20" i="13"/>
  <c r="U20" i="13"/>
  <c r="V20" i="13"/>
  <c r="W20" i="13"/>
  <c r="X20" i="13"/>
  <c r="AB20" i="13"/>
  <c r="AC20" i="13"/>
  <c r="AD20" i="13"/>
  <c r="AE20" i="13"/>
  <c r="AF20" i="13"/>
  <c r="L21" i="13"/>
  <c r="M21" i="13"/>
  <c r="N21" i="13"/>
  <c r="AB21" i="13"/>
  <c r="AC21" i="13"/>
  <c r="AD21" i="13"/>
  <c r="AE21" i="13"/>
  <c r="AF21" i="13"/>
  <c r="L22" i="13"/>
  <c r="M22" i="13"/>
  <c r="N22" i="13"/>
  <c r="AB22" i="13"/>
  <c r="AC22" i="13"/>
  <c r="AD22" i="13"/>
  <c r="AE22" i="13"/>
  <c r="AF22" i="13"/>
  <c r="L23" i="13"/>
  <c r="M23" i="13"/>
  <c r="N23" i="13"/>
  <c r="AB23" i="13"/>
  <c r="AC23" i="13"/>
  <c r="AD23" i="13"/>
  <c r="AE23" i="13"/>
  <c r="AF23" i="13"/>
  <c r="L24" i="13"/>
  <c r="M24" i="13"/>
  <c r="N24" i="13"/>
  <c r="AB24" i="13"/>
  <c r="AC24" i="13"/>
  <c r="AD24" i="13"/>
  <c r="AE24" i="13"/>
  <c r="AF24" i="13"/>
  <c r="L25" i="13"/>
  <c r="M25" i="13"/>
  <c r="N25" i="13"/>
  <c r="AB25" i="13"/>
  <c r="AC25" i="13"/>
  <c r="AD25" i="13"/>
  <c r="AE25" i="13"/>
  <c r="AF25" i="13"/>
  <c r="L26" i="13"/>
  <c r="M26" i="13"/>
  <c r="N26" i="13"/>
  <c r="AB26" i="13"/>
  <c r="AC26" i="13"/>
  <c r="AD26" i="13"/>
  <c r="AE26" i="13"/>
  <c r="AF26" i="13"/>
  <c r="L27" i="13"/>
  <c r="M27" i="13"/>
  <c r="N27" i="13"/>
  <c r="AB27" i="13"/>
  <c r="AC27" i="13"/>
  <c r="AD27" i="13"/>
  <c r="AE27" i="13"/>
  <c r="AF27" i="13"/>
  <c r="L28" i="13"/>
  <c r="M28" i="13"/>
  <c r="N28" i="13"/>
  <c r="AB28" i="13"/>
  <c r="AC28" i="13"/>
  <c r="AD28" i="13"/>
  <c r="AE28" i="13"/>
  <c r="AF28" i="13"/>
  <c r="L29" i="13"/>
  <c r="M29" i="13"/>
  <c r="N29" i="13"/>
  <c r="AB29" i="13"/>
  <c r="AC29" i="13"/>
  <c r="AD29" i="13"/>
  <c r="AE29" i="13"/>
  <c r="AF29" i="13"/>
  <c r="L30" i="13"/>
  <c r="M30" i="13"/>
  <c r="N30" i="13"/>
  <c r="AB30" i="13"/>
  <c r="AC30" i="13"/>
  <c r="AD30" i="13"/>
  <c r="AE30" i="13"/>
  <c r="AF30" i="13"/>
  <c r="L31" i="13"/>
  <c r="M31" i="13"/>
  <c r="N31" i="13"/>
  <c r="AB31" i="13"/>
  <c r="AC31" i="13"/>
  <c r="AD31" i="13"/>
  <c r="AE31" i="13"/>
  <c r="AF31" i="13"/>
  <c r="L32" i="13"/>
  <c r="M32" i="13"/>
  <c r="N32" i="13"/>
  <c r="AB32" i="13"/>
  <c r="AC32" i="13"/>
  <c r="AD32" i="13"/>
  <c r="AE32" i="13"/>
  <c r="AF32" i="13"/>
  <c r="L33" i="13"/>
  <c r="M33" i="13"/>
  <c r="N33" i="13"/>
  <c r="AB33" i="13"/>
  <c r="AC33" i="13"/>
  <c r="AD33" i="13"/>
  <c r="AE33" i="13"/>
  <c r="AF33" i="13"/>
  <c r="L34" i="13"/>
  <c r="M34" i="13"/>
  <c r="N34" i="13"/>
  <c r="AB34" i="13"/>
  <c r="AC34" i="13"/>
  <c r="AD34" i="13"/>
  <c r="AE34" i="13"/>
  <c r="AF34" i="13"/>
  <c r="L35" i="13"/>
  <c r="M35" i="13"/>
  <c r="N35" i="13"/>
  <c r="AB35" i="13"/>
  <c r="AC35" i="13"/>
  <c r="AD35" i="13"/>
  <c r="AE35" i="13"/>
  <c r="AF35" i="13"/>
  <c r="L36" i="13"/>
  <c r="M36" i="13"/>
  <c r="N36" i="13"/>
  <c r="AB36" i="13"/>
  <c r="AC36" i="13"/>
  <c r="AD36" i="13"/>
  <c r="AE36" i="13"/>
  <c r="AF36" i="13"/>
  <c r="L37" i="13"/>
  <c r="M37" i="13"/>
  <c r="N37" i="13"/>
  <c r="AB37" i="13"/>
  <c r="AC37" i="13"/>
  <c r="AD37" i="13"/>
  <c r="AE37" i="13"/>
  <c r="AF37" i="13"/>
  <c r="L38" i="13"/>
  <c r="M38" i="13"/>
  <c r="N38" i="13"/>
  <c r="AB38" i="13"/>
  <c r="AC38" i="13"/>
  <c r="AD38" i="13"/>
  <c r="AE38" i="13"/>
  <c r="AF38" i="13"/>
  <c r="L39" i="13"/>
  <c r="M39" i="13"/>
  <c r="N39" i="13"/>
  <c r="AB39" i="13"/>
  <c r="AC39" i="13"/>
  <c r="AD39" i="13"/>
  <c r="AE39" i="13"/>
  <c r="AF39" i="13"/>
  <c r="L40" i="13"/>
  <c r="M40" i="13"/>
  <c r="N40" i="13"/>
  <c r="AB40" i="13"/>
  <c r="AC40" i="13"/>
  <c r="AD40" i="13"/>
  <c r="AE40" i="13"/>
  <c r="AF40" i="13"/>
  <c r="L41" i="13"/>
  <c r="M41" i="13"/>
  <c r="N41" i="13"/>
  <c r="AB41" i="13"/>
  <c r="AC41" i="13"/>
  <c r="AD41" i="13"/>
  <c r="AE41" i="13"/>
  <c r="AF41" i="13"/>
  <c r="L42" i="13"/>
  <c r="M42" i="13"/>
  <c r="N42" i="13"/>
  <c r="AB42" i="13"/>
  <c r="AC42" i="13"/>
  <c r="AD42" i="13"/>
  <c r="AE42" i="13"/>
  <c r="AF42" i="13"/>
  <c r="L43" i="13"/>
  <c r="M43" i="13"/>
  <c r="N43" i="13"/>
  <c r="AB43" i="13"/>
  <c r="AC43" i="13"/>
  <c r="AD43" i="13"/>
  <c r="AE43" i="13"/>
  <c r="AF43" i="13"/>
  <c r="L44" i="13"/>
  <c r="M44" i="13"/>
  <c r="N44" i="13"/>
  <c r="AB44" i="13"/>
  <c r="AC44" i="13"/>
  <c r="AD44" i="13"/>
  <c r="AE44" i="13"/>
  <c r="AF44" i="13"/>
  <c r="L45" i="13"/>
  <c r="M45" i="13"/>
  <c r="N45" i="13"/>
  <c r="AB45" i="13"/>
  <c r="AC45" i="13"/>
  <c r="AD45" i="13"/>
  <c r="AE45" i="13"/>
  <c r="AF45" i="13"/>
  <c r="L46" i="13"/>
  <c r="M46" i="13"/>
  <c r="N46" i="13"/>
  <c r="AB46" i="13"/>
  <c r="AC46" i="13"/>
  <c r="AD46" i="13"/>
  <c r="AE46" i="13"/>
  <c r="AF46" i="13"/>
  <c r="L47" i="13"/>
  <c r="M47" i="13"/>
  <c r="N47" i="13"/>
  <c r="AB47" i="13"/>
  <c r="AC47" i="13"/>
  <c r="AD47" i="13"/>
  <c r="AE47" i="13"/>
  <c r="AF47" i="13"/>
  <c r="L48" i="13"/>
  <c r="M48" i="13"/>
  <c r="N48" i="13"/>
  <c r="AB48" i="13"/>
  <c r="AC48" i="13"/>
  <c r="AD48" i="13"/>
  <c r="AE48" i="13"/>
  <c r="AF48" i="13"/>
  <c r="L49" i="13"/>
  <c r="M49" i="13"/>
  <c r="N49" i="13"/>
  <c r="AB49" i="13"/>
  <c r="AC49" i="13"/>
  <c r="AD49" i="13"/>
  <c r="AE49" i="13"/>
  <c r="AF49" i="13"/>
  <c r="L50" i="13"/>
  <c r="M50" i="13"/>
  <c r="N50" i="13"/>
  <c r="AB50" i="13"/>
  <c r="AC50" i="13"/>
  <c r="AD50" i="13"/>
  <c r="AE50" i="13"/>
  <c r="AF50" i="13"/>
  <c r="L51" i="13"/>
  <c r="M51" i="13"/>
  <c r="N51" i="13"/>
  <c r="AB51" i="13"/>
  <c r="AC51" i="13"/>
  <c r="AD51" i="13"/>
  <c r="AE51" i="13"/>
  <c r="AF51" i="13"/>
  <c r="L52" i="13"/>
  <c r="M52" i="13"/>
  <c r="N52" i="13"/>
  <c r="T52" i="13"/>
  <c r="U52" i="13"/>
  <c r="V52" i="13"/>
  <c r="W52" i="13"/>
  <c r="X52" i="13"/>
  <c r="AB52" i="13"/>
  <c r="AC52" i="13"/>
  <c r="AD52" i="13"/>
  <c r="AE52" i="13"/>
  <c r="AF52" i="13"/>
  <c r="L53" i="13"/>
  <c r="M53" i="13"/>
  <c r="N53" i="13"/>
  <c r="AB53" i="13"/>
  <c r="AC53" i="13"/>
  <c r="AD53" i="13"/>
  <c r="AE53" i="13"/>
  <c r="AF53" i="13"/>
  <c r="L54" i="13"/>
  <c r="M54" i="13"/>
  <c r="N54" i="13"/>
  <c r="AB54" i="13"/>
  <c r="AC54" i="13"/>
  <c r="AD54" i="13"/>
  <c r="AE54" i="13"/>
  <c r="AF54" i="13"/>
  <c r="L55" i="13"/>
  <c r="M55" i="13"/>
  <c r="N55" i="13"/>
  <c r="AB55" i="13"/>
  <c r="AC55" i="13"/>
  <c r="AD55" i="13"/>
  <c r="AE55" i="13"/>
  <c r="AF55" i="13"/>
  <c r="L56" i="13"/>
  <c r="M56" i="13"/>
  <c r="N56" i="13"/>
  <c r="AB56" i="13"/>
  <c r="AC56" i="13"/>
  <c r="AD56" i="13"/>
  <c r="AE56" i="13"/>
  <c r="AF56" i="13"/>
  <c r="L57" i="13"/>
  <c r="M57" i="13"/>
  <c r="N57" i="13"/>
  <c r="AB57" i="13"/>
  <c r="AC57" i="13"/>
  <c r="AD57" i="13"/>
  <c r="AE57" i="13"/>
  <c r="AF57" i="13"/>
  <c r="L58" i="13"/>
  <c r="M58" i="13"/>
  <c r="N58" i="13"/>
  <c r="AB58" i="13"/>
  <c r="AC58" i="13"/>
  <c r="AD58" i="13"/>
  <c r="AE58" i="13"/>
  <c r="AF58" i="13"/>
  <c r="L59" i="13"/>
  <c r="M59" i="13"/>
  <c r="N59" i="13"/>
  <c r="AB59" i="13"/>
  <c r="AC59" i="13"/>
  <c r="AD59" i="13"/>
  <c r="AE59" i="13"/>
  <c r="AF59" i="13"/>
  <c r="L60" i="13"/>
  <c r="M60" i="13"/>
  <c r="N60" i="13"/>
  <c r="AB60" i="13"/>
  <c r="AC60" i="13"/>
  <c r="AD60" i="13"/>
  <c r="AE60" i="13"/>
  <c r="AF60" i="13"/>
  <c r="L61" i="13"/>
  <c r="M61" i="13"/>
  <c r="N61" i="13"/>
  <c r="AB61" i="13"/>
  <c r="AC61" i="13"/>
  <c r="AD61" i="13"/>
  <c r="AE61" i="13"/>
  <c r="AF61" i="13"/>
  <c r="L62" i="13"/>
  <c r="M62" i="13"/>
  <c r="N62" i="13"/>
  <c r="AB62" i="13"/>
  <c r="AC62" i="13"/>
  <c r="AD62" i="13"/>
  <c r="AE62" i="13"/>
  <c r="AF62" i="13"/>
  <c r="L63" i="13"/>
  <c r="M63" i="13"/>
  <c r="N63" i="13"/>
  <c r="AB63" i="13"/>
  <c r="AC63" i="13"/>
  <c r="AD63" i="13"/>
  <c r="AE63" i="13"/>
  <c r="AF63" i="13"/>
  <c r="L64" i="13"/>
  <c r="M64" i="13"/>
  <c r="N64" i="13"/>
  <c r="AB64" i="13"/>
  <c r="AC64" i="13"/>
  <c r="AD64" i="13"/>
  <c r="AE64" i="13"/>
  <c r="AF64" i="13"/>
  <c r="L65" i="13"/>
  <c r="M65" i="13"/>
  <c r="N65" i="13"/>
  <c r="AB65" i="13"/>
  <c r="AC65" i="13"/>
  <c r="AD65" i="13"/>
  <c r="AE65" i="13"/>
  <c r="AF65" i="13"/>
  <c r="L66" i="13"/>
  <c r="M66" i="13"/>
  <c r="N66" i="13"/>
  <c r="AB66" i="13"/>
  <c r="AC66" i="13"/>
  <c r="AD66" i="13"/>
  <c r="AE66" i="13"/>
  <c r="AF66" i="13"/>
  <c r="L67" i="13"/>
  <c r="M67" i="13"/>
  <c r="N67" i="13"/>
  <c r="AB67" i="13"/>
  <c r="AC67" i="13"/>
  <c r="AD67" i="13"/>
  <c r="AE67" i="13"/>
  <c r="AF67" i="13"/>
  <c r="L68" i="13"/>
  <c r="M68" i="13"/>
  <c r="N68" i="13"/>
  <c r="AB68" i="13"/>
  <c r="AC68" i="13"/>
  <c r="AD68" i="13"/>
  <c r="AE68" i="13"/>
  <c r="AF68" i="13"/>
  <c r="L69" i="13"/>
  <c r="M69" i="13"/>
  <c r="N69" i="13"/>
  <c r="AB69" i="13"/>
  <c r="AC69" i="13"/>
  <c r="AD69" i="13"/>
  <c r="AE69" i="13"/>
  <c r="AF69" i="13"/>
  <c r="L70" i="13"/>
  <c r="M70" i="13"/>
  <c r="N70" i="13"/>
  <c r="AB70" i="13"/>
  <c r="AC70" i="13"/>
  <c r="AD70" i="13"/>
  <c r="AE70" i="13"/>
  <c r="AF70" i="13"/>
  <c r="L71" i="13"/>
  <c r="M71" i="13"/>
  <c r="N71" i="13"/>
  <c r="AB71" i="13"/>
  <c r="AC71" i="13"/>
  <c r="AD71" i="13"/>
  <c r="AE71" i="13"/>
  <c r="AF71" i="13"/>
  <c r="L72" i="13"/>
  <c r="M72" i="13"/>
  <c r="N72" i="13"/>
  <c r="AB72" i="13"/>
  <c r="AC72" i="13"/>
  <c r="AD72" i="13"/>
  <c r="AE72" i="13"/>
  <c r="AF72" i="13"/>
  <c r="L73" i="13"/>
  <c r="M73" i="13"/>
  <c r="N73" i="13"/>
  <c r="AB73" i="13"/>
  <c r="AC73" i="13"/>
  <c r="AD73" i="13"/>
  <c r="AE73" i="13"/>
  <c r="AF73" i="13"/>
  <c r="L74" i="13"/>
  <c r="M74" i="13"/>
  <c r="N74" i="13"/>
  <c r="AB74" i="13"/>
  <c r="AC74" i="13"/>
  <c r="AD74" i="13"/>
  <c r="AE74" i="13"/>
  <c r="AF74" i="13"/>
  <c r="L75" i="13"/>
  <c r="M75" i="13"/>
  <c r="N75" i="13"/>
  <c r="AB75" i="13"/>
  <c r="AC75" i="13"/>
  <c r="AD75" i="13"/>
  <c r="AE75" i="13"/>
  <c r="AF75" i="13"/>
  <c r="L76" i="13"/>
  <c r="M76" i="13"/>
  <c r="N76" i="13"/>
  <c r="AB76" i="13"/>
  <c r="AC76" i="13"/>
  <c r="AD76" i="13"/>
  <c r="AE76" i="13"/>
  <c r="AF76" i="13"/>
  <c r="L77" i="13"/>
  <c r="M77" i="13"/>
  <c r="N77" i="13"/>
  <c r="AB77" i="13"/>
  <c r="AC77" i="13"/>
  <c r="AD77" i="13"/>
  <c r="AE77" i="13"/>
  <c r="AF77" i="13"/>
  <c r="L78" i="13"/>
  <c r="M78" i="13"/>
  <c r="N78" i="13"/>
  <c r="AB78" i="13"/>
  <c r="AC78" i="13"/>
  <c r="AD78" i="13"/>
  <c r="AE78" i="13"/>
  <c r="AF78" i="13"/>
  <c r="L79" i="13"/>
  <c r="M79" i="13"/>
  <c r="N79" i="13"/>
  <c r="AB79" i="13"/>
  <c r="AC79" i="13"/>
  <c r="AD79" i="13"/>
  <c r="AE79" i="13"/>
  <c r="AF79" i="13"/>
  <c r="L80" i="13"/>
  <c r="M80" i="13"/>
  <c r="N80" i="13"/>
  <c r="AB80" i="13"/>
  <c r="AC80" i="13"/>
  <c r="AD80" i="13"/>
  <c r="AE80" i="13"/>
  <c r="AF80" i="13"/>
  <c r="L81" i="13"/>
  <c r="M81" i="13"/>
  <c r="N81" i="13"/>
  <c r="AB81" i="13"/>
  <c r="AC81" i="13"/>
  <c r="AD81" i="13"/>
  <c r="AE81" i="13"/>
  <c r="AF81" i="13"/>
  <c r="L82" i="13"/>
  <c r="M82" i="13"/>
  <c r="N82" i="13"/>
  <c r="AB82" i="13"/>
  <c r="AC82" i="13"/>
  <c r="AD82" i="13"/>
  <c r="AE82" i="13"/>
  <c r="AF82" i="13"/>
  <c r="L83" i="13"/>
  <c r="M83" i="13"/>
  <c r="N83" i="13"/>
  <c r="AB83" i="13"/>
  <c r="AC83" i="13"/>
  <c r="AD83" i="13"/>
  <c r="AE83" i="13"/>
  <c r="AF83" i="13"/>
  <c r="L84" i="13"/>
  <c r="M84" i="13"/>
  <c r="N84" i="13"/>
  <c r="AB84" i="13"/>
  <c r="AC84" i="13"/>
  <c r="AD84" i="13"/>
  <c r="AE84" i="13"/>
  <c r="AF84" i="13"/>
  <c r="L85" i="13"/>
  <c r="M85" i="13"/>
  <c r="N85" i="13"/>
  <c r="AB85" i="13"/>
  <c r="AC85" i="13"/>
  <c r="AD85" i="13"/>
  <c r="AE85" i="13"/>
  <c r="AF85" i="13"/>
  <c r="L86" i="13"/>
  <c r="M86" i="13"/>
  <c r="N86" i="13"/>
  <c r="AB86" i="13"/>
  <c r="AC86" i="13"/>
  <c r="AD86" i="13"/>
  <c r="AE86" i="13"/>
  <c r="AF86" i="13"/>
  <c r="L87" i="13"/>
  <c r="M87" i="13"/>
  <c r="N87" i="13"/>
  <c r="AB87" i="13"/>
  <c r="AC87" i="13"/>
  <c r="AD87" i="13"/>
  <c r="AE87" i="13"/>
  <c r="AF87" i="13"/>
  <c r="L88" i="13"/>
  <c r="M88" i="13"/>
  <c r="N88" i="13"/>
  <c r="AB88" i="13"/>
  <c r="AC88" i="13"/>
  <c r="AD88" i="13"/>
  <c r="AE88" i="13"/>
  <c r="AF88" i="13"/>
  <c r="L89" i="13"/>
  <c r="M89" i="13"/>
  <c r="N89" i="13"/>
  <c r="AB89" i="13"/>
  <c r="AC89" i="13"/>
  <c r="AD89" i="13"/>
  <c r="AE89" i="13"/>
  <c r="AF89" i="13"/>
  <c r="L90" i="13"/>
  <c r="M90" i="13"/>
  <c r="N90" i="13"/>
  <c r="AB90" i="13"/>
  <c r="AC90" i="13"/>
  <c r="AD90" i="13"/>
  <c r="AE90" i="13"/>
  <c r="AF90" i="13"/>
  <c r="L91" i="13"/>
  <c r="M91" i="13"/>
  <c r="N91" i="13"/>
  <c r="AB91" i="13"/>
  <c r="AC91" i="13"/>
  <c r="AD91" i="13"/>
  <c r="AE91" i="13"/>
  <c r="AF91" i="13"/>
  <c r="L92" i="13"/>
  <c r="M92" i="13"/>
  <c r="N92" i="13"/>
  <c r="AB92" i="13"/>
  <c r="AC92" i="13"/>
  <c r="AD92" i="13"/>
  <c r="AE92" i="13"/>
  <c r="AF92" i="13"/>
  <c r="L93" i="13"/>
  <c r="M93" i="13"/>
  <c r="N93" i="13"/>
  <c r="AB93" i="13"/>
  <c r="AC93" i="13"/>
  <c r="AD93" i="13"/>
  <c r="AE93" i="13"/>
  <c r="AF93" i="13"/>
  <c r="L94" i="13"/>
  <c r="M94" i="13"/>
  <c r="N94" i="13"/>
  <c r="AB94" i="13"/>
  <c r="AC94" i="13"/>
  <c r="AD94" i="13"/>
  <c r="AE94" i="13"/>
  <c r="AF94" i="13"/>
  <c r="L95" i="13"/>
  <c r="M95" i="13"/>
  <c r="N95" i="13"/>
  <c r="AB95" i="13"/>
  <c r="AC95" i="13"/>
  <c r="AD95" i="13"/>
  <c r="AE95" i="13"/>
  <c r="AF95" i="13"/>
  <c r="L96" i="13"/>
  <c r="M96" i="13"/>
  <c r="N96" i="13"/>
  <c r="AB96" i="13"/>
  <c r="AC96" i="13"/>
  <c r="AD96" i="13"/>
  <c r="AE96" i="13"/>
  <c r="AF96" i="13"/>
  <c r="L97" i="13"/>
  <c r="M97" i="13"/>
  <c r="N97" i="13"/>
  <c r="AB97" i="13"/>
  <c r="AC97" i="13"/>
  <c r="AD97" i="13"/>
  <c r="AE97" i="13"/>
  <c r="AF97" i="13"/>
  <c r="L98" i="13"/>
  <c r="M98" i="13"/>
  <c r="N98" i="13"/>
  <c r="AB98" i="13"/>
  <c r="AC98" i="13"/>
  <c r="AD98" i="13"/>
  <c r="AE98" i="13"/>
  <c r="AF98" i="13"/>
  <c r="L99" i="13"/>
  <c r="M99" i="13"/>
  <c r="N99" i="13"/>
  <c r="AB99" i="13"/>
  <c r="AC99" i="13"/>
  <c r="AD99" i="13"/>
  <c r="AE99" i="13"/>
  <c r="AF99" i="13"/>
  <c r="L100" i="13"/>
  <c r="M100" i="13"/>
  <c r="N100" i="13"/>
  <c r="AB100" i="13"/>
  <c r="AC100" i="13"/>
  <c r="AD100" i="13"/>
  <c r="AE100" i="13"/>
  <c r="AF100" i="13"/>
  <c r="L101" i="13"/>
  <c r="M101" i="13"/>
  <c r="N101" i="13"/>
  <c r="AB101" i="13"/>
  <c r="AC101" i="13"/>
  <c r="AD101" i="13"/>
  <c r="AE101" i="13"/>
  <c r="AF101" i="13"/>
  <c r="L102" i="13"/>
  <c r="M102" i="13"/>
  <c r="N102" i="13"/>
  <c r="AB102" i="13"/>
  <c r="AC102" i="13"/>
  <c r="AD102" i="13"/>
  <c r="AE102" i="13"/>
  <c r="AF102" i="13"/>
  <c r="L103" i="13"/>
  <c r="M103" i="13"/>
  <c r="N103" i="13"/>
  <c r="AB103" i="13"/>
  <c r="AC103" i="13"/>
  <c r="AD103" i="13"/>
  <c r="AE103" i="13"/>
  <c r="AF103" i="13"/>
  <c r="L104" i="13"/>
  <c r="M104" i="13"/>
  <c r="N104" i="13"/>
  <c r="AB104" i="13"/>
  <c r="AC104" i="13"/>
  <c r="AD104" i="13"/>
  <c r="AE104" i="13"/>
  <c r="AF104" i="13"/>
  <c r="L105" i="13"/>
  <c r="M105" i="13"/>
  <c r="N105" i="13"/>
  <c r="AB105" i="13"/>
  <c r="AC105" i="13"/>
  <c r="AD105" i="13"/>
  <c r="AE105" i="13"/>
  <c r="AF105" i="13"/>
  <c r="L106" i="13"/>
  <c r="M106" i="13"/>
  <c r="N106" i="13"/>
  <c r="AB106" i="13"/>
  <c r="AC106" i="13"/>
  <c r="AD106" i="13"/>
  <c r="AE106" i="13"/>
  <c r="AF106" i="13"/>
  <c r="L107" i="13"/>
  <c r="M107" i="13"/>
  <c r="N107" i="13"/>
  <c r="AB107" i="13"/>
  <c r="AC107" i="13"/>
  <c r="AD107" i="13"/>
  <c r="AE107" i="13"/>
  <c r="AF107" i="13"/>
  <c r="L108" i="13"/>
  <c r="M108" i="13"/>
  <c r="N108" i="13"/>
  <c r="AB108" i="13"/>
  <c r="AC108" i="13"/>
  <c r="AD108" i="13"/>
  <c r="AE108" i="13"/>
  <c r="AF108" i="13"/>
  <c r="L109" i="13"/>
  <c r="M109" i="13"/>
  <c r="N109" i="13"/>
  <c r="AB109" i="13"/>
  <c r="AC109" i="13"/>
  <c r="AD109" i="13"/>
  <c r="AE109" i="13"/>
  <c r="AF109" i="13"/>
  <c r="L110" i="13"/>
  <c r="M110" i="13"/>
  <c r="N110" i="13"/>
  <c r="AB110" i="13"/>
  <c r="AC110" i="13"/>
  <c r="AD110" i="13"/>
  <c r="AE110" i="13"/>
  <c r="AF110" i="13"/>
  <c r="L111" i="13"/>
  <c r="M111" i="13"/>
  <c r="N111" i="13"/>
  <c r="AB111" i="13"/>
  <c r="AC111" i="13"/>
  <c r="AD111" i="13"/>
  <c r="AE111" i="13"/>
  <c r="AF111" i="13"/>
  <c r="L112" i="13"/>
  <c r="M112" i="13"/>
  <c r="N112" i="13"/>
  <c r="AB112" i="13"/>
  <c r="AC112" i="13"/>
  <c r="AD112" i="13"/>
  <c r="AE112" i="13"/>
  <c r="AF112" i="13"/>
  <c r="L113" i="13"/>
  <c r="M113" i="13"/>
  <c r="N113" i="13"/>
  <c r="AB113" i="13"/>
  <c r="AC113" i="13"/>
  <c r="AD113" i="13"/>
  <c r="AE113" i="13"/>
  <c r="AF113" i="13"/>
  <c r="L114" i="13"/>
  <c r="M114" i="13"/>
  <c r="N114" i="13"/>
  <c r="AB114" i="13"/>
  <c r="AC114" i="13"/>
  <c r="AD114" i="13"/>
  <c r="AE114" i="13"/>
  <c r="AF114" i="13"/>
  <c r="L115" i="13"/>
  <c r="M115" i="13"/>
  <c r="N115" i="13"/>
  <c r="AB115" i="13"/>
  <c r="AC115" i="13"/>
  <c r="AD115" i="13"/>
  <c r="AE115" i="13"/>
  <c r="AF115" i="13"/>
  <c r="L116" i="13"/>
  <c r="M116" i="13"/>
  <c r="N116" i="13"/>
  <c r="AB116" i="13"/>
  <c r="AC116" i="13"/>
  <c r="AD116" i="13"/>
  <c r="AE116" i="13"/>
  <c r="AF116" i="13"/>
  <c r="L117" i="13"/>
  <c r="M117" i="13"/>
  <c r="N117" i="13"/>
  <c r="AB117" i="13"/>
  <c r="AC117" i="13"/>
  <c r="AD117" i="13"/>
  <c r="AE117" i="13"/>
  <c r="AF117" i="13"/>
  <c r="L118" i="13"/>
  <c r="M118" i="13"/>
  <c r="N118" i="13"/>
  <c r="AB118" i="13"/>
  <c r="AC118" i="13"/>
  <c r="AD118" i="13"/>
  <c r="AE118" i="13"/>
  <c r="AF118" i="13"/>
  <c r="L119" i="13"/>
  <c r="M119" i="13"/>
  <c r="N119" i="13"/>
  <c r="AB119" i="13"/>
  <c r="AC119" i="13"/>
  <c r="AD119" i="13"/>
  <c r="AE119" i="13"/>
  <c r="AF119" i="13"/>
  <c r="L120" i="13"/>
  <c r="M120" i="13"/>
  <c r="N120" i="13"/>
  <c r="AB120" i="13"/>
  <c r="AC120" i="13"/>
  <c r="AD120" i="13"/>
  <c r="AE120" i="13"/>
  <c r="AF120" i="13"/>
  <c r="L121" i="13"/>
  <c r="M121" i="13"/>
  <c r="N121" i="13"/>
  <c r="AB121" i="13"/>
  <c r="AC121" i="13"/>
  <c r="AD121" i="13"/>
  <c r="AE121" i="13"/>
  <c r="AF121" i="13"/>
  <c r="L122" i="13"/>
  <c r="M122" i="13"/>
  <c r="N122" i="13"/>
  <c r="AB122" i="13"/>
  <c r="AC122" i="13"/>
  <c r="AD122" i="13"/>
  <c r="AE122" i="13"/>
  <c r="AF122" i="13"/>
  <c r="L123" i="13"/>
  <c r="M123" i="13"/>
  <c r="N123" i="13"/>
  <c r="AB123" i="13"/>
  <c r="AC123" i="13"/>
  <c r="AD123" i="13"/>
  <c r="AE123" i="13"/>
  <c r="AF123" i="13"/>
  <c r="L124" i="13"/>
  <c r="M124" i="13"/>
  <c r="N124" i="13"/>
  <c r="AB124" i="13"/>
  <c r="AC124" i="13"/>
  <c r="AD124" i="13"/>
  <c r="AE124" i="13"/>
  <c r="AF124" i="13"/>
  <c r="L125" i="13"/>
  <c r="M125" i="13"/>
  <c r="N125" i="13"/>
  <c r="AB125" i="13"/>
  <c r="AC125" i="13"/>
  <c r="AD125" i="13"/>
  <c r="AE125" i="13"/>
  <c r="AF125" i="13"/>
  <c r="L126" i="13"/>
  <c r="M126" i="13"/>
  <c r="N126" i="13"/>
  <c r="AB126" i="13"/>
  <c r="AC126" i="13"/>
  <c r="AD126" i="13"/>
  <c r="AE126" i="13"/>
  <c r="AF126" i="13"/>
  <c r="L127" i="13"/>
  <c r="M127" i="13"/>
  <c r="N127" i="13"/>
  <c r="AB127" i="13"/>
  <c r="AC127" i="13"/>
  <c r="AD127" i="13"/>
  <c r="AE127" i="13"/>
  <c r="AF127" i="13"/>
  <c r="L128" i="13"/>
  <c r="M128" i="13"/>
  <c r="N128" i="13"/>
  <c r="AB128" i="13"/>
  <c r="AC128" i="13"/>
  <c r="AD128" i="13"/>
  <c r="AE128" i="13"/>
  <c r="AF128" i="13"/>
  <c r="L129" i="13"/>
  <c r="M129" i="13"/>
  <c r="N129" i="13"/>
  <c r="AB129" i="13"/>
  <c r="AC129" i="13"/>
  <c r="AD129" i="13"/>
  <c r="AE129" i="13"/>
  <c r="AF129" i="13"/>
  <c r="L130" i="13"/>
  <c r="M130" i="13"/>
  <c r="N130" i="13"/>
  <c r="AB130" i="13"/>
  <c r="AC130" i="13"/>
  <c r="AD130" i="13"/>
  <c r="AE130" i="13"/>
  <c r="AF130" i="13"/>
  <c r="L131" i="13"/>
  <c r="M131" i="13"/>
  <c r="N131" i="13"/>
  <c r="AB131" i="13"/>
  <c r="AC131" i="13"/>
  <c r="AD131" i="13"/>
  <c r="AE131" i="13"/>
  <c r="AF131" i="13"/>
  <c r="L132" i="13"/>
  <c r="M132" i="13"/>
  <c r="N132" i="13"/>
  <c r="AB132" i="13"/>
  <c r="AC132" i="13"/>
  <c r="AD132" i="13"/>
  <c r="AE132" i="13"/>
  <c r="AF132" i="13"/>
  <c r="L133" i="13"/>
  <c r="M133" i="13"/>
  <c r="N133" i="13"/>
  <c r="AB133" i="13"/>
  <c r="AC133" i="13"/>
  <c r="AD133" i="13"/>
  <c r="AE133" i="13"/>
  <c r="AF133" i="13"/>
  <c r="L134" i="13"/>
  <c r="M134" i="13"/>
  <c r="N134" i="13"/>
  <c r="AB134" i="13"/>
  <c r="AC134" i="13"/>
  <c r="AD134" i="13"/>
  <c r="AE134" i="13"/>
  <c r="AF134" i="13"/>
  <c r="L135" i="13"/>
  <c r="M135" i="13"/>
  <c r="N135" i="13"/>
  <c r="AB135" i="13"/>
  <c r="AC135" i="13"/>
  <c r="AD135" i="13"/>
  <c r="AE135" i="13"/>
  <c r="AF135" i="13"/>
  <c r="L136" i="13"/>
  <c r="M136" i="13"/>
  <c r="N136" i="13"/>
  <c r="AB136" i="13"/>
  <c r="AC136" i="13"/>
  <c r="AD136" i="13"/>
  <c r="AE136" i="13"/>
  <c r="AF136" i="13"/>
  <c r="L137" i="13"/>
  <c r="M137" i="13"/>
  <c r="N137" i="13"/>
  <c r="AB137" i="13"/>
  <c r="AC137" i="13"/>
  <c r="AD137" i="13"/>
  <c r="AE137" i="13"/>
  <c r="AF137" i="13"/>
  <c r="L138" i="13"/>
  <c r="M138" i="13"/>
  <c r="N138" i="13"/>
  <c r="AB138" i="13"/>
  <c r="AC138" i="13"/>
  <c r="AD138" i="13"/>
  <c r="AE138" i="13"/>
  <c r="AF138" i="13"/>
  <c r="L139" i="13"/>
  <c r="M139" i="13"/>
  <c r="N139" i="13"/>
  <c r="AB139" i="13"/>
  <c r="AC139" i="13"/>
  <c r="AD139" i="13"/>
  <c r="AE139" i="13"/>
  <c r="AF139" i="13"/>
  <c r="L140" i="13"/>
  <c r="M140" i="13"/>
  <c r="N140" i="13"/>
  <c r="AB140" i="13"/>
  <c r="AC140" i="13"/>
  <c r="AD140" i="13"/>
  <c r="AE140" i="13"/>
  <c r="AF140" i="13"/>
  <c r="L141" i="13"/>
  <c r="M141" i="13"/>
  <c r="N141" i="13"/>
  <c r="AB141" i="13"/>
  <c r="AC141" i="13"/>
  <c r="AD141" i="13"/>
  <c r="AE141" i="13"/>
  <c r="AF141" i="13"/>
  <c r="L142" i="13"/>
  <c r="M142" i="13"/>
  <c r="N142" i="13"/>
  <c r="AB142" i="13"/>
  <c r="AC142" i="13"/>
  <c r="AD142" i="13"/>
  <c r="AE142" i="13"/>
  <c r="AF142" i="13"/>
  <c r="L143" i="13"/>
  <c r="M143" i="13"/>
  <c r="N143" i="13"/>
  <c r="AB143" i="13"/>
  <c r="AC143" i="13"/>
  <c r="AD143" i="13"/>
  <c r="AE143" i="13"/>
  <c r="AF143" i="13"/>
  <c r="L144" i="13"/>
  <c r="M144" i="13"/>
  <c r="N144" i="13"/>
  <c r="AB144" i="13"/>
  <c r="AC144" i="13"/>
  <c r="AD144" i="13"/>
  <c r="AE144" i="13"/>
  <c r="AF144" i="13"/>
  <c r="L145" i="13"/>
  <c r="M145" i="13"/>
  <c r="N145" i="13"/>
  <c r="AB145" i="13"/>
  <c r="AC145" i="13"/>
  <c r="AD145" i="13"/>
  <c r="AE145" i="13"/>
  <c r="AF145" i="13"/>
  <c r="L146" i="13"/>
  <c r="M146" i="13"/>
  <c r="N146" i="13"/>
  <c r="AB146" i="13"/>
  <c r="AC146" i="13"/>
  <c r="AD146" i="13"/>
  <c r="AE146" i="13"/>
  <c r="AF146" i="13"/>
  <c r="L147" i="13"/>
  <c r="M147" i="13"/>
  <c r="N147" i="13"/>
  <c r="AB147" i="13"/>
  <c r="AC147" i="13"/>
  <c r="AD147" i="13"/>
  <c r="AE147" i="13"/>
  <c r="AF147" i="13"/>
  <c r="L148" i="13"/>
  <c r="M148" i="13"/>
  <c r="N148" i="13"/>
  <c r="AB148" i="13"/>
  <c r="AC148" i="13"/>
  <c r="AD148" i="13"/>
  <c r="AE148" i="13"/>
  <c r="AF148" i="13"/>
  <c r="L149" i="13"/>
  <c r="M149" i="13"/>
  <c r="N149" i="13"/>
  <c r="AB149" i="13"/>
  <c r="AC149" i="13"/>
  <c r="AD149" i="13"/>
  <c r="AE149" i="13"/>
  <c r="AF149" i="13"/>
  <c r="L150" i="13"/>
  <c r="M150" i="13"/>
  <c r="N150" i="13"/>
  <c r="AB150" i="13"/>
  <c r="AC150" i="13"/>
  <c r="AD150" i="13"/>
  <c r="AE150" i="13"/>
  <c r="AF150" i="13"/>
  <c r="L151" i="13"/>
  <c r="M151" i="13"/>
  <c r="N151" i="13"/>
  <c r="AB151" i="13"/>
  <c r="AC151" i="13"/>
  <c r="AD151" i="13"/>
  <c r="AE151" i="13"/>
  <c r="AF151" i="13"/>
  <c r="L152" i="13"/>
  <c r="M152" i="13"/>
  <c r="N152" i="13"/>
  <c r="AB152" i="13"/>
  <c r="AC152" i="13"/>
  <c r="AD152" i="13"/>
  <c r="AE152" i="13"/>
  <c r="AF152" i="13"/>
  <c r="L153" i="13"/>
  <c r="M153" i="13"/>
  <c r="N153" i="13"/>
  <c r="AB153" i="13"/>
  <c r="AC153" i="13"/>
  <c r="AD153" i="13"/>
  <c r="AE153" i="13"/>
  <c r="AF153" i="13"/>
  <c r="L154" i="13"/>
  <c r="M154" i="13"/>
  <c r="N154" i="13"/>
  <c r="AB154" i="13"/>
  <c r="AC154" i="13"/>
  <c r="AD154" i="13"/>
  <c r="AE154" i="13"/>
  <c r="AF154" i="13"/>
  <c r="L155" i="13"/>
  <c r="M155" i="13"/>
  <c r="N155" i="13"/>
  <c r="AB155" i="13"/>
  <c r="AC155" i="13"/>
  <c r="AD155" i="13"/>
  <c r="AE155" i="13"/>
  <c r="AF155" i="13"/>
  <c r="L156" i="13"/>
  <c r="M156" i="13"/>
  <c r="N156" i="13"/>
  <c r="AB156" i="13"/>
  <c r="AC156" i="13"/>
  <c r="AD156" i="13"/>
  <c r="AE156" i="13"/>
  <c r="AF156" i="13"/>
  <c r="L157" i="13"/>
  <c r="M157" i="13"/>
  <c r="N157" i="13"/>
  <c r="AB157" i="13"/>
  <c r="AC157" i="13"/>
  <c r="AD157" i="13"/>
  <c r="AE157" i="13"/>
  <c r="AF157" i="13"/>
  <c r="L158" i="13"/>
  <c r="M158" i="13"/>
  <c r="N158" i="13"/>
  <c r="AB158" i="13"/>
  <c r="AC158" i="13"/>
  <c r="AD158" i="13"/>
  <c r="AE158" i="13"/>
  <c r="AF158" i="13"/>
  <c r="L159" i="13"/>
  <c r="M159" i="13"/>
  <c r="N159" i="13"/>
  <c r="AB159" i="13"/>
  <c r="AC159" i="13"/>
  <c r="AD159" i="13"/>
  <c r="AE159" i="13"/>
  <c r="AF159" i="13"/>
  <c r="L160" i="13"/>
  <c r="M160" i="13"/>
  <c r="N160" i="13"/>
  <c r="AB160" i="13"/>
  <c r="AC160" i="13"/>
  <c r="AD160" i="13"/>
  <c r="AE160" i="13"/>
  <c r="AF160" i="13"/>
  <c r="L161" i="13"/>
  <c r="M161" i="13"/>
  <c r="N161" i="13"/>
  <c r="AB161" i="13"/>
  <c r="AC161" i="13"/>
  <c r="AD161" i="13"/>
  <c r="AE161" i="13"/>
  <c r="AF161" i="13"/>
  <c r="L162" i="13"/>
  <c r="M162" i="13"/>
  <c r="N162" i="13"/>
  <c r="AB162" i="13"/>
  <c r="AC162" i="13"/>
  <c r="AD162" i="13"/>
  <c r="AE162" i="13"/>
  <c r="AF162" i="13"/>
  <c r="L163" i="13"/>
  <c r="M163" i="13"/>
  <c r="N163" i="13"/>
  <c r="AB163" i="13"/>
  <c r="AC163" i="13"/>
  <c r="AD163" i="13"/>
  <c r="AE163" i="13"/>
  <c r="AF163" i="13"/>
  <c r="L164" i="13"/>
  <c r="M164" i="13"/>
  <c r="N164" i="13"/>
  <c r="AB164" i="13"/>
  <c r="AC164" i="13"/>
  <c r="AD164" i="13"/>
  <c r="AE164" i="13"/>
  <c r="AF164" i="13"/>
  <c r="L165" i="13"/>
  <c r="M165" i="13"/>
  <c r="N165" i="13"/>
  <c r="AB165" i="13"/>
  <c r="AC165" i="13"/>
  <c r="AD165" i="13"/>
  <c r="AE165" i="13"/>
  <c r="AF165" i="13"/>
  <c r="L166" i="13"/>
  <c r="M166" i="13"/>
  <c r="N166" i="13"/>
  <c r="AB166" i="13"/>
  <c r="AC166" i="13"/>
  <c r="AD166" i="13"/>
  <c r="AE166" i="13"/>
  <c r="AF166" i="13"/>
  <c r="L167" i="13"/>
  <c r="M167" i="13"/>
  <c r="N167" i="13"/>
  <c r="AB167" i="13"/>
  <c r="AC167" i="13"/>
  <c r="AD167" i="13"/>
  <c r="AE167" i="13"/>
  <c r="AF167" i="13"/>
  <c r="L168" i="13"/>
  <c r="M168" i="13"/>
  <c r="N168" i="13"/>
  <c r="AB168" i="13"/>
  <c r="AC168" i="13"/>
  <c r="AD168" i="13"/>
  <c r="AE168" i="13"/>
  <c r="AF168" i="13"/>
  <c r="L169" i="13"/>
  <c r="M169" i="13"/>
  <c r="N169" i="13"/>
  <c r="AB169" i="13"/>
  <c r="AC169" i="13"/>
  <c r="AD169" i="13"/>
  <c r="AE169" i="13"/>
  <c r="AF169" i="13"/>
  <c r="L170" i="13"/>
  <c r="M170" i="13"/>
  <c r="N170" i="13"/>
  <c r="AB170" i="13"/>
  <c r="AC170" i="13"/>
  <c r="AD170" i="13"/>
  <c r="AE170" i="13"/>
  <c r="AF170" i="13"/>
  <c r="L171" i="13"/>
  <c r="M171" i="13"/>
  <c r="N171" i="13"/>
  <c r="AB171" i="13"/>
  <c r="AC171" i="13"/>
  <c r="AD171" i="13"/>
  <c r="AE171" i="13"/>
  <c r="AF171" i="13"/>
  <c r="L172" i="13"/>
  <c r="M172" i="13"/>
  <c r="N172" i="13"/>
  <c r="AB172" i="13"/>
  <c r="AC172" i="13"/>
  <c r="AD172" i="13"/>
  <c r="AE172" i="13"/>
  <c r="AF172" i="13"/>
  <c r="L173" i="13"/>
  <c r="M173" i="13"/>
  <c r="N173" i="13"/>
  <c r="AB173" i="13"/>
  <c r="AC173" i="13"/>
  <c r="AD173" i="13"/>
  <c r="AE173" i="13"/>
  <c r="AF173" i="13"/>
  <c r="L174" i="13"/>
  <c r="M174" i="13"/>
  <c r="N174" i="13"/>
  <c r="AB174" i="13"/>
  <c r="AC174" i="13"/>
  <c r="AD174" i="13"/>
  <c r="AE174" i="13"/>
  <c r="AF174" i="13"/>
  <c r="L175" i="13"/>
  <c r="M175" i="13"/>
  <c r="N175" i="13"/>
  <c r="AB175" i="13"/>
  <c r="AC175" i="13"/>
  <c r="AD175" i="13"/>
  <c r="AE175" i="13"/>
  <c r="AF175" i="13"/>
  <c r="L176" i="13"/>
  <c r="M176" i="13"/>
  <c r="N176" i="13"/>
  <c r="AB176" i="13"/>
  <c r="AC176" i="13"/>
  <c r="AD176" i="13"/>
  <c r="AE176" i="13"/>
  <c r="AF176" i="13"/>
  <c r="L177" i="13"/>
  <c r="M177" i="13"/>
  <c r="N177" i="13"/>
  <c r="AB177" i="13"/>
  <c r="AC177" i="13"/>
  <c r="AD177" i="13"/>
  <c r="AE177" i="13"/>
  <c r="AF177" i="13"/>
  <c r="L178" i="13"/>
  <c r="M178" i="13"/>
  <c r="N178" i="13"/>
  <c r="AB178" i="13"/>
  <c r="AC178" i="13"/>
  <c r="AD178" i="13"/>
  <c r="AE178" i="13"/>
  <c r="AF178" i="13"/>
  <c r="L179" i="13"/>
  <c r="M179" i="13"/>
  <c r="N179" i="13"/>
  <c r="AB179" i="13"/>
  <c r="AC179" i="13"/>
  <c r="AD179" i="13"/>
  <c r="AE179" i="13"/>
  <c r="AF179" i="13"/>
  <c r="L180" i="13"/>
  <c r="M180" i="13"/>
  <c r="N180" i="13"/>
  <c r="AB180" i="13"/>
  <c r="AC180" i="13"/>
  <c r="AD180" i="13"/>
  <c r="AE180" i="13"/>
  <c r="AF180" i="13"/>
  <c r="L181" i="13"/>
  <c r="M181" i="13"/>
  <c r="N181" i="13"/>
  <c r="AB181" i="13"/>
  <c r="AC181" i="13"/>
  <c r="AD181" i="13"/>
  <c r="AE181" i="13"/>
  <c r="AF181" i="13"/>
  <c r="L182" i="13"/>
  <c r="M182" i="13"/>
  <c r="N182" i="13"/>
  <c r="AB182" i="13"/>
  <c r="AC182" i="13"/>
  <c r="AD182" i="13"/>
  <c r="AE182" i="13"/>
  <c r="AF182" i="13"/>
  <c r="L183" i="13"/>
  <c r="M183" i="13"/>
  <c r="N183" i="13"/>
  <c r="AB183" i="13"/>
  <c r="AC183" i="13"/>
  <c r="AD183" i="13"/>
  <c r="AE183" i="13"/>
  <c r="AF183" i="13"/>
  <c r="L184" i="13"/>
  <c r="M184" i="13"/>
  <c r="N184" i="13"/>
  <c r="AB184" i="13"/>
  <c r="AC184" i="13"/>
  <c r="AD184" i="13"/>
  <c r="AE184" i="13"/>
  <c r="AF184" i="13"/>
  <c r="L185" i="13"/>
  <c r="M185" i="13"/>
  <c r="N185" i="13"/>
  <c r="AB185" i="13"/>
  <c r="AC185" i="13"/>
  <c r="AD185" i="13"/>
  <c r="AE185" i="13"/>
  <c r="AF185" i="13"/>
  <c r="L186" i="13"/>
  <c r="M186" i="13"/>
  <c r="N186" i="13"/>
  <c r="AB186" i="13"/>
  <c r="AC186" i="13"/>
  <c r="AD186" i="13"/>
  <c r="AE186" i="13"/>
  <c r="AF186" i="13"/>
  <c r="L187" i="13"/>
  <c r="M187" i="13"/>
  <c r="N187" i="13"/>
  <c r="AB187" i="13"/>
  <c r="AC187" i="13"/>
  <c r="AD187" i="13"/>
  <c r="AE187" i="13"/>
  <c r="AF187" i="13"/>
  <c r="L188" i="13"/>
  <c r="M188" i="13"/>
  <c r="N188" i="13"/>
  <c r="AB188" i="13"/>
  <c r="AC188" i="13"/>
  <c r="AD188" i="13"/>
  <c r="AE188" i="13"/>
  <c r="AF188" i="13"/>
  <c r="L189" i="13"/>
  <c r="M189" i="13"/>
  <c r="N189" i="13"/>
  <c r="AB189" i="13"/>
  <c r="AC189" i="13"/>
  <c r="AD189" i="13"/>
  <c r="AE189" i="13"/>
  <c r="AF189" i="13"/>
  <c r="L190" i="13"/>
  <c r="M190" i="13"/>
  <c r="N190" i="13"/>
  <c r="AB190" i="13"/>
  <c r="AC190" i="13"/>
  <c r="AD190" i="13"/>
  <c r="AE190" i="13"/>
  <c r="AF190" i="13"/>
  <c r="L191" i="13"/>
  <c r="M191" i="13"/>
  <c r="N191" i="13"/>
  <c r="AB191" i="13"/>
  <c r="AC191" i="13"/>
  <c r="AD191" i="13"/>
  <c r="AE191" i="13"/>
  <c r="AF191" i="13"/>
  <c r="L192" i="13"/>
  <c r="M192" i="13"/>
  <c r="N192" i="13"/>
  <c r="AB192" i="13"/>
  <c r="AC192" i="13"/>
  <c r="AD192" i="13"/>
  <c r="AE192" i="13"/>
  <c r="AF192" i="13"/>
  <c r="L193" i="13"/>
  <c r="M193" i="13"/>
  <c r="N193" i="13"/>
  <c r="AB193" i="13"/>
  <c r="AC193" i="13"/>
  <c r="AD193" i="13"/>
  <c r="AE193" i="13"/>
  <c r="AF193" i="13"/>
  <c r="L194" i="13"/>
  <c r="M194" i="13"/>
  <c r="N194" i="13"/>
  <c r="AB194" i="13"/>
  <c r="AC194" i="13"/>
  <c r="AD194" i="13"/>
  <c r="AE194" i="13"/>
  <c r="AF194" i="13"/>
  <c r="L195" i="13"/>
  <c r="M195" i="13"/>
  <c r="N195" i="13"/>
  <c r="AB195" i="13"/>
  <c r="AC195" i="13"/>
  <c r="AD195" i="13"/>
  <c r="AE195" i="13"/>
  <c r="AF195" i="13"/>
  <c r="L196" i="13"/>
  <c r="M196" i="13"/>
  <c r="N196" i="13"/>
  <c r="AB196" i="13"/>
  <c r="AC196" i="13"/>
  <c r="AD196" i="13"/>
  <c r="AE196" i="13"/>
  <c r="AF196" i="13"/>
  <c r="L197" i="13"/>
  <c r="M197" i="13"/>
  <c r="N197" i="13"/>
  <c r="AB197" i="13"/>
  <c r="AC197" i="13"/>
  <c r="AD197" i="13"/>
  <c r="AE197" i="13"/>
  <c r="AF197" i="13"/>
  <c r="L198" i="13"/>
  <c r="M198" i="13"/>
  <c r="N198" i="13"/>
  <c r="AB198" i="13"/>
  <c r="AC198" i="13"/>
  <c r="AD198" i="13"/>
  <c r="AE198" i="13"/>
  <c r="AF198" i="13"/>
  <c r="L199" i="13"/>
  <c r="M199" i="13"/>
  <c r="N199" i="13"/>
  <c r="AB199" i="13"/>
  <c r="AC199" i="13"/>
  <c r="AD199" i="13"/>
  <c r="AE199" i="13"/>
  <c r="AF199" i="13"/>
  <c r="L200" i="13"/>
  <c r="M200" i="13"/>
  <c r="N200" i="13"/>
  <c r="AB200" i="13"/>
  <c r="AC200" i="13"/>
  <c r="AD200" i="13"/>
  <c r="AE200" i="13"/>
  <c r="AF200" i="13"/>
  <c r="L201" i="13"/>
  <c r="M201" i="13"/>
  <c r="N201" i="13"/>
  <c r="AB201" i="13"/>
  <c r="AC201" i="13"/>
  <c r="AD201" i="13"/>
  <c r="AE201" i="13"/>
  <c r="AF201" i="13"/>
  <c r="L202" i="13"/>
  <c r="M202" i="13"/>
  <c r="N202" i="13"/>
  <c r="AB202" i="13"/>
  <c r="AC202" i="13"/>
  <c r="AD202" i="13"/>
  <c r="AE202" i="13"/>
  <c r="AF202" i="13"/>
  <c r="L203" i="13"/>
  <c r="M203" i="13"/>
  <c r="N203" i="13"/>
  <c r="AB203" i="13"/>
  <c r="AC203" i="13"/>
  <c r="AD203" i="13"/>
  <c r="AE203" i="13"/>
  <c r="AF203" i="13"/>
  <c r="L204" i="13"/>
  <c r="M204" i="13"/>
  <c r="N204" i="13"/>
  <c r="AB204" i="13"/>
  <c r="AC204" i="13"/>
  <c r="AD204" i="13"/>
  <c r="AE204" i="13"/>
  <c r="AF204" i="13"/>
  <c r="L205" i="13"/>
  <c r="M205" i="13"/>
  <c r="N205" i="13"/>
  <c r="AB205" i="13"/>
  <c r="AC205" i="13"/>
  <c r="AD205" i="13"/>
  <c r="AE205" i="13"/>
  <c r="AF205" i="13"/>
  <c r="L206" i="13"/>
  <c r="M206" i="13"/>
  <c r="N206" i="13"/>
  <c r="AB206" i="13"/>
  <c r="AC206" i="13"/>
  <c r="AD206" i="13"/>
  <c r="AE206" i="13"/>
  <c r="AF206" i="13"/>
  <c r="L207" i="13"/>
  <c r="M207" i="13"/>
  <c r="N207" i="13"/>
  <c r="AB207" i="13"/>
  <c r="AC207" i="13"/>
  <c r="AD207" i="13"/>
  <c r="AE207" i="13"/>
  <c r="AF207" i="13"/>
  <c r="L208" i="13"/>
  <c r="M208" i="13"/>
  <c r="N208" i="13"/>
  <c r="AB208" i="13"/>
  <c r="AC208" i="13"/>
  <c r="AD208" i="13"/>
  <c r="AE208" i="13"/>
  <c r="AF208" i="13"/>
  <c r="L209" i="13"/>
  <c r="M209" i="13"/>
  <c r="N209" i="13"/>
  <c r="AB209" i="13"/>
  <c r="AC209" i="13"/>
  <c r="AD209" i="13"/>
  <c r="AE209" i="13"/>
  <c r="AF209" i="13"/>
  <c r="L210" i="13"/>
  <c r="M210" i="13"/>
  <c r="N210" i="13"/>
  <c r="AB210" i="13"/>
  <c r="AC210" i="13"/>
  <c r="AD210" i="13"/>
  <c r="AE210" i="13"/>
  <c r="AF210" i="13"/>
  <c r="L211" i="13"/>
  <c r="M211" i="13"/>
  <c r="N211" i="13"/>
  <c r="AB211" i="13"/>
  <c r="AC211" i="13"/>
  <c r="AD211" i="13"/>
  <c r="AE211" i="13"/>
  <c r="AF211" i="13"/>
  <c r="L212" i="13"/>
  <c r="M212" i="13"/>
  <c r="N212" i="13"/>
  <c r="AB212" i="13"/>
  <c r="AC212" i="13"/>
  <c r="AD212" i="13"/>
  <c r="AE212" i="13"/>
  <c r="AF212" i="13"/>
  <c r="L213" i="13"/>
  <c r="M213" i="13"/>
  <c r="N213" i="13"/>
  <c r="AB213" i="13"/>
  <c r="AC213" i="13"/>
  <c r="AD213" i="13"/>
  <c r="AE213" i="13"/>
  <c r="AF213" i="13"/>
  <c r="L214" i="13"/>
  <c r="M214" i="13"/>
  <c r="N214" i="13"/>
  <c r="AB214" i="13"/>
  <c r="AC214" i="13"/>
  <c r="AD214" i="13"/>
  <c r="AE214" i="13"/>
  <c r="AF214" i="13"/>
  <c r="L215" i="13"/>
  <c r="M215" i="13"/>
  <c r="N215" i="13"/>
  <c r="AB215" i="13"/>
  <c r="AC215" i="13"/>
  <c r="AD215" i="13"/>
  <c r="AE215" i="13"/>
  <c r="AF215" i="13"/>
  <c r="L216" i="13"/>
  <c r="M216" i="13"/>
  <c r="N216" i="13"/>
  <c r="AB216" i="13"/>
  <c r="AC216" i="13"/>
  <c r="AD216" i="13"/>
  <c r="AE216" i="13"/>
  <c r="AF216" i="13"/>
  <c r="L217" i="13"/>
  <c r="M217" i="13"/>
  <c r="N217" i="13"/>
  <c r="AB217" i="13"/>
  <c r="AC217" i="13"/>
  <c r="AD217" i="13"/>
  <c r="AE217" i="13"/>
  <c r="AF217" i="13"/>
  <c r="L218" i="13"/>
  <c r="M218" i="13"/>
  <c r="N218" i="13"/>
  <c r="AB218" i="13"/>
  <c r="AC218" i="13"/>
  <c r="AD218" i="13"/>
  <c r="AE218" i="13"/>
  <c r="AF218" i="13"/>
  <c r="L219" i="13"/>
  <c r="M219" i="13"/>
  <c r="N219" i="13"/>
  <c r="AB219" i="13"/>
  <c r="AC219" i="13"/>
  <c r="AD219" i="13"/>
  <c r="AE219" i="13"/>
  <c r="AF219" i="13"/>
  <c r="L220" i="13"/>
  <c r="M220" i="13"/>
  <c r="N220" i="13"/>
  <c r="AB220" i="13"/>
  <c r="AC220" i="13"/>
  <c r="AD220" i="13"/>
  <c r="AE220" i="13"/>
  <c r="AF220" i="13"/>
  <c r="L221" i="13"/>
  <c r="M221" i="13"/>
  <c r="N221" i="13"/>
  <c r="AB221" i="13"/>
  <c r="AC221" i="13"/>
  <c r="AD221" i="13"/>
  <c r="AE221" i="13"/>
  <c r="AF221" i="13"/>
  <c r="L222" i="13"/>
  <c r="M222" i="13"/>
  <c r="N222" i="13"/>
  <c r="AB222" i="13"/>
  <c r="AC222" i="13"/>
  <c r="AD222" i="13"/>
  <c r="AE222" i="13"/>
  <c r="AF222" i="13"/>
  <c r="L223" i="13"/>
  <c r="M223" i="13"/>
  <c r="N223" i="13"/>
  <c r="AB223" i="13"/>
  <c r="AC223" i="13"/>
  <c r="AD223" i="13"/>
  <c r="AE223" i="13"/>
  <c r="AF223" i="13"/>
  <c r="L224" i="13"/>
  <c r="M224" i="13"/>
  <c r="N224" i="13"/>
  <c r="AB224" i="13"/>
  <c r="AC224" i="13"/>
  <c r="AD224" i="13"/>
  <c r="AE224" i="13"/>
  <c r="AF224" i="13"/>
  <c r="L225" i="13"/>
  <c r="M225" i="13"/>
  <c r="N225" i="13"/>
  <c r="AB225" i="13"/>
  <c r="AC225" i="13"/>
  <c r="AD225" i="13"/>
  <c r="AE225" i="13"/>
  <c r="AF225" i="13"/>
  <c r="L226" i="13"/>
  <c r="M226" i="13"/>
  <c r="N226" i="13"/>
  <c r="AB226" i="13"/>
  <c r="AC226" i="13"/>
  <c r="AD226" i="13"/>
  <c r="AE226" i="13"/>
  <c r="AF226" i="13"/>
  <c r="L227" i="13"/>
  <c r="M227" i="13"/>
  <c r="N227" i="13"/>
  <c r="AB227" i="13"/>
  <c r="AC227" i="13"/>
  <c r="AD227" i="13"/>
  <c r="AE227" i="13"/>
  <c r="AF227" i="13"/>
  <c r="L228" i="13"/>
  <c r="M228" i="13"/>
  <c r="N228" i="13"/>
  <c r="AB228" i="13"/>
  <c r="AC228" i="13"/>
  <c r="AD228" i="13"/>
  <c r="AE228" i="13"/>
  <c r="AF228" i="13"/>
  <c r="L229" i="13"/>
  <c r="M229" i="13"/>
  <c r="N229" i="13"/>
  <c r="AB229" i="13"/>
  <c r="AC229" i="13"/>
  <c r="AD229" i="13"/>
  <c r="AE229" i="13"/>
  <c r="AF229" i="13"/>
  <c r="L230" i="13"/>
  <c r="M230" i="13"/>
  <c r="N230" i="13"/>
  <c r="AB230" i="13"/>
  <c r="AC230" i="13"/>
  <c r="AD230" i="13"/>
  <c r="AE230" i="13"/>
  <c r="AF230" i="13"/>
  <c r="L231" i="13"/>
  <c r="M231" i="13"/>
  <c r="N231" i="13"/>
  <c r="AB231" i="13"/>
  <c r="AC231" i="13"/>
  <c r="AD231" i="13"/>
  <c r="AE231" i="13"/>
  <c r="AF231" i="13"/>
  <c r="L232" i="13"/>
  <c r="M232" i="13"/>
  <c r="N232" i="13"/>
  <c r="AB232" i="13"/>
  <c r="AC232" i="13"/>
  <c r="AD232" i="13"/>
  <c r="AE232" i="13"/>
  <c r="AF232" i="13"/>
  <c r="L233" i="13"/>
  <c r="M233" i="13"/>
  <c r="N233" i="13"/>
  <c r="AB233" i="13"/>
  <c r="AC233" i="13"/>
  <c r="AD233" i="13"/>
  <c r="AE233" i="13"/>
  <c r="AF233" i="13"/>
  <c r="L234" i="13"/>
  <c r="M234" i="13"/>
  <c r="N234" i="13"/>
  <c r="AB234" i="13"/>
  <c r="AC234" i="13"/>
  <c r="AD234" i="13"/>
  <c r="AE234" i="13"/>
  <c r="AF234" i="13"/>
  <c r="L235" i="13"/>
  <c r="M235" i="13"/>
  <c r="N235" i="13"/>
  <c r="AB235" i="13"/>
  <c r="AC235" i="13"/>
  <c r="AD235" i="13"/>
  <c r="AE235" i="13"/>
  <c r="AF235" i="13"/>
  <c r="L236" i="13"/>
  <c r="M236" i="13"/>
  <c r="N236" i="13"/>
  <c r="AB236" i="13"/>
  <c r="AC236" i="13"/>
  <c r="AD236" i="13"/>
  <c r="AE236" i="13"/>
  <c r="AF236" i="13"/>
  <c r="L237" i="13"/>
  <c r="M237" i="13"/>
  <c r="N237" i="13"/>
  <c r="AB237" i="13"/>
  <c r="AC237" i="13"/>
  <c r="AD237" i="13"/>
  <c r="AE237" i="13"/>
  <c r="AF237" i="13"/>
  <c r="L238" i="13"/>
  <c r="M238" i="13"/>
  <c r="N238" i="13"/>
  <c r="AB238" i="13"/>
  <c r="AC238" i="13"/>
  <c r="AD238" i="13"/>
  <c r="AE238" i="13"/>
  <c r="AF238" i="13"/>
  <c r="L239" i="13"/>
  <c r="M239" i="13"/>
  <c r="N239" i="13"/>
  <c r="AB239" i="13"/>
  <c r="AC239" i="13"/>
  <c r="AD239" i="13"/>
  <c r="AE239" i="13"/>
  <c r="AF239" i="13"/>
  <c r="L240" i="13"/>
  <c r="M240" i="13"/>
  <c r="N240" i="13"/>
  <c r="AB240" i="13"/>
  <c r="AC240" i="13"/>
  <c r="AD240" i="13"/>
  <c r="AE240" i="13"/>
  <c r="AF240" i="13"/>
  <c r="L241" i="13"/>
  <c r="M241" i="13"/>
  <c r="N241" i="13"/>
  <c r="AB241" i="13"/>
  <c r="AC241" i="13"/>
  <c r="AD241" i="13"/>
  <c r="AE241" i="13"/>
  <c r="AF241" i="13"/>
  <c r="L242" i="13"/>
  <c r="M242" i="13"/>
  <c r="N242" i="13"/>
  <c r="AB242" i="13"/>
  <c r="AC242" i="13"/>
  <c r="AD242" i="13"/>
  <c r="AE242" i="13"/>
  <c r="AF242" i="13"/>
  <c r="L243" i="13"/>
  <c r="M243" i="13"/>
  <c r="N243" i="13"/>
  <c r="AB243" i="13"/>
  <c r="AC243" i="13"/>
  <c r="AD243" i="13"/>
  <c r="AE243" i="13"/>
  <c r="AF243" i="13"/>
  <c r="L244" i="13"/>
  <c r="M244" i="13"/>
  <c r="N244" i="13"/>
  <c r="AB244" i="13"/>
  <c r="AC244" i="13"/>
  <c r="AD244" i="13"/>
  <c r="AE244" i="13"/>
  <c r="AF244" i="13"/>
  <c r="L245" i="13"/>
  <c r="M245" i="13"/>
  <c r="N245" i="13"/>
  <c r="AB245" i="13"/>
  <c r="AC245" i="13"/>
  <c r="AD245" i="13"/>
  <c r="AE245" i="13"/>
  <c r="AF245" i="13"/>
  <c r="L246" i="13"/>
  <c r="M246" i="13"/>
  <c r="N246" i="13"/>
  <c r="AB246" i="13"/>
  <c r="AC246" i="13"/>
  <c r="AD246" i="13"/>
  <c r="AE246" i="13"/>
  <c r="AF246" i="13"/>
  <c r="L247" i="13"/>
  <c r="M247" i="13"/>
  <c r="N247" i="13"/>
  <c r="AB247" i="13"/>
  <c r="AC247" i="13"/>
  <c r="AD247" i="13"/>
  <c r="AE247" i="13"/>
  <c r="AF247" i="13"/>
  <c r="L248" i="13"/>
  <c r="M248" i="13"/>
  <c r="N248" i="13"/>
  <c r="AB248" i="13"/>
  <c r="AC248" i="13"/>
  <c r="AD248" i="13"/>
  <c r="AE248" i="13"/>
  <c r="AF248" i="13"/>
  <c r="L249" i="13"/>
  <c r="M249" i="13"/>
  <c r="N249" i="13"/>
  <c r="AB249" i="13"/>
  <c r="AC249" i="13"/>
  <c r="AD249" i="13"/>
  <c r="AE249" i="13"/>
  <c r="AF249" i="13"/>
  <c r="L250" i="13"/>
  <c r="M250" i="13"/>
  <c r="N250" i="13"/>
  <c r="AB250" i="13"/>
  <c r="AC250" i="13"/>
  <c r="AD250" i="13"/>
  <c r="AE250" i="13"/>
  <c r="AF250" i="13"/>
  <c r="L251" i="13"/>
  <c r="M251" i="13"/>
  <c r="N251" i="13"/>
  <c r="AB251" i="13"/>
  <c r="AC251" i="13"/>
  <c r="AD251" i="13"/>
  <c r="AE251" i="13"/>
  <c r="AF251" i="13"/>
  <c r="L252" i="13"/>
  <c r="M252" i="13"/>
  <c r="N252" i="13"/>
  <c r="AB252" i="13"/>
  <c r="AC252" i="13"/>
  <c r="AD252" i="13"/>
  <c r="AE252" i="13"/>
  <c r="AF252" i="13"/>
  <c r="L253" i="13"/>
  <c r="M253" i="13"/>
  <c r="N253" i="13"/>
  <c r="AB253" i="13"/>
  <c r="AC253" i="13"/>
  <c r="AD253" i="13"/>
  <c r="AE253" i="13"/>
  <c r="AF253" i="13"/>
  <c r="L254" i="13"/>
  <c r="M254" i="13"/>
  <c r="N254" i="13"/>
  <c r="AB254" i="13"/>
  <c r="AC254" i="13"/>
  <c r="AD254" i="13"/>
  <c r="AE254" i="13"/>
  <c r="AF254" i="13"/>
  <c r="L255" i="13"/>
  <c r="M255" i="13"/>
  <c r="N255" i="13"/>
  <c r="AB255" i="13"/>
  <c r="AC255" i="13"/>
  <c r="AD255" i="13"/>
  <c r="AE255" i="13"/>
  <c r="AF255" i="13"/>
  <c r="L256" i="13"/>
  <c r="M256" i="13"/>
  <c r="N256" i="13"/>
  <c r="AB256" i="13"/>
  <c r="AC256" i="13"/>
  <c r="AD256" i="13"/>
  <c r="AE256" i="13"/>
  <c r="AF256" i="13"/>
  <c r="L257" i="13"/>
  <c r="M257" i="13"/>
  <c r="N257" i="13"/>
  <c r="AB257" i="13"/>
  <c r="AC257" i="13"/>
  <c r="AD257" i="13"/>
  <c r="AE257" i="13"/>
  <c r="AF257" i="13"/>
  <c r="L258" i="13"/>
  <c r="M258" i="13"/>
  <c r="N258" i="13"/>
  <c r="AB258" i="13"/>
  <c r="AC258" i="13"/>
  <c r="AD258" i="13"/>
  <c r="AE258" i="13"/>
  <c r="AF258" i="13"/>
  <c r="L259" i="13"/>
  <c r="M259" i="13"/>
  <c r="N259" i="13"/>
  <c r="AB259" i="13"/>
  <c r="AC259" i="13"/>
  <c r="AD259" i="13"/>
  <c r="AE259" i="13"/>
  <c r="AF259" i="13"/>
  <c r="L260" i="13"/>
  <c r="M260" i="13"/>
  <c r="N260" i="13"/>
  <c r="AB260" i="13"/>
  <c r="AC260" i="13"/>
  <c r="AD260" i="13"/>
  <c r="AE260" i="13"/>
  <c r="AF260" i="13"/>
  <c r="L261" i="13"/>
  <c r="M261" i="13"/>
  <c r="N261" i="13"/>
  <c r="AB261" i="13"/>
  <c r="AC261" i="13"/>
  <c r="AD261" i="13"/>
  <c r="AE261" i="13"/>
  <c r="AF261" i="13"/>
  <c r="L262" i="13"/>
  <c r="M262" i="13"/>
  <c r="N262" i="13"/>
  <c r="AB262" i="13"/>
  <c r="AC262" i="13"/>
  <c r="AD262" i="13"/>
  <c r="AE262" i="13"/>
  <c r="AF262" i="13"/>
  <c r="L263" i="13"/>
  <c r="M263" i="13"/>
  <c r="N263" i="13"/>
  <c r="AB263" i="13"/>
  <c r="AC263" i="13"/>
  <c r="AD263" i="13"/>
  <c r="AE263" i="13"/>
  <c r="AF263" i="13"/>
  <c r="L264" i="13"/>
  <c r="M264" i="13"/>
  <c r="N264" i="13"/>
  <c r="AB264" i="13"/>
  <c r="AC264" i="13"/>
  <c r="AD264" i="13"/>
  <c r="AE264" i="13"/>
  <c r="AF264" i="13"/>
  <c r="L265" i="13"/>
  <c r="M265" i="13"/>
  <c r="N265" i="13"/>
  <c r="AB265" i="13"/>
  <c r="AC265" i="13"/>
  <c r="AD265" i="13"/>
  <c r="AE265" i="13"/>
  <c r="AF265" i="13"/>
  <c r="L266" i="13"/>
  <c r="M266" i="13"/>
  <c r="N266" i="13"/>
  <c r="AB266" i="13"/>
  <c r="AC266" i="13"/>
  <c r="AD266" i="13"/>
  <c r="AE266" i="13"/>
  <c r="AF266" i="13"/>
  <c r="L267" i="13"/>
  <c r="M267" i="13"/>
  <c r="N267" i="13"/>
  <c r="AB267" i="13"/>
  <c r="AC267" i="13"/>
  <c r="AD267" i="13"/>
  <c r="AE267" i="13"/>
  <c r="AF267" i="13"/>
  <c r="L268" i="13"/>
  <c r="M268" i="13"/>
  <c r="N268" i="13"/>
  <c r="AB268" i="13"/>
  <c r="AC268" i="13"/>
  <c r="AD268" i="13"/>
  <c r="AE268" i="13"/>
  <c r="AF268" i="13"/>
  <c r="L269" i="13"/>
  <c r="M269" i="13"/>
  <c r="N269" i="13"/>
  <c r="AB269" i="13"/>
  <c r="AC269" i="13"/>
  <c r="AD269" i="13"/>
  <c r="AE269" i="13"/>
  <c r="AF269" i="13"/>
  <c r="L270" i="13"/>
  <c r="M270" i="13"/>
  <c r="N270" i="13"/>
  <c r="AB270" i="13"/>
  <c r="AC270" i="13"/>
  <c r="AD270" i="13"/>
  <c r="AE270" i="13"/>
  <c r="AF270" i="13"/>
  <c r="L271" i="13"/>
  <c r="M271" i="13"/>
  <c r="N271" i="13"/>
  <c r="AB271" i="13"/>
  <c r="AC271" i="13"/>
  <c r="AD271" i="13"/>
  <c r="AE271" i="13"/>
  <c r="AF271" i="13"/>
  <c r="L272" i="13"/>
  <c r="M272" i="13"/>
  <c r="N272" i="13"/>
  <c r="AB272" i="13"/>
  <c r="AC272" i="13"/>
  <c r="AD272" i="13"/>
  <c r="AE272" i="13"/>
  <c r="AF272" i="13"/>
  <c r="L273" i="13"/>
  <c r="M273" i="13"/>
  <c r="N273" i="13"/>
  <c r="AB273" i="13"/>
  <c r="AC273" i="13"/>
  <c r="AD273" i="13"/>
  <c r="AE273" i="13"/>
  <c r="AF273" i="13"/>
  <c r="L274" i="13"/>
  <c r="M274" i="13"/>
  <c r="N274" i="13"/>
  <c r="AB274" i="13"/>
  <c r="AC274" i="13"/>
  <c r="AD274" i="13"/>
  <c r="AE274" i="13"/>
  <c r="AF274" i="13"/>
  <c r="L275" i="13"/>
  <c r="M275" i="13"/>
  <c r="N275" i="13"/>
  <c r="AB275" i="13"/>
  <c r="AC275" i="13"/>
  <c r="AD275" i="13"/>
  <c r="AE275" i="13"/>
  <c r="AF275" i="13"/>
  <c r="L276" i="13"/>
  <c r="M276" i="13"/>
  <c r="N276" i="13"/>
  <c r="AB276" i="13"/>
  <c r="AC276" i="13"/>
  <c r="AD276" i="13"/>
  <c r="AE276" i="13"/>
  <c r="AF276" i="13"/>
  <c r="L277" i="13"/>
  <c r="M277" i="13"/>
  <c r="N277" i="13"/>
  <c r="AB277" i="13"/>
  <c r="AC277" i="13"/>
  <c r="AD277" i="13"/>
  <c r="AE277" i="13"/>
  <c r="AF277" i="13"/>
  <c r="L278" i="13"/>
  <c r="M278" i="13"/>
  <c r="N278" i="13"/>
  <c r="AB278" i="13"/>
  <c r="AC278" i="13"/>
  <c r="AD278" i="13"/>
  <c r="AE278" i="13"/>
  <c r="AF278" i="13"/>
  <c r="L279" i="13"/>
  <c r="M279" i="13"/>
  <c r="N279" i="13"/>
  <c r="AB279" i="13"/>
  <c r="AC279" i="13"/>
  <c r="AD279" i="13"/>
  <c r="AE279" i="13"/>
  <c r="AF279" i="13"/>
  <c r="L280" i="13"/>
  <c r="M280" i="13"/>
  <c r="N280" i="13"/>
  <c r="AB280" i="13"/>
  <c r="AC280" i="13"/>
  <c r="AD280" i="13"/>
  <c r="AE280" i="13"/>
  <c r="AF280" i="13"/>
  <c r="L281" i="13"/>
  <c r="M281" i="13"/>
  <c r="N281" i="13"/>
  <c r="AB281" i="13"/>
  <c r="AC281" i="13"/>
  <c r="AD281" i="13"/>
  <c r="AE281" i="13"/>
  <c r="AF281" i="13"/>
  <c r="L282" i="13"/>
  <c r="M282" i="13"/>
  <c r="N282" i="13"/>
  <c r="AB282" i="13"/>
  <c r="AC282" i="13"/>
  <c r="AD282" i="13"/>
  <c r="AE282" i="13"/>
  <c r="AF282" i="13"/>
  <c r="L283" i="13"/>
  <c r="M283" i="13"/>
  <c r="N283" i="13"/>
  <c r="AB283" i="13"/>
  <c r="AC283" i="13"/>
  <c r="AD283" i="13"/>
  <c r="AE283" i="13"/>
  <c r="AF283" i="13"/>
  <c r="L284" i="13"/>
  <c r="M284" i="13"/>
  <c r="N284" i="13"/>
  <c r="AB284" i="13"/>
  <c r="AC284" i="13"/>
  <c r="AD284" i="13"/>
  <c r="AE284" i="13"/>
  <c r="AF284" i="13"/>
  <c r="L285" i="13"/>
  <c r="M285" i="13"/>
  <c r="N285" i="13"/>
  <c r="AB285" i="13"/>
  <c r="AC285" i="13"/>
  <c r="AD285" i="13"/>
  <c r="AE285" i="13"/>
  <c r="AF285" i="13"/>
  <c r="L286" i="13"/>
  <c r="M286" i="13"/>
  <c r="N286" i="13"/>
  <c r="AB286" i="13"/>
  <c r="AC286" i="13"/>
  <c r="AD286" i="13"/>
  <c r="AE286" i="13"/>
  <c r="AF286" i="13"/>
  <c r="L287" i="13"/>
  <c r="M287" i="13"/>
  <c r="N287" i="13"/>
  <c r="AB287" i="13"/>
  <c r="AC287" i="13"/>
  <c r="AD287" i="13"/>
  <c r="AE287" i="13"/>
  <c r="AF287" i="13"/>
  <c r="L288" i="13"/>
  <c r="M288" i="13"/>
  <c r="N288" i="13"/>
  <c r="AB288" i="13"/>
  <c r="AC288" i="13"/>
  <c r="AD288" i="13"/>
  <c r="AE288" i="13"/>
  <c r="AF288" i="13"/>
  <c r="L289" i="13"/>
  <c r="M289" i="13"/>
  <c r="N289" i="13"/>
  <c r="AB289" i="13"/>
  <c r="AC289" i="13"/>
  <c r="AD289" i="13"/>
  <c r="AE289" i="13"/>
  <c r="AF289" i="13"/>
  <c r="L290" i="13"/>
  <c r="M290" i="13"/>
  <c r="N290" i="13"/>
  <c r="AB290" i="13"/>
  <c r="AC290" i="13"/>
  <c r="AD290" i="13"/>
  <c r="AE290" i="13"/>
  <c r="AF290" i="13"/>
  <c r="L291" i="13"/>
  <c r="M291" i="13"/>
  <c r="N291" i="13"/>
  <c r="AB291" i="13"/>
  <c r="AC291" i="13"/>
  <c r="AD291" i="13"/>
  <c r="AE291" i="13"/>
  <c r="AF291" i="13"/>
  <c r="L292" i="13"/>
  <c r="M292" i="13"/>
  <c r="N292" i="13"/>
  <c r="AB292" i="13"/>
  <c r="AC292" i="13"/>
  <c r="AD292" i="13"/>
  <c r="AE292" i="13"/>
  <c r="AF292" i="13"/>
  <c r="L293" i="13"/>
  <c r="M293" i="13"/>
  <c r="N293" i="13"/>
  <c r="AB293" i="13"/>
  <c r="AC293" i="13"/>
  <c r="AD293" i="13"/>
  <c r="AE293" i="13"/>
  <c r="AF293" i="13"/>
  <c r="L294" i="13"/>
  <c r="M294" i="13"/>
  <c r="N294" i="13"/>
  <c r="AB294" i="13"/>
  <c r="AC294" i="13"/>
  <c r="AD294" i="13"/>
  <c r="AE294" i="13"/>
  <c r="AF294" i="13"/>
  <c r="L295" i="13"/>
  <c r="M295" i="13"/>
  <c r="N295" i="13"/>
  <c r="AB295" i="13"/>
  <c r="AC295" i="13"/>
  <c r="AD295" i="13"/>
  <c r="AE295" i="13"/>
  <c r="AF295" i="13"/>
  <c r="L296" i="13"/>
  <c r="M296" i="13"/>
  <c r="N296" i="13"/>
  <c r="AB296" i="13"/>
  <c r="AC296" i="13"/>
  <c r="AD296" i="13"/>
  <c r="AE296" i="13"/>
  <c r="AF296" i="13"/>
  <c r="L297" i="13"/>
  <c r="M297" i="13"/>
  <c r="N297" i="13"/>
  <c r="AB297" i="13"/>
  <c r="AC297" i="13"/>
  <c r="AD297" i="13"/>
  <c r="AE297" i="13"/>
  <c r="AF297" i="13"/>
  <c r="L298" i="13"/>
  <c r="M298" i="13"/>
  <c r="N298" i="13"/>
  <c r="AB298" i="13"/>
  <c r="AC298" i="13"/>
  <c r="AD298" i="13"/>
  <c r="AE298" i="13"/>
  <c r="AF298" i="13"/>
  <c r="L299" i="13"/>
  <c r="M299" i="13"/>
  <c r="N299" i="13"/>
  <c r="AB299" i="13"/>
  <c r="AC299" i="13"/>
  <c r="AD299" i="13"/>
  <c r="AE299" i="13"/>
  <c r="AF299" i="13"/>
  <c r="L300" i="13"/>
  <c r="M300" i="13"/>
  <c r="N300" i="13"/>
  <c r="AB300" i="13"/>
  <c r="AC300" i="13"/>
  <c r="AD300" i="13"/>
  <c r="AE300" i="13"/>
  <c r="AF300" i="13"/>
  <c r="L301" i="13"/>
  <c r="M301" i="13"/>
  <c r="N301" i="13"/>
  <c r="AB301" i="13"/>
  <c r="AC301" i="13"/>
  <c r="AD301" i="13"/>
  <c r="AE301" i="13"/>
  <c r="AF301" i="13"/>
  <c r="L302" i="13"/>
  <c r="M302" i="13"/>
  <c r="N302" i="13"/>
  <c r="AB302" i="13"/>
  <c r="AC302" i="13"/>
  <c r="AD302" i="13"/>
  <c r="AE302" i="13"/>
  <c r="AF302" i="13"/>
  <c r="L303" i="13"/>
  <c r="M303" i="13"/>
  <c r="N303" i="13"/>
  <c r="AB303" i="13"/>
  <c r="AC303" i="13"/>
  <c r="AD303" i="13"/>
  <c r="AE303" i="13"/>
  <c r="AF303" i="13"/>
  <c r="L304" i="13"/>
  <c r="M304" i="13"/>
  <c r="N304" i="13"/>
  <c r="AB304" i="13"/>
  <c r="AC304" i="13"/>
  <c r="AD304" i="13"/>
  <c r="AE304" i="13"/>
  <c r="AF304" i="13"/>
  <c r="L305" i="13"/>
  <c r="M305" i="13"/>
  <c r="N305" i="13"/>
  <c r="AB305" i="13"/>
  <c r="AC305" i="13"/>
  <c r="AD305" i="13"/>
  <c r="AE305" i="13"/>
  <c r="AF305" i="13"/>
  <c r="L306" i="13"/>
  <c r="M306" i="13"/>
  <c r="N306" i="13"/>
  <c r="AB306" i="13"/>
  <c r="AC306" i="13"/>
  <c r="AD306" i="13"/>
  <c r="AE306" i="13"/>
  <c r="AF306" i="13"/>
  <c r="L307" i="13"/>
  <c r="M307" i="13"/>
  <c r="N307" i="13"/>
  <c r="AB307" i="13"/>
  <c r="AC307" i="13"/>
  <c r="AD307" i="13"/>
  <c r="AE307" i="13"/>
  <c r="AF307" i="13"/>
  <c r="L308" i="13"/>
  <c r="M308" i="13"/>
  <c r="N308" i="13"/>
  <c r="AB308" i="13"/>
  <c r="AC308" i="13"/>
  <c r="AD308" i="13"/>
  <c r="AE308" i="13"/>
  <c r="AF308" i="13"/>
  <c r="L309" i="13"/>
  <c r="M309" i="13"/>
  <c r="N309" i="13"/>
  <c r="AB309" i="13"/>
  <c r="AC309" i="13"/>
  <c r="AD309" i="13"/>
  <c r="AE309" i="13"/>
  <c r="AF309" i="13"/>
  <c r="L310" i="13"/>
  <c r="M310" i="13"/>
  <c r="N310" i="13"/>
  <c r="AB310" i="13"/>
  <c r="AC310" i="13"/>
  <c r="AD310" i="13"/>
  <c r="AE310" i="13"/>
  <c r="AF310" i="13"/>
  <c r="L311" i="13"/>
  <c r="M311" i="13"/>
  <c r="N311" i="13"/>
  <c r="AB311" i="13"/>
  <c r="AC311" i="13"/>
  <c r="AD311" i="13"/>
  <c r="AE311" i="13"/>
  <c r="AF311" i="13"/>
  <c r="L312" i="13"/>
  <c r="M312" i="13"/>
  <c r="N312" i="13"/>
  <c r="AB312" i="13"/>
  <c r="AC312" i="13"/>
  <c r="AD312" i="13"/>
  <c r="AE312" i="13"/>
  <c r="AF312" i="13"/>
  <c r="L313" i="13"/>
  <c r="M313" i="13"/>
  <c r="N313" i="13"/>
  <c r="AB313" i="13"/>
  <c r="AC313" i="13"/>
  <c r="AD313" i="13"/>
  <c r="AE313" i="13"/>
  <c r="AF313" i="13"/>
  <c r="L314" i="13"/>
  <c r="M314" i="13"/>
  <c r="N314" i="13"/>
  <c r="AB314" i="13"/>
  <c r="AC314" i="13"/>
  <c r="AD314" i="13"/>
  <c r="AE314" i="13"/>
  <c r="AF314" i="13"/>
  <c r="L315" i="13"/>
  <c r="M315" i="13"/>
  <c r="N315" i="13"/>
  <c r="AB315" i="13"/>
  <c r="AC315" i="13"/>
  <c r="AD315" i="13"/>
  <c r="AE315" i="13"/>
  <c r="AF315" i="13"/>
  <c r="L316" i="13"/>
  <c r="M316" i="13"/>
  <c r="N316" i="13"/>
  <c r="AB316" i="13"/>
  <c r="AC316" i="13"/>
  <c r="AD316" i="13"/>
  <c r="AE316" i="13"/>
  <c r="AF316" i="13"/>
  <c r="L317" i="13"/>
  <c r="M317" i="13"/>
  <c r="N317" i="13"/>
  <c r="AB317" i="13"/>
  <c r="AC317" i="13"/>
  <c r="AD317" i="13"/>
  <c r="AE317" i="13"/>
  <c r="AF317" i="13"/>
  <c r="L318" i="13"/>
  <c r="M318" i="13"/>
  <c r="N318" i="13"/>
  <c r="AB318" i="13"/>
  <c r="AC318" i="13"/>
  <c r="AD318" i="13"/>
  <c r="AE318" i="13"/>
  <c r="AF318" i="13"/>
  <c r="L319" i="13"/>
  <c r="M319" i="13"/>
  <c r="N319" i="13"/>
  <c r="AB319" i="13"/>
  <c r="AC319" i="13"/>
  <c r="AD319" i="13"/>
  <c r="AE319" i="13"/>
  <c r="AF319" i="13"/>
  <c r="L320" i="13"/>
  <c r="M320" i="13"/>
  <c r="N320" i="13"/>
  <c r="AB320" i="13"/>
  <c r="AC320" i="13"/>
  <c r="AD320" i="13"/>
  <c r="AE320" i="13"/>
  <c r="AF320" i="13"/>
  <c r="L321" i="13"/>
  <c r="M321" i="13"/>
  <c r="N321" i="13"/>
  <c r="AB321" i="13"/>
  <c r="AC321" i="13"/>
  <c r="AD321" i="13"/>
  <c r="AE321" i="13"/>
  <c r="AF321" i="13"/>
  <c r="L322" i="13"/>
  <c r="M322" i="13"/>
  <c r="N322" i="13"/>
  <c r="AB322" i="13"/>
  <c r="AC322" i="13"/>
  <c r="AD322" i="13"/>
  <c r="AE322" i="13"/>
  <c r="AF322" i="13"/>
  <c r="L323" i="13"/>
  <c r="M323" i="13"/>
  <c r="N323" i="13"/>
  <c r="AB323" i="13"/>
  <c r="AC323" i="13"/>
  <c r="AD323" i="13"/>
  <c r="AE323" i="13"/>
  <c r="AF323" i="13"/>
  <c r="L324" i="13"/>
  <c r="M324" i="13"/>
  <c r="N324" i="13"/>
  <c r="AB324" i="13"/>
  <c r="AC324" i="13"/>
  <c r="AD324" i="13"/>
  <c r="AE324" i="13"/>
  <c r="AF324" i="13"/>
  <c r="L325" i="13"/>
  <c r="M325" i="13"/>
  <c r="N325" i="13"/>
  <c r="AB325" i="13"/>
  <c r="AC325" i="13"/>
  <c r="AD325" i="13"/>
  <c r="AE325" i="13"/>
  <c r="AF325" i="13"/>
  <c r="L326" i="13"/>
  <c r="M326" i="13"/>
  <c r="N326" i="13"/>
  <c r="AB326" i="13"/>
  <c r="AC326" i="13"/>
  <c r="AD326" i="13"/>
  <c r="AE326" i="13"/>
  <c r="AF326" i="13"/>
  <c r="L327" i="13"/>
  <c r="M327" i="13"/>
  <c r="N327" i="13"/>
  <c r="AB327" i="13"/>
  <c r="AC327" i="13"/>
  <c r="AD327" i="13"/>
  <c r="AE327" i="13"/>
  <c r="AF327" i="13"/>
  <c r="L328" i="13"/>
  <c r="M328" i="13"/>
  <c r="N328" i="13"/>
  <c r="AB328" i="13"/>
  <c r="AC328" i="13"/>
  <c r="AD328" i="13"/>
  <c r="AE328" i="13"/>
  <c r="AF328" i="13"/>
  <c r="L329" i="13"/>
  <c r="M329" i="13"/>
  <c r="N329" i="13"/>
  <c r="AB329" i="13"/>
  <c r="AC329" i="13"/>
  <c r="AD329" i="13"/>
  <c r="AE329" i="13"/>
  <c r="AF329" i="13"/>
  <c r="L330" i="13"/>
  <c r="M330" i="13"/>
  <c r="N330" i="13"/>
  <c r="AB330" i="13"/>
  <c r="AC330" i="13"/>
  <c r="AD330" i="13"/>
  <c r="AE330" i="13"/>
  <c r="AF330" i="13"/>
  <c r="L331" i="13"/>
  <c r="M331" i="13"/>
  <c r="N331" i="13"/>
  <c r="AB331" i="13"/>
  <c r="AC331" i="13"/>
  <c r="AD331" i="13"/>
  <c r="AE331" i="13"/>
  <c r="AF331" i="13"/>
  <c r="L332" i="13"/>
  <c r="M332" i="13"/>
  <c r="N332" i="13"/>
  <c r="AB332" i="13"/>
  <c r="AC332" i="13"/>
  <c r="AD332" i="13"/>
  <c r="AE332" i="13"/>
  <c r="AF332" i="13"/>
  <c r="L333" i="13"/>
  <c r="M333" i="13"/>
  <c r="N333" i="13"/>
  <c r="AB333" i="13"/>
  <c r="AC333" i="13"/>
  <c r="AD333" i="13"/>
  <c r="AE333" i="13"/>
  <c r="AF333" i="13"/>
  <c r="L334" i="13"/>
  <c r="M334" i="13"/>
  <c r="N334" i="13"/>
  <c r="AB334" i="13"/>
  <c r="AC334" i="13"/>
  <c r="AD334" i="13"/>
  <c r="AE334" i="13"/>
  <c r="AF334" i="13"/>
  <c r="L335" i="13"/>
  <c r="M335" i="13"/>
  <c r="N335" i="13"/>
  <c r="AB335" i="13"/>
  <c r="AC335" i="13"/>
  <c r="AD335" i="13"/>
  <c r="AE335" i="13"/>
  <c r="AF335" i="13"/>
  <c r="L336" i="13"/>
  <c r="M336" i="13"/>
  <c r="N336" i="13"/>
  <c r="AB336" i="13"/>
  <c r="AC336" i="13"/>
  <c r="AD336" i="13"/>
  <c r="AE336" i="13"/>
  <c r="AF336" i="13"/>
  <c r="L337" i="13"/>
  <c r="M337" i="13"/>
  <c r="N337" i="13"/>
  <c r="AB337" i="13"/>
  <c r="AC337" i="13"/>
  <c r="AD337" i="13"/>
  <c r="AE337" i="13"/>
  <c r="AF337" i="13"/>
  <c r="L338" i="13"/>
  <c r="M338" i="13"/>
  <c r="N338" i="13"/>
  <c r="AB338" i="13"/>
  <c r="AC338" i="13"/>
  <c r="AD338" i="13"/>
  <c r="AE338" i="13"/>
  <c r="AF338" i="13"/>
  <c r="L339" i="13"/>
  <c r="M339" i="13"/>
  <c r="N339" i="13"/>
  <c r="AB339" i="13"/>
  <c r="AC339" i="13"/>
  <c r="AD339" i="13"/>
  <c r="AE339" i="13"/>
  <c r="AF339" i="13"/>
  <c r="L340" i="13"/>
  <c r="M340" i="13"/>
  <c r="N340" i="13"/>
  <c r="AB340" i="13"/>
  <c r="AC340" i="13"/>
  <c r="AD340" i="13"/>
  <c r="AE340" i="13"/>
  <c r="AF340" i="13"/>
  <c r="L341" i="13"/>
  <c r="M341" i="13"/>
  <c r="N341" i="13"/>
  <c r="AB341" i="13"/>
  <c r="AC341" i="13"/>
  <c r="AD341" i="13"/>
  <c r="AE341" i="13"/>
  <c r="AF341" i="13"/>
  <c r="L342" i="13"/>
  <c r="M342" i="13"/>
  <c r="N342" i="13"/>
  <c r="AB342" i="13"/>
  <c r="AC342" i="13"/>
  <c r="AD342" i="13"/>
  <c r="AE342" i="13"/>
  <c r="AF342" i="13"/>
  <c r="L343" i="13"/>
  <c r="M343" i="13"/>
  <c r="N343" i="13"/>
  <c r="AB343" i="13"/>
  <c r="AC343" i="13"/>
  <c r="AD343" i="13"/>
  <c r="AE343" i="13"/>
  <c r="AF343" i="13"/>
  <c r="L344" i="13"/>
  <c r="M344" i="13"/>
  <c r="N344" i="13"/>
  <c r="AB344" i="13"/>
  <c r="AC344" i="13"/>
  <c r="AD344" i="13"/>
  <c r="AE344" i="13"/>
  <c r="AF344" i="13"/>
  <c r="L345" i="13"/>
  <c r="M345" i="13"/>
  <c r="N345" i="13"/>
  <c r="AB345" i="13"/>
  <c r="AC345" i="13"/>
  <c r="AD345" i="13"/>
  <c r="AE345" i="13"/>
  <c r="AF345" i="13"/>
  <c r="L346" i="13"/>
  <c r="M346" i="13"/>
  <c r="N346" i="13"/>
  <c r="AB346" i="13"/>
  <c r="AC346" i="13"/>
  <c r="AD346" i="13"/>
  <c r="AE346" i="13"/>
  <c r="AF346" i="13"/>
  <c r="L347" i="13"/>
  <c r="M347" i="13"/>
  <c r="N347" i="13"/>
  <c r="AB347" i="13"/>
  <c r="AC347" i="13"/>
  <c r="AD347" i="13"/>
  <c r="AE347" i="13"/>
  <c r="AF347" i="13"/>
  <c r="L348" i="13"/>
  <c r="M348" i="13"/>
  <c r="N348" i="13"/>
  <c r="AB348" i="13"/>
  <c r="AC348" i="13"/>
  <c r="AD348" i="13"/>
  <c r="AE348" i="13"/>
  <c r="AF348" i="13"/>
  <c r="L349" i="13"/>
  <c r="M349" i="13"/>
  <c r="N349" i="13"/>
  <c r="AB349" i="13"/>
  <c r="AC349" i="13"/>
  <c r="AD349" i="13"/>
  <c r="AE349" i="13"/>
  <c r="AF349" i="13"/>
  <c r="L350" i="13"/>
  <c r="M350" i="13"/>
  <c r="N350" i="13"/>
  <c r="AB350" i="13"/>
  <c r="AC350" i="13"/>
  <c r="AD350" i="13"/>
  <c r="AE350" i="13"/>
  <c r="AF350" i="13"/>
  <c r="L351" i="13"/>
  <c r="M351" i="13"/>
  <c r="N351" i="13"/>
  <c r="AB351" i="13"/>
  <c r="AC351" i="13"/>
  <c r="AD351" i="13"/>
  <c r="AE351" i="13"/>
  <c r="AF351" i="13"/>
  <c r="L352" i="13"/>
  <c r="M352" i="13"/>
  <c r="N352" i="13"/>
  <c r="AB352" i="13"/>
  <c r="AC352" i="13"/>
  <c r="AD352" i="13"/>
  <c r="AE352" i="13"/>
  <c r="AF352" i="13"/>
  <c r="L353" i="13"/>
  <c r="M353" i="13"/>
  <c r="N353" i="13"/>
  <c r="AB353" i="13"/>
  <c r="AC353" i="13"/>
  <c r="AD353" i="13"/>
  <c r="AE353" i="13"/>
  <c r="AF353" i="13"/>
  <c r="L354" i="13"/>
  <c r="M354" i="13"/>
  <c r="N354" i="13"/>
  <c r="AB354" i="13"/>
  <c r="AC354" i="13"/>
  <c r="AD354" i="13"/>
  <c r="AE354" i="13"/>
  <c r="AF354" i="13"/>
  <c r="L355" i="13"/>
  <c r="M355" i="13"/>
  <c r="N355" i="13"/>
  <c r="AB355" i="13"/>
  <c r="AC355" i="13"/>
  <c r="AD355" i="13"/>
  <c r="AE355" i="13"/>
  <c r="AF355" i="13"/>
  <c r="L356" i="13"/>
  <c r="M356" i="13"/>
  <c r="N356" i="13"/>
  <c r="AB356" i="13"/>
  <c r="AC356" i="13"/>
  <c r="AD356" i="13"/>
  <c r="AE356" i="13"/>
  <c r="AF356" i="13"/>
  <c r="L357" i="13"/>
  <c r="M357" i="13"/>
  <c r="N357" i="13"/>
  <c r="AB357" i="13"/>
  <c r="AC357" i="13"/>
  <c r="AD357" i="13"/>
  <c r="AE357" i="13"/>
  <c r="AF357" i="13"/>
  <c r="L358" i="13"/>
  <c r="M358" i="13"/>
  <c r="N358" i="13"/>
  <c r="AB358" i="13"/>
  <c r="AC358" i="13"/>
  <c r="AD358" i="13"/>
  <c r="AE358" i="13"/>
  <c r="AF358" i="13"/>
  <c r="L359" i="13"/>
  <c r="M359" i="13"/>
  <c r="N359" i="13"/>
  <c r="AB359" i="13"/>
  <c r="AC359" i="13"/>
  <c r="AD359" i="13"/>
  <c r="AE359" i="13"/>
  <c r="AF359" i="13"/>
  <c r="L360" i="13"/>
  <c r="M360" i="13"/>
  <c r="N360" i="13"/>
  <c r="AB360" i="13"/>
  <c r="AC360" i="13"/>
  <c r="AD360" i="13"/>
  <c r="AE360" i="13"/>
  <c r="AF360" i="13"/>
  <c r="L361" i="13"/>
  <c r="M361" i="13"/>
  <c r="N361" i="13"/>
  <c r="AB361" i="13"/>
  <c r="AC361" i="13"/>
  <c r="AD361" i="13"/>
  <c r="AE361" i="13"/>
  <c r="AF361" i="13"/>
  <c r="L362" i="13"/>
  <c r="M362" i="13"/>
  <c r="N362" i="13"/>
  <c r="AB362" i="13"/>
  <c r="AC362" i="13"/>
  <c r="AD362" i="13"/>
  <c r="AE362" i="13"/>
  <c r="AF362" i="13"/>
  <c r="L363" i="13"/>
  <c r="M363" i="13"/>
  <c r="N363" i="13"/>
  <c r="AB363" i="13"/>
  <c r="AC363" i="13"/>
  <c r="AD363" i="13"/>
  <c r="AE363" i="13"/>
  <c r="AF363" i="13"/>
  <c r="L364" i="13"/>
  <c r="M364" i="13"/>
  <c r="N364" i="13"/>
  <c r="AB364" i="13"/>
  <c r="AC364" i="13"/>
  <c r="AD364" i="13"/>
  <c r="AE364" i="13"/>
  <c r="AF364" i="13"/>
  <c r="L365" i="13"/>
  <c r="M365" i="13"/>
  <c r="N365" i="13"/>
  <c r="AB365" i="13"/>
  <c r="AC365" i="13"/>
  <c r="AD365" i="13"/>
  <c r="AE365" i="13"/>
  <c r="AF365" i="13"/>
  <c r="L366" i="13"/>
  <c r="M366" i="13"/>
  <c r="N366" i="13"/>
  <c r="AB366" i="13"/>
  <c r="AC366" i="13"/>
  <c r="AD366" i="13"/>
  <c r="AE366" i="13"/>
  <c r="AF366" i="13"/>
  <c r="L367" i="13"/>
  <c r="M367" i="13"/>
  <c r="N367" i="13"/>
  <c r="AB367" i="13"/>
  <c r="AC367" i="13"/>
  <c r="AD367" i="13"/>
  <c r="AE367" i="13"/>
  <c r="AF367" i="13"/>
  <c r="L368" i="13"/>
  <c r="M368" i="13"/>
  <c r="N368" i="13"/>
  <c r="AB368" i="13"/>
  <c r="AC368" i="13"/>
  <c r="AD368" i="13"/>
  <c r="AE368" i="13"/>
  <c r="AF368" i="13"/>
  <c r="L369" i="13"/>
  <c r="M369" i="13"/>
  <c r="N369" i="13"/>
  <c r="AB369" i="13"/>
  <c r="AC369" i="13"/>
  <c r="AD369" i="13"/>
  <c r="AE369" i="13"/>
  <c r="AF369" i="13"/>
  <c r="L370" i="13"/>
  <c r="M370" i="13"/>
  <c r="N370" i="13"/>
  <c r="AB370" i="13"/>
  <c r="AC370" i="13"/>
  <c r="AD370" i="13"/>
  <c r="AE370" i="13"/>
  <c r="AF370" i="13"/>
  <c r="L371" i="13"/>
  <c r="M371" i="13"/>
  <c r="N371" i="13"/>
  <c r="AB371" i="13"/>
  <c r="AC371" i="13"/>
  <c r="AD371" i="13"/>
  <c r="AE371" i="13"/>
  <c r="AF371" i="13"/>
  <c r="L372" i="13"/>
  <c r="M372" i="13"/>
  <c r="N372" i="13"/>
  <c r="AB372" i="13"/>
  <c r="AC372" i="13"/>
  <c r="AD372" i="13"/>
  <c r="AE372" i="13"/>
  <c r="AF372" i="13"/>
  <c r="L373" i="13"/>
  <c r="M373" i="13"/>
  <c r="N373" i="13"/>
  <c r="AB373" i="13"/>
  <c r="AC373" i="13"/>
  <c r="AD373" i="13"/>
  <c r="AE373" i="13"/>
  <c r="AF373" i="13"/>
  <c r="L374" i="13"/>
  <c r="M374" i="13"/>
  <c r="N374" i="13"/>
  <c r="AB374" i="13"/>
  <c r="AC374" i="13"/>
  <c r="AD374" i="13"/>
  <c r="AE374" i="13"/>
  <c r="AF374" i="13"/>
  <c r="L375" i="13"/>
  <c r="M375" i="13"/>
  <c r="N375" i="13"/>
  <c r="AB375" i="13"/>
  <c r="AC375" i="13"/>
  <c r="AD375" i="13"/>
  <c r="AE375" i="13"/>
  <c r="AF375" i="13"/>
  <c r="L376" i="13"/>
  <c r="M376" i="13"/>
  <c r="N376" i="13"/>
  <c r="AB376" i="13"/>
  <c r="AC376" i="13"/>
  <c r="AD376" i="13"/>
  <c r="AE376" i="13"/>
  <c r="AF376" i="13"/>
  <c r="L377" i="13"/>
  <c r="M377" i="13"/>
  <c r="N377" i="13"/>
  <c r="AB377" i="13"/>
  <c r="AC377" i="13"/>
  <c r="AD377" i="13"/>
  <c r="AE377" i="13"/>
  <c r="AF377" i="13"/>
  <c r="L378" i="13"/>
  <c r="M378" i="13"/>
  <c r="N378" i="13"/>
  <c r="AB378" i="13"/>
  <c r="AC378" i="13"/>
  <c r="AD378" i="13"/>
  <c r="AE378" i="13"/>
  <c r="AF378" i="13"/>
  <c r="L379" i="13"/>
  <c r="M379" i="13"/>
  <c r="N379" i="13"/>
  <c r="AB379" i="13"/>
  <c r="AC379" i="13"/>
  <c r="AD379" i="13"/>
  <c r="AE379" i="13"/>
  <c r="AF379" i="13"/>
  <c r="L380" i="13"/>
  <c r="M380" i="13"/>
  <c r="N380" i="13"/>
  <c r="AB380" i="13"/>
  <c r="AC380" i="13"/>
  <c r="AD380" i="13"/>
  <c r="AE380" i="13"/>
  <c r="AF380" i="13"/>
  <c r="L381" i="13"/>
  <c r="M381" i="13"/>
  <c r="N381" i="13"/>
  <c r="AB381" i="13"/>
  <c r="AC381" i="13"/>
  <c r="AD381" i="13"/>
  <c r="AE381" i="13"/>
  <c r="AF381" i="13"/>
  <c r="L382" i="13"/>
  <c r="M382" i="13"/>
  <c r="N382" i="13"/>
  <c r="AB382" i="13"/>
  <c r="AC382" i="13"/>
  <c r="AD382" i="13"/>
  <c r="AE382" i="13"/>
  <c r="AF382" i="13"/>
  <c r="L383" i="13"/>
  <c r="M383" i="13"/>
  <c r="N383" i="13"/>
  <c r="AB383" i="13"/>
  <c r="AC383" i="13"/>
  <c r="AD383" i="13"/>
  <c r="AE383" i="13"/>
  <c r="AF383" i="13"/>
  <c r="L384" i="13"/>
  <c r="M384" i="13"/>
  <c r="N384" i="13"/>
  <c r="AB384" i="13"/>
  <c r="AC384" i="13"/>
  <c r="AD384" i="13"/>
  <c r="AE384" i="13"/>
  <c r="AF384" i="13"/>
  <c r="L385" i="13"/>
  <c r="M385" i="13"/>
  <c r="N385" i="13"/>
  <c r="AB385" i="13"/>
  <c r="AC385" i="13"/>
  <c r="AD385" i="13"/>
  <c r="AE385" i="13"/>
  <c r="AF385" i="13"/>
  <c r="L386" i="13"/>
  <c r="M386" i="13"/>
  <c r="N386" i="13"/>
  <c r="AB386" i="13"/>
  <c r="AC386" i="13"/>
  <c r="AD386" i="13"/>
  <c r="AE386" i="13"/>
  <c r="AF386" i="13"/>
  <c r="L387" i="13"/>
  <c r="M387" i="13"/>
  <c r="N387" i="13"/>
  <c r="AB387" i="13"/>
  <c r="AC387" i="13"/>
  <c r="AD387" i="13"/>
  <c r="AE387" i="13"/>
  <c r="AF387" i="13"/>
  <c r="L388" i="13"/>
  <c r="M388" i="13"/>
  <c r="N388" i="13"/>
  <c r="AB388" i="13"/>
  <c r="AC388" i="13"/>
  <c r="AD388" i="13"/>
  <c r="AE388" i="13"/>
  <c r="AF388" i="13"/>
  <c r="L389" i="13"/>
  <c r="M389" i="13"/>
  <c r="N389" i="13"/>
  <c r="AB389" i="13"/>
  <c r="AC389" i="13"/>
  <c r="AD389" i="13"/>
  <c r="AE389" i="13"/>
  <c r="AF389" i="13"/>
  <c r="L390" i="13"/>
  <c r="M390" i="13"/>
  <c r="N390" i="13"/>
  <c r="AB390" i="13"/>
  <c r="AC390" i="13"/>
  <c r="AD390" i="13"/>
  <c r="AE390" i="13"/>
  <c r="AF390" i="13"/>
  <c r="L391" i="13"/>
  <c r="M391" i="13"/>
  <c r="N391" i="13"/>
  <c r="AB391" i="13"/>
  <c r="AC391" i="13"/>
  <c r="AD391" i="13"/>
  <c r="AE391" i="13"/>
  <c r="AF391" i="13"/>
  <c r="L392" i="13"/>
  <c r="M392" i="13"/>
  <c r="N392" i="13"/>
  <c r="AB392" i="13"/>
  <c r="AC392" i="13"/>
  <c r="AD392" i="13"/>
  <c r="AE392" i="13"/>
  <c r="AF392" i="13"/>
  <c r="L393" i="13"/>
  <c r="M393" i="13"/>
  <c r="N393" i="13"/>
  <c r="AB393" i="13"/>
  <c r="AC393" i="13"/>
  <c r="AD393" i="13"/>
  <c r="AE393" i="13"/>
  <c r="AF393" i="13"/>
  <c r="L394" i="13"/>
  <c r="M394" i="13"/>
  <c r="N394" i="13"/>
  <c r="AB394" i="13"/>
  <c r="AC394" i="13"/>
  <c r="AD394" i="13"/>
  <c r="AE394" i="13"/>
  <c r="AF394" i="13"/>
  <c r="L395" i="13"/>
  <c r="M395" i="13"/>
  <c r="N395" i="13"/>
  <c r="AB395" i="13"/>
  <c r="AC395" i="13"/>
  <c r="AD395" i="13"/>
  <c r="AE395" i="13"/>
  <c r="AF395" i="13"/>
  <c r="L396" i="13"/>
  <c r="M396" i="13"/>
  <c r="N396" i="13"/>
  <c r="AB396" i="13"/>
  <c r="AC396" i="13"/>
  <c r="AD396" i="13"/>
  <c r="AE396" i="13"/>
  <c r="AF396" i="13"/>
  <c r="L397" i="13"/>
  <c r="M397" i="13"/>
  <c r="N397" i="13"/>
  <c r="AB397" i="13"/>
  <c r="AC397" i="13"/>
  <c r="AD397" i="13"/>
  <c r="AE397" i="13"/>
  <c r="AF397" i="13"/>
  <c r="L398" i="13"/>
  <c r="M398" i="13"/>
  <c r="N398" i="13"/>
  <c r="AB398" i="13"/>
  <c r="AC398" i="13"/>
  <c r="AD398" i="13"/>
  <c r="AE398" i="13"/>
  <c r="AF398" i="13"/>
  <c r="L399" i="13"/>
  <c r="M399" i="13"/>
  <c r="N399" i="13"/>
  <c r="AB399" i="13"/>
  <c r="AC399" i="13"/>
  <c r="AD399" i="13"/>
  <c r="AE399" i="13"/>
  <c r="AF399" i="13"/>
  <c r="L400" i="13"/>
  <c r="M400" i="13"/>
  <c r="N400" i="13"/>
  <c r="AB400" i="13"/>
  <c r="AC400" i="13"/>
  <c r="AD400" i="13"/>
  <c r="AE400" i="13"/>
  <c r="AF400" i="13"/>
  <c r="L401" i="13"/>
  <c r="M401" i="13"/>
  <c r="N401" i="13"/>
  <c r="AB401" i="13"/>
  <c r="AC401" i="13"/>
  <c r="AD401" i="13"/>
  <c r="AE401" i="13"/>
  <c r="AF401" i="13"/>
  <c r="L402" i="13"/>
  <c r="M402" i="13"/>
  <c r="N402" i="13"/>
  <c r="AB402" i="13"/>
  <c r="AC402" i="13"/>
  <c r="AD402" i="13"/>
  <c r="AE402" i="13"/>
  <c r="AF402" i="13"/>
  <c r="L403" i="13"/>
  <c r="M403" i="13"/>
  <c r="N403" i="13"/>
  <c r="AB403" i="13"/>
  <c r="AC403" i="13"/>
  <c r="AD403" i="13"/>
  <c r="AE403" i="13"/>
  <c r="AF403" i="13"/>
  <c r="L404" i="13"/>
  <c r="M404" i="13"/>
  <c r="N404" i="13"/>
  <c r="AB404" i="13"/>
  <c r="AC404" i="13"/>
  <c r="AD404" i="13"/>
  <c r="AE404" i="13"/>
  <c r="AF404" i="13"/>
  <c r="L405" i="13"/>
  <c r="M405" i="13"/>
  <c r="N405" i="13"/>
  <c r="AB405" i="13"/>
  <c r="AC405" i="13"/>
  <c r="AD405" i="13"/>
  <c r="AE405" i="13"/>
  <c r="AF405" i="13"/>
  <c r="L406" i="13"/>
  <c r="M406" i="13"/>
  <c r="N406" i="13"/>
  <c r="AB406" i="13"/>
  <c r="AC406" i="13"/>
  <c r="AD406" i="13"/>
  <c r="AE406" i="13"/>
  <c r="AF406" i="13"/>
  <c r="L407" i="13"/>
  <c r="M407" i="13"/>
  <c r="N407" i="13"/>
  <c r="AB407" i="13"/>
  <c r="AC407" i="13"/>
  <c r="AD407" i="13"/>
  <c r="AE407" i="13"/>
  <c r="AF407" i="13"/>
  <c r="L408" i="13"/>
  <c r="M408" i="13"/>
  <c r="N408" i="13"/>
  <c r="AB408" i="13"/>
  <c r="AC408" i="13"/>
  <c r="AD408" i="13"/>
  <c r="AE408" i="13"/>
  <c r="AF408" i="13"/>
  <c r="L409" i="13"/>
  <c r="M409" i="13"/>
  <c r="N409" i="13"/>
  <c r="AB409" i="13"/>
  <c r="AC409" i="13"/>
  <c r="AD409" i="13"/>
  <c r="AE409" i="13"/>
  <c r="AF409" i="13"/>
  <c r="L410" i="13"/>
  <c r="M410" i="13"/>
  <c r="N410" i="13"/>
  <c r="AB410" i="13"/>
  <c r="AC410" i="13"/>
  <c r="AD410" i="13"/>
  <c r="AE410" i="13"/>
  <c r="AF410" i="13"/>
  <c r="L411" i="13"/>
  <c r="M411" i="13"/>
  <c r="N411" i="13"/>
  <c r="AB411" i="13"/>
  <c r="AC411" i="13"/>
  <c r="AD411" i="13"/>
  <c r="AE411" i="13"/>
  <c r="AF411" i="13"/>
  <c r="L412" i="13"/>
  <c r="M412" i="13"/>
  <c r="N412" i="13"/>
  <c r="AB412" i="13"/>
  <c r="AC412" i="13"/>
  <c r="AD412" i="13"/>
  <c r="AE412" i="13"/>
  <c r="AF412" i="13"/>
  <c r="L413" i="13"/>
  <c r="M413" i="13"/>
  <c r="N413" i="13"/>
  <c r="AB413" i="13"/>
  <c r="AC413" i="13"/>
  <c r="AD413" i="13"/>
  <c r="AE413" i="13"/>
  <c r="AF413" i="13"/>
  <c r="L414" i="13"/>
  <c r="M414" i="13"/>
  <c r="N414" i="13"/>
  <c r="AB414" i="13"/>
  <c r="AC414" i="13"/>
  <c r="AD414" i="13"/>
  <c r="AE414" i="13"/>
  <c r="AF414" i="13"/>
  <c r="L415" i="13"/>
  <c r="M415" i="13"/>
  <c r="N415" i="13"/>
  <c r="AB415" i="13"/>
  <c r="AC415" i="13"/>
  <c r="AD415" i="13"/>
  <c r="AE415" i="13"/>
  <c r="AF415" i="13"/>
  <c r="L416" i="13"/>
  <c r="M416" i="13"/>
  <c r="N416" i="13"/>
  <c r="AB416" i="13"/>
  <c r="AC416" i="13"/>
  <c r="AD416" i="13"/>
  <c r="AE416" i="13"/>
  <c r="AF416" i="13"/>
  <c r="L417" i="13"/>
  <c r="M417" i="13"/>
  <c r="N417" i="13"/>
  <c r="AB417" i="13"/>
  <c r="AC417" i="13"/>
  <c r="AD417" i="13"/>
  <c r="AE417" i="13"/>
  <c r="AF417" i="13"/>
  <c r="L418" i="13"/>
  <c r="M418" i="13"/>
  <c r="N418" i="13"/>
  <c r="AB418" i="13"/>
  <c r="AC418" i="13"/>
  <c r="AD418" i="13"/>
  <c r="AE418" i="13"/>
  <c r="AF418" i="13"/>
  <c r="L419" i="13"/>
  <c r="M419" i="13"/>
  <c r="N419" i="13"/>
  <c r="AB419" i="13"/>
  <c r="AC419" i="13"/>
  <c r="AD419" i="13"/>
  <c r="AE419" i="13"/>
  <c r="AF419" i="13"/>
  <c r="L420" i="13"/>
  <c r="M420" i="13"/>
  <c r="N420" i="13"/>
  <c r="AB420" i="13"/>
  <c r="AC420" i="13"/>
  <c r="AD420" i="13"/>
  <c r="AE420" i="13"/>
  <c r="AF420" i="13"/>
  <c r="L421" i="13"/>
  <c r="M421" i="13"/>
  <c r="N421" i="13"/>
  <c r="AB421" i="13"/>
  <c r="AC421" i="13"/>
  <c r="AD421" i="13"/>
  <c r="AE421" i="13"/>
  <c r="AF421" i="13"/>
  <c r="L422" i="13"/>
  <c r="M422" i="13"/>
  <c r="N422" i="13"/>
  <c r="AB422" i="13"/>
  <c r="AC422" i="13"/>
  <c r="AD422" i="13"/>
  <c r="AE422" i="13"/>
  <c r="AF422" i="13"/>
  <c r="L423" i="13"/>
  <c r="M423" i="13"/>
  <c r="N423" i="13"/>
  <c r="AB423" i="13"/>
  <c r="AC423" i="13"/>
  <c r="AD423" i="13"/>
  <c r="AE423" i="13"/>
  <c r="AF423" i="13"/>
  <c r="L424" i="13"/>
  <c r="M424" i="13"/>
  <c r="N424" i="13"/>
  <c r="AB424" i="13"/>
  <c r="AC424" i="13"/>
  <c r="AD424" i="13"/>
  <c r="AE424" i="13"/>
  <c r="AF424" i="13"/>
  <c r="L425" i="13"/>
  <c r="M425" i="13"/>
  <c r="N425" i="13"/>
  <c r="AB425" i="13"/>
  <c r="AC425" i="13"/>
  <c r="AD425" i="13"/>
  <c r="AE425" i="13"/>
  <c r="AF425" i="13"/>
  <c r="L426" i="13"/>
  <c r="M426" i="13"/>
  <c r="N426" i="13"/>
  <c r="AB426" i="13"/>
  <c r="AC426" i="13"/>
  <c r="AD426" i="13"/>
  <c r="AE426" i="13"/>
  <c r="AF426" i="13"/>
  <c r="L427" i="13"/>
  <c r="M427" i="13"/>
  <c r="N427" i="13"/>
  <c r="AB427" i="13"/>
  <c r="AC427" i="13"/>
  <c r="AD427" i="13"/>
  <c r="AE427" i="13"/>
  <c r="AF427" i="13"/>
  <c r="L428" i="13"/>
  <c r="M428" i="13"/>
  <c r="N428" i="13"/>
  <c r="AB428" i="13"/>
  <c r="AC428" i="13"/>
  <c r="AD428" i="13"/>
  <c r="AE428" i="13"/>
  <c r="AF428" i="13"/>
  <c r="L429" i="13"/>
  <c r="M429" i="13"/>
  <c r="N429" i="13"/>
  <c r="AB429" i="13"/>
  <c r="AC429" i="13"/>
  <c r="AD429" i="13"/>
  <c r="AE429" i="13"/>
  <c r="AF429" i="13"/>
  <c r="L430" i="13"/>
  <c r="M430" i="13"/>
  <c r="N430" i="13"/>
  <c r="AB430" i="13"/>
  <c r="AC430" i="13"/>
  <c r="AD430" i="13"/>
  <c r="AE430" i="13"/>
  <c r="AF430" i="13"/>
  <c r="L431" i="13"/>
  <c r="M431" i="13"/>
  <c r="N431" i="13"/>
  <c r="AB431" i="13"/>
  <c r="AC431" i="13"/>
  <c r="AD431" i="13"/>
  <c r="AE431" i="13"/>
  <c r="AF431" i="13"/>
  <c r="L432" i="13"/>
  <c r="M432" i="13"/>
  <c r="N432" i="13"/>
  <c r="AB432" i="13"/>
  <c r="AC432" i="13"/>
  <c r="AD432" i="13"/>
  <c r="AE432" i="13"/>
  <c r="AF432" i="13"/>
  <c r="L433" i="13"/>
  <c r="M433" i="13"/>
  <c r="N433" i="13"/>
  <c r="AB433" i="13"/>
  <c r="AC433" i="13"/>
  <c r="AD433" i="13"/>
  <c r="AE433" i="13"/>
  <c r="AF433" i="13"/>
  <c r="L434" i="13"/>
  <c r="M434" i="13"/>
  <c r="N434" i="13"/>
  <c r="AB434" i="13"/>
  <c r="AC434" i="13"/>
  <c r="AD434" i="13"/>
  <c r="AE434" i="13"/>
  <c r="AF434" i="13"/>
  <c r="L435" i="13"/>
  <c r="M435" i="13"/>
  <c r="N435" i="13"/>
  <c r="AB435" i="13"/>
  <c r="AC435" i="13"/>
  <c r="AD435" i="13"/>
  <c r="AE435" i="13"/>
  <c r="AF435" i="13"/>
  <c r="L436" i="13"/>
  <c r="M436" i="13"/>
  <c r="N436" i="13"/>
  <c r="AB436" i="13"/>
  <c r="AC436" i="13"/>
  <c r="AD436" i="13"/>
  <c r="AE436" i="13"/>
  <c r="AF436" i="13"/>
  <c r="L437" i="13"/>
  <c r="M437" i="13"/>
  <c r="N437" i="13"/>
  <c r="AB437" i="13"/>
  <c r="AC437" i="13"/>
  <c r="AD437" i="13"/>
  <c r="AE437" i="13"/>
  <c r="AF437" i="13"/>
  <c r="L438" i="13"/>
  <c r="M438" i="13"/>
  <c r="N438" i="13"/>
  <c r="AB438" i="13"/>
  <c r="AC438" i="13"/>
  <c r="AD438" i="13"/>
  <c r="AE438" i="13"/>
  <c r="AF438" i="13"/>
  <c r="L439" i="13"/>
  <c r="M439" i="13"/>
  <c r="N439" i="13"/>
  <c r="AB439" i="13"/>
  <c r="AC439" i="13"/>
  <c r="AD439" i="13"/>
  <c r="AE439" i="13"/>
  <c r="AF439" i="13"/>
  <c r="L440" i="13"/>
  <c r="M440" i="13"/>
  <c r="N440" i="13"/>
  <c r="AB440" i="13"/>
  <c r="AC440" i="13"/>
  <c r="AD440" i="13"/>
  <c r="AE440" i="13"/>
  <c r="AF440" i="13"/>
  <c r="L441" i="13"/>
  <c r="M441" i="13"/>
  <c r="N441" i="13"/>
  <c r="AB441" i="13"/>
  <c r="AC441" i="13"/>
  <c r="AD441" i="13"/>
  <c r="AE441" i="13"/>
  <c r="AF441" i="13"/>
  <c r="L442" i="13"/>
  <c r="M442" i="13"/>
  <c r="N442" i="13"/>
  <c r="AB442" i="13"/>
  <c r="AC442" i="13"/>
  <c r="AD442" i="13"/>
  <c r="AE442" i="13"/>
  <c r="AF442" i="13"/>
  <c r="L443" i="13"/>
  <c r="M443" i="13"/>
  <c r="N443" i="13"/>
  <c r="AB443" i="13"/>
  <c r="AC443" i="13"/>
  <c r="AD443" i="13"/>
  <c r="AE443" i="13"/>
  <c r="AF443" i="13"/>
  <c r="L444" i="13"/>
  <c r="M444" i="13"/>
  <c r="N444" i="13"/>
  <c r="AB444" i="13"/>
  <c r="AC444" i="13"/>
  <c r="AD444" i="13"/>
  <c r="AE444" i="13"/>
  <c r="AF444" i="13"/>
  <c r="L445" i="13"/>
  <c r="M445" i="13"/>
  <c r="N445" i="13"/>
  <c r="AB445" i="13"/>
  <c r="AC445" i="13"/>
  <c r="AD445" i="13"/>
  <c r="AE445" i="13"/>
  <c r="AF445" i="13"/>
  <c r="L446" i="13"/>
  <c r="M446" i="13"/>
  <c r="N446" i="13"/>
  <c r="AB446" i="13"/>
  <c r="AC446" i="13"/>
  <c r="AD446" i="13"/>
  <c r="AE446" i="13"/>
  <c r="AF446" i="13"/>
  <c r="L447" i="13"/>
  <c r="M447" i="13"/>
  <c r="N447" i="13"/>
  <c r="AB447" i="13"/>
  <c r="AC447" i="13"/>
  <c r="AD447" i="13"/>
  <c r="AE447" i="13"/>
  <c r="AF447" i="13"/>
  <c r="L448" i="13"/>
  <c r="M448" i="13"/>
  <c r="N448" i="13"/>
  <c r="AB448" i="13"/>
  <c r="AC448" i="13"/>
  <c r="AD448" i="13"/>
  <c r="AE448" i="13"/>
  <c r="AF448" i="13"/>
  <c r="L449" i="13"/>
  <c r="M449" i="13"/>
  <c r="N449" i="13"/>
  <c r="AB449" i="13"/>
  <c r="AC449" i="13"/>
  <c r="AD449" i="13"/>
  <c r="AE449" i="13"/>
  <c r="AF449" i="13"/>
  <c r="L450" i="13"/>
  <c r="M450" i="13"/>
  <c r="N450" i="13"/>
  <c r="AB450" i="13"/>
  <c r="AC450" i="13"/>
  <c r="AD450" i="13"/>
  <c r="AE450" i="13"/>
  <c r="AF450" i="13"/>
  <c r="L451" i="13"/>
  <c r="M451" i="13"/>
  <c r="N451" i="13"/>
  <c r="AB451" i="13"/>
  <c r="AC451" i="13"/>
  <c r="AD451" i="13"/>
  <c r="AE451" i="13"/>
  <c r="AF451" i="13"/>
  <c r="L452" i="13"/>
  <c r="M452" i="13"/>
  <c r="N452" i="13"/>
  <c r="AB452" i="13"/>
  <c r="AC452" i="13"/>
  <c r="AD452" i="13"/>
  <c r="AE452" i="13"/>
  <c r="AF452" i="13"/>
  <c r="L453" i="13"/>
  <c r="M453" i="13"/>
  <c r="N453" i="13"/>
  <c r="AB453" i="13"/>
  <c r="AC453" i="13"/>
  <c r="AD453" i="13"/>
  <c r="AE453" i="13"/>
  <c r="AF453" i="13"/>
  <c r="L454" i="13"/>
  <c r="M454" i="13"/>
  <c r="N454" i="13"/>
  <c r="AB454" i="13"/>
  <c r="AC454" i="13"/>
  <c r="AD454" i="13"/>
  <c r="AE454" i="13"/>
  <c r="AF454" i="13"/>
  <c r="L455" i="13"/>
  <c r="M455" i="13"/>
  <c r="N455" i="13"/>
  <c r="AB455" i="13"/>
  <c r="AC455" i="13"/>
  <c r="AD455" i="13"/>
  <c r="AE455" i="13"/>
  <c r="AF455" i="13"/>
  <c r="L456" i="13"/>
  <c r="M456" i="13"/>
  <c r="N456" i="13"/>
  <c r="AB456" i="13"/>
  <c r="AC456" i="13"/>
  <c r="AD456" i="13"/>
  <c r="AE456" i="13"/>
  <c r="AF456" i="13"/>
  <c r="L457" i="13"/>
  <c r="M457" i="13"/>
  <c r="N457" i="13"/>
  <c r="AB457" i="13"/>
  <c r="AC457" i="13"/>
  <c r="AD457" i="13"/>
  <c r="AE457" i="13"/>
  <c r="AF457" i="13"/>
  <c r="L458" i="13"/>
  <c r="M458" i="13"/>
  <c r="N458" i="13"/>
  <c r="AB458" i="13"/>
  <c r="AC458" i="13"/>
  <c r="AD458" i="13"/>
  <c r="AE458" i="13"/>
  <c r="AF458" i="13"/>
  <c r="L459" i="13"/>
  <c r="M459" i="13"/>
  <c r="N459" i="13"/>
  <c r="AB459" i="13"/>
  <c r="AC459" i="13"/>
  <c r="AD459" i="13"/>
  <c r="AE459" i="13"/>
  <c r="AF459" i="13"/>
  <c r="L460" i="13"/>
  <c r="M460" i="13"/>
  <c r="N460" i="13"/>
  <c r="AB460" i="13"/>
  <c r="AC460" i="13"/>
  <c r="AD460" i="13"/>
  <c r="AE460" i="13"/>
  <c r="AF460" i="13"/>
  <c r="L461" i="13"/>
  <c r="M461" i="13"/>
  <c r="N461" i="13"/>
  <c r="AB461" i="13"/>
  <c r="AC461" i="13"/>
  <c r="AD461" i="13"/>
  <c r="AE461" i="13"/>
  <c r="AF461" i="13"/>
  <c r="L462" i="13"/>
  <c r="M462" i="13"/>
  <c r="N462" i="13"/>
  <c r="AB462" i="13"/>
  <c r="AC462" i="13"/>
  <c r="AD462" i="13"/>
  <c r="AE462" i="13"/>
  <c r="AF462" i="13"/>
  <c r="L463" i="13"/>
  <c r="M463" i="13"/>
  <c r="N463" i="13"/>
  <c r="AB463" i="13"/>
  <c r="AC463" i="13"/>
  <c r="AD463" i="13"/>
  <c r="AE463" i="13"/>
  <c r="AF463" i="13"/>
  <c r="L464" i="13"/>
  <c r="M464" i="13"/>
  <c r="N464" i="13"/>
  <c r="AB464" i="13"/>
  <c r="AC464" i="13"/>
  <c r="AD464" i="13"/>
  <c r="AE464" i="13"/>
  <c r="AF464" i="13"/>
  <c r="L465" i="13"/>
  <c r="M465" i="13"/>
  <c r="N465" i="13"/>
  <c r="AB465" i="13"/>
  <c r="AC465" i="13"/>
  <c r="AD465" i="13"/>
  <c r="AE465" i="13"/>
  <c r="AF465" i="13"/>
  <c r="L466" i="13"/>
  <c r="M466" i="13"/>
  <c r="N466" i="13"/>
  <c r="AB466" i="13"/>
  <c r="AC466" i="13"/>
  <c r="AD466" i="13"/>
  <c r="AE466" i="13"/>
  <c r="AF466" i="13"/>
  <c r="L467" i="13"/>
  <c r="M467" i="13"/>
  <c r="N467" i="13"/>
  <c r="AB467" i="13"/>
  <c r="AC467" i="13"/>
  <c r="AD467" i="13"/>
  <c r="AE467" i="13"/>
  <c r="AF467" i="13"/>
  <c r="L468" i="13"/>
  <c r="M468" i="13"/>
  <c r="N468" i="13"/>
  <c r="AB468" i="13"/>
  <c r="AC468" i="13"/>
  <c r="AD468" i="13"/>
  <c r="AE468" i="13"/>
  <c r="AF468" i="13"/>
  <c r="L469" i="13"/>
  <c r="M469" i="13"/>
  <c r="N469" i="13"/>
  <c r="AB469" i="13"/>
  <c r="AC469" i="13"/>
  <c r="AD469" i="13"/>
  <c r="AE469" i="13"/>
  <c r="AF469" i="13"/>
  <c r="L470" i="13"/>
  <c r="M470" i="13"/>
  <c r="N470" i="13"/>
  <c r="AB470" i="13"/>
  <c r="AC470" i="13"/>
  <c r="AD470" i="13"/>
  <c r="AE470" i="13"/>
  <c r="AF470" i="13"/>
  <c r="L471" i="13"/>
  <c r="M471" i="13"/>
  <c r="N471" i="13"/>
  <c r="AB471" i="13"/>
  <c r="AC471" i="13"/>
  <c r="AD471" i="13"/>
  <c r="AE471" i="13"/>
  <c r="AF471" i="13"/>
  <c r="L472" i="13"/>
  <c r="M472" i="13"/>
  <c r="N472" i="13"/>
  <c r="AB472" i="13"/>
  <c r="AC472" i="13"/>
  <c r="AD472" i="13"/>
  <c r="AE472" i="13"/>
  <c r="AF472" i="13"/>
  <c r="L473" i="13"/>
  <c r="M473" i="13"/>
  <c r="N473" i="13"/>
  <c r="AB473" i="13"/>
  <c r="AC473" i="13"/>
  <c r="AD473" i="13"/>
  <c r="AE473" i="13"/>
  <c r="AF473" i="13"/>
  <c r="L474" i="13"/>
  <c r="M474" i="13"/>
  <c r="N474" i="13"/>
  <c r="AB474" i="13"/>
  <c r="AC474" i="13"/>
  <c r="AD474" i="13"/>
  <c r="AE474" i="13"/>
  <c r="AF474" i="13"/>
  <c r="L475" i="13"/>
  <c r="M475" i="13"/>
  <c r="N475" i="13"/>
  <c r="AB475" i="13"/>
  <c r="AC475" i="13"/>
  <c r="AD475" i="13"/>
  <c r="AE475" i="13"/>
  <c r="AF475" i="13"/>
  <c r="L476" i="13"/>
  <c r="M476" i="13"/>
  <c r="N476" i="13"/>
  <c r="AB476" i="13"/>
  <c r="AC476" i="13"/>
  <c r="AD476" i="13"/>
  <c r="AE476" i="13"/>
  <c r="AF476" i="13"/>
  <c r="L477" i="13"/>
  <c r="M477" i="13"/>
  <c r="N477" i="13"/>
  <c r="AB477" i="13"/>
  <c r="AC477" i="13"/>
  <c r="AD477" i="13"/>
  <c r="AE477" i="13"/>
  <c r="AF477" i="13"/>
  <c r="L478" i="13"/>
  <c r="M478" i="13"/>
  <c r="N478" i="13"/>
  <c r="AB478" i="13"/>
  <c r="AC478" i="13"/>
  <c r="AD478" i="13"/>
  <c r="AE478" i="13"/>
  <c r="AF478" i="13"/>
  <c r="L479" i="13"/>
  <c r="M479" i="13"/>
  <c r="N479" i="13"/>
  <c r="AB479" i="13"/>
  <c r="AC479" i="13"/>
  <c r="AD479" i="13"/>
  <c r="AE479" i="13"/>
  <c r="AF479" i="13"/>
  <c r="L480" i="13"/>
  <c r="M480" i="13"/>
  <c r="N480" i="13"/>
  <c r="AB480" i="13"/>
  <c r="AC480" i="13"/>
  <c r="AD480" i="13"/>
  <c r="AE480" i="13"/>
  <c r="AF480" i="13"/>
  <c r="L481" i="13"/>
  <c r="M481" i="13"/>
  <c r="N481" i="13"/>
  <c r="AB481" i="13"/>
  <c r="AC481" i="13"/>
  <c r="AD481" i="13"/>
  <c r="AE481" i="13"/>
  <c r="AF481" i="13"/>
  <c r="L482" i="13"/>
  <c r="M482" i="13"/>
  <c r="N482" i="13"/>
  <c r="AB482" i="13"/>
  <c r="AC482" i="13"/>
  <c r="AD482" i="13"/>
  <c r="AE482" i="13"/>
  <c r="AF482" i="13"/>
  <c r="L483" i="13"/>
  <c r="M483" i="13"/>
  <c r="N483" i="13"/>
  <c r="AB483" i="13"/>
  <c r="AC483" i="13"/>
  <c r="AD483" i="13"/>
  <c r="AE483" i="13"/>
  <c r="AF483" i="13"/>
  <c r="L484" i="13"/>
  <c r="M484" i="13"/>
  <c r="N484" i="13"/>
  <c r="AB484" i="13"/>
  <c r="AC484" i="13"/>
  <c r="AD484" i="13"/>
  <c r="AE484" i="13"/>
  <c r="AF484" i="13"/>
  <c r="L485" i="13"/>
  <c r="M485" i="13"/>
  <c r="N485" i="13"/>
  <c r="AB485" i="13"/>
  <c r="AC485" i="13"/>
  <c r="AD485" i="13"/>
  <c r="AE485" i="13"/>
  <c r="AF485" i="13"/>
  <c r="L486" i="13"/>
  <c r="M486" i="13"/>
  <c r="N486" i="13"/>
  <c r="AB486" i="13"/>
  <c r="AC486" i="13"/>
  <c r="AD486" i="13"/>
  <c r="AE486" i="13"/>
  <c r="AF486" i="13"/>
  <c r="L487" i="13"/>
  <c r="M487" i="13"/>
  <c r="N487" i="13"/>
  <c r="AB487" i="13"/>
  <c r="AC487" i="13"/>
  <c r="AD487" i="13"/>
  <c r="AE487" i="13"/>
  <c r="AF487" i="13"/>
  <c r="L488" i="13"/>
  <c r="M488" i="13"/>
  <c r="N488" i="13"/>
  <c r="AB488" i="13"/>
  <c r="AC488" i="13"/>
  <c r="AD488" i="13"/>
  <c r="AE488" i="13"/>
  <c r="AF488" i="13"/>
  <c r="L489" i="13"/>
  <c r="M489" i="13"/>
  <c r="N489" i="13"/>
  <c r="AB489" i="13"/>
  <c r="AC489" i="13"/>
  <c r="AD489" i="13"/>
  <c r="AE489" i="13"/>
  <c r="AF489" i="13"/>
  <c r="L490" i="13"/>
  <c r="M490" i="13"/>
  <c r="N490" i="13"/>
  <c r="AB490" i="13"/>
  <c r="AC490" i="13"/>
  <c r="AD490" i="13"/>
  <c r="AE490" i="13"/>
  <c r="AF490" i="13"/>
  <c r="L491" i="13"/>
  <c r="M491" i="13"/>
  <c r="N491" i="13"/>
  <c r="AB491" i="13"/>
  <c r="AC491" i="13"/>
  <c r="AD491" i="13"/>
  <c r="AE491" i="13"/>
  <c r="AF491" i="13"/>
  <c r="L492" i="13"/>
  <c r="M492" i="13"/>
  <c r="N492" i="13"/>
  <c r="AB492" i="13"/>
  <c r="AC492" i="13"/>
  <c r="AD492" i="13"/>
  <c r="AE492" i="13"/>
  <c r="AF492" i="13"/>
  <c r="L493" i="13"/>
  <c r="M493" i="13"/>
  <c r="N493" i="13"/>
  <c r="AB493" i="13"/>
  <c r="AC493" i="13"/>
  <c r="AD493" i="13"/>
  <c r="AE493" i="13"/>
  <c r="AF493" i="13"/>
  <c r="L494" i="13"/>
  <c r="M494" i="13"/>
  <c r="N494" i="13"/>
  <c r="AB494" i="13"/>
  <c r="AC494" i="13"/>
  <c r="AD494" i="13"/>
  <c r="AE494" i="13"/>
  <c r="AF494" i="13"/>
  <c r="L495" i="13"/>
  <c r="M495" i="13"/>
  <c r="N495" i="13"/>
  <c r="AB495" i="13"/>
  <c r="AC495" i="13"/>
  <c r="AD495" i="13"/>
  <c r="AE495" i="13"/>
  <c r="AF495" i="13"/>
  <c r="L496" i="13"/>
  <c r="M496" i="13"/>
  <c r="N496" i="13"/>
  <c r="AB496" i="13"/>
  <c r="AC496" i="13"/>
  <c r="AD496" i="13"/>
  <c r="AE496" i="13"/>
  <c r="AF496" i="13"/>
  <c r="L497" i="13"/>
  <c r="M497" i="13"/>
  <c r="N497" i="13"/>
  <c r="AB497" i="13"/>
  <c r="AC497" i="13"/>
  <c r="AD497" i="13"/>
  <c r="AE497" i="13"/>
  <c r="AF497" i="13"/>
  <c r="L498" i="13"/>
  <c r="M498" i="13"/>
  <c r="N498" i="13"/>
  <c r="AB498" i="13"/>
  <c r="AC498" i="13"/>
  <c r="AD498" i="13"/>
  <c r="AE498" i="13"/>
  <c r="AF498" i="13"/>
  <c r="L499" i="13"/>
  <c r="M499" i="13"/>
  <c r="N499" i="13"/>
  <c r="AB499" i="13"/>
  <c r="AC499" i="13"/>
  <c r="AD499" i="13"/>
  <c r="AE499" i="13"/>
  <c r="AF499" i="13"/>
  <c r="L500" i="13"/>
  <c r="M500" i="13"/>
  <c r="N500" i="13"/>
  <c r="AB500" i="13"/>
  <c r="AC500" i="13"/>
  <c r="AD500" i="13"/>
  <c r="AE500" i="13"/>
  <c r="AF500" i="13"/>
  <c r="L501" i="13"/>
  <c r="M501" i="13"/>
  <c r="N501" i="13"/>
  <c r="AB501" i="13"/>
  <c r="AC501" i="13"/>
  <c r="AD501" i="13"/>
  <c r="AE501" i="13"/>
  <c r="AF501" i="13"/>
  <c r="L502" i="13"/>
  <c r="M502" i="13"/>
  <c r="N502" i="13"/>
  <c r="AB502" i="13"/>
  <c r="AC502" i="13"/>
  <c r="AD502" i="13"/>
  <c r="AE502" i="13"/>
  <c r="AF502" i="13"/>
  <c r="L503" i="13"/>
  <c r="M503" i="13"/>
  <c r="N503" i="13"/>
  <c r="AB503" i="13"/>
  <c r="AC503" i="13"/>
  <c r="AD503" i="13"/>
  <c r="AE503" i="13"/>
  <c r="AF503" i="13"/>
  <c r="L504" i="13"/>
  <c r="M504" i="13"/>
  <c r="N504" i="13"/>
  <c r="AB504" i="13"/>
  <c r="AC504" i="13"/>
  <c r="AD504" i="13"/>
  <c r="AE504" i="13"/>
  <c r="AF504" i="13"/>
  <c r="L505" i="13"/>
  <c r="M505" i="13"/>
  <c r="N505" i="13"/>
  <c r="AB505" i="13"/>
  <c r="AC505" i="13"/>
  <c r="AD505" i="13"/>
  <c r="AE505" i="13"/>
  <c r="AF505" i="13"/>
  <c r="L506" i="13"/>
  <c r="M506" i="13"/>
  <c r="N506" i="13"/>
  <c r="AB506" i="13"/>
  <c r="AC506" i="13"/>
  <c r="AD506" i="13"/>
  <c r="AE506" i="13"/>
  <c r="AF506" i="13"/>
  <c r="L507" i="13"/>
  <c r="M507" i="13"/>
  <c r="N507" i="13"/>
  <c r="AB507" i="13"/>
  <c r="AC507" i="13"/>
  <c r="AD507" i="13"/>
  <c r="AE507" i="13"/>
  <c r="AF507" i="13"/>
  <c r="L508" i="13"/>
  <c r="M508" i="13"/>
  <c r="N508" i="13"/>
  <c r="AB508" i="13"/>
  <c r="AC508" i="13"/>
  <c r="AD508" i="13"/>
  <c r="AE508" i="13"/>
  <c r="AF508" i="13"/>
  <c r="L509" i="13"/>
  <c r="M509" i="13"/>
  <c r="N509" i="13"/>
  <c r="AB509" i="13"/>
  <c r="AC509" i="13"/>
  <c r="AD509" i="13"/>
  <c r="AE509" i="13"/>
  <c r="AF509" i="13"/>
  <c r="L510" i="13"/>
  <c r="M510" i="13"/>
  <c r="N510" i="13"/>
  <c r="AB510" i="13"/>
  <c r="AC510" i="13"/>
  <c r="AD510" i="13"/>
  <c r="AE510" i="13"/>
  <c r="AF510" i="13"/>
  <c r="L511" i="13"/>
  <c r="M511" i="13"/>
  <c r="N511" i="13"/>
  <c r="AB511" i="13"/>
  <c r="AC511" i="13"/>
  <c r="AD511" i="13"/>
  <c r="AE511" i="13"/>
  <c r="AF511" i="13"/>
  <c r="L512" i="13"/>
  <c r="M512" i="13"/>
  <c r="N512" i="13"/>
  <c r="AB512" i="13"/>
  <c r="AC512" i="13"/>
  <c r="AD512" i="13"/>
  <c r="AE512" i="13"/>
  <c r="AF512" i="13"/>
  <c r="L513" i="13"/>
  <c r="M513" i="13"/>
  <c r="N513" i="13"/>
  <c r="AB513" i="13"/>
  <c r="AC513" i="13"/>
  <c r="AD513" i="13"/>
  <c r="AE513" i="13"/>
  <c r="AF513" i="13"/>
  <c r="L514" i="13"/>
  <c r="M514" i="13"/>
  <c r="N514" i="13"/>
  <c r="AB514" i="13"/>
  <c r="AC514" i="13"/>
  <c r="AD514" i="13"/>
  <c r="AE514" i="13"/>
  <c r="AF514" i="13"/>
  <c r="L515" i="13"/>
  <c r="M515" i="13"/>
  <c r="N515" i="13"/>
  <c r="AB515" i="13"/>
  <c r="AC515" i="13"/>
  <c r="AD515" i="13"/>
  <c r="AE515" i="13"/>
  <c r="AF515" i="13"/>
  <c r="L516" i="13"/>
  <c r="M516" i="13"/>
  <c r="N516" i="13"/>
  <c r="AB516" i="13"/>
  <c r="AC516" i="13"/>
  <c r="AD516" i="13"/>
  <c r="AE516" i="13"/>
  <c r="AF516" i="13"/>
  <c r="L517" i="13"/>
  <c r="M517" i="13"/>
  <c r="N517" i="13"/>
  <c r="AB517" i="13"/>
  <c r="AC517" i="13"/>
  <c r="AD517" i="13"/>
  <c r="AE517" i="13"/>
  <c r="AF517" i="13"/>
  <c r="L518" i="13"/>
  <c r="M518" i="13"/>
  <c r="N518" i="13"/>
  <c r="AB518" i="13"/>
  <c r="AC518" i="13"/>
  <c r="AD518" i="13"/>
  <c r="AE518" i="13"/>
  <c r="AF518" i="13"/>
  <c r="L519" i="13"/>
  <c r="M519" i="13"/>
  <c r="N519" i="13"/>
  <c r="AB519" i="13"/>
  <c r="AC519" i="13"/>
  <c r="AD519" i="13"/>
  <c r="AE519" i="13"/>
  <c r="AF519" i="13"/>
  <c r="L520" i="13"/>
  <c r="M520" i="13"/>
  <c r="N520" i="13"/>
  <c r="AB520" i="13"/>
  <c r="AC520" i="13"/>
  <c r="AD520" i="13"/>
  <c r="AE520" i="13"/>
  <c r="AF520" i="13"/>
  <c r="L521" i="13"/>
  <c r="M521" i="13"/>
  <c r="N521" i="13"/>
  <c r="AB521" i="13"/>
  <c r="AC521" i="13"/>
  <c r="AD521" i="13"/>
  <c r="AE521" i="13"/>
  <c r="AF521" i="13"/>
  <c r="L522" i="13"/>
  <c r="M522" i="13"/>
  <c r="N522" i="13"/>
  <c r="AB522" i="13"/>
  <c r="AC522" i="13"/>
  <c r="AD522" i="13"/>
  <c r="AE522" i="13"/>
  <c r="AF522" i="13"/>
  <c r="L523" i="13"/>
  <c r="M523" i="13"/>
  <c r="N523" i="13"/>
  <c r="AB523" i="13"/>
  <c r="AC523" i="13"/>
  <c r="AD523" i="13"/>
  <c r="AE523" i="13"/>
  <c r="AF523" i="13"/>
  <c r="L524" i="13"/>
  <c r="M524" i="13"/>
  <c r="N524" i="13"/>
  <c r="AB524" i="13"/>
  <c r="AC524" i="13"/>
  <c r="AD524" i="13"/>
  <c r="AE524" i="13"/>
  <c r="AF524" i="13"/>
  <c r="L525" i="13"/>
  <c r="M525" i="13"/>
  <c r="N525" i="13"/>
  <c r="AB525" i="13"/>
  <c r="AC525" i="13"/>
  <c r="AD525" i="13"/>
  <c r="AE525" i="13"/>
  <c r="AF525" i="13"/>
  <c r="L526" i="13"/>
  <c r="M526" i="13"/>
  <c r="N526" i="13"/>
  <c r="AB526" i="13"/>
  <c r="AC526" i="13"/>
  <c r="AD526" i="13"/>
  <c r="AE526" i="13"/>
  <c r="AF526" i="13"/>
  <c r="L527" i="13"/>
  <c r="M527" i="13"/>
  <c r="N527" i="13"/>
  <c r="AB527" i="13"/>
  <c r="AC527" i="13"/>
  <c r="AD527" i="13"/>
  <c r="AE527" i="13"/>
  <c r="AF527" i="13"/>
  <c r="L528" i="13"/>
  <c r="M528" i="13"/>
  <c r="N528" i="13"/>
  <c r="AB528" i="13"/>
  <c r="AC528" i="13"/>
  <c r="AD528" i="13"/>
  <c r="AE528" i="13"/>
  <c r="AF528" i="13"/>
  <c r="L529" i="13"/>
  <c r="M529" i="13"/>
  <c r="N529" i="13"/>
  <c r="AB529" i="13"/>
  <c r="AC529" i="13"/>
  <c r="AD529" i="13"/>
  <c r="AE529" i="13"/>
  <c r="AF529" i="13"/>
  <c r="L530" i="13"/>
  <c r="M530" i="13"/>
  <c r="N530" i="13"/>
  <c r="AB530" i="13"/>
  <c r="AC530" i="13"/>
  <c r="AD530" i="13"/>
  <c r="AE530" i="13"/>
  <c r="AF530" i="13"/>
  <c r="L531" i="13"/>
  <c r="M531" i="13"/>
  <c r="N531" i="13"/>
  <c r="AB531" i="13"/>
  <c r="AC531" i="13"/>
  <c r="AD531" i="13"/>
  <c r="AE531" i="13"/>
  <c r="AF531" i="13"/>
  <c r="L532" i="13"/>
  <c r="M532" i="13"/>
  <c r="N532" i="13"/>
  <c r="AB532" i="13"/>
  <c r="AC532" i="13"/>
  <c r="AD532" i="13"/>
  <c r="AE532" i="13"/>
  <c r="AF532" i="13"/>
  <c r="L533" i="13"/>
  <c r="M533" i="13"/>
  <c r="N533" i="13"/>
  <c r="AB533" i="13"/>
  <c r="AC533" i="13"/>
  <c r="AD533" i="13"/>
  <c r="AE533" i="13"/>
  <c r="AF533" i="13"/>
  <c r="L534" i="13"/>
  <c r="M534" i="13"/>
  <c r="N534" i="13"/>
  <c r="AB534" i="13"/>
  <c r="AC534" i="13"/>
  <c r="AD534" i="13"/>
  <c r="AE534" i="13"/>
  <c r="AF534" i="13"/>
  <c r="L535" i="13"/>
  <c r="M535" i="13"/>
  <c r="N535" i="13"/>
  <c r="AB535" i="13"/>
  <c r="AC535" i="13"/>
  <c r="AD535" i="13"/>
  <c r="AE535" i="13"/>
  <c r="AF535" i="13"/>
  <c r="L536" i="13"/>
  <c r="M536" i="13"/>
  <c r="N536" i="13"/>
  <c r="AB536" i="13"/>
  <c r="AC536" i="13"/>
  <c r="AD536" i="13"/>
  <c r="AE536" i="13"/>
  <c r="AF536" i="13"/>
  <c r="L537" i="13"/>
  <c r="M537" i="13"/>
  <c r="N537" i="13"/>
  <c r="AB537" i="13"/>
  <c r="AC537" i="13"/>
  <c r="AD537" i="13"/>
  <c r="AE537" i="13"/>
  <c r="AF537" i="13"/>
  <c r="L538" i="13"/>
  <c r="M538" i="13"/>
  <c r="N538" i="13"/>
  <c r="AB538" i="13"/>
  <c r="AC538" i="13"/>
  <c r="AD538" i="13"/>
  <c r="AE538" i="13"/>
  <c r="AF538" i="13"/>
  <c r="L539" i="13"/>
  <c r="M539" i="13"/>
  <c r="N539" i="13"/>
  <c r="AB539" i="13"/>
  <c r="AC539" i="13"/>
  <c r="AD539" i="13"/>
  <c r="AE539" i="13"/>
  <c r="AF539" i="13"/>
  <c r="L540" i="13"/>
  <c r="M540" i="13"/>
  <c r="N540" i="13"/>
  <c r="AB540" i="13"/>
  <c r="AC540" i="13"/>
  <c r="AD540" i="13"/>
  <c r="AE540" i="13"/>
  <c r="AF540" i="13"/>
  <c r="L541" i="13"/>
  <c r="M541" i="13"/>
  <c r="N541" i="13"/>
  <c r="AB541" i="13"/>
  <c r="AC541" i="13"/>
  <c r="AD541" i="13"/>
  <c r="AE541" i="13"/>
  <c r="AF541" i="13"/>
  <c r="L542" i="13"/>
  <c r="M542" i="13"/>
  <c r="N542" i="13"/>
  <c r="AB542" i="13"/>
  <c r="AC542" i="13"/>
  <c r="AD542" i="13"/>
  <c r="AE542" i="13"/>
  <c r="AF542" i="13"/>
  <c r="L543" i="13"/>
  <c r="M543" i="13"/>
  <c r="N543" i="13"/>
  <c r="AB543" i="13"/>
  <c r="AC543" i="13"/>
  <c r="AD543" i="13"/>
  <c r="AE543" i="13"/>
  <c r="AF543" i="13"/>
  <c r="L544" i="13"/>
  <c r="M544" i="13"/>
  <c r="N544" i="13"/>
  <c r="AB544" i="13"/>
  <c r="AC544" i="13"/>
  <c r="AD544" i="13"/>
  <c r="AE544" i="13"/>
  <c r="AF544" i="13"/>
  <c r="L545" i="13"/>
  <c r="M545" i="13"/>
  <c r="N545" i="13"/>
  <c r="AB545" i="13"/>
  <c r="AC545" i="13"/>
  <c r="AD545" i="13"/>
  <c r="AE545" i="13"/>
  <c r="AF545" i="13"/>
  <c r="L546" i="13"/>
  <c r="M546" i="13"/>
  <c r="N546" i="13"/>
  <c r="AB546" i="13"/>
  <c r="AC546" i="13"/>
  <c r="AD546" i="13"/>
  <c r="AE546" i="13"/>
  <c r="AF546" i="13"/>
  <c r="L547" i="13"/>
  <c r="M547" i="13"/>
  <c r="N547" i="13"/>
  <c r="AB547" i="13"/>
  <c r="AC547" i="13"/>
  <c r="AD547" i="13"/>
  <c r="AE547" i="13"/>
  <c r="AF547" i="13"/>
  <c r="L548" i="13"/>
  <c r="M548" i="13"/>
  <c r="N548" i="13"/>
  <c r="AB548" i="13"/>
  <c r="AC548" i="13"/>
  <c r="AD548" i="13"/>
  <c r="AE548" i="13"/>
  <c r="AF548" i="13"/>
  <c r="L549" i="13"/>
  <c r="M549" i="13"/>
  <c r="N549" i="13"/>
  <c r="AB549" i="13"/>
  <c r="AC549" i="13"/>
  <c r="AD549" i="13"/>
  <c r="AE549" i="13"/>
  <c r="AF549" i="13"/>
  <c r="L550" i="13"/>
  <c r="M550" i="13"/>
  <c r="N550" i="13"/>
  <c r="AB550" i="13"/>
  <c r="AC550" i="13"/>
  <c r="AD550" i="13"/>
  <c r="AE550" i="13"/>
  <c r="AF550" i="13"/>
  <c r="L551" i="13"/>
  <c r="M551" i="13"/>
  <c r="N551" i="13"/>
  <c r="AB551" i="13"/>
  <c r="AC551" i="13"/>
  <c r="AD551" i="13"/>
  <c r="AE551" i="13"/>
  <c r="AF551" i="13"/>
  <c r="L552" i="13"/>
  <c r="M552" i="13"/>
  <c r="N552" i="13"/>
  <c r="AB552" i="13"/>
  <c r="AC552" i="13"/>
  <c r="AD552" i="13"/>
  <c r="AE552" i="13"/>
  <c r="AF552" i="13"/>
  <c r="L553" i="13"/>
  <c r="M553" i="13"/>
  <c r="N553" i="13"/>
  <c r="AB553" i="13"/>
  <c r="AC553" i="13"/>
  <c r="AD553" i="13"/>
  <c r="AE553" i="13"/>
  <c r="AF553" i="13"/>
  <c r="L554" i="13"/>
  <c r="M554" i="13"/>
  <c r="N554" i="13"/>
  <c r="AB554" i="13"/>
  <c r="AC554" i="13"/>
  <c r="AD554" i="13"/>
  <c r="AE554" i="13"/>
  <c r="AF554" i="13"/>
  <c r="L555" i="13"/>
  <c r="M555" i="13"/>
  <c r="N555" i="13"/>
  <c r="AB555" i="13"/>
  <c r="AC555" i="13"/>
  <c r="AD555" i="13"/>
  <c r="AE555" i="13"/>
  <c r="AF555" i="13"/>
  <c r="L556" i="13"/>
  <c r="M556" i="13"/>
  <c r="N556" i="13"/>
  <c r="AB556" i="13"/>
  <c r="AC556" i="13"/>
  <c r="AD556" i="13"/>
  <c r="AE556" i="13"/>
  <c r="AF556" i="13"/>
  <c r="L557" i="13"/>
  <c r="M557" i="13"/>
  <c r="N557" i="13"/>
  <c r="AB557" i="13"/>
  <c r="AC557" i="13"/>
  <c r="AD557" i="13"/>
  <c r="AE557" i="13"/>
  <c r="AF557" i="13"/>
  <c r="L558" i="13"/>
  <c r="M558" i="13"/>
  <c r="N558" i="13"/>
  <c r="AB558" i="13"/>
  <c r="AC558" i="13"/>
  <c r="AD558" i="13"/>
  <c r="AE558" i="13"/>
  <c r="AF558" i="13"/>
  <c r="L559" i="13"/>
  <c r="M559" i="13"/>
  <c r="N559" i="13"/>
  <c r="AB559" i="13"/>
  <c r="AC559" i="13"/>
  <c r="AD559" i="13"/>
  <c r="AE559" i="13"/>
  <c r="AF559" i="13"/>
  <c r="L560" i="13"/>
  <c r="M560" i="13"/>
  <c r="N560" i="13"/>
  <c r="AB560" i="13"/>
  <c r="AC560" i="13"/>
  <c r="AD560" i="13"/>
  <c r="AE560" i="13"/>
  <c r="AF560" i="13"/>
  <c r="L561" i="13"/>
  <c r="M561" i="13"/>
  <c r="N561" i="13"/>
  <c r="AB561" i="13"/>
  <c r="AC561" i="13"/>
  <c r="AD561" i="13"/>
  <c r="AE561" i="13"/>
  <c r="AF561" i="13"/>
  <c r="L562" i="13"/>
  <c r="M562" i="13"/>
  <c r="N562" i="13"/>
  <c r="AB562" i="13"/>
  <c r="AC562" i="13"/>
  <c r="AD562" i="13"/>
  <c r="AE562" i="13"/>
  <c r="AF562" i="13"/>
  <c r="L563" i="13"/>
  <c r="M563" i="13"/>
  <c r="N563" i="13"/>
  <c r="AB563" i="13"/>
  <c r="AC563" i="13"/>
  <c r="AD563" i="13"/>
  <c r="AE563" i="13"/>
  <c r="AF563" i="13"/>
  <c r="L564" i="13"/>
  <c r="M564" i="13"/>
  <c r="N564" i="13"/>
  <c r="AB564" i="13"/>
  <c r="AC564" i="13"/>
  <c r="AD564" i="13"/>
  <c r="AE564" i="13"/>
  <c r="AF564" i="13"/>
  <c r="L565" i="13"/>
  <c r="M565" i="13"/>
  <c r="N565" i="13"/>
  <c r="AB565" i="13"/>
  <c r="AC565" i="13"/>
  <c r="AD565" i="13"/>
  <c r="AE565" i="13"/>
  <c r="AF565" i="13"/>
  <c r="L566" i="13"/>
  <c r="M566" i="13"/>
  <c r="N566" i="13"/>
  <c r="AB566" i="13"/>
  <c r="AC566" i="13"/>
  <c r="AD566" i="13"/>
  <c r="AE566" i="13"/>
  <c r="AF566" i="13"/>
  <c r="L567" i="13"/>
  <c r="M567" i="13"/>
  <c r="N567" i="13"/>
  <c r="AB567" i="13"/>
  <c r="AC567" i="13"/>
  <c r="AD567" i="13"/>
  <c r="AE567" i="13"/>
  <c r="AF567" i="13"/>
  <c r="L568" i="13"/>
  <c r="M568" i="13"/>
  <c r="N568" i="13"/>
  <c r="AB568" i="13"/>
  <c r="AC568" i="13"/>
  <c r="AD568" i="13"/>
  <c r="AE568" i="13"/>
  <c r="AF568" i="13"/>
  <c r="L569" i="13"/>
  <c r="M569" i="13"/>
  <c r="N569" i="13"/>
  <c r="AB569" i="13"/>
  <c r="AC569" i="13"/>
  <c r="AD569" i="13"/>
  <c r="AE569" i="13"/>
  <c r="AF569" i="13"/>
  <c r="L570" i="13"/>
  <c r="M570" i="13"/>
  <c r="N570" i="13"/>
  <c r="AB570" i="13"/>
  <c r="AC570" i="13"/>
  <c r="AD570" i="13"/>
  <c r="AE570" i="13"/>
  <c r="AF570" i="13"/>
  <c r="L571" i="13"/>
  <c r="M571" i="13"/>
  <c r="N571" i="13"/>
  <c r="AB571" i="13"/>
  <c r="AC571" i="13"/>
  <c r="AD571" i="13"/>
  <c r="AE571" i="13"/>
  <c r="AF571" i="13"/>
  <c r="L572" i="13"/>
  <c r="M572" i="13"/>
  <c r="N572" i="13"/>
  <c r="AB572" i="13"/>
  <c r="AC572" i="13"/>
  <c r="AD572" i="13"/>
  <c r="AE572" i="13"/>
  <c r="AF572" i="13"/>
  <c r="L573" i="13"/>
  <c r="M573" i="13"/>
  <c r="N573" i="13"/>
  <c r="AB573" i="13"/>
  <c r="AC573" i="13"/>
  <c r="AD573" i="13"/>
  <c r="AE573" i="13"/>
  <c r="AF573" i="13"/>
  <c r="L574" i="13"/>
  <c r="M574" i="13"/>
  <c r="N574" i="13"/>
  <c r="AB574" i="13"/>
  <c r="AC574" i="13"/>
  <c r="AD574" i="13"/>
  <c r="AE574" i="13"/>
  <c r="AF574" i="13"/>
  <c r="L575" i="13"/>
  <c r="M575" i="13"/>
  <c r="N575" i="13"/>
  <c r="AB575" i="13"/>
  <c r="AC575" i="13"/>
  <c r="AD575" i="13"/>
  <c r="AE575" i="13"/>
  <c r="AF575" i="13"/>
  <c r="L576" i="13"/>
  <c r="M576" i="13"/>
  <c r="N576" i="13"/>
  <c r="AB576" i="13"/>
  <c r="AC576" i="13"/>
  <c r="AD576" i="13"/>
  <c r="AE576" i="13"/>
  <c r="AF576" i="13"/>
  <c r="L577" i="13"/>
  <c r="M577" i="13"/>
  <c r="N577" i="13"/>
  <c r="AB577" i="13"/>
  <c r="AC577" i="13"/>
  <c r="AD577" i="13"/>
  <c r="AE577" i="13"/>
  <c r="AF577" i="13"/>
  <c r="L578" i="13"/>
  <c r="M578" i="13"/>
  <c r="N578" i="13"/>
  <c r="AB578" i="13"/>
  <c r="AC578" i="13"/>
  <c r="AD578" i="13"/>
  <c r="AE578" i="13"/>
  <c r="AF578" i="13"/>
  <c r="L579" i="13"/>
  <c r="M579" i="13"/>
  <c r="N579" i="13"/>
  <c r="AB579" i="13"/>
  <c r="AC579" i="13"/>
  <c r="AD579" i="13"/>
  <c r="AE579" i="13"/>
  <c r="AF579" i="13"/>
  <c r="L580" i="13"/>
  <c r="M580" i="13"/>
  <c r="N580" i="13"/>
  <c r="AB580" i="13"/>
  <c r="AC580" i="13"/>
  <c r="AD580" i="13"/>
  <c r="AE580" i="13"/>
  <c r="AF580" i="13"/>
  <c r="L581" i="13"/>
  <c r="M581" i="13"/>
  <c r="N581" i="13"/>
  <c r="AB581" i="13"/>
  <c r="AC581" i="13"/>
  <c r="AD581" i="13"/>
  <c r="AE581" i="13"/>
  <c r="AF581" i="13"/>
  <c r="L582" i="13"/>
  <c r="M582" i="13"/>
  <c r="N582" i="13"/>
  <c r="AB582" i="13"/>
  <c r="AC582" i="13"/>
  <c r="AD582" i="13"/>
  <c r="AE582" i="13"/>
  <c r="AF582" i="13"/>
  <c r="L583" i="13"/>
  <c r="M583" i="13"/>
  <c r="N583" i="13"/>
  <c r="AB583" i="13"/>
  <c r="AC583" i="13"/>
  <c r="AD583" i="13"/>
  <c r="AE583" i="13"/>
  <c r="AF583" i="13"/>
  <c r="L584" i="13"/>
  <c r="M584" i="13"/>
  <c r="N584" i="13"/>
  <c r="AB584" i="13"/>
  <c r="AC584" i="13"/>
  <c r="AD584" i="13"/>
  <c r="AE584" i="13"/>
  <c r="AF584" i="13"/>
  <c r="L585" i="13"/>
  <c r="M585" i="13"/>
  <c r="N585" i="13"/>
  <c r="AB585" i="13"/>
  <c r="AC585" i="13"/>
  <c r="AD585" i="13"/>
  <c r="AE585" i="13"/>
  <c r="AF585" i="13"/>
  <c r="L586" i="13"/>
  <c r="M586" i="13"/>
  <c r="N586" i="13"/>
  <c r="AB586" i="13"/>
  <c r="AC586" i="13"/>
  <c r="AD586" i="13"/>
  <c r="AE586" i="13"/>
  <c r="AF586" i="13"/>
  <c r="L587" i="13"/>
  <c r="M587" i="13"/>
  <c r="N587" i="13"/>
  <c r="AB587" i="13"/>
  <c r="AC587" i="13"/>
  <c r="AD587" i="13"/>
  <c r="AE587" i="13"/>
  <c r="AF587" i="13"/>
  <c r="L588" i="13"/>
  <c r="M588" i="13"/>
  <c r="N588" i="13"/>
  <c r="AB588" i="13"/>
  <c r="AC588" i="13"/>
  <c r="AD588" i="13"/>
  <c r="AE588" i="13"/>
  <c r="AF588" i="13"/>
  <c r="L589" i="13"/>
  <c r="M589" i="13"/>
  <c r="N589" i="13"/>
  <c r="AB589" i="13"/>
  <c r="AC589" i="13"/>
  <c r="AD589" i="13"/>
  <c r="AE589" i="13"/>
  <c r="AF589" i="13"/>
  <c r="L590" i="13"/>
  <c r="M590" i="13"/>
  <c r="N590" i="13"/>
  <c r="AB590" i="13"/>
  <c r="AC590" i="13"/>
  <c r="AD590" i="13"/>
  <c r="AE590" i="13"/>
  <c r="AF590" i="13"/>
  <c r="L591" i="13"/>
  <c r="M591" i="13"/>
  <c r="N591" i="13"/>
  <c r="AB591" i="13"/>
  <c r="AC591" i="13"/>
  <c r="AD591" i="13"/>
  <c r="AE591" i="13"/>
  <c r="AF591" i="13"/>
  <c r="L592" i="13"/>
  <c r="M592" i="13"/>
  <c r="N592" i="13"/>
  <c r="AB592" i="13"/>
  <c r="AC592" i="13"/>
  <c r="AD592" i="13"/>
  <c r="AE592" i="13"/>
  <c r="AF592" i="13"/>
  <c r="L593" i="13"/>
  <c r="M593" i="13"/>
  <c r="N593" i="13"/>
  <c r="AB593" i="13"/>
  <c r="AC593" i="13"/>
  <c r="AD593" i="13"/>
  <c r="AE593" i="13"/>
  <c r="AF593" i="13"/>
  <c r="L594" i="13"/>
  <c r="M594" i="13"/>
  <c r="N594" i="13"/>
  <c r="AB594" i="13"/>
  <c r="AC594" i="13"/>
  <c r="AD594" i="13"/>
  <c r="AE594" i="13"/>
  <c r="AF594" i="13"/>
  <c r="L595" i="13"/>
  <c r="M595" i="13"/>
  <c r="N595" i="13"/>
  <c r="AB595" i="13"/>
  <c r="AC595" i="13"/>
  <c r="AD595" i="13"/>
  <c r="AE595" i="13"/>
  <c r="AF595" i="13"/>
  <c r="L596" i="13"/>
  <c r="M596" i="13"/>
  <c r="N596" i="13"/>
  <c r="AB596" i="13"/>
  <c r="AC596" i="13"/>
  <c r="AD596" i="13"/>
  <c r="AE596" i="13"/>
  <c r="AF596" i="13"/>
  <c r="L597" i="13"/>
  <c r="M597" i="13"/>
  <c r="N597" i="13"/>
  <c r="AB597" i="13"/>
  <c r="AC597" i="13"/>
  <c r="AD597" i="13"/>
  <c r="AE597" i="13"/>
  <c r="AF597" i="13"/>
  <c r="L598" i="13"/>
  <c r="M598" i="13"/>
  <c r="N598" i="13"/>
  <c r="AB598" i="13"/>
  <c r="AC598" i="13"/>
  <c r="AD598" i="13"/>
  <c r="AE598" i="13"/>
  <c r="AF598" i="13"/>
  <c r="L599" i="13"/>
  <c r="M599" i="13"/>
  <c r="N599" i="13"/>
  <c r="AB599" i="13"/>
  <c r="AC599" i="13"/>
  <c r="AD599" i="13"/>
  <c r="AE599" i="13"/>
  <c r="AF599" i="13"/>
  <c r="L600" i="13"/>
  <c r="M600" i="13"/>
  <c r="N600" i="13"/>
  <c r="AB600" i="13"/>
  <c r="AC600" i="13"/>
  <c r="AD600" i="13"/>
  <c r="AE600" i="13"/>
  <c r="AF600" i="13"/>
  <c r="L601" i="13"/>
  <c r="M601" i="13"/>
  <c r="N601" i="13"/>
  <c r="AB601" i="13"/>
  <c r="AC601" i="13"/>
  <c r="AD601" i="13"/>
  <c r="AE601" i="13"/>
  <c r="AF601" i="13"/>
  <c r="L602" i="13"/>
  <c r="M602" i="13"/>
  <c r="N602" i="13"/>
  <c r="AB602" i="13"/>
  <c r="AC602" i="13"/>
  <c r="AD602" i="13"/>
  <c r="AE602" i="13"/>
  <c r="AF602" i="13"/>
  <c r="L603" i="13"/>
  <c r="M603" i="13"/>
  <c r="N603" i="13"/>
  <c r="AB603" i="13"/>
  <c r="AC603" i="13"/>
  <c r="AD603" i="13"/>
  <c r="AE603" i="13"/>
  <c r="AF603" i="13"/>
  <c r="L604" i="13"/>
  <c r="M604" i="13"/>
  <c r="N604" i="13"/>
  <c r="AB604" i="13"/>
  <c r="AC604" i="13"/>
  <c r="AD604" i="13"/>
  <c r="AE604" i="13"/>
  <c r="AF604" i="13"/>
  <c r="L605" i="13"/>
  <c r="M605" i="13"/>
  <c r="N605" i="13"/>
  <c r="AB605" i="13"/>
  <c r="AC605" i="13"/>
  <c r="AD605" i="13"/>
  <c r="AE605" i="13"/>
  <c r="AF605" i="13"/>
  <c r="L606" i="13"/>
  <c r="M606" i="13"/>
  <c r="N606" i="13"/>
  <c r="AB606" i="13"/>
  <c r="AC606" i="13"/>
  <c r="AD606" i="13"/>
  <c r="AE606" i="13"/>
  <c r="AF606" i="13"/>
  <c r="L607" i="13"/>
  <c r="M607" i="13"/>
  <c r="N607" i="13"/>
  <c r="AB607" i="13"/>
  <c r="AC607" i="13"/>
  <c r="AD607" i="13"/>
  <c r="AE607" i="13"/>
  <c r="AF607" i="13"/>
  <c r="L608" i="13"/>
  <c r="M608" i="13"/>
  <c r="N608" i="13"/>
  <c r="AB608" i="13"/>
  <c r="AC608" i="13"/>
  <c r="AD608" i="13"/>
  <c r="AE608" i="13"/>
  <c r="AF608" i="13"/>
  <c r="L609" i="13"/>
  <c r="M609" i="13"/>
  <c r="N609" i="13"/>
  <c r="AB609" i="13"/>
  <c r="AC609" i="13"/>
  <c r="AD609" i="13"/>
  <c r="AE609" i="13"/>
  <c r="AF609" i="13"/>
  <c r="L610" i="13"/>
  <c r="M610" i="13"/>
  <c r="N610" i="13"/>
  <c r="AB610" i="13"/>
  <c r="AC610" i="13"/>
  <c r="AD610" i="13"/>
  <c r="AE610" i="13"/>
  <c r="AF610" i="13"/>
  <c r="L611" i="13"/>
  <c r="M611" i="13"/>
  <c r="N611" i="13"/>
  <c r="AB611" i="13"/>
  <c r="AC611" i="13"/>
  <c r="AD611" i="13"/>
  <c r="AE611" i="13"/>
  <c r="AF611" i="13"/>
  <c r="L612" i="13"/>
  <c r="M612" i="13"/>
  <c r="N612" i="13"/>
  <c r="AB612" i="13"/>
  <c r="AC612" i="13"/>
  <c r="AD612" i="13"/>
  <c r="AE612" i="13"/>
  <c r="AF612" i="13"/>
  <c r="L613" i="13"/>
  <c r="M613" i="13"/>
  <c r="N613" i="13"/>
  <c r="AB613" i="13"/>
  <c r="AC613" i="13"/>
  <c r="AD613" i="13"/>
  <c r="AE613" i="13"/>
  <c r="AF613" i="13"/>
  <c r="L614" i="13"/>
  <c r="M614" i="13"/>
  <c r="N614" i="13"/>
  <c r="AB614" i="13"/>
  <c r="AC614" i="13"/>
  <c r="AD614" i="13"/>
  <c r="AE614" i="13"/>
  <c r="AF614" i="13"/>
  <c r="L615" i="13"/>
  <c r="M615" i="13"/>
  <c r="N615" i="13"/>
  <c r="AB615" i="13"/>
  <c r="AC615" i="13"/>
  <c r="AD615" i="13"/>
  <c r="AE615" i="13"/>
  <c r="AF615" i="13"/>
  <c r="L616" i="13"/>
  <c r="M616" i="13"/>
  <c r="N616" i="13"/>
  <c r="AB616" i="13"/>
  <c r="AC616" i="13"/>
  <c r="AD616" i="13"/>
  <c r="AE616" i="13"/>
  <c r="AF616" i="13"/>
  <c r="L617" i="13"/>
  <c r="M617" i="13"/>
  <c r="N617" i="13"/>
  <c r="AB617" i="13"/>
  <c r="AC617" i="13"/>
  <c r="AD617" i="13"/>
  <c r="AE617" i="13"/>
  <c r="AF617" i="13"/>
  <c r="L618" i="13"/>
  <c r="M618" i="13"/>
  <c r="N618" i="13"/>
  <c r="AB618" i="13"/>
  <c r="AC618" i="13"/>
  <c r="AD618" i="13"/>
  <c r="AE618" i="13"/>
  <c r="AF618" i="13"/>
  <c r="L619" i="13"/>
  <c r="M619" i="13"/>
  <c r="N619" i="13"/>
  <c r="AB619" i="13"/>
  <c r="AC619" i="13"/>
  <c r="AD619" i="13"/>
  <c r="AE619" i="13"/>
  <c r="AF619" i="13"/>
  <c r="L620" i="13"/>
  <c r="M620" i="13"/>
  <c r="N620" i="13"/>
  <c r="AB620" i="13"/>
  <c r="AC620" i="13"/>
  <c r="AD620" i="13"/>
  <c r="AE620" i="13"/>
  <c r="AF620" i="13"/>
  <c r="L621" i="13"/>
  <c r="M621" i="13"/>
  <c r="N621" i="13"/>
  <c r="AB621" i="13"/>
  <c r="AC621" i="13"/>
  <c r="AD621" i="13"/>
  <c r="AE621" i="13"/>
  <c r="AF621" i="13"/>
  <c r="L622" i="13"/>
  <c r="M622" i="13"/>
  <c r="N622" i="13"/>
  <c r="AB622" i="13"/>
  <c r="AC622" i="13"/>
  <c r="AD622" i="13"/>
  <c r="AE622" i="13"/>
  <c r="AF622" i="13"/>
  <c r="L623" i="13"/>
  <c r="M623" i="13"/>
  <c r="N623" i="13"/>
  <c r="AB623" i="13"/>
  <c r="AC623" i="13"/>
  <c r="AD623" i="13"/>
  <c r="AE623" i="13"/>
  <c r="AF623" i="13"/>
  <c r="L624" i="13"/>
  <c r="M624" i="13"/>
  <c r="N624" i="13"/>
  <c r="AB624" i="13"/>
  <c r="AC624" i="13"/>
  <c r="AD624" i="13"/>
  <c r="AE624" i="13"/>
  <c r="AF624" i="13"/>
  <c r="L625" i="13"/>
  <c r="M625" i="13"/>
  <c r="N625" i="13"/>
  <c r="AB625" i="13"/>
  <c r="AC625" i="13"/>
  <c r="AD625" i="13"/>
  <c r="AE625" i="13"/>
  <c r="AF625" i="13"/>
  <c r="L626" i="13"/>
  <c r="M626" i="13"/>
  <c r="N626" i="13"/>
  <c r="AB626" i="13"/>
  <c r="AC626" i="13"/>
  <c r="AD626" i="13"/>
  <c r="AE626" i="13"/>
  <c r="AF626" i="13"/>
  <c r="L627" i="13"/>
  <c r="M627" i="13"/>
  <c r="N627" i="13"/>
  <c r="AB627" i="13"/>
  <c r="AC627" i="13"/>
  <c r="AD627" i="13"/>
  <c r="AE627" i="13"/>
  <c r="AF627" i="13"/>
  <c r="L628" i="13"/>
  <c r="M628" i="13"/>
  <c r="N628" i="13"/>
  <c r="AB628" i="13"/>
  <c r="AC628" i="13"/>
  <c r="AD628" i="13"/>
  <c r="AE628" i="13"/>
  <c r="AF628" i="13"/>
  <c r="L629" i="13"/>
  <c r="M629" i="13"/>
  <c r="N629" i="13"/>
  <c r="AB629" i="13"/>
  <c r="AC629" i="13"/>
  <c r="AD629" i="13"/>
  <c r="AE629" i="13"/>
  <c r="AF629" i="13"/>
  <c r="L630" i="13"/>
  <c r="M630" i="13"/>
  <c r="N630" i="13"/>
  <c r="AB630" i="13"/>
  <c r="AC630" i="13"/>
  <c r="AD630" i="13"/>
  <c r="AE630" i="13"/>
  <c r="AF630" i="13"/>
  <c r="L631" i="13"/>
  <c r="M631" i="13"/>
  <c r="N631" i="13"/>
  <c r="AB631" i="13"/>
  <c r="AC631" i="13"/>
  <c r="AD631" i="13"/>
  <c r="AE631" i="13"/>
  <c r="AF631" i="13"/>
  <c r="L632" i="13"/>
  <c r="M632" i="13"/>
  <c r="N632" i="13"/>
  <c r="AB632" i="13"/>
  <c r="AC632" i="13"/>
  <c r="AD632" i="13"/>
  <c r="AE632" i="13"/>
  <c r="AF632" i="13"/>
  <c r="L633" i="13"/>
  <c r="M633" i="13"/>
  <c r="N633" i="13"/>
  <c r="AB633" i="13"/>
  <c r="AC633" i="13"/>
  <c r="AD633" i="13"/>
  <c r="AE633" i="13"/>
  <c r="AF633" i="13"/>
  <c r="L634" i="13"/>
  <c r="M634" i="13"/>
  <c r="N634" i="13"/>
  <c r="AB634" i="13"/>
  <c r="AC634" i="13"/>
  <c r="AD634" i="13"/>
  <c r="AE634" i="13"/>
  <c r="AF634" i="13"/>
  <c r="L635" i="13"/>
  <c r="M635" i="13"/>
  <c r="N635" i="13"/>
  <c r="AB635" i="13"/>
  <c r="AC635" i="13"/>
  <c r="AD635" i="13"/>
  <c r="AE635" i="13"/>
  <c r="AF635" i="13"/>
  <c r="L636" i="13"/>
  <c r="M636" i="13"/>
  <c r="N636" i="13"/>
  <c r="AB636" i="13"/>
  <c r="AC636" i="13"/>
  <c r="AD636" i="13"/>
  <c r="AE636" i="13"/>
  <c r="AF636" i="13"/>
  <c r="L637" i="13"/>
  <c r="M637" i="13"/>
  <c r="N637" i="13"/>
  <c r="AB637" i="13"/>
  <c r="AC637" i="13"/>
  <c r="AD637" i="13"/>
  <c r="AE637" i="13"/>
  <c r="AF637" i="13"/>
  <c r="L638" i="13"/>
  <c r="M638" i="13"/>
  <c r="N638" i="13"/>
  <c r="AB638" i="13"/>
  <c r="AC638" i="13"/>
  <c r="AD638" i="13"/>
  <c r="AE638" i="13"/>
  <c r="AF638" i="13"/>
  <c r="L639" i="13"/>
  <c r="M639" i="13"/>
  <c r="N639" i="13"/>
  <c r="AB639" i="13"/>
  <c r="AC639" i="13"/>
  <c r="AD639" i="13"/>
  <c r="AE639" i="13"/>
  <c r="AF639" i="13"/>
  <c r="L640" i="13"/>
  <c r="M640" i="13"/>
  <c r="N640" i="13"/>
  <c r="AB640" i="13"/>
  <c r="AC640" i="13"/>
  <c r="AD640" i="13"/>
  <c r="AE640" i="13"/>
  <c r="AF640" i="13"/>
  <c r="L641" i="13"/>
  <c r="M641" i="13"/>
  <c r="N641" i="13"/>
  <c r="AB641" i="13"/>
  <c r="AC641" i="13"/>
  <c r="AD641" i="13"/>
  <c r="AE641" i="13"/>
  <c r="AF641" i="13"/>
  <c r="L642" i="13"/>
  <c r="M642" i="13"/>
  <c r="N642" i="13"/>
  <c r="AB642" i="13"/>
  <c r="AC642" i="13"/>
  <c r="AD642" i="13"/>
  <c r="AE642" i="13"/>
  <c r="AF642" i="13"/>
  <c r="L643" i="13"/>
  <c r="M643" i="13"/>
  <c r="N643" i="13"/>
  <c r="AB643" i="13"/>
  <c r="AC643" i="13"/>
  <c r="AD643" i="13"/>
  <c r="AE643" i="13"/>
  <c r="AF643" i="13"/>
  <c r="L644" i="13"/>
  <c r="M644" i="13"/>
  <c r="N644" i="13"/>
  <c r="AB644" i="13"/>
  <c r="AC644" i="13"/>
  <c r="AD644" i="13"/>
  <c r="AE644" i="13"/>
  <c r="AF644" i="13"/>
  <c r="L645" i="13"/>
  <c r="M645" i="13"/>
  <c r="N645" i="13"/>
  <c r="AB645" i="13"/>
  <c r="AC645" i="13"/>
  <c r="AD645" i="13"/>
  <c r="AE645" i="13"/>
  <c r="AF645" i="13"/>
  <c r="L646" i="13"/>
  <c r="M646" i="13"/>
  <c r="N646" i="13"/>
  <c r="AB646" i="13"/>
  <c r="AC646" i="13"/>
  <c r="AD646" i="13"/>
  <c r="AE646" i="13"/>
  <c r="AF646" i="13"/>
  <c r="L647" i="13"/>
  <c r="M647" i="13"/>
  <c r="N647" i="13"/>
  <c r="AB647" i="13"/>
  <c r="AC647" i="13"/>
  <c r="AD647" i="13"/>
  <c r="AE647" i="13"/>
  <c r="AF647" i="13"/>
  <c r="L648" i="13"/>
  <c r="M648" i="13"/>
  <c r="N648" i="13"/>
  <c r="AB648" i="13"/>
  <c r="AC648" i="13"/>
  <c r="AD648" i="13"/>
  <c r="AE648" i="13"/>
  <c r="AF648" i="13"/>
  <c r="L649" i="13"/>
  <c r="M649" i="13"/>
  <c r="N649" i="13"/>
  <c r="AB649" i="13"/>
  <c r="AC649" i="13"/>
  <c r="AD649" i="13"/>
  <c r="AE649" i="13"/>
  <c r="AF649" i="13"/>
  <c r="L650" i="13"/>
  <c r="M650" i="13"/>
  <c r="N650" i="13"/>
  <c r="AB650" i="13"/>
  <c r="AC650" i="13"/>
  <c r="AD650" i="13"/>
  <c r="AE650" i="13"/>
  <c r="AF650" i="13"/>
  <c r="L651" i="13"/>
  <c r="M651" i="13"/>
  <c r="N651" i="13"/>
  <c r="AB651" i="13"/>
  <c r="AC651" i="13"/>
  <c r="AD651" i="13"/>
  <c r="AE651" i="13"/>
  <c r="AF651" i="13"/>
  <c r="L652" i="13"/>
  <c r="M652" i="13"/>
  <c r="N652" i="13"/>
  <c r="AB652" i="13"/>
  <c r="AC652" i="13"/>
  <c r="AD652" i="13"/>
  <c r="AE652" i="13"/>
  <c r="AF652" i="13"/>
  <c r="L653" i="13"/>
  <c r="M653" i="13"/>
  <c r="N653" i="13"/>
  <c r="AB653" i="13"/>
  <c r="AC653" i="13"/>
  <c r="AD653" i="13"/>
  <c r="AE653" i="13"/>
  <c r="AF653" i="13"/>
  <c r="L654" i="13"/>
  <c r="M654" i="13"/>
  <c r="N654" i="13"/>
  <c r="AB654" i="13"/>
  <c r="AC654" i="13"/>
  <c r="AD654" i="13"/>
  <c r="AE654" i="13"/>
  <c r="AF654" i="13"/>
  <c r="L655" i="13"/>
  <c r="M655" i="13"/>
  <c r="N655" i="13"/>
  <c r="AB655" i="13"/>
  <c r="AC655" i="13"/>
  <c r="AD655" i="13"/>
  <c r="AE655" i="13"/>
  <c r="AF655" i="13"/>
  <c r="L656" i="13"/>
  <c r="M656" i="13"/>
  <c r="N656" i="13"/>
  <c r="AB656" i="13"/>
  <c r="AC656" i="13"/>
  <c r="AD656" i="13"/>
  <c r="AE656" i="13"/>
  <c r="AF656" i="13"/>
  <c r="L657" i="13"/>
  <c r="M657" i="13"/>
  <c r="N657" i="13"/>
  <c r="AB657" i="13"/>
  <c r="AC657" i="13"/>
  <c r="AD657" i="13"/>
  <c r="AE657" i="13"/>
  <c r="AF657" i="13"/>
  <c r="L658" i="13"/>
  <c r="M658" i="13"/>
  <c r="N658" i="13"/>
  <c r="AB658" i="13"/>
  <c r="AC658" i="13"/>
  <c r="AD658" i="13"/>
  <c r="AE658" i="13"/>
  <c r="AF658" i="13"/>
  <c r="L659" i="13"/>
  <c r="M659" i="13"/>
  <c r="N659" i="13"/>
  <c r="AB659" i="13"/>
  <c r="AC659" i="13"/>
  <c r="AD659" i="13"/>
  <c r="AE659" i="13"/>
  <c r="AF659" i="13"/>
  <c r="L660" i="13"/>
  <c r="M660" i="13"/>
  <c r="N660" i="13"/>
  <c r="AB660" i="13"/>
  <c r="AC660" i="13"/>
  <c r="AD660" i="13"/>
  <c r="AE660" i="13"/>
  <c r="AF660" i="13"/>
  <c r="L661" i="13"/>
  <c r="M661" i="13"/>
  <c r="N661" i="13"/>
  <c r="AB661" i="13"/>
  <c r="AC661" i="13"/>
  <c r="AD661" i="13"/>
  <c r="AE661" i="13"/>
  <c r="AF661" i="13"/>
  <c r="L662" i="13"/>
  <c r="M662" i="13"/>
  <c r="N662" i="13"/>
  <c r="AB662" i="13"/>
  <c r="AC662" i="13"/>
  <c r="AD662" i="13"/>
  <c r="AE662" i="13"/>
  <c r="AF662" i="13"/>
  <c r="L663" i="13"/>
  <c r="M663" i="13"/>
  <c r="N663" i="13"/>
  <c r="AB663" i="13"/>
  <c r="AC663" i="13"/>
  <c r="AD663" i="13"/>
  <c r="AE663" i="13"/>
  <c r="AF663" i="13"/>
  <c r="L664" i="13"/>
  <c r="M664" i="13"/>
  <c r="N664" i="13"/>
  <c r="AB664" i="13"/>
  <c r="AC664" i="13"/>
  <c r="AD664" i="13"/>
  <c r="AE664" i="13"/>
  <c r="AF664" i="13"/>
  <c r="L665" i="13"/>
  <c r="M665" i="13"/>
  <c r="N665" i="13"/>
  <c r="AB665" i="13"/>
  <c r="AC665" i="13"/>
  <c r="AD665" i="13"/>
  <c r="AE665" i="13"/>
  <c r="AF665" i="13"/>
  <c r="L666" i="13"/>
  <c r="M666" i="13"/>
  <c r="N666" i="13"/>
  <c r="AB666" i="13"/>
  <c r="AC666" i="13"/>
  <c r="AD666" i="13"/>
  <c r="AE666" i="13"/>
  <c r="AF666" i="13"/>
  <c r="L667" i="13"/>
  <c r="M667" i="13"/>
  <c r="N667" i="13"/>
  <c r="AB667" i="13"/>
  <c r="AC667" i="13"/>
  <c r="AD667" i="13"/>
  <c r="AE667" i="13"/>
  <c r="AF667" i="13"/>
  <c r="L668" i="13"/>
  <c r="M668" i="13"/>
  <c r="N668" i="13"/>
  <c r="AB668" i="13"/>
  <c r="AC668" i="13"/>
  <c r="AD668" i="13"/>
  <c r="AE668" i="13"/>
  <c r="AF668" i="13"/>
  <c r="L669" i="13"/>
  <c r="M669" i="13"/>
  <c r="N669" i="13"/>
  <c r="AB669" i="13"/>
  <c r="AC669" i="13"/>
  <c r="AD669" i="13"/>
  <c r="AE669" i="13"/>
  <c r="AF669" i="13"/>
  <c r="L670" i="13"/>
  <c r="M670" i="13"/>
  <c r="N670" i="13"/>
  <c r="AB670" i="13"/>
  <c r="AC670" i="13"/>
  <c r="AD670" i="13"/>
  <c r="AE670" i="13"/>
  <c r="AF670" i="13"/>
  <c r="L671" i="13"/>
  <c r="M671" i="13"/>
  <c r="N671" i="13"/>
  <c r="AB671" i="13"/>
  <c r="AC671" i="13"/>
  <c r="AD671" i="13"/>
  <c r="AE671" i="13"/>
  <c r="AF671" i="13"/>
  <c r="L672" i="13"/>
  <c r="M672" i="13"/>
  <c r="N672" i="13"/>
  <c r="AB672" i="13"/>
  <c r="AC672" i="13"/>
  <c r="AD672" i="13"/>
  <c r="AE672" i="13"/>
  <c r="AF672" i="13"/>
  <c r="L673" i="13"/>
  <c r="M673" i="13"/>
  <c r="N673" i="13"/>
  <c r="AB673" i="13"/>
  <c r="AC673" i="13"/>
  <c r="AD673" i="13"/>
  <c r="AE673" i="13"/>
  <c r="AF673" i="13"/>
  <c r="L674" i="13"/>
  <c r="M674" i="13"/>
  <c r="N674" i="13"/>
  <c r="AB674" i="13"/>
  <c r="AC674" i="13"/>
  <c r="AD674" i="13"/>
  <c r="AE674" i="13"/>
  <c r="AF674" i="13"/>
  <c r="L675" i="13"/>
  <c r="M675" i="13"/>
  <c r="N675" i="13"/>
  <c r="AB675" i="13"/>
  <c r="AC675" i="13"/>
  <c r="AD675" i="13"/>
  <c r="AE675" i="13"/>
  <c r="AF675" i="13"/>
  <c r="L676" i="13"/>
  <c r="M676" i="13"/>
  <c r="N676" i="13"/>
  <c r="AB676" i="13"/>
  <c r="AC676" i="13"/>
  <c r="AD676" i="13"/>
  <c r="AE676" i="13"/>
  <c r="AF676" i="13"/>
  <c r="L677" i="13"/>
  <c r="M677" i="13"/>
  <c r="N677" i="13"/>
  <c r="AB677" i="13"/>
  <c r="AC677" i="13"/>
  <c r="AD677" i="13"/>
  <c r="AE677" i="13"/>
  <c r="AF677" i="13"/>
  <c r="L678" i="13"/>
  <c r="M678" i="13"/>
  <c r="N678" i="13"/>
  <c r="AB678" i="13"/>
  <c r="AC678" i="13"/>
  <c r="AD678" i="13"/>
  <c r="AE678" i="13"/>
  <c r="AF678" i="13"/>
  <c r="L679" i="13"/>
  <c r="M679" i="13"/>
  <c r="N679" i="13"/>
  <c r="AB679" i="13"/>
  <c r="AC679" i="13"/>
  <c r="AD679" i="13"/>
  <c r="AE679" i="13"/>
  <c r="AF679" i="13"/>
  <c r="L680" i="13"/>
  <c r="M680" i="13"/>
  <c r="N680" i="13"/>
  <c r="AB680" i="13"/>
  <c r="AC680" i="13"/>
  <c r="AD680" i="13"/>
  <c r="AE680" i="13"/>
  <c r="AF680" i="13"/>
  <c r="L681" i="13"/>
  <c r="M681" i="13"/>
  <c r="N681" i="13"/>
  <c r="AB681" i="13"/>
  <c r="AC681" i="13"/>
  <c r="AD681" i="13"/>
  <c r="AE681" i="13"/>
  <c r="AF681" i="13"/>
  <c r="L682" i="13"/>
  <c r="M682" i="13"/>
  <c r="N682" i="13"/>
  <c r="AB682" i="13"/>
  <c r="AC682" i="13"/>
  <c r="AD682" i="13"/>
  <c r="AE682" i="13"/>
  <c r="AF682" i="13"/>
  <c r="L683" i="13"/>
  <c r="M683" i="13"/>
  <c r="N683" i="13"/>
  <c r="AB683" i="13"/>
  <c r="AC683" i="13"/>
  <c r="AD683" i="13"/>
  <c r="AE683" i="13"/>
  <c r="AF683" i="13"/>
  <c r="L684" i="13"/>
  <c r="M684" i="13"/>
  <c r="N684" i="13"/>
  <c r="AB684" i="13"/>
  <c r="AC684" i="13"/>
  <c r="AD684" i="13"/>
  <c r="AE684" i="13"/>
  <c r="AF684" i="13"/>
  <c r="L685" i="13"/>
  <c r="M685" i="13"/>
  <c r="N685" i="13"/>
  <c r="AB685" i="13"/>
  <c r="AC685" i="13"/>
  <c r="AD685" i="13"/>
  <c r="AE685" i="13"/>
  <c r="AF685" i="13"/>
  <c r="L686" i="13"/>
  <c r="M686" i="13"/>
  <c r="N686" i="13"/>
  <c r="AB686" i="13"/>
  <c r="AC686" i="13"/>
  <c r="AD686" i="13"/>
  <c r="AE686" i="13"/>
  <c r="AF686" i="13"/>
  <c r="L687" i="13"/>
  <c r="M687" i="13"/>
  <c r="N687" i="13"/>
  <c r="AB687" i="13"/>
  <c r="AC687" i="13"/>
  <c r="AD687" i="13"/>
  <c r="AE687" i="13"/>
  <c r="AF687" i="13"/>
  <c r="L688" i="13"/>
  <c r="M688" i="13"/>
  <c r="N688" i="13"/>
  <c r="AB688" i="13"/>
  <c r="AC688" i="13"/>
  <c r="AD688" i="13"/>
  <c r="AE688" i="13"/>
  <c r="AF688" i="13"/>
  <c r="L689" i="13"/>
  <c r="M689" i="13"/>
  <c r="N689" i="13"/>
  <c r="AB689" i="13"/>
  <c r="AC689" i="13"/>
  <c r="AD689" i="13"/>
  <c r="AE689" i="13"/>
  <c r="AF689" i="13"/>
  <c r="L690" i="13"/>
  <c r="M690" i="13"/>
  <c r="N690" i="13"/>
  <c r="AB690" i="13"/>
  <c r="AC690" i="13"/>
  <c r="AD690" i="13"/>
  <c r="AE690" i="13"/>
  <c r="AF690" i="13"/>
  <c r="L691" i="13"/>
  <c r="M691" i="13"/>
  <c r="N691" i="13"/>
  <c r="AB691" i="13"/>
  <c r="AC691" i="13"/>
  <c r="AD691" i="13"/>
  <c r="AE691" i="13"/>
  <c r="AF691" i="13"/>
  <c r="L692" i="13"/>
  <c r="M692" i="13"/>
  <c r="N692" i="13"/>
  <c r="AB692" i="13"/>
  <c r="AC692" i="13"/>
  <c r="AD692" i="13"/>
  <c r="AE692" i="13"/>
  <c r="AF692" i="13"/>
  <c r="L693" i="13"/>
  <c r="M693" i="13"/>
  <c r="N693" i="13"/>
  <c r="AB693" i="13"/>
  <c r="AC693" i="13"/>
  <c r="AD693" i="13"/>
  <c r="AE693" i="13"/>
  <c r="AF693" i="13"/>
  <c r="L694" i="13"/>
  <c r="M694" i="13"/>
  <c r="N694" i="13"/>
  <c r="AB694" i="13"/>
  <c r="AC694" i="13"/>
  <c r="AD694" i="13"/>
  <c r="AE694" i="13"/>
  <c r="AF694" i="13"/>
  <c r="L695" i="13"/>
  <c r="M695" i="13"/>
  <c r="N695" i="13"/>
  <c r="AB695" i="13"/>
  <c r="AC695" i="13"/>
  <c r="AD695" i="13"/>
  <c r="AE695" i="13"/>
  <c r="AF695" i="13"/>
  <c r="L696" i="13"/>
  <c r="M696" i="13"/>
  <c r="N696" i="13"/>
  <c r="AB696" i="13"/>
  <c r="AC696" i="13"/>
  <c r="AD696" i="13"/>
  <c r="AE696" i="13"/>
  <c r="AF696" i="13"/>
  <c r="L697" i="13"/>
  <c r="M697" i="13"/>
  <c r="N697" i="13"/>
  <c r="AB697" i="13"/>
  <c r="AC697" i="13"/>
  <c r="AD697" i="13"/>
  <c r="AE697" i="13"/>
  <c r="AF697" i="13"/>
  <c r="L698" i="13"/>
  <c r="M698" i="13"/>
  <c r="N698" i="13"/>
  <c r="AB698" i="13"/>
  <c r="AC698" i="13"/>
  <c r="AD698" i="13"/>
  <c r="AE698" i="13"/>
  <c r="AF698" i="13"/>
  <c r="L699" i="13"/>
  <c r="M699" i="13"/>
  <c r="N699" i="13"/>
  <c r="AB699" i="13"/>
  <c r="AC699" i="13"/>
  <c r="AD699" i="13"/>
  <c r="AE699" i="13"/>
  <c r="AF699" i="13"/>
  <c r="L700" i="13"/>
  <c r="M700" i="13"/>
  <c r="N700" i="13"/>
  <c r="AB700" i="13"/>
  <c r="AC700" i="13"/>
  <c r="AD700" i="13"/>
  <c r="AE700" i="13"/>
  <c r="AF700" i="13"/>
  <c r="L701" i="13"/>
  <c r="M701" i="13"/>
  <c r="N701" i="13"/>
  <c r="AB701" i="13"/>
  <c r="AC701" i="13"/>
  <c r="AD701" i="13"/>
  <c r="AE701" i="13"/>
  <c r="AF701" i="13"/>
  <c r="L702" i="13"/>
  <c r="M702" i="13"/>
  <c r="N702" i="13"/>
  <c r="AB702" i="13"/>
  <c r="AC702" i="13"/>
  <c r="AD702" i="13"/>
  <c r="AE702" i="13"/>
  <c r="AF702" i="13"/>
  <c r="L703" i="13"/>
  <c r="M703" i="13"/>
  <c r="N703" i="13"/>
  <c r="AB703" i="13"/>
  <c r="AC703" i="13"/>
  <c r="AD703" i="13"/>
  <c r="AE703" i="13"/>
  <c r="AF703" i="13"/>
  <c r="L704" i="13"/>
  <c r="M704" i="13"/>
  <c r="N704" i="13"/>
  <c r="AB704" i="13"/>
  <c r="AC704" i="13"/>
  <c r="AD704" i="13"/>
  <c r="AE704" i="13"/>
  <c r="AF704" i="13"/>
  <c r="L705" i="13"/>
  <c r="M705" i="13"/>
  <c r="N705" i="13"/>
  <c r="AB705" i="13"/>
  <c r="AC705" i="13"/>
  <c r="AD705" i="13"/>
  <c r="AE705" i="13"/>
  <c r="AF705" i="13"/>
  <c r="L706" i="13"/>
  <c r="M706" i="13"/>
  <c r="N706" i="13"/>
  <c r="AB706" i="13"/>
  <c r="AC706" i="13"/>
  <c r="AD706" i="13"/>
  <c r="AE706" i="13"/>
  <c r="AF706" i="13"/>
  <c r="L707" i="13"/>
  <c r="M707" i="13"/>
  <c r="N707" i="13"/>
  <c r="AB707" i="13"/>
  <c r="AC707" i="13"/>
  <c r="AD707" i="13"/>
  <c r="AE707" i="13"/>
  <c r="AF707" i="13"/>
  <c r="L708" i="13"/>
  <c r="M708" i="13"/>
  <c r="N708" i="13"/>
  <c r="AB708" i="13"/>
  <c r="AC708" i="13"/>
  <c r="AD708" i="13"/>
  <c r="AE708" i="13"/>
  <c r="AF708" i="13"/>
  <c r="L709" i="13"/>
  <c r="M709" i="13"/>
  <c r="N709" i="13"/>
  <c r="AB709" i="13"/>
  <c r="AC709" i="13"/>
  <c r="AD709" i="13"/>
  <c r="AE709" i="13"/>
  <c r="AF709" i="13"/>
  <c r="L710" i="13"/>
  <c r="M710" i="13"/>
  <c r="N710" i="13"/>
  <c r="AB710" i="13"/>
  <c r="AC710" i="13"/>
  <c r="AD710" i="13"/>
  <c r="AE710" i="13"/>
  <c r="AF710" i="13"/>
  <c r="L711" i="13"/>
  <c r="M711" i="13"/>
  <c r="N711" i="13"/>
  <c r="AB711" i="13"/>
  <c r="AC711" i="13"/>
  <c r="AD711" i="13"/>
  <c r="AE711" i="13"/>
  <c r="AF711" i="13"/>
  <c r="L712" i="13"/>
  <c r="M712" i="13"/>
  <c r="N712" i="13"/>
  <c r="AB712" i="13"/>
  <c r="AC712" i="13"/>
  <c r="AD712" i="13"/>
  <c r="AE712" i="13"/>
  <c r="AF712" i="13"/>
  <c r="L713" i="13"/>
  <c r="M713" i="13"/>
  <c r="N713" i="13"/>
  <c r="AB713" i="13"/>
  <c r="AC713" i="13"/>
  <c r="AD713" i="13"/>
  <c r="AE713" i="13"/>
  <c r="AF713" i="13"/>
  <c r="L714" i="13"/>
  <c r="M714" i="13"/>
  <c r="N714" i="13"/>
  <c r="AB714" i="13"/>
  <c r="AC714" i="13"/>
  <c r="AD714" i="13"/>
  <c r="AE714" i="13"/>
  <c r="AF714" i="13"/>
  <c r="L715" i="13"/>
  <c r="M715" i="13"/>
  <c r="N715" i="13"/>
  <c r="AB715" i="13"/>
  <c r="AC715" i="13"/>
  <c r="AD715" i="13"/>
  <c r="AE715" i="13"/>
  <c r="AF715" i="13"/>
  <c r="L716" i="13"/>
  <c r="M716" i="13"/>
  <c r="N716" i="13"/>
  <c r="AB716" i="13"/>
  <c r="AC716" i="13"/>
  <c r="AD716" i="13"/>
  <c r="AE716" i="13"/>
  <c r="AF716" i="13"/>
  <c r="L717" i="13"/>
  <c r="M717" i="13"/>
  <c r="N717" i="13"/>
  <c r="AB717" i="13"/>
  <c r="AC717" i="13"/>
  <c r="AD717" i="13"/>
  <c r="AE717" i="13"/>
  <c r="AF717" i="13"/>
  <c r="L718" i="13"/>
  <c r="M718" i="13"/>
  <c r="N718" i="13"/>
  <c r="AB718" i="13"/>
  <c r="AC718" i="13"/>
  <c r="AD718" i="13"/>
  <c r="AE718" i="13"/>
  <c r="AF718" i="13"/>
  <c r="L719" i="13"/>
  <c r="M719" i="13"/>
  <c r="N719" i="13"/>
  <c r="AB719" i="13"/>
  <c r="AC719" i="13"/>
  <c r="AD719" i="13"/>
  <c r="AE719" i="13"/>
  <c r="AF719" i="13"/>
  <c r="L720" i="13"/>
  <c r="M720" i="13"/>
  <c r="N720" i="13"/>
  <c r="AB720" i="13"/>
  <c r="AC720" i="13"/>
  <c r="AD720" i="13"/>
  <c r="AE720" i="13"/>
  <c r="AF720" i="13"/>
  <c r="L721" i="13"/>
  <c r="M721" i="13"/>
  <c r="N721" i="13"/>
  <c r="AB721" i="13"/>
  <c r="AC721" i="13"/>
  <c r="AD721" i="13"/>
  <c r="AE721" i="13"/>
  <c r="AF721" i="13"/>
  <c r="L722" i="13"/>
  <c r="M722" i="13"/>
  <c r="N722" i="13"/>
  <c r="AB722" i="13"/>
  <c r="AC722" i="13"/>
  <c r="AD722" i="13"/>
  <c r="AE722" i="13"/>
  <c r="AF722" i="13"/>
  <c r="L723" i="13"/>
  <c r="M723" i="13"/>
  <c r="N723" i="13"/>
  <c r="AB723" i="13"/>
  <c r="AC723" i="13"/>
  <c r="AD723" i="13"/>
  <c r="AE723" i="13"/>
  <c r="AF723" i="13"/>
  <c r="L724" i="13"/>
  <c r="M724" i="13"/>
  <c r="N724" i="13"/>
  <c r="AB724" i="13"/>
  <c r="AC724" i="13"/>
  <c r="AD724" i="13"/>
  <c r="AE724" i="13"/>
  <c r="AF724" i="13"/>
  <c r="L725" i="13"/>
  <c r="M725" i="13"/>
  <c r="N725" i="13"/>
  <c r="AB725" i="13"/>
  <c r="AC725" i="13"/>
  <c r="AD725" i="13"/>
  <c r="AE725" i="13"/>
  <c r="AF725" i="13"/>
  <c r="L726" i="13"/>
  <c r="M726" i="13"/>
  <c r="N726" i="13"/>
  <c r="AB726" i="13"/>
  <c r="AC726" i="13"/>
  <c r="AD726" i="13"/>
  <c r="AE726" i="13"/>
  <c r="AF726" i="13"/>
  <c r="L727" i="13"/>
  <c r="M727" i="13"/>
  <c r="N727" i="13"/>
  <c r="AB727" i="13"/>
  <c r="AC727" i="13"/>
  <c r="AD727" i="13"/>
  <c r="AE727" i="13"/>
  <c r="AF727" i="13"/>
  <c r="L728" i="13"/>
  <c r="M728" i="13"/>
  <c r="N728" i="13"/>
  <c r="AB728" i="13"/>
  <c r="AC728" i="13"/>
  <c r="AD728" i="13"/>
  <c r="AE728" i="13"/>
  <c r="AF728" i="13"/>
  <c r="L729" i="13"/>
  <c r="M729" i="13"/>
  <c r="N729" i="13"/>
  <c r="AB729" i="13"/>
  <c r="AC729" i="13"/>
  <c r="AD729" i="13"/>
  <c r="AE729" i="13"/>
  <c r="AF729" i="13"/>
  <c r="L730" i="13"/>
  <c r="M730" i="13"/>
  <c r="N730" i="13"/>
  <c r="AB730" i="13"/>
  <c r="AC730" i="13"/>
  <c r="AD730" i="13"/>
  <c r="AE730" i="13"/>
  <c r="AF730" i="13"/>
  <c r="L731" i="13"/>
  <c r="M731" i="13"/>
  <c r="N731" i="13"/>
  <c r="AB731" i="13"/>
  <c r="AC731" i="13"/>
  <c r="AD731" i="13"/>
  <c r="AE731" i="13"/>
  <c r="AF731" i="13"/>
  <c r="L732" i="13"/>
  <c r="M732" i="13"/>
  <c r="N732" i="13"/>
  <c r="AB732" i="13"/>
  <c r="AC732" i="13"/>
  <c r="AD732" i="13"/>
  <c r="AE732" i="13"/>
  <c r="AF732" i="13"/>
  <c r="L733" i="13"/>
  <c r="M733" i="13"/>
  <c r="N733" i="13"/>
  <c r="AB733" i="13"/>
  <c r="AC733" i="13"/>
  <c r="AD733" i="13"/>
  <c r="AE733" i="13"/>
  <c r="AF733" i="13"/>
  <c r="L734" i="13"/>
  <c r="M734" i="13"/>
  <c r="N734" i="13"/>
  <c r="AB734" i="13"/>
  <c r="AC734" i="13"/>
  <c r="AD734" i="13"/>
  <c r="AE734" i="13"/>
  <c r="AF734" i="13"/>
  <c r="L735" i="13"/>
  <c r="M735" i="13"/>
  <c r="N735" i="13"/>
  <c r="AB735" i="13"/>
  <c r="AC735" i="13"/>
  <c r="AD735" i="13"/>
  <c r="AE735" i="13"/>
  <c r="AF735" i="13"/>
  <c r="L736" i="13"/>
  <c r="M736" i="13"/>
  <c r="N736" i="13"/>
  <c r="AB736" i="13"/>
  <c r="AC736" i="13"/>
  <c r="AD736" i="13"/>
  <c r="AE736" i="13"/>
  <c r="AF736" i="13"/>
  <c r="L737" i="13"/>
  <c r="M737" i="13"/>
  <c r="N737" i="13"/>
  <c r="AB737" i="13"/>
  <c r="AC737" i="13"/>
  <c r="AD737" i="13"/>
  <c r="AE737" i="13"/>
  <c r="AF737" i="13"/>
  <c r="L738" i="13"/>
  <c r="M738" i="13"/>
  <c r="N738" i="13"/>
  <c r="AB738" i="13"/>
  <c r="AC738" i="13"/>
  <c r="AD738" i="13"/>
  <c r="AE738" i="13"/>
  <c r="AF738" i="13"/>
  <c r="L739" i="13"/>
  <c r="M739" i="13"/>
  <c r="N739" i="13"/>
  <c r="AB739" i="13"/>
  <c r="AC739" i="13"/>
  <c r="AD739" i="13"/>
  <c r="AE739" i="13"/>
  <c r="AF739" i="13"/>
  <c r="L740" i="13"/>
  <c r="M740" i="13"/>
  <c r="N740" i="13"/>
  <c r="AB740" i="13"/>
  <c r="AC740" i="13"/>
  <c r="AD740" i="13"/>
  <c r="AE740" i="13"/>
  <c r="AF740" i="13"/>
  <c r="L741" i="13"/>
  <c r="M741" i="13"/>
  <c r="N741" i="13"/>
  <c r="AB741" i="13"/>
  <c r="AC741" i="13"/>
  <c r="AD741" i="13"/>
  <c r="AE741" i="13"/>
  <c r="AF741" i="13"/>
  <c r="L742" i="13"/>
  <c r="M742" i="13"/>
  <c r="N742" i="13"/>
  <c r="AB742" i="13"/>
  <c r="AC742" i="13"/>
  <c r="AD742" i="13"/>
  <c r="AE742" i="13"/>
  <c r="AF742" i="13"/>
  <c r="L743" i="13"/>
  <c r="M743" i="13"/>
  <c r="N743" i="13"/>
  <c r="AB743" i="13"/>
  <c r="AC743" i="13"/>
  <c r="AD743" i="13"/>
  <c r="AE743" i="13"/>
  <c r="AF743" i="13"/>
  <c r="L744" i="13"/>
  <c r="M744" i="13"/>
  <c r="N744" i="13"/>
  <c r="AB744" i="13"/>
  <c r="AC744" i="13"/>
  <c r="AD744" i="13"/>
  <c r="AE744" i="13"/>
  <c r="AF744" i="13"/>
  <c r="L745" i="13"/>
  <c r="M745" i="13"/>
  <c r="N745" i="13"/>
  <c r="AB745" i="13"/>
  <c r="AC745" i="13"/>
  <c r="AD745" i="13"/>
  <c r="AE745" i="13"/>
  <c r="AF745" i="13"/>
  <c r="L746" i="13"/>
  <c r="M746" i="13"/>
  <c r="N746" i="13"/>
  <c r="AB746" i="13"/>
  <c r="AC746" i="13"/>
  <c r="AD746" i="13"/>
  <c r="AE746" i="13"/>
  <c r="AF746" i="13"/>
  <c r="L747" i="13"/>
  <c r="M747" i="13"/>
  <c r="N747" i="13"/>
  <c r="AB747" i="13"/>
  <c r="AC747" i="13"/>
  <c r="AD747" i="13"/>
  <c r="AE747" i="13"/>
  <c r="AF747" i="13"/>
  <c r="L748" i="13"/>
  <c r="M748" i="13"/>
  <c r="N748" i="13"/>
  <c r="AB748" i="13"/>
  <c r="AC748" i="13"/>
  <c r="AD748" i="13"/>
  <c r="AE748" i="13"/>
  <c r="AF748" i="13"/>
  <c r="L749" i="13"/>
  <c r="M749" i="13"/>
  <c r="N749" i="13"/>
  <c r="AB749" i="13"/>
  <c r="AC749" i="13"/>
  <c r="AD749" i="13"/>
  <c r="AE749" i="13"/>
  <c r="AF749" i="13"/>
  <c r="L750" i="13"/>
  <c r="M750" i="13"/>
  <c r="N750" i="13"/>
  <c r="AB750" i="13"/>
  <c r="AC750" i="13"/>
  <c r="AD750" i="13"/>
  <c r="AE750" i="13"/>
  <c r="AF750" i="13"/>
  <c r="L751" i="13"/>
  <c r="M751" i="13"/>
  <c r="N751" i="13"/>
  <c r="AB751" i="13"/>
  <c r="AC751" i="13"/>
  <c r="AD751" i="13"/>
  <c r="AE751" i="13"/>
  <c r="AF751" i="13"/>
  <c r="L752" i="13"/>
  <c r="M752" i="13"/>
  <c r="N752" i="13"/>
  <c r="AB752" i="13"/>
  <c r="AC752" i="13"/>
  <c r="AD752" i="13"/>
  <c r="AE752" i="13"/>
  <c r="AF752" i="13"/>
  <c r="L753" i="13"/>
  <c r="M753" i="13"/>
  <c r="N753" i="13"/>
  <c r="AB753" i="13"/>
  <c r="AC753" i="13"/>
  <c r="AD753" i="13"/>
  <c r="AE753" i="13"/>
  <c r="AF753" i="13"/>
  <c r="L754" i="13"/>
  <c r="M754" i="13"/>
  <c r="N754" i="13"/>
  <c r="AB754" i="13"/>
  <c r="AC754" i="13"/>
  <c r="AD754" i="13"/>
  <c r="AE754" i="13"/>
  <c r="AF754" i="13"/>
  <c r="L755" i="13"/>
  <c r="M755" i="13"/>
  <c r="N755" i="13"/>
  <c r="AB755" i="13"/>
  <c r="AC755" i="13"/>
  <c r="AD755" i="13"/>
  <c r="AE755" i="13"/>
  <c r="AF755" i="13"/>
  <c r="L756" i="13"/>
  <c r="M756" i="13"/>
  <c r="N756" i="13"/>
  <c r="AB756" i="13"/>
  <c r="AC756" i="13"/>
  <c r="AD756" i="13"/>
  <c r="AE756" i="13"/>
  <c r="AF756" i="13"/>
  <c r="L757" i="13"/>
  <c r="M757" i="13"/>
  <c r="N757" i="13"/>
  <c r="AB757" i="13"/>
  <c r="AC757" i="13"/>
  <c r="AD757" i="13"/>
  <c r="AE757" i="13"/>
  <c r="AF757" i="13"/>
  <c r="L758" i="13"/>
  <c r="M758" i="13"/>
  <c r="N758" i="13"/>
  <c r="AB758" i="13"/>
  <c r="AC758" i="13"/>
  <c r="AD758" i="13"/>
  <c r="AE758" i="13"/>
  <c r="AF758" i="13"/>
  <c r="L759" i="13"/>
  <c r="M759" i="13"/>
  <c r="N759" i="13"/>
  <c r="AB759" i="13"/>
  <c r="AC759" i="13"/>
  <c r="AD759" i="13"/>
  <c r="AE759" i="13"/>
  <c r="AF759" i="13"/>
  <c r="L760" i="13"/>
  <c r="M760" i="13"/>
  <c r="N760" i="13"/>
  <c r="AB760" i="13"/>
  <c r="AC760" i="13"/>
  <c r="AD760" i="13"/>
  <c r="AE760" i="13"/>
  <c r="AF760" i="13"/>
  <c r="L761" i="13"/>
  <c r="M761" i="13"/>
  <c r="N761" i="13"/>
  <c r="AB761" i="13"/>
  <c r="AC761" i="13"/>
  <c r="AD761" i="13"/>
  <c r="AE761" i="13"/>
  <c r="AF761" i="13"/>
  <c r="L762" i="13"/>
  <c r="M762" i="13"/>
  <c r="N762" i="13"/>
  <c r="AB762" i="13"/>
  <c r="AC762" i="13"/>
  <c r="AD762" i="13"/>
  <c r="AE762" i="13"/>
  <c r="AF762" i="13"/>
  <c r="L763" i="13"/>
  <c r="M763" i="13"/>
  <c r="N763" i="13"/>
  <c r="AB763" i="13"/>
  <c r="AC763" i="13"/>
  <c r="AD763" i="13"/>
  <c r="AE763" i="13"/>
  <c r="AF763" i="13"/>
  <c r="L764" i="13"/>
  <c r="M764" i="13"/>
  <c r="N764" i="13"/>
  <c r="AB764" i="13"/>
  <c r="AC764" i="13"/>
  <c r="AD764" i="13"/>
  <c r="AE764" i="13"/>
  <c r="AF764" i="13"/>
  <c r="L765" i="13"/>
  <c r="M765" i="13"/>
  <c r="N765" i="13"/>
  <c r="AB765" i="13"/>
  <c r="AC765" i="13"/>
  <c r="AD765" i="13"/>
  <c r="AE765" i="13"/>
  <c r="AF765" i="13"/>
  <c r="L766" i="13"/>
  <c r="M766" i="13"/>
  <c r="N766" i="13"/>
  <c r="AB766" i="13"/>
  <c r="AC766" i="13"/>
  <c r="AD766" i="13"/>
  <c r="AE766" i="13"/>
  <c r="AF766" i="13"/>
  <c r="L767" i="13"/>
  <c r="M767" i="13"/>
  <c r="N767" i="13"/>
  <c r="AB767" i="13"/>
  <c r="AC767" i="13"/>
  <c r="AD767" i="13"/>
  <c r="AE767" i="13"/>
  <c r="AF767" i="13"/>
  <c r="L768" i="13"/>
  <c r="M768" i="13"/>
  <c r="N768" i="13"/>
  <c r="AB768" i="13"/>
  <c r="AC768" i="13"/>
  <c r="AD768" i="13"/>
  <c r="AE768" i="13"/>
  <c r="AF768" i="13"/>
  <c r="L769" i="13"/>
  <c r="M769" i="13"/>
  <c r="N769" i="13"/>
  <c r="AB769" i="13"/>
  <c r="AC769" i="13"/>
  <c r="AD769" i="13"/>
  <c r="AE769" i="13"/>
  <c r="AF769" i="13"/>
  <c r="L770" i="13"/>
  <c r="M770" i="13"/>
  <c r="N770" i="13"/>
  <c r="AB770" i="13"/>
  <c r="AC770" i="13"/>
  <c r="AD770" i="13"/>
  <c r="AE770" i="13"/>
  <c r="AF770" i="13"/>
  <c r="L771" i="13"/>
  <c r="M771" i="13"/>
  <c r="N771" i="13"/>
  <c r="AB771" i="13"/>
  <c r="AC771" i="13"/>
  <c r="AD771" i="13"/>
  <c r="AE771" i="13"/>
  <c r="AF771" i="13"/>
  <c r="L772" i="13"/>
  <c r="M772" i="13"/>
  <c r="N772" i="13"/>
  <c r="AB772" i="13"/>
  <c r="AC772" i="13"/>
  <c r="AD772" i="13"/>
  <c r="AE772" i="13"/>
  <c r="AF772" i="13"/>
  <c r="L773" i="13"/>
  <c r="M773" i="13"/>
  <c r="N773" i="13"/>
  <c r="AB773" i="13"/>
  <c r="AC773" i="13"/>
  <c r="AD773" i="13"/>
  <c r="AE773" i="13"/>
  <c r="AF773" i="13"/>
  <c r="L774" i="13"/>
  <c r="M774" i="13"/>
  <c r="N774" i="13"/>
  <c r="AB774" i="13"/>
  <c r="AC774" i="13"/>
  <c r="AD774" i="13"/>
  <c r="AE774" i="13"/>
  <c r="AF774" i="13"/>
  <c r="L775" i="13"/>
  <c r="M775" i="13"/>
  <c r="N775" i="13"/>
  <c r="AB775" i="13"/>
  <c r="AC775" i="13"/>
  <c r="AD775" i="13"/>
  <c r="AE775" i="13"/>
  <c r="AF775" i="13"/>
  <c r="L776" i="13"/>
  <c r="M776" i="13"/>
  <c r="N776" i="13"/>
  <c r="AB776" i="13"/>
  <c r="AC776" i="13"/>
  <c r="AD776" i="13"/>
  <c r="AE776" i="13"/>
  <c r="AF776" i="13"/>
  <c r="L777" i="13"/>
  <c r="M777" i="13"/>
  <c r="N777" i="13"/>
  <c r="AB777" i="13"/>
  <c r="AC777" i="13"/>
  <c r="AD777" i="13"/>
  <c r="AE777" i="13"/>
  <c r="AF777" i="13"/>
  <c r="L778" i="13"/>
  <c r="M778" i="13"/>
  <c r="N778" i="13"/>
  <c r="AB778" i="13"/>
  <c r="AC778" i="13"/>
  <c r="AD778" i="13"/>
  <c r="AE778" i="13"/>
  <c r="AF778" i="13"/>
  <c r="L779" i="13"/>
  <c r="M779" i="13"/>
  <c r="N779" i="13"/>
  <c r="AB779" i="13"/>
  <c r="AC779" i="13"/>
  <c r="AD779" i="13"/>
  <c r="AE779" i="13"/>
  <c r="AF779" i="13"/>
  <c r="L780" i="13"/>
  <c r="M780" i="13"/>
  <c r="N780" i="13"/>
  <c r="AB780" i="13"/>
  <c r="AC780" i="13"/>
  <c r="AD780" i="13"/>
  <c r="AE780" i="13"/>
  <c r="AF780" i="13"/>
  <c r="L781" i="13"/>
  <c r="M781" i="13"/>
  <c r="N781" i="13"/>
  <c r="AB781" i="13"/>
  <c r="AC781" i="13"/>
  <c r="AD781" i="13"/>
  <c r="AE781" i="13"/>
  <c r="AF781" i="13"/>
  <c r="L782" i="13"/>
  <c r="M782" i="13"/>
  <c r="N782" i="13"/>
  <c r="AB782" i="13"/>
  <c r="AC782" i="13"/>
  <c r="AD782" i="13"/>
  <c r="AE782" i="13"/>
  <c r="AF782" i="13"/>
  <c r="L783" i="13"/>
  <c r="M783" i="13"/>
  <c r="N783" i="13"/>
  <c r="AB783" i="13"/>
  <c r="AC783" i="13"/>
  <c r="AD783" i="13"/>
  <c r="AE783" i="13"/>
  <c r="AF783" i="13"/>
  <c r="L784" i="13"/>
  <c r="M784" i="13"/>
  <c r="N784" i="13"/>
  <c r="AB784" i="13"/>
  <c r="AC784" i="13"/>
  <c r="AD784" i="13"/>
  <c r="AE784" i="13"/>
  <c r="AF784" i="13"/>
  <c r="L785" i="13"/>
  <c r="M785" i="13"/>
  <c r="N785" i="13"/>
  <c r="AB785" i="13"/>
  <c r="AC785" i="13"/>
  <c r="AD785" i="13"/>
  <c r="AE785" i="13"/>
  <c r="AF785" i="13"/>
  <c r="L786" i="13"/>
  <c r="M786" i="13"/>
  <c r="N786" i="13"/>
  <c r="AB786" i="13"/>
  <c r="AC786" i="13"/>
  <c r="AD786" i="13"/>
  <c r="AE786" i="13"/>
  <c r="AF786" i="13"/>
  <c r="L787" i="13"/>
  <c r="M787" i="13"/>
  <c r="N787" i="13"/>
  <c r="AB787" i="13"/>
  <c r="AC787" i="13"/>
  <c r="AD787" i="13"/>
  <c r="AE787" i="13"/>
  <c r="AF787" i="13"/>
  <c r="L788" i="13"/>
  <c r="M788" i="13"/>
  <c r="N788" i="13"/>
  <c r="AB788" i="13"/>
  <c r="AC788" i="13"/>
  <c r="AD788" i="13"/>
  <c r="AE788" i="13"/>
  <c r="AF788" i="13"/>
  <c r="L789" i="13"/>
  <c r="M789" i="13"/>
  <c r="N789" i="13"/>
  <c r="AB789" i="13"/>
  <c r="AC789" i="13"/>
  <c r="AD789" i="13"/>
  <c r="AE789" i="13"/>
  <c r="AF789" i="13"/>
  <c r="L790" i="13"/>
  <c r="M790" i="13"/>
  <c r="N790" i="13"/>
  <c r="AB790" i="13"/>
  <c r="AC790" i="13"/>
  <c r="AD790" i="13"/>
  <c r="AE790" i="13"/>
  <c r="AF790" i="13"/>
  <c r="L791" i="13"/>
  <c r="M791" i="13"/>
  <c r="N791" i="13"/>
  <c r="AB791" i="13"/>
  <c r="AC791" i="13"/>
  <c r="AD791" i="13"/>
  <c r="AE791" i="13"/>
  <c r="AF791" i="13"/>
  <c r="L792" i="13"/>
  <c r="M792" i="13"/>
  <c r="N792" i="13"/>
  <c r="AB792" i="13"/>
  <c r="AC792" i="13"/>
  <c r="AD792" i="13"/>
  <c r="AE792" i="13"/>
  <c r="AF792" i="13"/>
  <c r="L793" i="13"/>
  <c r="M793" i="13"/>
  <c r="N793" i="13"/>
  <c r="AB793" i="13"/>
  <c r="AC793" i="13"/>
  <c r="AD793" i="13"/>
  <c r="AE793" i="13"/>
  <c r="AF793" i="13"/>
  <c r="L794" i="13"/>
  <c r="M794" i="13"/>
  <c r="N794" i="13"/>
  <c r="AB794" i="13"/>
  <c r="AC794" i="13"/>
  <c r="AD794" i="13"/>
  <c r="AE794" i="13"/>
  <c r="AF794" i="13"/>
  <c r="L795" i="13"/>
  <c r="M795" i="13"/>
  <c r="N795" i="13"/>
  <c r="AB795" i="13"/>
  <c r="AC795" i="13"/>
  <c r="AD795" i="13"/>
  <c r="AE795" i="13"/>
  <c r="AF795" i="13"/>
  <c r="L796" i="13"/>
  <c r="M796" i="13"/>
  <c r="N796" i="13"/>
  <c r="AB796" i="13"/>
  <c r="AC796" i="13"/>
  <c r="AD796" i="13"/>
  <c r="AE796" i="13"/>
  <c r="AF796" i="13"/>
  <c r="L797" i="13"/>
  <c r="M797" i="13"/>
  <c r="N797" i="13"/>
  <c r="AB797" i="13"/>
  <c r="AC797" i="13"/>
  <c r="AD797" i="13"/>
  <c r="AE797" i="13"/>
  <c r="AF797" i="13"/>
  <c r="L798" i="13"/>
  <c r="M798" i="13"/>
  <c r="N798" i="13"/>
  <c r="AB798" i="13"/>
  <c r="AC798" i="13"/>
  <c r="AD798" i="13"/>
  <c r="AE798" i="13"/>
  <c r="AF798" i="13"/>
  <c r="L799" i="13"/>
  <c r="M799" i="13"/>
  <c r="N799" i="13"/>
  <c r="AB799" i="13"/>
  <c r="AC799" i="13"/>
  <c r="AD799" i="13"/>
  <c r="AE799" i="13"/>
  <c r="AF799" i="13"/>
  <c r="L800" i="13"/>
  <c r="M800" i="13"/>
  <c r="N800" i="13"/>
  <c r="AB800" i="13"/>
  <c r="AC800" i="13"/>
  <c r="AD800" i="13"/>
  <c r="AE800" i="13"/>
  <c r="AF800" i="13"/>
  <c r="L801" i="13"/>
  <c r="M801" i="13"/>
  <c r="N801" i="13"/>
  <c r="AB801" i="13"/>
  <c r="AC801" i="13"/>
  <c r="AD801" i="13"/>
  <c r="AE801" i="13"/>
  <c r="AF801" i="13"/>
  <c r="L802" i="13"/>
  <c r="M802" i="13"/>
  <c r="N802" i="13"/>
  <c r="AB802" i="13"/>
  <c r="AC802" i="13"/>
  <c r="AD802" i="13"/>
  <c r="AE802" i="13"/>
  <c r="AF802" i="13"/>
  <c r="L803" i="13"/>
  <c r="M803" i="13"/>
  <c r="N803" i="13"/>
  <c r="AB803" i="13"/>
  <c r="AC803" i="13"/>
  <c r="AD803" i="13"/>
  <c r="AE803" i="13"/>
  <c r="AF803" i="13"/>
  <c r="L804" i="13"/>
  <c r="M804" i="13"/>
  <c r="N804" i="13"/>
  <c r="AB804" i="13"/>
  <c r="AC804" i="13"/>
  <c r="AD804" i="13"/>
  <c r="AE804" i="13"/>
  <c r="AF804" i="13"/>
  <c r="L805" i="13"/>
  <c r="M805" i="13"/>
  <c r="N805" i="13"/>
  <c r="AB805" i="13"/>
  <c r="AC805" i="13"/>
  <c r="AD805" i="13"/>
  <c r="AE805" i="13"/>
  <c r="AF805" i="13"/>
  <c r="L806" i="13"/>
  <c r="M806" i="13"/>
  <c r="N806" i="13"/>
  <c r="AB806" i="13"/>
  <c r="AC806" i="13"/>
  <c r="AD806" i="13"/>
  <c r="AE806" i="13"/>
  <c r="AF806" i="13"/>
  <c r="L807" i="13"/>
  <c r="M807" i="13"/>
  <c r="N807" i="13"/>
  <c r="AB807" i="13"/>
  <c r="AC807" i="13"/>
  <c r="AD807" i="13"/>
  <c r="AE807" i="13"/>
  <c r="AF807" i="13"/>
  <c r="L808" i="13"/>
  <c r="M808" i="13"/>
  <c r="N808" i="13"/>
  <c r="AB808" i="13"/>
  <c r="AC808" i="13"/>
  <c r="AD808" i="13"/>
  <c r="AE808" i="13"/>
  <c r="AF808" i="13"/>
  <c r="L809" i="13"/>
  <c r="M809" i="13"/>
  <c r="N809" i="13"/>
  <c r="AB809" i="13"/>
  <c r="AC809" i="13"/>
  <c r="AD809" i="13"/>
  <c r="AE809" i="13"/>
  <c r="AF809" i="13"/>
  <c r="L810" i="13"/>
  <c r="M810" i="13"/>
  <c r="N810" i="13"/>
  <c r="AB810" i="13"/>
  <c r="AC810" i="13"/>
  <c r="AD810" i="13"/>
  <c r="AE810" i="13"/>
  <c r="AF810" i="13"/>
  <c r="L811" i="13"/>
  <c r="M811" i="13"/>
  <c r="N811" i="13"/>
  <c r="AB811" i="13"/>
  <c r="AC811" i="13"/>
  <c r="AD811" i="13"/>
  <c r="AE811" i="13"/>
  <c r="AF811" i="13"/>
  <c r="L812" i="13"/>
  <c r="M812" i="13"/>
  <c r="N812" i="13"/>
  <c r="AB812" i="13"/>
  <c r="AC812" i="13"/>
  <c r="AD812" i="13"/>
  <c r="AE812" i="13"/>
  <c r="AF812" i="13"/>
  <c r="L813" i="13"/>
  <c r="M813" i="13"/>
  <c r="N813" i="13"/>
  <c r="AB813" i="13"/>
  <c r="AC813" i="13"/>
  <c r="AD813" i="13"/>
  <c r="AE813" i="13"/>
  <c r="AF813" i="13"/>
  <c r="L814" i="13"/>
  <c r="M814" i="13"/>
  <c r="N814" i="13"/>
  <c r="AB814" i="13"/>
  <c r="AC814" i="13"/>
  <c r="AD814" i="13"/>
  <c r="AE814" i="13"/>
  <c r="AF814" i="13"/>
  <c r="L815" i="13"/>
  <c r="M815" i="13"/>
  <c r="N815" i="13"/>
  <c r="AB815" i="13"/>
  <c r="AC815" i="13"/>
  <c r="AD815" i="13"/>
  <c r="AE815" i="13"/>
  <c r="AF815" i="13"/>
  <c r="L816" i="13"/>
  <c r="M816" i="13"/>
  <c r="N816" i="13"/>
  <c r="AB816" i="13"/>
  <c r="AC816" i="13"/>
  <c r="AD816" i="13"/>
  <c r="AE816" i="13"/>
  <c r="AF816" i="13"/>
  <c r="L817" i="13"/>
  <c r="M817" i="13"/>
  <c r="N817" i="13"/>
  <c r="AB817" i="13"/>
  <c r="AC817" i="13"/>
  <c r="AD817" i="13"/>
  <c r="AE817" i="13"/>
  <c r="AF817" i="13"/>
  <c r="L818" i="13"/>
  <c r="M818" i="13"/>
  <c r="N818" i="13"/>
  <c r="AB818" i="13"/>
  <c r="AC818" i="13"/>
  <c r="AD818" i="13"/>
  <c r="AE818" i="13"/>
  <c r="AF818" i="13"/>
  <c r="L819" i="13"/>
  <c r="M819" i="13"/>
  <c r="N819" i="13"/>
  <c r="AB819" i="13"/>
  <c r="AC819" i="13"/>
  <c r="AD819" i="13"/>
  <c r="AE819" i="13"/>
  <c r="AF819" i="13"/>
  <c r="L820" i="13"/>
  <c r="M820" i="13"/>
  <c r="N820" i="13"/>
  <c r="AB820" i="13"/>
  <c r="AC820" i="13"/>
  <c r="AD820" i="13"/>
  <c r="AE820" i="13"/>
  <c r="AF820" i="13"/>
  <c r="L821" i="13"/>
  <c r="M821" i="13"/>
  <c r="N821" i="13"/>
  <c r="AB821" i="13"/>
  <c r="AC821" i="13"/>
  <c r="AD821" i="13"/>
  <c r="AE821" i="13"/>
  <c r="AF821" i="13"/>
  <c r="L822" i="13"/>
  <c r="M822" i="13"/>
  <c r="N822" i="13"/>
  <c r="AB822" i="13"/>
  <c r="AC822" i="13"/>
  <c r="AD822" i="13"/>
  <c r="AE822" i="13"/>
  <c r="AF822" i="13"/>
  <c r="L823" i="13"/>
  <c r="M823" i="13"/>
  <c r="N823" i="13"/>
  <c r="AB823" i="13"/>
  <c r="AC823" i="13"/>
  <c r="AD823" i="13"/>
  <c r="AE823" i="13"/>
  <c r="AF823" i="13"/>
  <c r="L824" i="13"/>
  <c r="M824" i="13"/>
  <c r="N824" i="13"/>
  <c r="AB824" i="13"/>
  <c r="AC824" i="13"/>
  <c r="AD824" i="13"/>
  <c r="AE824" i="13"/>
  <c r="AF824" i="13"/>
  <c r="L825" i="13"/>
  <c r="M825" i="13"/>
  <c r="N825" i="13"/>
  <c r="AB825" i="13"/>
  <c r="AC825" i="13"/>
  <c r="AD825" i="13"/>
  <c r="AE825" i="13"/>
  <c r="AF825" i="13"/>
  <c r="L826" i="13"/>
  <c r="M826" i="13"/>
  <c r="N826" i="13"/>
  <c r="AB826" i="13"/>
  <c r="AC826" i="13"/>
  <c r="AD826" i="13"/>
  <c r="AE826" i="13"/>
  <c r="AF826" i="13"/>
  <c r="L827" i="13"/>
  <c r="M827" i="13"/>
  <c r="N827" i="13"/>
  <c r="AB827" i="13"/>
  <c r="AC827" i="13"/>
  <c r="AD827" i="13"/>
  <c r="AE827" i="13"/>
  <c r="AF827" i="13"/>
  <c r="L828" i="13"/>
  <c r="M828" i="13"/>
  <c r="N828" i="13"/>
  <c r="AB828" i="13"/>
  <c r="AC828" i="13"/>
  <c r="AD828" i="13"/>
  <c r="AE828" i="13"/>
  <c r="AF828" i="13"/>
  <c r="L829" i="13"/>
  <c r="M829" i="13"/>
  <c r="N829" i="13"/>
  <c r="AB829" i="13"/>
  <c r="AC829" i="13"/>
  <c r="AD829" i="13"/>
  <c r="AE829" i="13"/>
  <c r="AF829" i="13"/>
  <c r="L830" i="13"/>
  <c r="M830" i="13"/>
  <c r="N830" i="13"/>
  <c r="AB830" i="13"/>
  <c r="AC830" i="13"/>
  <c r="AD830" i="13"/>
  <c r="AE830" i="13"/>
  <c r="AF830" i="13"/>
  <c r="L831" i="13"/>
  <c r="M831" i="13"/>
  <c r="N831" i="13"/>
  <c r="AB831" i="13"/>
  <c r="AC831" i="13"/>
  <c r="AD831" i="13"/>
  <c r="AE831" i="13"/>
  <c r="AF831" i="13"/>
  <c r="L832" i="13"/>
  <c r="M832" i="13"/>
  <c r="N832" i="13"/>
  <c r="AB832" i="13"/>
  <c r="AC832" i="13"/>
  <c r="AD832" i="13"/>
  <c r="AE832" i="13"/>
  <c r="AF832" i="13"/>
  <c r="L833" i="13"/>
  <c r="M833" i="13"/>
  <c r="N833" i="13"/>
  <c r="AB833" i="13"/>
  <c r="AC833" i="13"/>
  <c r="AD833" i="13"/>
  <c r="AE833" i="13"/>
  <c r="AF833" i="13"/>
  <c r="L834" i="13"/>
  <c r="M834" i="13"/>
  <c r="N834" i="13"/>
  <c r="AB834" i="13"/>
  <c r="AC834" i="13"/>
  <c r="AD834" i="13"/>
  <c r="AE834" i="13"/>
  <c r="AF834" i="13"/>
  <c r="L835" i="13"/>
  <c r="M835" i="13"/>
  <c r="N835" i="13"/>
  <c r="AB835" i="13"/>
  <c r="AC835" i="13"/>
  <c r="AD835" i="13"/>
  <c r="AE835" i="13"/>
  <c r="AF835" i="13"/>
  <c r="L836" i="13"/>
  <c r="M836" i="13"/>
  <c r="N836" i="13"/>
  <c r="AB836" i="13"/>
  <c r="AC836" i="13"/>
  <c r="AD836" i="13"/>
  <c r="AE836" i="13"/>
  <c r="AF836" i="13"/>
  <c r="L837" i="13"/>
  <c r="M837" i="13"/>
  <c r="N837" i="13"/>
  <c r="AB837" i="13"/>
  <c r="AC837" i="13"/>
  <c r="AD837" i="13"/>
  <c r="AE837" i="13"/>
  <c r="AF837" i="13"/>
  <c r="L838" i="13"/>
  <c r="M838" i="13"/>
  <c r="N838" i="13"/>
  <c r="AB838" i="13"/>
  <c r="AC838" i="13"/>
  <c r="AD838" i="13"/>
  <c r="AE838" i="13"/>
  <c r="AF838" i="13"/>
  <c r="L839" i="13"/>
  <c r="M839" i="13"/>
  <c r="N839" i="13"/>
  <c r="AB839" i="13"/>
  <c r="AC839" i="13"/>
  <c r="AD839" i="13"/>
  <c r="AE839" i="13"/>
  <c r="AF839" i="13"/>
  <c r="L840" i="13"/>
  <c r="M840" i="13"/>
  <c r="N840" i="13"/>
  <c r="AB840" i="13"/>
  <c r="AC840" i="13"/>
  <c r="AD840" i="13"/>
  <c r="AE840" i="13"/>
  <c r="AF840" i="13"/>
  <c r="L841" i="13"/>
  <c r="M841" i="13"/>
  <c r="N841" i="13"/>
  <c r="AB841" i="13"/>
  <c r="AC841" i="13"/>
  <c r="AD841" i="13"/>
  <c r="AE841" i="13"/>
  <c r="AF841" i="13"/>
  <c r="L842" i="13"/>
  <c r="M842" i="13"/>
  <c r="N842" i="13"/>
  <c r="AB842" i="13"/>
  <c r="AC842" i="13"/>
  <c r="AD842" i="13"/>
  <c r="AE842" i="13"/>
  <c r="AF842" i="13"/>
  <c r="L843" i="13"/>
  <c r="M843" i="13"/>
  <c r="N843" i="13"/>
  <c r="AB843" i="13"/>
  <c r="AC843" i="13"/>
  <c r="AD843" i="13"/>
  <c r="AE843" i="13"/>
  <c r="AF843" i="13"/>
  <c r="L844" i="13"/>
  <c r="M844" i="13"/>
  <c r="N844" i="13"/>
  <c r="AB844" i="13"/>
  <c r="AC844" i="13"/>
  <c r="AD844" i="13"/>
  <c r="AE844" i="13"/>
  <c r="AF844" i="13"/>
  <c r="L845" i="13"/>
  <c r="M845" i="13"/>
  <c r="N845" i="13"/>
  <c r="AB845" i="13"/>
  <c r="AC845" i="13"/>
  <c r="AD845" i="13"/>
  <c r="AE845" i="13"/>
  <c r="AF845" i="13"/>
  <c r="L846" i="13"/>
  <c r="M846" i="13"/>
  <c r="N846" i="13"/>
  <c r="AB846" i="13"/>
  <c r="AC846" i="13"/>
  <c r="AD846" i="13"/>
  <c r="AE846" i="13"/>
  <c r="AF846" i="13"/>
  <c r="L847" i="13"/>
  <c r="M847" i="13"/>
  <c r="N847" i="13"/>
  <c r="AB847" i="13"/>
  <c r="AC847" i="13"/>
  <c r="AD847" i="13"/>
  <c r="AE847" i="13"/>
  <c r="AF847" i="13"/>
  <c r="L848" i="13"/>
  <c r="M848" i="13"/>
  <c r="N848" i="13"/>
  <c r="AB848" i="13"/>
  <c r="AC848" i="13"/>
  <c r="AD848" i="13"/>
  <c r="AE848" i="13"/>
  <c r="AF848" i="13"/>
  <c r="L849" i="13"/>
  <c r="M849" i="13"/>
  <c r="N849" i="13"/>
  <c r="AB849" i="13"/>
  <c r="AC849" i="13"/>
  <c r="AD849" i="13"/>
  <c r="AE849" i="13"/>
  <c r="AF849" i="13"/>
  <c r="L850" i="13"/>
  <c r="M850" i="13"/>
  <c r="N850" i="13"/>
  <c r="AB850" i="13"/>
  <c r="AC850" i="13"/>
  <c r="AD850" i="13"/>
  <c r="AE850" i="13"/>
  <c r="AF850" i="13"/>
  <c r="L851" i="13"/>
  <c r="M851" i="13"/>
  <c r="N851" i="13"/>
  <c r="AB851" i="13"/>
  <c r="AC851" i="13"/>
  <c r="AD851" i="13"/>
  <c r="AE851" i="13"/>
  <c r="AF851" i="13"/>
  <c r="L852" i="13"/>
  <c r="M852" i="13"/>
  <c r="N852" i="13"/>
  <c r="AB852" i="13"/>
  <c r="AC852" i="13"/>
  <c r="AD852" i="13"/>
  <c r="AE852" i="13"/>
  <c r="AF852" i="13"/>
  <c r="L853" i="13"/>
  <c r="M853" i="13"/>
  <c r="N853" i="13"/>
  <c r="AB853" i="13"/>
  <c r="AC853" i="13"/>
  <c r="AD853" i="13"/>
  <c r="AE853" i="13"/>
  <c r="AF853" i="13"/>
  <c r="L854" i="13"/>
  <c r="M854" i="13"/>
  <c r="N854" i="13"/>
  <c r="AB854" i="13"/>
  <c r="AC854" i="13"/>
  <c r="AD854" i="13"/>
  <c r="AE854" i="13"/>
  <c r="AF854" i="13"/>
  <c r="L855" i="13"/>
  <c r="M855" i="13"/>
  <c r="N855" i="13"/>
  <c r="AB855" i="13"/>
  <c r="AC855" i="13"/>
  <c r="AD855" i="13"/>
  <c r="AE855" i="13"/>
  <c r="AF855" i="13"/>
  <c r="L856" i="13"/>
  <c r="M856" i="13"/>
  <c r="N856" i="13"/>
  <c r="AB856" i="13"/>
  <c r="AC856" i="13"/>
  <c r="AD856" i="13"/>
  <c r="AE856" i="13"/>
  <c r="AF856" i="13"/>
  <c r="L857" i="13"/>
  <c r="M857" i="13"/>
  <c r="N857" i="13"/>
  <c r="AB857" i="13"/>
  <c r="AC857" i="13"/>
  <c r="AD857" i="13"/>
  <c r="AE857" i="13"/>
  <c r="AF857" i="13"/>
  <c r="L858" i="13"/>
  <c r="M858" i="13"/>
  <c r="N858" i="13"/>
  <c r="AB858" i="13"/>
  <c r="AC858" i="13"/>
  <c r="AD858" i="13"/>
  <c r="AE858" i="13"/>
  <c r="AF858" i="13"/>
  <c r="L859" i="13"/>
  <c r="M859" i="13"/>
  <c r="N859" i="13"/>
  <c r="AB859" i="13"/>
  <c r="AC859" i="13"/>
  <c r="AD859" i="13"/>
  <c r="AE859" i="13"/>
  <c r="AF859" i="13"/>
  <c r="L860" i="13"/>
  <c r="M860" i="13"/>
  <c r="N860" i="13"/>
  <c r="AB860" i="13"/>
  <c r="AC860" i="13"/>
  <c r="AD860" i="13"/>
  <c r="AE860" i="13"/>
  <c r="AF860" i="13"/>
  <c r="L861" i="13"/>
  <c r="M861" i="13"/>
  <c r="N861" i="13"/>
  <c r="AB861" i="13"/>
  <c r="AC861" i="13"/>
  <c r="AD861" i="13"/>
  <c r="AE861" i="13"/>
  <c r="AF861" i="13"/>
  <c r="L862" i="13"/>
  <c r="M862" i="13"/>
  <c r="N862" i="13"/>
  <c r="AB862" i="13"/>
  <c r="AC862" i="13"/>
  <c r="AD862" i="13"/>
  <c r="AE862" i="13"/>
  <c r="AF862" i="13"/>
  <c r="L863" i="13"/>
  <c r="M863" i="13"/>
  <c r="N863" i="13"/>
  <c r="AB863" i="13"/>
  <c r="AC863" i="13"/>
  <c r="AD863" i="13"/>
  <c r="AE863" i="13"/>
  <c r="AF863" i="13"/>
  <c r="L864" i="13"/>
  <c r="M864" i="13"/>
  <c r="N864" i="13"/>
  <c r="AB864" i="13"/>
  <c r="AC864" i="13"/>
  <c r="AD864" i="13"/>
  <c r="AE864" i="13"/>
  <c r="AF864" i="13"/>
  <c r="L865" i="13"/>
  <c r="M865" i="13"/>
  <c r="N865" i="13"/>
  <c r="AB865" i="13"/>
  <c r="AC865" i="13"/>
  <c r="AD865" i="13"/>
  <c r="AE865" i="13"/>
  <c r="AF865" i="13"/>
  <c r="L866" i="13"/>
  <c r="M866" i="13"/>
  <c r="N866" i="13"/>
  <c r="AB866" i="13"/>
  <c r="AC866" i="13"/>
  <c r="AD866" i="13"/>
  <c r="AE866" i="13"/>
  <c r="AF866" i="13"/>
  <c r="L867" i="13"/>
  <c r="M867" i="13"/>
  <c r="N867" i="13"/>
  <c r="AB867" i="13"/>
  <c r="AC867" i="13"/>
  <c r="AD867" i="13"/>
  <c r="AE867" i="13"/>
  <c r="AF867" i="13"/>
  <c r="L868" i="13"/>
  <c r="M868" i="13"/>
  <c r="N868" i="13"/>
  <c r="AB868" i="13"/>
  <c r="AC868" i="13"/>
  <c r="AD868" i="13"/>
  <c r="AE868" i="13"/>
  <c r="AF868" i="13"/>
  <c r="L869" i="13"/>
  <c r="M869" i="13"/>
  <c r="N869" i="13"/>
  <c r="AB869" i="13"/>
  <c r="AC869" i="13"/>
  <c r="AD869" i="13"/>
  <c r="AE869" i="13"/>
  <c r="AF869" i="13"/>
  <c r="L870" i="13"/>
  <c r="M870" i="13"/>
  <c r="N870" i="13"/>
  <c r="AB870" i="13"/>
  <c r="AC870" i="13"/>
  <c r="AD870" i="13"/>
  <c r="AE870" i="13"/>
  <c r="AF870" i="13"/>
  <c r="L871" i="13"/>
  <c r="M871" i="13"/>
  <c r="N871" i="13"/>
  <c r="AB871" i="13"/>
  <c r="AC871" i="13"/>
  <c r="AD871" i="13"/>
  <c r="AE871" i="13"/>
  <c r="AF871" i="13"/>
  <c r="L872" i="13"/>
  <c r="M872" i="13"/>
  <c r="N872" i="13"/>
  <c r="AB872" i="13"/>
  <c r="AC872" i="13"/>
  <c r="AD872" i="13"/>
  <c r="AE872" i="13"/>
  <c r="AF872" i="13"/>
  <c r="L873" i="13"/>
  <c r="M873" i="13"/>
  <c r="N873" i="13"/>
  <c r="AB873" i="13"/>
  <c r="AC873" i="13"/>
  <c r="AD873" i="13"/>
  <c r="AE873" i="13"/>
  <c r="AF873" i="13"/>
  <c r="L874" i="13"/>
  <c r="M874" i="13"/>
  <c r="N874" i="13"/>
  <c r="AB874" i="13"/>
  <c r="AC874" i="13"/>
  <c r="AD874" i="13"/>
  <c r="AE874" i="13"/>
  <c r="AF874" i="13"/>
  <c r="L875" i="13"/>
  <c r="M875" i="13"/>
  <c r="N875" i="13"/>
  <c r="AB875" i="13"/>
  <c r="AC875" i="13"/>
  <c r="AD875" i="13"/>
  <c r="AE875" i="13"/>
  <c r="AF875" i="13"/>
  <c r="L876" i="13"/>
  <c r="M876" i="13"/>
  <c r="N876" i="13"/>
  <c r="AB876" i="13"/>
  <c r="AC876" i="13"/>
  <c r="AD876" i="13"/>
  <c r="AE876" i="13"/>
  <c r="AF876" i="13"/>
  <c r="L877" i="13"/>
  <c r="M877" i="13"/>
  <c r="N877" i="13"/>
  <c r="AB877" i="13"/>
  <c r="AC877" i="13"/>
  <c r="AD877" i="13"/>
  <c r="AE877" i="13"/>
  <c r="AF877" i="13"/>
  <c r="L878" i="13"/>
  <c r="M878" i="13"/>
  <c r="N878" i="13"/>
  <c r="AB878" i="13"/>
  <c r="AC878" i="13"/>
  <c r="AD878" i="13"/>
  <c r="AE878" i="13"/>
  <c r="AF878" i="13"/>
  <c r="L879" i="13"/>
  <c r="M879" i="13"/>
  <c r="N879" i="13"/>
  <c r="AB879" i="13"/>
  <c r="AC879" i="13"/>
  <c r="AD879" i="13"/>
  <c r="AE879" i="13"/>
  <c r="AF879" i="13"/>
  <c r="L880" i="13"/>
  <c r="M880" i="13"/>
  <c r="N880" i="13"/>
  <c r="AB880" i="13"/>
  <c r="AC880" i="13"/>
  <c r="AD880" i="13"/>
  <c r="AE880" i="13"/>
  <c r="AF880" i="13"/>
  <c r="L881" i="13"/>
  <c r="M881" i="13"/>
  <c r="N881" i="13"/>
  <c r="AB881" i="13"/>
  <c r="AC881" i="13"/>
  <c r="AD881" i="13"/>
  <c r="AE881" i="13"/>
  <c r="AF881" i="13"/>
  <c r="L882" i="13"/>
  <c r="M882" i="13"/>
  <c r="N882" i="13"/>
  <c r="AB882" i="13"/>
  <c r="AC882" i="13"/>
  <c r="AD882" i="13"/>
  <c r="AE882" i="13"/>
  <c r="AF882" i="13"/>
  <c r="L883" i="13"/>
  <c r="M883" i="13"/>
  <c r="N883" i="13"/>
  <c r="AB883" i="13"/>
  <c r="AC883" i="13"/>
  <c r="AD883" i="13"/>
  <c r="AE883" i="13"/>
  <c r="AF883" i="13"/>
  <c r="L884" i="13"/>
  <c r="M884" i="13"/>
  <c r="N884" i="13"/>
  <c r="AB884" i="13"/>
  <c r="AC884" i="13"/>
  <c r="AD884" i="13"/>
  <c r="AE884" i="13"/>
  <c r="AF884" i="13"/>
  <c r="L885" i="13"/>
  <c r="M885" i="13"/>
  <c r="N885" i="13"/>
  <c r="AB885" i="13"/>
  <c r="AC885" i="13"/>
  <c r="AD885" i="13"/>
  <c r="AE885" i="13"/>
  <c r="AF885" i="13"/>
  <c r="L886" i="13"/>
  <c r="M886" i="13"/>
  <c r="N886" i="13"/>
  <c r="AB886" i="13"/>
  <c r="AC886" i="13"/>
  <c r="AD886" i="13"/>
  <c r="AE886" i="13"/>
  <c r="AF886" i="13"/>
  <c r="L887" i="13"/>
  <c r="M887" i="13"/>
  <c r="N887" i="13"/>
  <c r="AB887" i="13"/>
  <c r="AC887" i="13"/>
  <c r="AD887" i="13"/>
  <c r="AE887" i="13"/>
  <c r="AF887" i="13"/>
  <c r="L888" i="13"/>
  <c r="M888" i="13"/>
  <c r="N888" i="13"/>
  <c r="AB888" i="13"/>
  <c r="AC888" i="13"/>
  <c r="AD888" i="13"/>
  <c r="AE888" i="13"/>
  <c r="AF888" i="13"/>
  <c r="L889" i="13"/>
  <c r="M889" i="13"/>
  <c r="N889" i="13"/>
  <c r="AB889" i="13"/>
  <c r="AC889" i="13"/>
  <c r="AD889" i="13"/>
  <c r="AE889" i="13"/>
  <c r="AF889" i="13"/>
  <c r="L890" i="13"/>
  <c r="M890" i="13"/>
  <c r="N890" i="13"/>
  <c r="AB890" i="13"/>
  <c r="AC890" i="13"/>
  <c r="AD890" i="13"/>
  <c r="AE890" i="13"/>
  <c r="AF890" i="13"/>
  <c r="L891" i="13"/>
  <c r="M891" i="13"/>
  <c r="N891" i="13"/>
  <c r="AB891" i="13"/>
  <c r="AC891" i="13"/>
  <c r="AD891" i="13"/>
  <c r="AE891" i="13"/>
  <c r="AF891" i="13"/>
  <c r="L892" i="13"/>
  <c r="M892" i="13"/>
  <c r="N892" i="13"/>
  <c r="AB892" i="13"/>
  <c r="AC892" i="13"/>
  <c r="AD892" i="13"/>
  <c r="AE892" i="13"/>
  <c r="AF892" i="13"/>
  <c r="L893" i="13"/>
  <c r="M893" i="13"/>
  <c r="N893" i="13"/>
  <c r="AB893" i="13"/>
  <c r="AC893" i="13"/>
  <c r="AD893" i="13"/>
  <c r="AE893" i="13"/>
  <c r="AF893" i="13"/>
  <c r="L894" i="13"/>
  <c r="M894" i="13"/>
  <c r="N894" i="13"/>
  <c r="AB894" i="13"/>
  <c r="AC894" i="13"/>
  <c r="AD894" i="13"/>
  <c r="AE894" i="13"/>
  <c r="AF894" i="13"/>
  <c r="L895" i="13"/>
  <c r="M895" i="13"/>
  <c r="N895" i="13"/>
  <c r="AB895" i="13"/>
  <c r="AC895" i="13"/>
  <c r="AD895" i="13"/>
  <c r="AE895" i="13"/>
  <c r="AF895" i="13"/>
  <c r="L896" i="13"/>
  <c r="M896" i="13"/>
  <c r="N896" i="13"/>
  <c r="AB896" i="13"/>
  <c r="AC896" i="13"/>
  <c r="AD896" i="13"/>
  <c r="AE896" i="13"/>
  <c r="AF896" i="13"/>
  <c r="L897" i="13"/>
  <c r="M897" i="13"/>
  <c r="N897" i="13"/>
  <c r="AB897" i="13"/>
  <c r="AC897" i="13"/>
  <c r="AD897" i="13"/>
  <c r="AE897" i="13"/>
  <c r="AF897" i="13"/>
  <c r="L898" i="13"/>
  <c r="M898" i="13"/>
  <c r="N898" i="13"/>
  <c r="AB898" i="13"/>
  <c r="AC898" i="13"/>
  <c r="AD898" i="13"/>
  <c r="AE898" i="13"/>
  <c r="AF898" i="13"/>
  <c r="L899" i="13"/>
  <c r="M899" i="13"/>
  <c r="N899" i="13"/>
  <c r="AB899" i="13"/>
  <c r="AC899" i="13"/>
  <c r="AD899" i="13"/>
  <c r="AE899" i="13"/>
  <c r="AF899" i="13"/>
  <c r="L900" i="13"/>
  <c r="M900" i="13"/>
  <c r="N900" i="13"/>
  <c r="AB900" i="13"/>
  <c r="AC900" i="13"/>
  <c r="AD900" i="13"/>
  <c r="AE900" i="13"/>
  <c r="AF900" i="13"/>
  <c r="L901" i="13"/>
  <c r="M901" i="13"/>
  <c r="N901" i="13"/>
  <c r="AB901" i="13"/>
  <c r="AC901" i="13"/>
  <c r="AD901" i="13"/>
  <c r="AE901" i="13"/>
  <c r="AF901" i="13"/>
  <c r="L902" i="13"/>
  <c r="M902" i="13"/>
  <c r="N902" i="13"/>
  <c r="AB902" i="13"/>
  <c r="AC902" i="13"/>
  <c r="AD902" i="13"/>
  <c r="AE902" i="13"/>
  <c r="AF902" i="13"/>
  <c r="L903" i="13"/>
  <c r="M903" i="13"/>
  <c r="N903" i="13"/>
  <c r="AB903" i="13"/>
  <c r="AC903" i="13"/>
  <c r="AD903" i="13"/>
  <c r="AE903" i="13"/>
  <c r="AF903" i="13"/>
  <c r="L904" i="13"/>
  <c r="M904" i="13"/>
  <c r="N904" i="13"/>
  <c r="AB904" i="13"/>
  <c r="AC904" i="13"/>
  <c r="AD904" i="13"/>
  <c r="AE904" i="13"/>
  <c r="AF904" i="13"/>
  <c r="L905" i="13"/>
  <c r="M905" i="13"/>
  <c r="N905" i="13"/>
  <c r="AB905" i="13"/>
  <c r="AC905" i="13"/>
  <c r="AD905" i="13"/>
  <c r="AE905" i="13"/>
  <c r="AF905" i="13"/>
  <c r="L906" i="13"/>
  <c r="M906" i="13"/>
  <c r="N906" i="13"/>
  <c r="AB906" i="13"/>
  <c r="AC906" i="13"/>
  <c r="AD906" i="13"/>
  <c r="AE906" i="13"/>
  <c r="AF906" i="13"/>
  <c r="L907" i="13"/>
  <c r="M907" i="13"/>
  <c r="N907" i="13"/>
  <c r="AB907" i="13"/>
  <c r="AC907" i="13"/>
  <c r="AD907" i="13"/>
  <c r="AE907" i="13"/>
  <c r="AF907" i="13"/>
  <c r="L908" i="13"/>
  <c r="M908" i="13"/>
  <c r="N908" i="13"/>
  <c r="AB908" i="13"/>
  <c r="AC908" i="13"/>
  <c r="AD908" i="13"/>
  <c r="AE908" i="13"/>
  <c r="AF908" i="13"/>
  <c r="L909" i="13"/>
  <c r="M909" i="13"/>
  <c r="N909" i="13"/>
  <c r="AB909" i="13"/>
  <c r="AC909" i="13"/>
  <c r="AD909" i="13"/>
  <c r="AE909" i="13"/>
  <c r="AF909" i="13"/>
  <c r="L910" i="13"/>
  <c r="M910" i="13"/>
  <c r="N910" i="13"/>
  <c r="AB910" i="13"/>
  <c r="AC910" i="13"/>
  <c r="AD910" i="13"/>
  <c r="AE910" i="13"/>
  <c r="AF910" i="13"/>
  <c r="L911" i="13"/>
  <c r="M911" i="13"/>
  <c r="N911" i="13"/>
  <c r="AB911" i="13"/>
  <c r="AC911" i="13"/>
  <c r="AD911" i="13"/>
  <c r="AE911" i="13"/>
  <c r="AF911" i="13"/>
  <c r="L912" i="13"/>
  <c r="M912" i="13"/>
  <c r="N912" i="13"/>
  <c r="AB912" i="13"/>
  <c r="AC912" i="13"/>
  <c r="AD912" i="13"/>
  <c r="AE912" i="13"/>
  <c r="AF912" i="13"/>
  <c r="L913" i="13"/>
  <c r="M913" i="13"/>
  <c r="N913" i="13"/>
  <c r="AB913" i="13"/>
  <c r="AC913" i="13"/>
  <c r="AD913" i="13"/>
  <c r="AE913" i="13"/>
  <c r="AF913" i="13"/>
  <c r="L914" i="13"/>
  <c r="M914" i="13"/>
  <c r="N914" i="13"/>
  <c r="AB914" i="13"/>
  <c r="AC914" i="13"/>
  <c r="AD914" i="13"/>
  <c r="AE914" i="13"/>
  <c r="AF914" i="13"/>
  <c r="L915" i="13"/>
  <c r="M915" i="13"/>
  <c r="N915" i="13"/>
  <c r="AB915" i="13"/>
  <c r="AC915" i="13"/>
  <c r="AD915" i="13"/>
  <c r="AE915" i="13"/>
  <c r="AF915" i="13"/>
  <c r="L916" i="13"/>
  <c r="M916" i="13"/>
  <c r="N916" i="13"/>
  <c r="AB916" i="13"/>
  <c r="AC916" i="13"/>
  <c r="AD916" i="13"/>
  <c r="AE916" i="13"/>
  <c r="AF916" i="13"/>
  <c r="L917" i="13"/>
  <c r="M917" i="13"/>
  <c r="N917" i="13"/>
  <c r="AB917" i="13"/>
  <c r="AC917" i="13"/>
  <c r="AD917" i="13"/>
  <c r="AE917" i="13"/>
  <c r="AF917" i="13"/>
  <c r="L918" i="13"/>
  <c r="M918" i="13"/>
  <c r="N918" i="13"/>
  <c r="AB918" i="13"/>
  <c r="AC918" i="13"/>
  <c r="AD918" i="13"/>
  <c r="AE918" i="13"/>
  <c r="AF918" i="13"/>
  <c r="L919" i="13"/>
  <c r="M919" i="13"/>
  <c r="N919" i="13"/>
  <c r="AB919" i="13"/>
  <c r="AC919" i="13"/>
  <c r="AD919" i="13"/>
  <c r="AE919" i="13"/>
  <c r="AF919" i="13"/>
  <c r="L920" i="13"/>
  <c r="M920" i="13"/>
  <c r="N920" i="13"/>
  <c r="AB920" i="13"/>
  <c r="AC920" i="13"/>
  <c r="AD920" i="13"/>
  <c r="AE920" i="13"/>
  <c r="AF920" i="13"/>
  <c r="L921" i="13"/>
  <c r="M921" i="13"/>
  <c r="N921" i="13"/>
  <c r="AB921" i="13"/>
  <c r="AC921" i="13"/>
  <c r="AD921" i="13"/>
  <c r="AE921" i="13"/>
  <c r="AF921" i="13"/>
  <c r="L922" i="13"/>
  <c r="M922" i="13"/>
  <c r="N922" i="13"/>
  <c r="AB922" i="13"/>
  <c r="AC922" i="13"/>
  <c r="AD922" i="13"/>
  <c r="AE922" i="13"/>
  <c r="AF922" i="13"/>
  <c r="L923" i="13"/>
  <c r="M923" i="13"/>
  <c r="N923" i="13"/>
  <c r="AB923" i="13"/>
  <c r="AC923" i="13"/>
  <c r="AD923" i="13"/>
  <c r="AE923" i="13"/>
  <c r="AF923" i="13"/>
  <c r="L924" i="13"/>
  <c r="M924" i="13"/>
  <c r="N924" i="13"/>
  <c r="AB924" i="13"/>
  <c r="AC924" i="13"/>
  <c r="AD924" i="13"/>
  <c r="AE924" i="13"/>
  <c r="AF924" i="13"/>
  <c r="L925" i="13"/>
  <c r="M925" i="13"/>
  <c r="N925" i="13"/>
  <c r="AB925" i="13"/>
  <c r="AC925" i="13"/>
  <c r="AD925" i="13"/>
  <c r="AE925" i="13"/>
  <c r="AF925" i="13"/>
  <c r="L926" i="13"/>
  <c r="M926" i="13"/>
  <c r="N926" i="13"/>
  <c r="AB926" i="13"/>
  <c r="AC926" i="13"/>
  <c r="AD926" i="13"/>
  <c r="AE926" i="13"/>
  <c r="AF926" i="13"/>
  <c r="L927" i="13"/>
  <c r="M927" i="13"/>
  <c r="N927" i="13"/>
  <c r="AB927" i="13"/>
  <c r="AC927" i="13"/>
  <c r="AD927" i="13"/>
  <c r="AE927" i="13"/>
  <c r="AF927" i="13"/>
  <c r="L928" i="13"/>
  <c r="M928" i="13"/>
  <c r="N928" i="13"/>
  <c r="AB928" i="13"/>
  <c r="AC928" i="13"/>
  <c r="AD928" i="13"/>
  <c r="AE928" i="13"/>
  <c r="AF928" i="13"/>
  <c r="L929" i="13"/>
  <c r="M929" i="13"/>
  <c r="N929" i="13"/>
  <c r="AB929" i="13"/>
  <c r="AC929" i="13"/>
  <c r="AD929" i="13"/>
  <c r="AE929" i="13"/>
  <c r="AF929" i="13"/>
  <c r="L930" i="13"/>
  <c r="M930" i="13"/>
  <c r="N930" i="13"/>
  <c r="AB930" i="13"/>
  <c r="AC930" i="13"/>
  <c r="AD930" i="13"/>
  <c r="AE930" i="13"/>
  <c r="AF930" i="13"/>
  <c r="L931" i="13"/>
  <c r="M931" i="13"/>
  <c r="N931" i="13"/>
  <c r="AB931" i="13"/>
  <c r="AC931" i="13"/>
  <c r="AD931" i="13"/>
  <c r="AE931" i="13"/>
  <c r="AF931" i="13"/>
  <c r="L932" i="13"/>
  <c r="M932" i="13"/>
  <c r="N932" i="13"/>
  <c r="AB932" i="13"/>
  <c r="AC932" i="13"/>
  <c r="AD932" i="13"/>
  <c r="AE932" i="13"/>
  <c r="AF932" i="13"/>
  <c r="L933" i="13"/>
  <c r="M933" i="13"/>
  <c r="N933" i="13"/>
  <c r="AB933" i="13"/>
  <c r="AC933" i="13"/>
  <c r="AD933" i="13"/>
  <c r="AE933" i="13"/>
  <c r="AF933" i="13"/>
  <c r="L934" i="13"/>
  <c r="M934" i="13"/>
  <c r="N934" i="13"/>
  <c r="AB934" i="13"/>
  <c r="AC934" i="13"/>
  <c r="AD934" i="13"/>
  <c r="AE934" i="13"/>
  <c r="AF934" i="13"/>
  <c r="L935" i="13"/>
  <c r="M935" i="13"/>
  <c r="N935" i="13"/>
  <c r="AB935" i="13"/>
  <c r="AC935" i="13"/>
  <c r="AD935" i="13"/>
  <c r="AE935" i="13"/>
  <c r="AF935" i="13"/>
  <c r="L936" i="13"/>
  <c r="M936" i="13"/>
  <c r="N936" i="13"/>
  <c r="AB936" i="13"/>
  <c r="AC936" i="13"/>
  <c r="AD936" i="13"/>
  <c r="AE936" i="13"/>
  <c r="AF936" i="13"/>
  <c r="L937" i="13"/>
  <c r="M937" i="13"/>
  <c r="N937" i="13"/>
  <c r="AB937" i="13"/>
  <c r="AC937" i="13"/>
  <c r="AD937" i="13"/>
  <c r="AE937" i="13"/>
  <c r="AF937" i="13"/>
  <c r="L938" i="13"/>
  <c r="M938" i="13"/>
  <c r="N938" i="13"/>
  <c r="AB938" i="13"/>
  <c r="AC938" i="13"/>
  <c r="AD938" i="13"/>
  <c r="AE938" i="13"/>
  <c r="AF938" i="13"/>
  <c r="L939" i="13"/>
  <c r="M939" i="13"/>
  <c r="N939" i="13"/>
  <c r="AB939" i="13"/>
  <c r="AC939" i="13"/>
  <c r="AD939" i="13"/>
  <c r="AE939" i="13"/>
  <c r="AF939" i="13"/>
  <c r="L940" i="13"/>
  <c r="M940" i="13"/>
  <c r="N940" i="13"/>
  <c r="AB940" i="13"/>
  <c r="AC940" i="13"/>
  <c r="AD940" i="13"/>
  <c r="AE940" i="13"/>
  <c r="AF940" i="13"/>
  <c r="L941" i="13"/>
  <c r="M941" i="13"/>
  <c r="N941" i="13"/>
  <c r="AB941" i="13"/>
  <c r="AC941" i="13"/>
  <c r="AD941" i="13"/>
  <c r="AE941" i="13"/>
  <c r="AF941" i="13"/>
  <c r="L942" i="13"/>
  <c r="M942" i="13"/>
  <c r="N942" i="13"/>
  <c r="AB942" i="13"/>
  <c r="AC942" i="13"/>
  <c r="AD942" i="13"/>
  <c r="AE942" i="13"/>
  <c r="AF942" i="13"/>
  <c r="L943" i="13"/>
  <c r="M943" i="13"/>
  <c r="N943" i="13"/>
  <c r="AB943" i="13"/>
  <c r="AC943" i="13"/>
  <c r="AD943" i="13"/>
  <c r="AE943" i="13"/>
  <c r="AF943" i="13"/>
  <c r="L944" i="13"/>
  <c r="M944" i="13"/>
  <c r="N944" i="13"/>
  <c r="AB944" i="13"/>
  <c r="AC944" i="13"/>
  <c r="AD944" i="13"/>
  <c r="AE944" i="13"/>
  <c r="AF944" i="13"/>
  <c r="L945" i="13"/>
  <c r="M945" i="13"/>
  <c r="N945" i="13"/>
  <c r="AB945" i="13"/>
  <c r="AC945" i="13"/>
  <c r="AD945" i="13"/>
  <c r="AE945" i="13"/>
  <c r="AF945" i="13"/>
  <c r="L946" i="13"/>
  <c r="M946" i="13"/>
  <c r="N946" i="13"/>
  <c r="AB946" i="13"/>
  <c r="AC946" i="13"/>
  <c r="AD946" i="13"/>
  <c r="AE946" i="13"/>
  <c r="AF946" i="13"/>
  <c r="L947" i="13"/>
  <c r="M947" i="13"/>
  <c r="N947" i="13"/>
  <c r="AB947" i="13"/>
  <c r="AC947" i="13"/>
  <c r="AD947" i="13"/>
  <c r="AE947" i="13"/>
  <c r="AF947" i="13"/>
  <c r="L948" i="13"/>
  <c r="M948" i="13"/>
  <c r="N948" i="13"/>
  <c r="AB948" i="13"/>
  <c r="AC948" i="13"/>
  <c r="AD948" i="13"/>
  <c r="AE948" i="13"/>
  <c r="AF948" i="13"/>
  <c r="L949" i="13"/>
  <c r="M949" i="13"/>
  <c r="N949" i="13"/>
  <c r="AB949" i="13"/>
  <c r="AC949" i="13"/>
  <c r="AD949" i="13"/>
  <c r="AE949" i="13"/>
  <c r="AF949" i="13"/>
  <c r="L950" i="13"/>
  <c r="M950" i="13"/>
  <c r="N950" i="13"/>
  <c r="AB950" i="13"/>
  <c r="AC950" i="13"/>
  <c r="AD950" i="13"/>
  <c r="AE950" i="13"/>
  <c r="AF950" i="13"/>
  <c r="L951" i="13"/>
  <c r="M951" i="13"/>
  <c r="N951" i="13"/>
  <c r="AB951" i="13"/>
  <c r="AC951" i="13"/>
  <c r="AD951" i="13"/>
  <c r="AE951" i="13"/>
  <c r="AF951" i="13"/>
  <c r="L952" i="13"/>
  <c r="M952" i="13"/>
  <c r="N952" i="13"/>
  <c r="AB952" i="13"/>
  <c r="AC952" i="13"/>
  <c r="AD952" i="13"/>
  <c r="AE952" i="13"/>
  <c r="AF952" i="13"/>
  <c r="L953" i="13"/>
  <c r="M953" i="13"/>
  <c r="N953" i="13"/>
  <c r="AB953" i="13"/>
  <c r="AC953" i="13"/>
  <c r="AD953" i="13"/>
  <c r="AE953" i="13"/>
  <c r="AF953" i="13"/>
  <c r="L954" i="13"/>
  <c r="M954" i="13"/>
  <c r="N954" i="13"/>
  <c r="AB954" i="13"/>
  <c r="AC954" i="13"/>
  <c r="AD954" i="13"/>
  <c r="AE954" i="13"/>
  <c r="AF954" i="13"/>
  <c r="L955" i="13"/>
  <c r="M955" i="13"/>
  <c r="N955" i="13"/>
  <c r="AB955" i="13"/>
  <c r="AC955" i="13"/>
  <c r="AD955" i="13"/>
  <c r="AE955" i="13"/>
  <c r="AF955" i="13"/>
  <c r="L956" i="13"/>
  <c r="M956" i="13"/>
  <c r="N956" i="13"/>
  <c r="AB956" i="13"/>
  <c r="AC956" i="13"/>
  <c r="AD956" i="13"/>
  <c r="AE956" i="13"/>
  <c r="AF956" i="13"/>
  <c r="L957" i="13"/>
  <c r="M957" i="13"/>
  <c r="N957" i="13"/>
  <c r="AB957" i="13"/>
  <c r="AC957" i="13"/>
  <c r="AD957" i="13"/>
  <c r="AE957" i="13"/>
  <c r="AF957" i="13"/>
  <c r="L958" i="13"/>
  <c r="M958" i="13"/>
  <c r="N958" i="13"/>
  <c r="AB958" i="13"/>
  <c r="AC958" i="13"/>
  <c r="AD958" i="13"/>
  <c r="AE958" i="13"/>
  <c r="AF958" i="13"/>
  <c r="L959" i="13"/>
  <c r="M959" i="13"/>
  <c r="N959" i="13"/>
  <c r="AB959" i="13"/>
  <c r="AC959" i="13"/>
  <c r="AD959" i="13"/>
  <c r="AE959" i="13"/>
  <c r="AF959" i="13"/>
  <c r="L960" i="13"/>
  <c r="M960" i="13"/>
  <c r="N960" i="13"/>
  <c r="AB960" i="13"/>
  <c r="AC960" i="13"/>
  <c r="AD960" i="13"/>
  <c r="AE960" i="13"/>
  <c r="AF960" i="13"/>
  <c r="L961" i="13"/>
  <c r="M961" i="13"/>
  <c r="N961" i="13"/>
  <c r="AB961" i="13"/>
  <c r="AC961" i="13"/>
  <c r="AD961" i="13"/>
  <c r="AE961" i="13"/>
  <c r="AF961" i="13"/>
  <c r="L962" i="13"/>
  <c r="M962" i="13"/>
  <c r="N962" i="13"/>
  <c r="AB962" i="13"/>
  <c r="AC962" i="13"/>
  <c r="AD962" i="13"/>
  <c r="AE962" i="13"/>
  <c r="AF962" i="13"/>
  <c r="L963" i="13"/>
  <c r="M963" i="13"/>
  <c r="N963" i="13"/>
  <c r="AB963" i="13"/>
  <c r="AC963" i="13"/>
  <c r="AD963" i="13"/>
  <c r="AE963" i="13"/>
  <c r="AF963" i="13"/>
  <c r="L964" i="13"/>
  <c r="M964" i="13"/>
  <c r="N964" i="13"/>
  <c r="AB964" i="13"/>
  <c r="AC964" i="13"/>
  <c r="AD964" i="13"/>
  <c r="AE964" i="13"/>
  <c r="AF964" i="13"/>
  <c r="L965" i="13"/>
  <c r="M965" i="13"/>
  <c r="N965" i="13"/>
  <c r="AB965" i="13"/>
  <c r="AC965" i="13"/>
  <c r="AD965" i="13"/>
  <c r="AE965" i="13"/>
  <c r="AF965" i="13"/>
  <c r="L966" i="13"/>
  <c r="M966" i="13"/>
  <c r="N966" i="13"/>
  <c r="AB966" i="13"/>
  <c r="AC966" i="13"/>
  <c r="AD966" i="13"/>
  <c r="AE966" i="13"/>
  <c r="AF966" i="13"/>
  <c r="L967" i="13"/>
  <c r="M967" i="13"/>
  <c r="N967" i="13"/>
  <c r="AB967" i="13"/>
  <c r="AC967" i="13"/>
  <c r="AD967" i="13"/>
  <c r="AE967" i="13"/>
  <c r="AF967" i="13"/>
  <c r="L968" i="13"/>
  <c r="M968" i="13"/>
  <c r="N968" i="13"/>
  <c r="AB968" i="13"/>
  <c r="AC968" i="13"/>
  <c r="AD968" i="13"/>
  <c r="AE968" i="13"/>
  <c r="AF968" i="13"/>
  <c r="L969" i="13"/>
  <c r="M969" i="13"/>
  <c r="N969" i="13"/>
  <c r="AB969" i="13"/>
  <c r="AC969" i="13"/>
  <c r="AD969" i="13"/>
  <c r="AE969" i="13"/>
  <c r="AF969" i="13"/>
  <c r="L970" i="13"/>
  <c r="M970" i="13"/>
  <c r="N970" i="13"/>
  <c r="AB970" i="13"/>
  <c r="AC970" i="13"/>
  <c r="AD970" i="13"/>
  <c r="AE970" i="13"/>
  <c r="AF970" i="13"/>
  <c r="L971" i="13"/>
  <c r="M971" i="13"/>
  <c r="N971" i="13"/>
  <c r="AB971" i="13"/>
  <c r="AC971" i="13"/>
  <c r="AD971" i="13"/>
  <c r="AE971" i="13"/>
  <c r="AF971" i="13"/>
  <c r="L972" i="13"/>
  <c r="M972" i="13"/>
  <c r="N972" i="13"/>
  <c r="AB972" i="13"/>
  <c r="AC972" i="13"/>
  <c r="AD972" i="13"/>
  <c r="AE972" i="13"/>
  <c r="AF972" i="13"/>
  <c r="L973" i="13"/>
  <c r="M973" i="13"/>
  <c r="N973" i="13"/>
  <c r="AB973" i="13"/>
  <c r="AC973" i="13"/>
  <c r="AD973" i="13"/>
  <c r="AE973" i="13"/>
  <c r="AF973" i="13"/>
  <c r="L974" i="13"/>
  <c r="M974" i="13"/>
  <c r="N974" i="13"/>
  <c r="AB974" i="13"/>
  <c r="AC974" i="13"/>
  <c r="AD974" i="13"/>
  <c r="AE974" i="13"/>
  <c r="AF974" i="13"/>
  <c r="L975" i="13"/>
  <c r="M975" i="13"/>
  <c r="N975" i="13"/>
  <c r="AB975" i="13"/>
  <c r="AC975" i="13"/>
  <c r="AD975" i="13"/>
  <c r="AE975" i="13"/>
  <c r="AF975" i="13"/>
  <c r="L976" i="13"/>
  <c r="M976" i="13"/>
  <c r="N976" i="13"/>
  <c r="AB976" i="13"/>
  <c r="AC976" i="13"/>
  <c r="AD976" i="13"/>
  <c r="AE976" i="13"/>
  <c r="AF976" i="13"/>
  <c r="L977" i="13"/>
  <c r="M977" i="13"/>
  <c r="N977" i="13"/>
  <c r="AB977" i="13"/>
  <c r="AC977" i="13"/>
  <c r="AD977" i="13"/>
  <c r="AE977" i="13"/>
  <c r="AF977" i="13"/>
  <c r="L978" i="13"/>
  <c r="M978" i="13"/>
  <c r="N978" i="13"/>
  <c r="AB978" i="13"/>
  <c r="AC978" i="13"/>
  <c r="AD978" i="13"/>
  <c r="AE978" i="13"/>
  <c r="AF978" i="13"/>
  <c r="L979" i="13"/>
  <c r="M979" i="13"/>
  <c r="N979" i="13"/>
  <c r="AB979" i="13"/>
  <c r="AC979" i="13"/>
  <c r="AD979" i="13"/>
  <c r="AE979" i="13"/>
  <c r="AF979" i="13"/>
  <c r="L980" i="13"/>
  <c r="M980" i="13"/>
  <c r="N980" i="13"/>
  <c r="AB980" i="13"/>
  <c r="AC980" i="13"/>
  <c r="AD980" i="13"/>
  <c r="AE980" i="13"/>
  <c r="AF980" i="13"/>
  <c r="L981" i="13"/>
  <c r="M981" i="13"/>
  <c r="N981" i="13"/>
  <c r="AB981" i="13"/>
  <c r="AC981" i="13"/>
  <c r="AD981" i="13"/>
  <c r="AE981" i="13"/>
  <c r="AF981" i="13"/>
  <c r="L982" i="13"/>
  <c r="M982" i="13"/>
  <c r="N982" i="13"/>
  <c r="AB982" i="13"/>
  <c r="AC982" i="13"/>
  <c r="AD982" i="13"/>
  <c r="AE982" i="13"/>
  <c r="AF982" i="13"/>
  <c r="L983" i="13"/>
  <c r="M983" i="13"/>
  <c r="N983" i="13"/>
  <c r="AB983" i="13"/>
  <c r="AC983" i="13"/>
  <c r="AD983" i="13"/>
  <c r="AE983" i="13"/>
  <c r="AF983" i="13"/>
  <c r="L984" i="13"/>
  <c r="M984" i="13"/>
  <c r="N984" i="13"/>
  <c r="AB984" i="13"/>
  <c r="AC984" i="13"/>
  <c r="AD984" i="13"/>
  <c r="AE984" i="13"/>
  <c r="AF984" i="13"/>
  <c r="L985" i="13"/>
  <c r="M985" i="13"/>
  <c r="N985" i="13"/>
  <c r="AB985" i="13"/>
  <c r="AC985" i="13"/>
  <c r="AD985" i="13"/>
  <c r="AE985" i="13"/>
  <c r="AF985" i="13"/>
  <c r="L986" i="13"/>
  <c r="M986" i="13"/>
  <c r="N986" i="13"/>
  <c r="AB986" i="13"/>
  <c r="AC986" i="13"/>
  <c r="AD986" i="13"/>
  <c r="AE986" i="13"/>
  <c r="AF986" i="13"/>
  <c r="L987" i="13"/>
  <c r="M987" i="13"/>
  <c r="N987" i="13"/>
  <c r="AB987" i="13"/>
  <c r="AC987" i="13"/>
  <c r="AD987" i="13"/>
  <c r="AE987" i="13"/>
  <c r="AF987" i="13"/>
  <c r="L988" i="13"/>
  <c r="M988" i="13"/>
  <c r="N988" i="13"/>
  <c r="AB988" i="13"/>
  <c r="AC988" i="13"/>
  <c r="AD988" i="13"/>
  <c r="AE988" i="13"/>
  <c r="AF988" i="13"/>
  <c r="L989" i="13"/>
  <c r="M989" i="13"/>
  <c r="N989" i="13"/>
  <c r="AB989" i="13"/>
  <c r="AC989" i="13"/>
  <c r="AD989" i="13"/>
  <c r="AE989" i="13"/>
  <c r="AF989" i="13"/>
  <c r="L990" i="13"/>
  <c r="M990" i="13"/>
  <c r="N990" i="13"/>
  <c r="AB990" i="13"/>
  <c r="AC990" i="13"/>
  <c r="AD990" i="13"/>
  <c r="AE990" i="13"/>
  <c r="AF990" i="13"/>
  <c r="L991" i="13"/>
  <c r="M991" i="13"/>
  <c r="N991" i="13"/>
  <c r="AB991" i="13"/>
  <c r="AC991" i="13"/>
  <c r="AD991" i="13"/>
  <c r="AE991" i="13"/>
  <c r="AF991" i="13"/>
  <c r="L992" i="13"/>
  <c r="M992" i="13"/>
  <c r="N992" i="13"/>
  <c r="AB992" i="13"/>
  <c r="AC992" i="13"/>
  <c r="AD992" i="13"/>
  <c r="AE992" i="13"/>
  <c r="AF992" i="13"/>
  <c r="L993" i="13"/>
  <c r="M993" i="13"/>
  <c r="N993" i="13"/>
  <c r="AB993" i="13"/>
  <c r="AC993" i="13"/>
  <c r="AD993" i="13"/>
  <c r="AE993" i="13"/>
  <c r="AF993" i="13"/>
  <c r="L994" i="13"/>
  <c r="M994" i="13"/>
  <c r="N994" i="13"/>
  <c r="AB994" i="13"/>
  <c r="AC994" i="13"/>
  <c r="AD994" i="13"/>
  <c r="AE994" i="13"/>
  <c r="AF994" i="13"/>
  <c r="L995" i="13"/>
  <c r="M995" i="13"/>
  <c r="N995" i="13"/>
  <c r="AB995" i="13"/>
  <c r="AC995" i="13"/>
  <c r="AD995" i="13"/>
  <c r="AE995" i="13"/>
  <c r="AF995" i="13"/>
  <c r="L996" i="13"/>
  <c r="M996" i="13"/>
  <c r="N996" i="13"/>
  <c r="AB996" i="13"/>
  <c r="AC996" i="13"/>
  <c r="AD996" i="13"/>
  <c r="AE996" i="13"/>
  <c r="AF996" i="13"/>
  <c r="L997" i="13"/>
  <c r="M997" i="13"/>
  <c r="N997" i="13"/>
  <c r="AB997" i="13"/>
  <c r="AC997" i="13"/>
  <c r="AD997" i="13"/>
  <c r="AE997" i="13"/>
  <c r="AF997" i="13"/>
  <c r="L998" i="13"/>
  <c r="M998" i="13"/>
  <c r="N998" i="13"/>
  <c r="AB998" i="13"/>
  <c r="AC998" i="13"/>
  <c r="AD998" i="13"/>
  <c r="AE998" i="13"/>
  <c r="AF998" i="13"/>
  <c r="L999" i="13"/>
  <c r="M999" i="13"/>
  <c r="N999" i="13"/>
  <c r="AB999" i="13"/>
  <c r="AC999" i="13"/>
  <c r="AD999" i="13"/>
  <c r="AE999" i="13"/>
  <c r="AF999" i="13"/>
  <c r="L1000" i="13"/>
  <c r="M1000" i="13"/>
  <c r="N1000" i="13"/>
  <c r="AB1000" i="13"/>
  <c r="AC1000" i="13"/>
  <c r="AD1000" i="13"/>
  <c r="AE1000" i="13"/>
  <c r="AF1000" i="13"/>
  <c r="L1001" i="13"/>
  <c r="M1001" i="13"/>
  <c r="N1001" i="13"/>
  <c r="AB1001" i="13"/>
  <c r="AC1001" i="13"/>
  <c r="AD1001" i="13"/>
  <c r="AE1001" i="13"/>
  <c r="AF1001" i="13"/>
  <c r="L1002" i="13"/>
  <c r="M1002" i="13"/>
  <c r="N1002" i="13"/>
  <c r="AB1002" i="13"/>
  <c r="AC1002" i="13"/>
  <c r="AD1002" i="13"/>
  <c r="AE1002" i="13"/>
  <c r="AF1002" i="13"/>
  <c r="L1003" i="13"/>
  <c r="M1003" i="13"/>
  <c r="N1003" i="13"/>
  <c r="AB1003" i="13"/>
  <c r="AC1003" i="13"/>
  <c r="AD1003" i="13"/>
  <c r="AE1003" i="13"/>
  <c r="AF1003" i="13"/>
  <c r="L1004" i="13"/>
  <c r="M1004" i="13"/>
  <c r="N1004" i="13"/>
  <c r="AB1004" i="13"/>
  <c r="AC1004" i="13"/>
  <c r="AD1004" i="13"/>
  <c r="AE1004" i="13"/>
  <c r="AF1004" i="13"/>
  <c r="L1005" i="13"/>
  <c r="M1005" i="13"/>
  <c r="N1005" i="13"/>
  <c r="AB1005" i="13"/>
  <c r="AC1005" i="13"/>
  <c r="AD1005" i="13"/>
  <c r="AE1005" i="13"/>
  <c r="AF1005" i="13"/>
  <c r="L1006" i="13"/>
  <c r="M1006" i="13"/>
  <c r="N1006" i="13"/>
  <c r="AB1006" i="13"/>
  <c r="AC1006" i="13"/>
  <c r="AD1006" i="13"/>
  <c r="AE1006" i="13"/>
  <c r="AF1006" i="13"/>
  <c r="L1007" i="13"/>
  <c r="M1007" i="13"/>
  <c r="N1007" i="13"/>
  <c r="AB1007" i="13"/>
  <c r="AC1007" i="13"/>
  <c r="AD1007" i="13"/>
  <c r="AE1007" i="13"/>
  <c r="AF1007" i="13"/>
  <c r="L1008" i="13"/>
  <c r="M1008" i="13"/>
  <c r="N1008" i="13"/>
  <c r="AB1008" i="13"/>
  <c r="AC1008" i="13"/>
  <c r="AD1008" i="13"/>
  <c r="AE1008" i="13"/>
  <c r="AF1008" i="13"/>
  <c r="L1009" i="13"/>
  <c r="M1009" i="13"/>
  <c r="N1009" i="13"/>
  <c r="AB1009" i="13"/>
  <c r="AC1009" i="13"/>
  <c r="AD1009" i="13"/>
  <c r="AE1009" i="13"/>
  <c r="AF1009" i="13"/>
  <c r="L1010" i="13"/>
  <c r="M1010" i="13"/>
  <c r="N1010" i="13"/>
  <c r="AB1010" i="13"/>
  <c r="AC1010" i="13"/>
  <c r="AD1010" i="13"/>
  <c r="AE1010" i="13"/>
  <c r="AF1010" i="13"/>
  <c r="L1011" i="13"/>
  <c r="M1011" i="13"/>
  <c r="N1011" i="13"/>
  <c r="AB1011" i="13"/>
  <c r="AC1011" i="13"/>
  <c r="AD1011" i="13"/>
  <c r="AE1011" i="13"/>
  <c r="AF1011" i="13"/>
  <c r="L1012" i="13"/>
  <c r="M1012" i="13"/>
  <c r="N1012" i="13"/>
  <c r="AB1012" i="13"/>
  <c r="AC1012" i="13"/>
  <c r="AD1012" i="13"/>
  <c r="AE1012" i="13"/>
  <c r="AF1012" i="13"/>
  <c r="L1013" i="13"/>
  <c r="M1013" i="13"/>
  <c r="N1013" i="13"/>
  <c r="AB1013" i="13"/>
  <c r="AC1013" i="13"/>
  <c r="AD1013" i="13"/>
  <c r="AE1013" i="13"/>
  <c r="AF1013" i="13"/>
  <c r="L1014" i="13"/>
  <c r="M1014" i="13"/>
  <c r="N1014" i="13"/>
  <c r="AB1014" i="13"/>
  <c r="AC1014" i="13"/>
  <c r="AD1014" i="13"/>
  <c r="AE1014" i="13"/>
  <c r="AF1014" i="13"/>
  <c r="L1015" i="13"/>
  <c r="M1015" i="13"/>
  <c r="N1015" i="13"/>
  <c r="AB1015" i="13"/>
  <c r="AC1015" i="13"/>
  <c r="AD1015" i="13"/>
  <c r="AE1015" i="13"/>
  <c r="AF1015" i="13"/>
  <c r="L1016" i="13"/>
  <c r="M1016" i="13"/>
  <c r="N1016" i="13"/>
  <c r="AB1016" i="13"/>
  <c r="AC1016" i="13"/>
  <c r="AD1016" i="13"/>
  <c r="AE1016" i="13"/>
  <c r="AF1016" i="13"/>
  <c r="L1017" i="13"/>
  <c r="M1017" i="13"/>
  <c r="N1017" i="13"/>
  <c r="AB1017" i="13"/>
  <c r="AC1017" i="13"/>
  <c r="AD1017" i="13"/>
  <c r="AE1017" i="13"/>
  <c r="AF1017" i="13"/>
  <c r="L1018" i="13"/>
  <c r="M1018" i="13"/>
  <c r="N1018" i="13"/>
  <c r="AB1018" i="13"/>
  <c r="AC1018" i="13"/>
  <c r="AD1018" i="13"/>
  <c r="AE1018" i="13"/>
  <c r="AF1018" i="13"/>
  <c r="L1019" i="13"/>
  <c r="M1019" i="13"/>
  <c r="N1019" i="13"/>
  <c r="AB1019" i="13"/>
  <c r="AC1019" i="13"/>
  <c r="AD1019" i="13"/>
  <c r="AE1019" i="13"/>
  <c r="AF1019" i="13"/>
  <c r="L1020" i="13"/>
  <c r="M1020" i="13"/>
  <c r="N1020" i="13"/>
  <c r="AB1020" i="13"/>
  <c r="AC1020" i="13"/>
  <c r="AD1020" i="13"/>
  <c r="AE1020" i="13"/>
  <c r="AF1020" i="13"/>
  <c r="L1021" i="13"/>
  <c r="M1021" i="13"/>
  <c r="N1021" i="13"/>
  <c r="AB1021" i="13"/>
  <c r="AC1021" i="13"/>
  <c r="AD1021" i="13"/>
  <c r="AE1021" i="13"/>
  <c r="AF1021" i="13"/>
  <c r="L1022" i="13"/>
  <c r="M1022" i="13"/>
  <c r="N1022" i="13"/>
  <c r="AB1022" i="13"/>
  <c r="AC1022" i="13"/>
  <c r="AD1022" i="13"/>
  <c r="AE1022" i="13"/>
  <c r="AF1022" i="13"/>
  <c r="L1023" i="13"/>
  <c r="M1023" i="13"/>
  <c r="N1023" i="13"/>
  <c r="AB1023" i="13"/>
  <c r="AC1023" i="13"/>
  <c r="AD1023" i="13"/>
  <c r="AE1023" i="13"/>
  <c r="AF1023" i="13"/>
  <c r="L1024" i="13"/>
  <c r="M1024" i="13"/>
  <c r="N1024" i="13"/>
  <c r="AB1024" i="13"/>
  <c r="AC1024" i="13"/>
  <c r="AD1024" i="13"/>
  <c r="AE1024" i="13"/>
  <c r="AF1024" i="13"/>
  <c r="L1025" i="13"/>
  <c r="M1025" i="13"/>
  <c r="N1025" i="13"/>
  <c r="AB1025" i="13"/>
  <c r="AC1025" i="13"/>
  <c r="AD1025" i="13"/>
  <c r="AE1025" i="13"/>
  <c r="AF1025" i="13"/>
  <c r="L1026" i="13"/>
  <c r="M1026" i="13"/>
  <c r="N1026" i="13"/>
  <c r="AB1026" i="13"/>
  <c r="AC1026" i="13"/>
  <c r="AD1026" i="13"/>
  <c r="AE1026" i="13"/>
  <c r="AF1026" i="13"/>
  <c r="L1027" i="13"/>
  <c r="M1027" i="13"/>
  <c r="N1027" i="13"/>
  <c r="AB1027" i="13"/>
  <c r="AC1027" i="13"/>
  <c r="AD1027" i="13"/>
  <c r="AE1027" i="13"/>
  <c r="AF1027" i="13"/>
  <c r="L1028" i="13"/>
  <c r="M1028" i="13"/>
  <c r="N1028" i="13"/>
  <c r="AB1028" i="13"/>
  <c r="AC1028" i="13"/>
  <c r="AD1028" i="13"/>
  <c r="AE1028" i="13"/>
  <c r="AF1028" i="13"/>
  <c r="L1029" i="13"/>
  <c r="M1029" i="13"/>
  <c r="N1029" i="13"/>
  <c r="AB1029" i="13"/>
  <c r="AC1029" i="13"/>
  <c r="AD1029" i="13"/>
  <c r="AE1029" i="13"/>
  <c r="AF1029" i="13"/>
  <c r="L1030" i="13"/>
  <c r="M1030" i="13"/>
  <c r="N1030" i="13"/>
  <c r="AB1030" i="13"/>
  <c r="AC1030" i="13"/>
  <c r="AD1030" i="13"/>
  <c r="AE1030" i="13"/>
  <c r="AF1030" i="13"/>
  <c r="L1031" i="13"/>
  <c r="M1031" i="13"/>
  <c r="N1031" i="13"/>
  <c r="AB1031" i="13"/>
  <c r="AC1031" i="13"/>
  <c r="AD1031" i="13"/>
  <c r="AE1031" i="13"/>
  <c r="AF1031" i="13"/>
  <c r="L1032" i="13"/>
  <c r="M1032" i="13"/>
  <c r="N1032" i="13"/>
  <c r="AB1032" i="13"/>
  <c r="AC1032" i="13"/>
  <c r="AD1032" i="13"/>
  <c r="AE1032" i="13"/>
  <c r="AF1032" i="13"/>
  <c r="L1033" i="13"/>
  <c r="M1033" i="13"/>
  <c r="N1033" i="13"/>
  <c r="AB1033" i="13"/>
  <c r="AC1033" i="13"/>
  <c r="AD1033" i="13"/>
  <c r="AE1033" i="13"/>
  <c r="AF1033" i="13"/>
  <c r="L1034" i="13"/>
  <c r="M1034" i="13"/>
  <c r="N1034" i="13"/>
  <c r="AB1034" i="13"/>
  <c r="AC1034" i="13"/>
  <c r="AD1034" i="13"/>
  <c r="AE1034" i="13"/>
  <c r="AF1034" i="13"/>
  <c r="L1035" i="13"/>
  <c r="M1035" i="13"/>
  <c r="N1035" i="13"/>
  <c r="AB1035" i="13"/>
  <c r="AC1035" i="13"/>
  <c r="AD1035" i="13"/>
  <c r="AE1035" i="13"/>
  <c r="AF1035" i="13"/>
  <c r="L1036" i="13"/>
  <c r="M1036" i="13"/>
  <c r="N1036" i="13"/>
  <c r="AB1036" i="13"/>
  <c r="AC1036" i="13"/>
  <c r="AD1036" i="13"/>
  <c r="AE1036" i="13"/>
  <c r="AF1036" i="13"/>
  <c r="L1037" i="13"/>
  <c r="M1037" i="13"/>
  <c r="N1037" i="13"/>
  <c r="AB1037" i="13"/>
  <c r="AC1037" i="13"/>
  <c r="AD1037" i="13"/>
  <c r="AE1037" i="13"/>
  <c r="AF1037" i="13"/>
  <c r="L1038" i="13"/>
  <c r="M1038" i="13"/>
  <c r="N1038" i="13"/>
  <c r="AB1038" i="13"/>
  <c r="AC1038" i="13"/>
  <c r="AD1038" i="13"/>
  <c r="AE1038" i="13"/>
  <c r="AF1038" i="13"/>
  <c r="L1039" i="13"/>
  <c r="M1039" i="13"/>
  <c r="N1039" i="13"/>
  <c r="AB1039" i="13"/>
  <c r="AC1039" i="13"/>
  <c r="AD1039" i="13"/>
  <c r="AE1039" i="13"/>
  <c r="AF1039" i="13"/>
  <c r="L1040" i="13"/>
  <c r="M1040" i="13"/>
  <c r="N1040" i="13"/>
  <c r="AB1040" i="13"/>
  <c r="AC1040" i="13"/>
  <c r="AD1040" i="13"/>
  <c r="AE1040" i="13"/>
  <c r="AF1040" i="13"/>
  <c r="L1041" i="13"/>
  <c r="M1041" i="13"/>
  <c r="N1041" i="13"/>
  <c r="AB1041" i="13"/>
  <c r="AC1041" i="13"/>
  <c r="AD1041" i="13"/>
  <c r="AE1041" i="13"/>
  <c r="AF1041" i="13"/>
  <c r="L1042" i="13"/>
  <c r="M1042" i="13"/>
  <c r="N1042" i="13"/>
  <c r="AB1042" i="13"/>
  <c r="AC1042" i="13"/>
  <c r="AD1042" i="13"/>
  <c r="AE1042" i="13"/>
  <c r="AF1042" i="13"/>
  <c r="L1043" i="13"/>
  <c r="M1043" i="13"/>
  <c r="N1043" i="13"/>
  <c r="AB1043" i="13"/>
  <c r="AC1043" i="13"/>
  <c r="AD1043" i="13"/>
  <c r="AE1043" i="13"/>
  <c r="AF1043" i="13"/>
  <c r="L1044" i="13"/>
  <c r="M1044" i="13"/>
  <c r="N1044" i="13"/>
  <c r="AB1044" i="13"/>
  <c r="AC1044" i="13"/>
  <c r="AD1044" i="13"/>
  <c r="AE1044" i="13"/>
  <c r="AF1044" i="13"/>
  <c r="L1045" i="13"/>
  <c r="M1045" i="13"/>
  <c r="N1045" i="13"/>
  <c r="AB1045" i="13"/>
  <c r="AC1045" i="13"/>
  <c r="AD1045" i="13"/>
  <c r="AE1045" i="13"/>
  <c r="AF1045" i="13"/>
  <c r="L1046" i="13"/>
  <c r="M1046" i="13"/>
  <c r="N1046" i="13"/>
  <c r="AB1046" i="13"/>
  <c r="AC1046" i="13"/>
  <c r="AD1046" i="13"/>
  <c r="AE1046" i="13"/>
  <c r="AF1046" i="13"/>
  <c r="L1047" i="13"/>
  <c r="M1047" i="13"/>
  <c r="N1047" i="13"/>
  <c r="AB1047" i="13"/>
  <c r="AC1047" i="13"/>
  <c r="AD1047" i="13"/>
  <c r="AE1047" i="13"/>
  <c r="AF1047" i="13"/>
  <c r="L1048" i="13"/>
  <c r="M1048" i="13"/>
  <c r="N1048" i="13"/>
  <c r="AB1048" i="13"/>
  <c r="AC1048" i="13"/>
  <c r="AD1048" i="13"/>
  <c r="AE1048" i="13"/>
  <c r="AF1048" i="13"/>
  <c r="L1049" i="13"/>
  <c r="M1049" i="13"/>
  <c r="N1049" i="13"/>
  <c r="AB1049" i="13"/>
  <c r="AC1049" i="13"/>
  <c r="AD1049" i="13"/>
  <c r="AE1049" i="13"/>
  <c r="AF1049" i="13"/>
  <c r="L1050" i="13"/>
  <c r="M1050" i="13"/>
  <c r="N1050" i="13"/>
  <c r="AB1050" i="13"/>
  <c r="AC1050" i="13"/>
  <c r="AD1050" i="13"/>
  <c r="AE1050" i="13"/>
  <c r="AF1050" i="13"/>
  <c r="L1051" i="13"/>
  <c r="M1051" i="13"/>
  <c r="N1051" i="13"/>
  <c r="AB1051" i="13"/>
  <c r="AC1051" i="13"/>
  <c r="AD1051" i="13"/>
  <c r="AE1051" i="13"/>
  <c r="AF1051" i="13"/>
  <c r="L1052" i="13"/>
  <c r="M1052" i="13"/>
  <c r="N1052" i="13"/>
  <c r="AB1052" i="13"/>
  <c r="AC1052" i="13"/>
  <c r="AD1052" i="13"/>
  <c r="AE1052" i="13"/>
  <c r="AF1052" i="13"/>
  <c r="L1053" i="13"/>
  <c r="M1053" i="13"/>
  <c r="N1053" i="13"/>
  <c r="AB1053" i="13"/>
  <c r="AC1053" i="13"/>
  <c r="AD1053" i="13"/>
  <c r="AE1053" i="13"/>
  <c r="AF1053" i="13"/>
  <c r="L1054" i="13"/>
  <c r="M1054" i="13"/>
  <c r="N1054" i="13"/>
  <c r="AB1054" i="13"/>
  <c r="AC1054" i="13"/>
  <c r="AD1054" i="13"/>
  <c r="AE1054" i="13"/>
  <c r="AF1054" i="13"/>
  <c r="L1055" i="13"/>
  <c r="M1055" i="13"/>
  <c r="N1055" i="13"/>
  <c r="AB1055" i="13"/>
  <c r="AC1055" i="13"/>
  <c r="AD1055" i="13"/>
  <c r="AE1055" i="13"/>
  <c r="AF1055" i="13"/>
  <c r="L1056" i="13"/>
  <c r="M1056" i="13"/>
  <c r="N1056" i="13"/>
  <c r="AB1056" i="13"/>
  <c r="AC1056" i="13"/>
  <c r="AD1056" i="13"/>
  <c r="AE1056" i="13"/>
  <c r="AF1056" i="13"/>
  <c r="L1057" i="13"/>
  <c r="M1057" i="13"/>
  <c r="N1057" i="13"/>
  <c r="AB1057" i="13"/>
  <c r="AC1057" i="13"/>
  <c r="AD1057" i="13"/>
  <c r="AE1057" i="13"/>
  <c r="AF1057" i="13"/>
  <c r="L1058" i="13"/>
  <c r="M1058" i="13"/>
  <c r="N1058" i="13"/>
  <c r="AB1058" i="13"/>
  <c r="AC1058" i="13"/>
  <c r="AD1058" i="13"/>
  <c r="AE1058" i="13"/>
  <c r="AF1058" i="13"/>
  <c r="L1059" i="13"/>
  <c r="M1059" i="13"/>
  <c r="N1059" i="13"/>
  <c r="AB1059" i="13"/>
  <c r="AC1059" i="13"/>
  <c r="AD1059" i="13"/>
  <c r="AE1059" i="13"/>
  <c r="AF1059" i="13"/>
  <c r="L1060" i="13"/>
  <c r="M1060" i="13"/>
  <c r="N1060" i="13"/>
  <c r="AB1060" i="13"/>
  <c r="AC1060" i="13"/>
  <c r="AD1060" i="13"/>
  <c r="AE1060" i="13"/>
  <c r="AF1060" i="13"/>
  <c r="L1061" i="13"/>
  <c r="M1061" i="13"/>
  <c r="N1061" i="13"/>
  <c r="AB1061" i="13"/>
  <c r="AC1061" i="13"/>
  <c r="AD1061" i="13"/>
  <c r="AE1061" i="13"/>
  <c r="AF1061" i="13"/>
  <c r="L1062" i="13"/>
  <c r="M1062" i="13"/>
  <c r="N1062" i="13"/>
  <c r="AB1062" i="13"/>
  <c r="AC1062" i="13"/>
  <c r="AD1062" i="13"/>
  <c r="AE1062" i="13"/>
  <c r="AF1062" i="13"/>
  <c r="L1063" i="13"/>
  <c r="M1063" i="13"/>
  <c r="N1063" i="13"/>
  <c r="AB1063" i="13"/>
  <c r="AC1063" i="13"/>
  <c r="AD1063" i="13"/>
  <c r="AE1063" i="13"/>
  <c r="AF1063" i="13"/>
  <c r="L1064" i="13"/>
  <c r="M1064" i="13"/>
  <c r="N1064" i="13"/>
  <c r="AB1064" i="13"/>
  <c r="AC1064" i="13"/>
  <c r="AD1064" i="13"/>
  <c r="AE1064" i="13"/>
  <c r="AF1064" i="13"/>
  <c r="L1065" i="13"/>
  <c r="M1065" i="13"/>
  <c r="N1065" i="13"/>
  <c r="AB1065" i="13"/>
  <c r="AC1065" i="13"/>
  <c r="AD1065" i="13"/>
  <c r="AE1065" i="13"/>
  <c r="AF1065" i="13"/>
  <c r="L1066" i="13"/>
  <c r="M1066" i="13"/>
  <c r="N1066" i="13"/>
  <c r="AB1066" i="13"/>
  <c r="AC1066" i="13"/>
  <c r="AD1066" i="13"/>
  <c r="AE1066" i="13"/>
  <c r="AF1066" i="13"/>
  <c r="L1067" i="13"/>
  <c r="M1067" i="13"/>
  <c r="N1067" i="13"/>
  <c r="AB1067" i="13"/>
  <c r="AC1067" i="13"/>
  <c r="AD1067" i="13"/>
  <c r="AE1067" i="13"/>
  <c r="AF1067" i="13"/>
  <c r="L1068" i="13"/>
  <c r="M1068" i="13"/>
  <c r="N1068" i="13"/>
  <c r="AB1068" i="13"/>
  <c r="AC1068" i="13"/>
  <c r="AD1068" i="13"/>
  <c r="AE1068" i="13"/>
  <c r="AF1068" i="13"/>
  <c r="L1069" i="13"/>
  <c r="M1069" i="13"/>
  <c r="N1069" i="13"/>
  <c r="AB1069" i="13"/>
  <c r="AC1069" i="13"/>
  <c r="AD1069" i="13"/>
  <c r="AE1069" i="13"/>
  <c r="AF1069" i="13"/>
  <c r="L1070" i="13"/>
  <c r="M1070" i="13"/>
  <c r="N1070" i="13"/>
  <c r="AB1070" i="13"/>
  <c r="AC1070" i="13"/>
  <c r="AD1070" i="13"/>
  <c r="AE1070" i="13"/>
  <c r="AF1070" i="13"/>
  <c r="L1071" i="13"/>
  <c r="M1071" i="13"/>
  <c r="N1071" i="13"/>
  <c r="AB1071" i="13"/>
  <c r="AC1071" i="13"/>
  <c r="AD1071" i="13"/>
  <c r="AE1071" i="13"/>
  <c r="AF1071" i="13"/>
  <c r="L1072" i="13"/>
  <c r="M1072" i="13"/>
  <c r="N1072" i="13"/>
  <c r="AB1072" i="13"/>
  <c r="AC1072" i="13"/>
  <c r="AD1072" i="13"/>
  <c r="AE1072" i="13"/>
  <c r="AF1072" i="13"/>
  <c r="L1073" i="13"/>
  <c r="M1073" i="13"/>
  <c r="N1073" i="13"/>
  <c r="AB1073" i="13"/>
  <c r="AC1073" i="13"/>
  <c r="AD1073" i="13"/>
  <c r="AE1073" i="13"/>
  <c r="AF1073" i="13"/>
  <c r="L1074" i="13"/>
  <c r="M1074" i="13"/>
  <c r="N1074" i="13"/>
  <c r="AB1074" i="13"/>
  <c r="AC1074" i="13"/>
  <c r="AD1074" i="13"/>
  <c r="AE1074" i="13"/>
  <c r="AF1074" i="13"/>
  <c r="L1075" i="13"/>
  <c r="M1075" i="13"/>
  <c r="N1075" i="13"/>
  <c r="AB1075" i="13"/>
  <c r="AC1075" i="13"/>
  <c r="AD1075" i="13"/>
  <c r="AE1075" i="13"/>
  <c r="AF1075" i="13"/>
  <c r="L1076" i="13"/>
  <c r="M1076" i="13"/>
  <c r="N1076" i="13"/>
  <c r="AB1076" i="13"/>
  <c r="AC1076" i="13"/>
  <c r="AD1076" i="13"/>
  <c r="AE1076" i="13"/>
  <c r="AF1076" i="13"/>
  <c r="L1077" i="13"/>
  <c r="M1077" i="13"/>
  <c r="N1077" i="13"/>
  <c r="AB1077" i="13"/>
  <c r="AC1077" i="13"/>
  <c r="AD1077" i="13"/>
  <c r="AE1077" i="13"/>
  <c r="AF1077" i="13"/>
  <c r="L1078" i="13"/>
  <c r="M1078" i="13"/>
  <c r="N1078" i="13"/>
  <c r="AB1078" i="13"/>
  <c r="AC1078" i="13"/>
  <c r="AD1078" i="13"/>
  <c r="AE1078" i="13"/>
  <c r="AF1078" i="13"/>
  <c r="L1079" i="13"/>
  <c r="M1079" i="13"/>
  <c r="N1079" i="13"/>
  <c r="AB1079" i="13"/>
  <c r="AC1079" i="13"/>
  <c r="AD1079" i="13"/>
  <c r="AE1079" i="13"/>
  <c r="AF1079" i="13"/>
  <c r="L1080" i="13"/>
  <c r="M1080" i="13"/>
  <c r="N1080" i="13"/>
  <c r="AB1080" i="13"/>
  <c r="AC1080" i="13"/>
  <c r="AD1080" i="13"/>
  <c r="AE1080" i="13"/>
  <c r="AF1080" i="13"/>
  <c r="L1081" i="13"/>
  <c r="M1081" i="13"/>
  <c r="N1081" i="13"/>
  <c r="AB1081" i="13"/>
  <c r="AC1081" i="13"/>
  <c r="AD1081" i="13"/>
  <c r="AE1081" i="13"/>
  <c r="AF1081" i="13"/>
  <c r="L1082" i="13"/>
  <c r="M1082" i="13"/>
  <c r="N1082" i="13"/>
  <c r="AB1082" i="13"/>
  <c r="AC1082" i="13"/>
  <c r="AD1082" i="13"/>
  <c r="AE1082" i="13"/>
  <c r="AF1082" i="13"/>
  <c r="AD1084" i="13"/>
  <c r="AB1089" i="13"/>
  <c r="AC1089" i="13"/>
  <c r="AD1089" i="13"/>
  <c r="AE1089" i="13"/>
  <c r="AF1089" i="13"/>
  <c r="AD1094" i="13"/>
  <c r="G2" i="12"/>
  <c r="G3" i="12"/>
  <c r="G4" i="12"/>
  <c r="M4" i="12"/>
  <c r="N4" i="12"/>
  <c r="N5" i="12" s="1"/>
  <c r="G5" i="12"/>
  <c r="G6" i="12"/>
  <c r="M6" i="12"/>
  <c r="N6" i="12"/>
  <c r="G7" i="12"/>
  <c r="M7" i="12"/>
  <c r="N7" i="12"/>
  <c r="G8" i="12"/>
  <c r="M8" i="12"/>
  <c r="N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P37" i="12"/>
  <c r="M18" i="12" s="1"/>
  <c r="Q37" i="12"/>
  <c r="R37" i="12"/>
  <c r="O17" i="12" s="1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D2" i="10"/>
  <c r="E2" i="10"/>
  <c r="F2" i="10" s="1"/>
  <c r="F3" i="10" s="1"/>
  <c r="F4" i="10" s="1"/>
  <c r="F5" i="10" s="1"/>
  <c r="F6" i="10" s="1"/>
  <c r="F14" i="10" s="1"/>
  <c r="E3" i="10"/>
  <c r="E4" i="10"/>
  <c r="D5" i="10"/>
  <c r="E5" i="10"/>
  <c r="D6" i="10"/>
  <c r="E6" i="10"/>
  <c r="C7" i="10"/>
  <c r="D4" i="10" s="1"/>
  <c r="C8" i="10"/>
  <c r="D11" i="10"/>
  <c r="D13" i="10"/>
  <c r="M5" i="14" l="1"/>
  <c r="I5" i="14"/>
  <c r="I7" i="14"/>
  <c r="O6" i="12"/>
  <c r="O4" i="12"/>
  <c r="O5" i="12" s="1"/>
  <c r="O36" i="12"/>
  <c r="O34" i="12"/>
  <c r="O32" i="12"/>
  <c r="O30" i="12"/>
  <c r="O28" i="12"/>
  <c r="O26" i="12"/>
  <c r="O24" i="12"/>
  <c r="O22" i="12"/>
  <c r="O20" i="12"/>
  <c r="O18" i="12"/>
  <c r="O16" i="12"/>
  <c r="O37" i="12"/>
  <c r="O35" i="12"/>
  <c r="O33" i="12"/>
  <c r="O31" i="12"/>
  <c r="O29" i="12"/>
  <c r="O27" i="12"/>
  <c r="O25" i="12"/>
  <c r="O23" i="12"/>
  <c r="O21" i="12"/>
  <c r="O19" i="12"/>
  <c r="AE1087" i="13"/>
  <c r="AE1088" i="13" s="1"/>
  <c r="W15" i="13" s="1"/>
  <c r="AD1085" i="13"/>
  <c r="AD1086" i="13" s="1"/>
  <c r="AC1093" i="13"/>
  <c r="AI176" i="13" s="1"/>
  <c r="AI1080" i="13"/>
  <c r="M35" i="12"/>
  <c r="M31" i="12"/>
  <c r="M27" i="12"/>
  <c r="M23" i="12"/>
  <c r="M19" i="12"/>
  <c r="AP4" i="13"/>
  <c r="AP9" i="13"/>
  <c r="AP10" i="13"/>
  <c r="AP16" i="13"/>
  <c r="AP19" i="13"/>
  <c r="AP12" i="13"/>
  <c r="AP26" i="13"/>
  <c r="AP5" i="13"/>
  <c r="AP31" i="13"/>
  <c r="AP32" i="13"/>
  <c r="AP39" i="13"/>
  <c r="AP40" i="13"/>
  <c r="AP47" i="13"/>
  <c r="AP48" i="13"/>
  <c r="AP7" i="13"/>
  <c r="AP22" i="13"/>
  <c r="AP30" i="13"/>
  <c r="AP37" i="13"/>
  <c r="AP38" i="13"/>
  <c r="AP45" i="13"/>
  <c r="AP46" i="13"/>
  <c r="AP54" i="13"/>
  <c r="AP55" i="13"/>
  <c r="AP62" i="13"/>
  <c r="AP63" i="13"/>
  <c r="AP70" i="13"/>
  <c r="AP71" i="13"/>
  <c r="AP74" i="13"/>
  <c r="AP82" i="13"/>
  <c r="AP90" i="13"/>
  <c r="AP14" i="13"/>
  <c r="AP42" i="13"/>
  <c r="AP53" i="13"/>
  <c r="AP76" i="13"/>
  <c r="AP86" i="13"/>
  <c r="AP96" i="13"/>
  <c r="AP100" i="13"/>
  <c r="AP43" i="13"/>
  <c r="AP51" i="13"/>
  <c r="AP65" i="13"/>
  <c r="AP84" i="13"/>
  <c r="AP94" i="13"/>
  <c r="AP98" i="13"/>
  <c r="AP106" i="13"/>
  <c r="AP108" i="13"/>
  <c r="AP44" i="13"/>
  <c r="AP57" i="13"/>
  <c r="AP60" i="13"/>
  <c r="AP111" i="13"/>
  <c r="AP115" i="13"/>
  <c r="AP119" i="13"/>
  <c r="AP123" i="13"/>
  <c r="AP127" i="13"/>
  <c r="AP131" i="13"/>
  <c r="AP135" i="13"/>
  <c r="AP139" i="13"/>
  <c r="AP143" i="13"/>
  <c r="AP147" i="13"/>
  <c r="AP151" i="13"/>
  <c r="AP155" i="13"/>
  <c r="AP159" i="13"/>
  <c r="AP163" i="13"/>
  <c r="AP167" i="13"/>
  <c r="AP171" i="13"/>
  <c r="AP175" i="13"/>
  <c r="AP179" i="13"/>
  <c r="AP183" i="13"/>
  <c r="AP187" i="13"/>
  <c r="AP195" i="13"/>
  <c r="AP41" i="13"/>
  <c r="AP58" i="13"/>
  <c r="AP72" i="13"/>
  <c r="AP92" i="13"/>
  <c r="AP104" i="13"/>
  <c r="AP185" i="13"/>
  <c r="AP193" i="13"/>
  <c r="AP25" i="13"/>
  <c r="AP88" i="13"/>
  <c r="AP109" i="13"/>
  <c r="AP117" i="13"/>
  <c r="AP125" i="13"/>
  <c r="AP133" i="13"/>
  <c r="AP141" i="13"/>
  <c r="AP149" i="13"/>
  <c r="AP157" i="13"/>
  <c r="AP165" i="13"/>
  <c r="AP173" i="13"/>
  <c r="AP181" i="13"/>
  <c r="AP256" i="13"/>
  <c r="AP264" i="13"/>
  <c r="AP272" i="13"/>
  <c r="AP80" i="13"/>
  <c r="AP200" i="13"/>
  <c r="AP204" i="13"/>
  <c r="AP208" i="13"/>
  <c r="AP212" i="13"/>
  <c r="AP216" i="13"/>
  <c r="AP220" i="13"/>
  <c r="AP224" i="13"/>
  <c r="AP228" i="13"/>
  <c r="AP232" i="13"/>
  <c r="AP236" i="13"/>
  <c r="AP240" i="13"/>
  <c r="AP244" i="13"/>
  <c r="AP248" i="13"/>
  <c r="AP254" i="13"/>
  <c r="AP262" i="13"/>
  <c r="AP270" i="13"/>
  <c r="AP102" i="13"/>
  <c r="AP113" i="13"/>
  <c r="AP129" i="13"/>
  <c r="AP145" i="13"/>
  <c r="AP161" i="13"/>
  <c r="AP177" i="13"/>
  <c r="AP252" i="13"/>
  <c r="AP268" i="13"/>
  <c r="AP391" i="13"/>
  <c r="AP399" i="13"/>
  <c r="AP407" i="13"/>
  <c r="AP415" i="13"/>
  <c r="AP423" i="13"/>
  <c r="AP431" i="13"/>
  <c r="AP439" i="13"/>
  <c r="AP447" i="13"/>
  <c r="AP449" i="13"/>
  <c r="AP198" i="13"/>
  <c r="AP206" i="13"/>
  <c r="AP214" i="13"/>
  <c r="AP222" i="13"/>
  <c r="AP230" i="13"/>
  <c r="AP238" i="13"/>
  <c r="AP246" i="13"/>
  <c r="AP266" i="13"/>
  <c r="AP275" i="13"/>
  <c r="AP279" i="13"/>
  <c r="AP283" i="13"/>
  <c r="AP287" i="13"/>
  <c r="AP291" i="13"/>
  <c r="AP295" i="13"/>
  <c r="AP299" i="13"/>
  <c r="AP303" i="13"/>
  <c r="AP307" i="13"/>
  <c r="AP311" i="13"/>
  <c r="AP315" i="13"/>
  <c r="AP319" i="13"/>
  <c r="AP323" i="13"/>
  <c r="AP327" i="13"/>
  <c r="AP331" i="13"/>
  <c r="AP335" i="13"/>
  <c r="AP339" i="13"/>
  <c r="AP343" i="13"/>
  <c r="AP347" i="13"/>
  <c r="AP351" i="13"/>
  <c r="AP355" i="13"/>
  <c r="AP359" i="13"/>
  <c r="AP363" i="13"/>
  <c r="AP367" i="13"/>
  <c r="AP371" i="13"/>
  <c r="AP375" i="13"/>
  <c r="AP379" i="13"/>
  <c r="AP383" i="13"/>
  <c r="AP389" i="13"/>
  <c r="AP397" i="13"/>
  <c r="AP405" i="13"/>
  <c r="AP413" i="13"/>
  <c r="AP421" i="13"/>
  <c r="AP429" i="13"/>
  <c r="AP437" i="13"/>
  <c r="AP445" i="13"/>
  <c r="AP202" i="13"/>
  <c r="AP218" i="13"/>
  <c r="AP234" i="13"/>
  <c r="AP250" i="13"/>
  <c r="AP277" i="13"/>
  <c r="AP285" i="13"/>
  <c r="AP293" i="13"/>
  <c r="AP301" i="13"/>
  <c r="AP309" i="13"/>
  <c r="AP317" i="13"/>
  <c r="AP325" i="13"/>
  <c r="AP333" i="13"/>
  <c r="AP341" i="13"/>
  <c r="AP349" i="13"/>
  <c r="AP357" i="13"/>
  <c r="AP365" i="13"/>
  <c r="AP373" i="13"/>
  <c r="AP381" i="13"/>
  <c r="AP385" i="13"/>
  <c r="AP401" i="13"/>
  <c r="AP417" i="13"/>
  <c r="AP433" i="13"/>
  <c r="AP500" i="13"/>
  <c r="AP501" i="13"/>
  <c r="AP508" i="13"/>
  <c r="AP509" i="13"/>
  <c r="AP516" i="13"/>
  <c r="AP517" i="13"/>
  <c r="AP524" i="13"/>
  <c r="AP525" i="13"/>
  <c r="AP532" i="13"/>
  <c r="AP533" i="13"/>
  <c r="AP540" i="13"/>
  <c r="AP541" i="13"/>
  <c r="AP548" i="13"/>
  <c r="AP549" i="13"/>
  <c r="AP78" i="13"/>
  <c r="AP121" i="13"/>
  <c r="AP153" i="13"/>
  <c r="AP260" i="13"/>
  <c r="AP395" i="13"/>
  <c r="AP411" i="13"/>
  <c r="AP427" i="13"/>
  <c r="AP443" i="13"/>
  <c r="AP450" i="13"/>
  <c r="AP454" i="13"/>
  <c r="AP458" i="13"/>
  <c r="AP462" i="13"/>
  <c r="AP466" i="13"/>
  <c r="AP470" i="13"/>
  <c r="AP474" i="13"/>
  <c r="AP478" i="13"/>
  <c r="AP482" i="13"/>
  <c r="AP486" i="13"/>
  <c r="AP490" i="13"/>
  <c r="AP494" i="13"/>
  <c r="AP498" i="13"/>
  <c r="AP499" i="13"/>
  <c r="AP506" i="13"/>
  <c r="AP507" i="13"/>
  <c r="AP514" i="13"/>
  <c r="AP515" i="13"/>
  <c r="AP522" i="13"/>
  <c r="AP523" i="13"/>
  <c r="AP530" i="13"/>
  <c r="AP531" i="13"/>
  <c r="AP538" i="13"/>
  <c r="AP539" i="13"/>
  <c r="AP546" i="13"/>
  <c r="AP547" i="13"/>
  <c r="AP189" i="13"/>
  <c r="AP210" i="13"/>
  <c r="AP242" i="13"/>
  <c r="AP258" i="13"/>
  <c r="AP281" i="13"/>
  <c r="AP297" i="13"/>
  <c r="AP313" i="13"/>
  <c r="AP329" i="13"/>
  <c r="AP345" i="13"/>
  <c r="AP361" i="13"/>
  <c r="AP377" i="13"/>
  <c r="AP409" i="13"/>
  <c r="AP441" i="13"/>
  <c r="AP877" i="13"/>
  <c r="AP169" i="13"/>
  <c r="AP191" i="13"/>
  <c r="AP403" i="13"/>
  <c r="AP435" i="13"/>
  <c r="AP456" i="13"/>
  <c r="AP464" i="13"/>
  <c r="AP472" i="13"/>
  <c r="AP480" i="13"/>
  <c r="AP488" i="13"/>
  <c r="AP555" i="13"/>
  <c r="AP559" i="13"/>
  <c r="AP563" i="13"/>
  <c r="AP567" i="13"/>
  <c r="AP571" i="13"/>
  <c r="AP575" i="13"/>
  <c r="AP579" i="13"/>
  <c r="AP583" i="13"/>
  <c r="AP587" i="13"/>
  <c r="AP591" i="13"/>
  <c r="AP595" i="13"/>
  <c r="AP599" i="13"/>
  <c r="AP603" i="13"/>
  <c r="AP607" i="13"/>
  <c r="AP611" i="13"/>
  <c r="AP615" i="13"/>
  <c r="AP619" i="13"/>
  <c r="AP623" i="13"/>
  <c r="AP627" i="13"/>
  <c r="AP631" i="13"/>
  <c r="AP635" i="13"/>
  <c r="AP639" i="13"/>
  <c r="AP643" i="13"/>
  <c r="AP647" i="13"/>
  <c r="AP651" i="13"/>
  <c r="AP655" i="13"/>
  <c r="AP659" i="13"/>
  <c r="AP663" i="13"/>
  <c r="AP667" i="13"/>
  <c r="AP671" i="13"/>
  <c r="AP675" i="13"/>
  <c r="AP679" i="13"/>
  <c r="AP683" i="13"/>
  <c r="AP687" i="13"/>
  <c r="AP691" i="13"/>
  <c r="AP695" i="13"/>
  <c r="AP699" i="13"/>
  <c r="AP703" i="13"/>
  <c r="AP707" i="13"/>
  <c r="AP711" i="13"/>
  <c r="AP715" i="13"/>
  <c r="AP719" i="13"/>
  <c r="AP723" i="13"/>
  <c r="AP727" i="13"/>
  <c r="AP731" i="13"/>
  <c r="AP735" i="13"/>
  <c r="AP739" i="13"/>
  <c r="AP743" i="13"/>
  <c r="AP747" i="13"/>
  <c r="AP751" i="13"/>
  <c r="AP755" i="13"/>
  <c r="AP759" i="13"/>
  <c r="AP763" i="13"/>
  <c r="AP767" i="13"/>
  <c r="AP771" i="13"/>
  <c r="AP775" i="13"/>
  <c r="AP779" i="13"/>
  <c r="AP783" i="13"/>
  <c r="AP787" i="13"/>
  <c r="AP791" i="13"/>
  <c r="AP795" i="13"/>
  <c r="AP799" i="13"/>
  <c r="AP803" i="13"/>
  <c r="AP807" i="13"/>
  <c r="AP811" i="13"/>
  <c r="AP815" i="13"/>
  <c r="AP819" i="13"/>
  <c r="AP823" i="13"/>
  <c r="AP827" i="13"/>
  <c r="AP831" i="13"/>
  <c r="AP835" i="13"/>
  <c r="AP839" i="13"/>
  <c r="AP843" i="13"/>
  <c r="AP847" i="13"/>
  <c r="AP851" i="13"/>
  <c r="AP855" i="13"/>
  <c r="AP859" i="13"/>
  <c r="AP863" i="13"/>
  <c r="AP867" i="13"/>
  <c r="AP871" i="13"/>
  <c r="AP875" i="13"/>
  <c r="AP226" i="13"/>
  <c r="AP289" i="13"/>
  <c r="AP305" i="13"/>
  <c r="AP321" i="13"/>
  <c r="AP337" i="13"/>
  <c r="AP353" i="13"/>
  <c r="AP369" i="13"/>
  <c r="AP393" i="13"/>
  <c r="AP425" i="13"/>
  <c r="AP496" i="13"/>
  <c r="AP497" i="13"/>
  <c r="AP512" i="13"/>
  <c r="AP513" i="13"/>
  <c r="AP528" i="13"/>
  <c r="AP529" i="13"/>
  <c r="AP544" i="13"/>
  <c r="AP545" i="13"/>
  <c r="AP881" i="13"/>
  <c r="V14" i="13"/>
  <c r="AI1082" i="13"/>
  <c r="AP1082" i="13"/>
  <c r="AI1065" i="13"/>
  <c r="AI1049" i="13"/>
  <c r="AI1045" i="13"/>
  <c r="AI1033" i="13"/>
  <c r="AI1029" i="13"/>
  <c r="AI1021" i="13"/>
  <c r="AI1001" i="13"/>
  <c r="AI997" i="13"/>
  <c r="AI985" i="13"/>
  <c r="AI973" i="13"/>
  <c r="AI969" i="13"/>
  <c r="AI961" i="13"/>
  <c r="AI957" i="13"/>
  <c r="AI953" i="13"/>
  <c r="AI949" i="13"/>
  <c r="AI945" i="13"/>
  <c r="AI941" i="13"/>
  <c r="AI933" i="13"/>
  <c r="AI925" i="13"/>
  <c r="AI921" i="13"/>
  <c r="AI905" i="13"/>
  <c r="AI886" i="13"/>
  <c r="AH881" i="13"/>
  <c r="AI858" i="13"/>
  <c r="AR849" i="13"/>
  <c r="AI836" i="13"/>
  <c r="AP832" i="13"/>
  <c r="AP829" i="13"/>
  <c r="AI826" i="13"/>
  <c r="AI804" i="13"/>
  <c r="AP800" i="13"/>
  <c r="AP797" i="13"/>
  <c r="AI794" i="13"/>
  <c r="AP781" i="13"/>
  <c r="AI756" i="13"/>
  <c r="AI746" i="13"/>
  <c r="AI740" i="13"/>
  <c r="AP736" i="13"/>
  <c r="AP733" i="13"/>
  <c r="AP717" i="13"/>
  <c r="AI714" i="13"/>
  <c r="AP685" i="13"/>
  <c r="AI682" i="13"/>
  <c r="AI666" i="13"/>
  <c r="AP653" i="13"/>
  <c r="AI644" i="13"/>
  <c r="AJ640" i="13"/>
  <c r="AP640" i="13"/>
  <c r="AP637" i="13"/>
  <c r="AI628" i="13"/>
  <c r="AP624" i="13"/>
  <c r="AP621" i="13"/>
  <c r="AI618" i="13"/>
  <c r="AP608" i="13"/>
  <c r="AP605" i="13"/>
  <c r="AI596" i="13"/>
  <c r="AP592" i="13"/>
  <c r="AP589" i="13"/>
  <c r="AI580" i="13"/>
  <c r="AP576" i="13"/>
  <c r="AP573" i="13"/>
  <c r="AI564" i="13"/>
  <c r="AH561" i="13"/>
  <c r="AP560" i="13"/>
  <c r="AP557" i="13"/>
  <c r="AI554" i="13"/>
  <c r="AP550" i="13"/>
  <c r="AH547" i="13"/>
  <c r="AP542" i="13"/>
  <c r="AI542" i="13"/>
  <c r="AP537" i="13"/>
  <c r="AI534" i="13"/>
  <c r="AP520" i="13"/>
  <c r="AI517" i="13"/>
  <c r="AP503" i="13"/>
  <c r="AP495" i="13"/>
  <c r="AI483" i="13"/>
  <c r="AP481" i="13"/>
  <c r="AP476" i="13"/>
  <c r="AI451" i="13"/>
  <c r="AP432" i="13"/>
  <c r="AI409" i="13"/>
  <c r="AI392" i="13"/>
  <c r="AI383" i="13"/>
  <c r="AI332" i="13"/>
  <c r="AI319" i="13"/>
  <c r="AI306" i="13"/>
  <c r="AI247" i="13"/>
  <c r="AI221" i="13"/>
  <c r="AI196" i="13"/>
  <c r="AP3" i="13"/>
  <c r="V8" i="13"/>
  <c r="V9" i="13" s="1"/>
  <c r="V13" i="13"/>
  <c r="AD1087" i="13"/>
  <c r="AD1088" i="13" s="1"/>
  <c r="V15" i="13" s="1"/>
  <c r="AD1093" i="13"/>
  <c r="AJ481" i="13" s="1"/>
  <c r="AB1093" i="13"/>
  <c r="AH891" i="13" s="1"/>
  <c r="AB1091" i="13"/>
  <c r="AB1084" i="13"/>
  <c r="AI1072" i="13"/>
  <c r="AP1072" i="13"/>
  <c r="AP1065" i="13"/>
  <c r="AI1064" i="13"/>
  <c r="AJ1064" i="13"/>
  <c r="AP1064" i="13"/>
  <c r="AP1061" i="13"/>
  <c r="AI1060" i="13"/>
  <c r="AP1060" i="13"/>
  <c r="AP1057" i="13"/>
  <c r="AH1057" i="13"/>
  <c r="AI1056" i="13"/>
  <c r="AP1056" i="13"/>
  <c r="AP1053" i="13"/>
  <c r="AI1052" i="13"/>
  <c r="AP1052" i="13"/>
  <c r="AP1049" i="13"/>
  <c r="AH1049" i="13"/>
  <c r="AI1048" i="13"/>
  <c r="AJ1048" i="13"/>
  <c r="AP1048" i="13"/>
  <c r="AI1040" i="13"/>
  <c r="AJ1040" i="13"/>
  <c r="AP1040" i="13"/>
  <c r="AP1037" i="13"/>
  <c r="AI1036" i="13"/>
  <c r="AJ1036" i="13"/>
  <c r="AP1036" i="13"/>
  <c r="AP1033" i="13"/>
  <c r="AH1033" i="13"/>
  <c r="AI1028" i="13"/>
  <c r="AP1028" i="13"/>
  <c r="AP1025" i="13"/>
  <c r="AI1024" i="13"/>
  <c r="AP1024" i="13"/>
  <c r="AP1021" i="13"/>
  <c r="AI1020" i="13"/>
  <c r="AJ1020" i="13"/>
  <c r="AP1020" i="13"/>
  <c r="AI1008" i="13"/>
  <c r="AP1008" i="13"/>
  <c r="AP1005" i="13"/>
  <c r="AI1004" i="13"/>
  <c r="AP1004" i="13"/>
  <c r="AP1001" i="13"/>
  <c r="AH1001" i="13"/>
  <c r="AI996" i="13"/>
  <c r="AJ996" i="13"/>
  <c r="AP996" i="13"/>
  <c r="AP993" i="13"/>
  <c r="AI992" i="13"/>
  <c r="AJ992" i="13"/>
  <c r="AP992" i="13"/>
  <c r="AI988" i="13"/>
  <c r="AJ988" i="13"/>
  <c r="AP988" i="13"/>
  <c r="AP985" i="13"/>
  <c r="AH985" i="13"/>
  <c r="AP981" i="13"/>
  <c r="AI980" i="13"/>
  <c r="AJ980" i="13"/>
  <c r="AP980" i="13"/>
  <c r="AP977" i="13"/>
  <c r="AI976" i="13"/>
  <c r="AJ976" i="13"/>
  <c r="AP976" i="13"/>
  <c r="AP969" i="13"/>
  <c r="AI968" i="13"/>
  <c r="AJ968" i="13"/>
  <c r="AP968" i="13"/>
  <c r="AI956" i="13"/>
  <c r="AP953" i="13"/>
  <c r="AP949" i="13"/>
  <c r="AP941" i="13"/>
  <c r="AP937" i="13"/>
  <c r="AI936" i="13"/>
  <c r="AP936" i="13"/>
  <c r="AP933" i="13"/>
  <c r="AI928" i="13"/>
  <c r="AP928" i="13"/>
  <c r="AP925" i="13"/>
  <c r="AI924" i="13"/>
  <c r="AJ924" i="13"/>
  <c r="AP924" i="13"/>
  <c r="AI920" i="13"/>
  <c r="AJ920" i="13"/>
  <c r="AP920" i="13"/>
  <c r="AP917" i="13"/>
  <c r="AP913" i="13"/>
  <c r="AP909" i="13"/>
  <c r="AP893" i="13"/>
  <c r="AI892" i="13"/>
  <c r="AP890" i="13"/>
  <c r="AI887" i="13"/>
  <c r="AP885" i="13"/>
  <c r="AI884" i="13"/>
  <c r="AI882" i="13"/>
  <c r="AI878" i="13"/>
  <c r="AI876" i="13"/>
  <c r="AP873" i="13"/>
  <c r="AI870" i="13"/>
  <c r="AI864" i="13"/>
  <c r="AP860" i="13"/>
  <c r="AP857" i="13"/>
  <c r="AI854" i="13"/>
  <c r="AI848" i="13"/>
  <c r="AP841" i="13"/>
  <c r="AI838" i="13"/>
  <c r="AI832" i="13"/>
  <c r="AJ828" i="13"/>
  <c r="AP828" i="13"/>
  <c r="AP825" i="13"/>
  <c r="AI822" i="13"/>
  <c r="AI816" i="13"/>
  <c r="AP812" i="13"/>
  <c r="AP809" i="13"/>
  <c r="AI806" i="13"/>
  <c r="AI800" i="13"/>
  <c r="AH797" i="13"/>
  <c r="AJ796" i="13"/>
  <c r="AP796" i="13"/>
  <c r="AP793" i="13"/>
  <c r="AI790" i="13"/>
  <c r="AI784" i="13"/>
  <c r="AP780" i="13"/>
  <c r="AP777" i="13"/>
  <c r="AI774" i="13"/>
  <c r="AI768" i="13"/>
  <c r="AJ764" i="13"/>
  <c r="AP764" i="13"/>
  <c r="AP761" i="13"/>
  <c r="AI758" i="13"/>
  <c r="AI752" i="13"/>
  <c r="AP748" i="13"/>
  <c r="AP745" i="13"/>
  <c r="AI742" i="13"/>
  <c r="AI736" i="13"/>
  <c r="AP732" i="13"/>
  <c r="AP729" i="13"/>
  <c r="AI726" i="13"/>
  <c r="AI720" i="13"/>
  <c r="AJ716" i="13"/>
  <c r="AP716" i="13"/>
  <c r="AP713" i="13"/>
  <c r="AI710" i="13"/>
  <c r="AI704" i="13"/>
  <c r="AP700" i="13"/>
  <c r="AP697" i="13"/>
  <c r="AI694" i="13"/>
  <c r="AI688" i="13"/>
  <c r="AP684" i="13"/>
  <c r="AP681" i="13"/>
  <c r="AI678" i="13"/>
  <c r="AI672" i="13"/>
  <c r="AL669" i="13"/>
  <c r="AJ668" i="13"/>
  <c r="AP668" i="13"/>
  <c r="AP665" i="13"/>
  <c r="AI662" i="13"/>
  <c r="AI656" i="13"/>
  <c r="AP652" i="13"/>
  <c r="AP649" i="13"/>
  <c r="AI646" i="13"/>
  <c r="AI640" i="13"/>
  <c r="AH637" i="13"/>
  <c r="AP636" i="13"/>
  <c r="AP633" i="13"/>
  <c r="AI630" i="13"/>
  <c r="AI624" i="13"/>
  <c r="AJ620" i="13"/>
  <c r="AP620" i="13"/>
  <c r="AP617" i="13"/>
  <c r="AI614" i="13"/>
  <c r="AI608" i="13"/>
  <c r="AP604" i="13"/>
  <c r="AP601" i="13"/>
  <c r="AI598" i="13"/>
  <c r="AI592" i="13"/>
  <c r="AJ588" i="13"/>
  <c r="AP588" i="13"/>
  <c r="AP585" i="13"/>
  <c r="AI582" i="13"/>
  <c r="AI576" i="13"/>
  <c r="AP572" i="13"/>
  <c r="AP569" i="13"/>
  <c r="AI566" i="13"/>
  <c r="AI560" i="13"/>
  <c r="AJ556" i="13"/>
  <c r="AP556" i="13"/>
  <c r="AP553" i="13"/>
  <c r="AI550" i="13"/>
  <c r="AH546" i="13"/>
  <c r="AP536" i="13"/>
  <c r="AI533" i="13"/>
  <c r="AP519" i="13"/>
  <c r="AI516" i="13"/>
  <c r="AP511" i="13"/>
  <c r="AJ503" i="13"/>
  <c r="AJ502" i="13"/>
  <c r="AP502" i="13"/>
  <c r="AI475" i="13"/>
  <c r="AP473" i="13"/>
  <c r="AJ473" i="13"/>
  <c r="AP468" i="13"/>
  <c r="AJ454" i="13"/>
  <c r="AI441" i="13"/>
  <c r="AI424" i="13"/>
  <c r="AI380" i="13"/>
  <c r="AJ376" i="13"/>
  <c r="AP376" i="13"/>
  <c r="AI367" i="13"/>
  <c r="AI354" i="13"/>
  <c r="AI316" i="13"/>
  <c r="AC1094" i="13"/>
  <c r="AO1010" i="13" s="1"/>
  <c r="AP312" i="13"/>
  <c r="AI303" i="13"/>
  <c r="AI290" i="13"/>
  <c r="AI241" i="13"/>
  <c r="AJ233" i="13"/>
  <c r="AP233" i="13"/>
  <c r="AI215" i="13"/>
  <c r="AP137" i="13"/>
  <c r="AF1085" i="13"/>
  <c r="AB1085" i="13"/>
  <c r="V11" i="13"/>
  <c r="AI5" i="13"/>
  <c r="M37" i="12"/>
  <c r="M33" i="12"/>
  <c r="M29" i="12"/>
  <c r="M25" i="12"/>
  <c r="M21" i="12"/>
  <c r="M17" i="12"/>
  <c r="O8" i="12"/>
  <c r="O7" i="12"/>
  <c r="AF1094" i="13"/>
  <c r="AR937" i="13" s="1"/>
  <c r="AF1093" i="13"/>
  <c r="AL701" i="13" s="1"/>
  <c r="AF1091" i="13"/>
  <c r="AB1087" i="13"/>
  <c r="AB1088" i="13" s="1"/>
  <c r="T15" i="13" s="1"/>
  <c r="AF1084" i="13"/>
  <c r="AP1079" i="13"/>
  <c r="AI1078" i="13"/>
  <c r="AP1078" i="13"/>
  <c r="AI1077" i="13"/>
  <c r="AI1075" i="13"/>
  <c r="AI1071" i="13"/>
  <c r="AO1068" i="13"/>
  <c r="AI1067" i="13"/>
  <c r="AI1063" i="13"/>
  <c r="AI1059" i="13"/>
  <c r="AI1055" i="13"/>
  <c r="AI1051" i="13"/>
  <c r="AI1047" i="13"/>
  <c r="AO1044" i="13"/>
  <c r="AI1043" i="13"/>
  <c r="AI1039" i="13"/>
  <c r="AO1036" i="13"/>
  <c r="AI1035" i="13"/>
  <c r="AI1031" i="13"/>
  <c r="AI1027" i="13"/>
  <c r="AI1023" i="13"/>
  <c r="AI1019" i="13"/>
  <c r="AI1015" i="13"/>
  <c r="AO1012" i="13"/>
  <c r="AI1011" i="13"/>
  <c r="AI1007" i="13"/>
  <c r="AO1004" i="13"/>
  <c r="AI1003" i="13"/>
  <c r="AI999" i="13"/>
  <c r="AI995" i="13"/>
  <c r="AI991" i="13"/>
  <c r="AI987" i="13"/>
  <c r="AI983" i="13"/>
  <c r="AO980" i="13"/>
  <c r="AI979" i="13"/>
  <c r="AI975" i="13"/>
  <c r="AO972" i="13"/>
  <c r="AI971" i="13"/>
  <c r="AI967" i="13"/>
  <c r="AI963" i="13"/>
  <c r="AI959" i="13"/>
  <c r="AI955" i="13"/>
  <c r="AI951" i="13"/>
  <c r="AO948" i="13"/>
  <c r="AI947" i="13"/>
  <c r="AI943" i="13"/>
  <c r="AO940" i="13"/>
  <c r="AI939" i="13"/>
  <c r="AI935" i="13"/>
  <c r="AI931" i="13"/>
  <c r="AI927" i="13"/>
  <c r="AI923" i="13"/>
  <c r="AI919" i="13"/>
  <c r="AO916" i="13"/>
  <c r="AI915" i="13"/>
  <c r="AI911" i="13"/>
  <c r="AO908" i="13"/>
  <c r="AI907" i="13"/>
  <c r="AI903" i="13"/>
  <c r="AI899" i="13"/>
  <c r="AI895" i="13"/>
  <c r="AI893" i="13"/>
  <c r="AP891" i="13"/>
  <c r="AI890" i="13"/>
  <c r="AP888" i="13"/>
  <c r="AH887" i="13"/>
  <c r="AI885" i="13"/>
  <c r="AP883" i="13"/>
  <c r="AP879" i="13"/>
  <c r="AH873" i="13"/>
  <c r="AP872" i="13"/>
  <c r="AP869" i="13"/>
  <c r="AI866" i="13"/>
  <c r="AI860" i="13"/>
  <c r="AJ856" i="13"/>
  <c r="AP856" i="13"/>
  <c r="AP853" i="13"/>
  <c r="AI850" i="13"/>
  <c r="AI844" i="13"/>
  <c r="AP840" i="13"/>
  <c r="AP837" i="13"/>
  <c r="AI834" i="13"/>
  <c r="AI828" i="13"/>
  <c r="AH825" i="13"/>
  <c r="AP824" i="13"/>
  <c r="AP821" i="13"/>
  <c r="AI818" i="13"/>
  <c r="AI812" i="13"/>
  <c r="AR809" i="13"/>
  <c r="AH809" i="13"/>
  <c r="AJ808" i="13"/>
  <c r="AP808" i="13"/>
  <c r="AP805" i="13"/>
  <c r="AI802" i="13"/>
  <c r="AI796" i="13"/>
  <c r="AJ792" i="13"/>
  <c r="AP792" i="13"/>
  <c r="AP789" i="13"/>
  <c r="AI786" i="13"/>
  <c r="AI780" i="13"/>
  <c r="AL777" i="13"/>
  <c r="AP776" i="13"/>
  <c r="AP773" i="13"/>
  <c r="AI770" i="13"/>
  <c r="AI764" i="13"/>
  <c r="AH761" i="13"/>
  <c r="AP760" i="13"/>
  <c r="AP757" i="13"/>
  <c r="AI754" i="13"/>
  <c r="AI748" i="13"/>
  <c r="AH745" i="13"/>
  <c r="AJ744" i="13"/>
  <c r="AP744" i="13"/>
  <c r="AP741" i="13"/>
  <c r="AI738" i="13"/>
  <c r="AI732" i="13"/>
  <c r="AJ728" i="13"/>
  <c r="AP728" i="13"/>
  <c r="AP725" i="13"/>
  <c r="AI722" i="13"/>
  <c r="AI716" i="13"/>
  <c r="AP712" i="13"/>
  <c r="AP709" i="13"/>
  <c r="AI706" i="13"/>
  <c r="AI700" i="13"/>
  <c r="AR697" i="13"/>
  <c r="AH697" i="13"/>
  <c r="AP696" i="13"/>
  <c r="AP693" i="13"/>
  <c r="AI690" i="13"/>
  <c r="AI684" i="13"/>
  <c r="AH681" i="13"/>
  <c r="AJ680" i="13"/>
  <c r="AP680" i="13"/>
  <c r="AP677" i="13"/>
  <c r="AI674" i="13"/>
  <c r="AI668" i="13"/>
  <c r="AJ664" i="13"/>
  <c r="AP664" i="13"/>
  <c r="AP661" i="13"/>
  <c r="AI658" i="13"/>
  <c r="AI652" i="13"/>
  <c r="AR649" i="13"/>
  <c r="AP648" i="13"/>
  <c r="AP645" i="13"/>
  <c r="AI642" i="13"/>
  <c r="AI636" i="13"/>
  <c r="AH633" i="13"/>
  <c r="AP632" i="13"/>
  <c r="AP629" i="13"/>
  <c r="AI626" i="13"/>
  <c r="AI620" i="13"/>
  <c r="AR617" i="13"/>
  <c r="AH617" i="13"/>
  <c r="AJ616" i="13"/>
  <c r="AP616" i="13"/>
  <c r="AP613" i="13"/>
  <c r="AI610" i="13"/>
  <c r="AI604" i="13"/>
  <c r="AJ600" i="13"/>
  <c r="AP600" i="13"/>
  <c r="AP597" i="13"/>
  <c r="AI594" i="13"/>
  <c r="AI588" i="13"/>
  <c r="AR585" i="13"/>
  <c r="AP584" i="13"/>
  <c r="AP581" i="13"/>
  <c r="AI578" i="13"/>
  <c r="AI572" i="13"/>
  <c r="AH569" i="13"/>
  <c r="AP568" i="13"/>
  <c r="AP565" i="13"/>
  <c r="AI562" i="13"/>
  <c r="AI556" i="13"/>
  <c r="AR553" i="13"/>
  <c r="AH553" i="13"/>
  <c r="AJ552" i="13"/>
  <c r="AP552" i="13"/>
  <c r="AI549" i="13"/>
  <c r="AP535" i="13"/>
  <c r="AI532" i="13"/>
  <c r="AP527" i="13"/>
  <c r="AJ519" i="13"/>
  <c r="AJ518" i="13"/>
  <c r="AP518" i="13"/>
  <c r="AP510" i="13"/>
  <c r="AI510" i="13"/>
  <c r="AP505" i="13"/>
  <c r="AI502" i="13"/>
  <c r="AP492" i="13"/>
  <c r="AH480" i="13"/>
  <c r="AJ478" i="13"/>
  <c r="AI467" i="13"/>
  <c r="AP465" i="13"/>
  <c r="AJ465" i="13"/>
  <c r="AP460" i="13"/>
  <c r="AR439" i="13"/>
  <c r="AH439" i="13"/>
  <c r="AP402" i="13"/>
  <c r="AJ402" i="13"/>
  <c r="AI396" i="13"/>
  <c r="AP387" i="13"/>
  <c r="AI364" i="13"/>
  <c r="AJ360" i="13"/>
  <c r="AP360" i="13"/>
  <c r="AI351" i="13"/>
  <c r="AI338" i="13"/>
  <c r="AI300" i="13"/>
  <c r="AP296" i="13"/>
  <c r="AI287" i="13"/>
  <c r="AI274" i="13"/>
  <c r="AI257" i="13"/>
  <c r="AI209" i="13"/>
  <c r="AJ201" i="13"/>
  <c r="AP201" i="13"/>
  <c r="AP160" i="13"/>
  <c r="AI6" i="13"/>
  <c r="AI17" i="13"/>
  <c r="AI24" i="13"/>
  <c r="AI21" i="13"/>
  <c r="AI30" i="13"/>
  <c r="AI38" i="13"/>
  <c r="AI46" i="13"/>
  <c r="AI27" i="13"/>
  <c r="AI36" i="13"/>
  <c r="AI44" i="13"/>
  <c r="AI53" i="13"/>
  <c r="AI61" i="13"/>
  <c r="AI69" i="13"/>
  <c r="AI42" i="13"/>
  <c r="AI43" i="13"/>
  <c r="AI63" i="13"/>
  <c r="AI68" i="13"/>
  <c r="AI73" i="13"/>
  <c r="AI8" i="13"/>
  <c r="AI11" i="13"/>
  <c r="AI29" i="13"/>
  <c r="AI40" i="13"/>
  <c r="AI41" i="13"/>
  <c r="AI56" i="13"/>
  <c r="AI59" i="13"/>
  <c r="AI32" i="13"/>
  <c r="AI55" i="13"/>
  <c r="AI35" i="13"/>
  <c r="AI50" i="13"/>
  <c r="AI57" i="13"/>
  <c r="AI79" i="13"/>
  <c r="AI28" i="13"/>
  <c r="AI52" i="13"/>
  <c r="AI95" i="13"/>
  <c r="AI33" i="13"/>
  <c r="AI65" i="13"/>
  <c r="AI67" i="13"/>
  <c r="AI77" i="13"/>
  <c r="AI87" i="13"/>
  <c r="AI71" i="13"/>
  <c r="AI116" i="13"/>
  <c r="AI124" i="13"/>
  <c r="AI132" i="13"/>
  <c r="AI140" i="13"/>
  <c r="AI148" i="13"/>
  <c r="AI156" i="13"/>
  <c r="AI164" i="13"/>
  <c r="AI172" i="13"/>
  <c r="AI180" i="13"/>
  <c r="AI190" i="13"/>
  <c r="AI60" i="13"/>
  <c r="AI64" i="13"/>
  <c r="AI48" i="13"/>
  <c r="AI120" i="13"/>
  <c r="AI136" i="13"/>
  <c r="AI152" i="13"/>
  <c r="AI168" i="13"/>
  <c r="AI184" i="13"/>
  <c r="AI259" i="13"/>
  <c r="AI34" i="13"/>
  <c r="AI103" i="13"/>
  <c r="AI499" i="13"/>
  <c r="AI507" i="13"/>
  <c r="AI515" i="13"/>
  <c r="AI523" i="13"/>
  <c r="AI531" i="13"/>
  <c r="AI539" i="13"/>
  <c r="AI547" i="13"/>
  <c r="AI128" i="13"/>
  <c r="AI160" i="13"/>
  <c r="AI267" i="13"/>
  <c r="AI386" i="13"/>
  <c r="AI402" i="13"/>
  <c r="AI418" i="13"/>
  <c r="AI434" i="13"/>
  <c r="AI453" i="13"/>
  <c r="AI457" i="13"/>
  <c r="AI461" i="13"/>
  <c r="AI465" i="13"/>
  <c r="AI469" i="13"/>
  <c r="AI473" i="13"/>
  <c r="AI477" i="13"/>
  <c r="AI481" i="13"/>
  <c r="AI485" i="13"/>
  <c r="AI489" i="13"/>
  <c r="AI493" i="13"/>
  <c r="AI497" i="13"/>
  <c r="AI498" i="13"/>
  <c r="AI505" i="13"/>
  <c r="AI506" i="13"/>
  <c r="AI513" i="13"/>
  <c r="AI514" i="13"/>
  <c r="AI521" i="13"/>
  <c r="AI522" i="13"/>
  <c r="AI529" i="13"/>
  <c r="AI530" i="13"/>
  <c r="AI537" i="13"/>
  <c r="AI538" i="13"/>
  <c r="AI545" i="13"/>
  <c r="AI546" i="13"/>
  <c r="AI553" i="13"/>
  <c r="AI555" i="13"/>
  <c r="AI557" i="13"/>
  <c r="AI559" i="13"/>
  <c r="AI561" i="13"/>
  <c r="AI563" i="13"/>
  <c r="AI565" i="13"/>
  <c r="AI567" i="13"/>
  <c r="AI569" i="13"/>
  <c r="AI571" i="13"/>
  <c r="AI573" i="13"/>
  <c r="AI575" i="13"/>
  <c r="AI577" i="13"/>
  <c r="AI579" i="13"/>
  <c r="AI581" i="13"/>
  <c r="AI583" i="13"/>
  <c r="AI585" i="13"/>
  <c r="AI587" i="13"/>
  <c r="AI589" i="13"/>
  <c r="AI591" i="13"/>
  <c r="AI593" i="13"/>
  <c r="AI595" i="13"/>
  <c r="AI597" i="13"/>
  <c r="AI599" i="13"/>
  <c r="AI601" i="13"/>
  <c r="AI603" i="13"/>
  <c r="AI605" i="13"/>
  <c r="AI607" i="13"/>
  <c r="AI609" i="13"/>
  <c r="AI611" i="13"/>
  <c r="AI613" i="13"/>
  <c r="AI615" i="13"/>
  <c r="AI617" i="13"/>
  <c r="AI619" i="13"/>
  <c r="AI621" i="13"/>
  <c r="AI623" i="13"/>
  <c r="AI625" i="13"/>
  <c r="AI627" i="13"/>
  <c r="AI629" i="13"/>
  <c r="AI631" i="13"/>
  <c r="AI633" i="13"/>
  <c r="AI635" i="13"/>
  <c r="AI637" i="13"/>
  <c r="AI639" i="13"/>
  <c r="AI641" i="13"/>
  <c r="AI643" i="13"/>
  <c r="AI645" i="13"/>
  <c r="AI647" i="13"/>
  <c r="AI649" i="13"/>
  <c r="AI651" i="13"/>
  <c r="AI653" i="13"/>
  <c r="AI655" i="13"/>
  <c r="AI657" i="13"/>
  <c r="AI659" i="13"/>
  <c r="AI661" i="13"/>
  <c r="AI663" i="13"/>
  <c r="AI665" i="13"/>
  <c r="AI667" i="13"/>
  <c r="AI669" i="13"/>
  <c r="AI671" i="13"/>
  <c r="AI673" i="13"/>
  <c r="AI675" i="13"/>
  <c r="AI677" i="13"/>
  <c r="AI679" i="13"/>
  <c r="AI681" i="13"/>
  <c r="AI683" i="13"/>
  <c r="AI685" i="13"/>
  <c r="AI687" i="13"/>
  <c r="AI689" i="13"/>
  <c r="AI691" i="13"/>
  <c r="AI693" i="13"/>
  <c r="AI695" i="13"/>
  <c r="AI697" i="13"/>
  <c r="AI699" i="13"/>
  <c r="AI701" i="13"/>
  <c r="AI703" i="13"/>
  <c r="AI705" i="13"/>
  <c r="AI707" i="13"/>
  <c r="AI709" i="13"/>
  <c r="AI711" i="13"/>
  <c r="AI713" i="13"/>
  <c r="AI715" i="13"/>
  <c r="AI717" i="13"/>
  <c r="AI719" i="13"/>
  <c r="AI721" i="13"/>
  <c r="AI723" i="13"/>
  <c r="AI725" i="13"/>
  <c r="AI727" i="13"/>
  <c r="AI729" i="13"/>
  <c r="AI731" i="13"/>
  <c r="AI733" i="13"/>
  <c r="AI735" i="13"/>
  <c r="AI737" i="13"/>
  <c r="AI739" i="13"/>
  <c r="AI741" i="13"/>
  <c r="AI743" i="13"/>
  <c r="AI745" i="13"/>
  <c r="AI747" i="13"/>
  <c r="AI749" i="13"/>
  <c r="AI751" i="13"/>
  <c r="AI753" i="13"/>
  <c r="AI755" i="13"/>
  <c r="AI217" i="13"/>
  <c r="AI249" i="13"/>
  <c r="AI288" i="13"/>
  <c r="AI304" i="13"/>
  <c r="AI320" i="13"/>
  <c r="AI336" i="13"/>
  <c r="AI352" i="13"/>
  <c r="AI368" i="13"/>
  <c r="AI384" i="13"/>
  <c r="AI416" i="13"/>
  <c r="AI448" i="13"/>
  <c r="AI496" i="13"/>
  <c r="AI511" i="13"/>
  <c r="AI512" i="13"/>
  <c r="AI527" i="13"/>
  <c r="AI528" i="13"/>
  <c r="AI543" i="13"/>
  <c r="AI544" i="13"/>
  <c r="AI144" i="13"/>
  <c r="AI410" i="13"/>
  <c r="AI442" i="13"/>
  <c r="AI455" i="13"/>
  <c r="AI463" i="13"/>
  <c r="AI471" i="13"/>
  <c r="AI479" i="13"/>
  <c r="AI487" i="13"/>
  <c r="AI495" i="13"/>
  <c r="AI509" i="13"/>
  <c r="AI525" i="13"/>
  <c r="AI541" i="13"/>
  <c r="AI3" i="13"/>
  <c r="AI66" i="13"/>
  <c r="AI201" i="13"/>
  <c r="AI233" i="13"/>
  <c r="AI265" i="13"/>
  <c r="AI280" i="13"/>
  <c r="AI296" i="13"/>
  <c r="AI312" i="13"/>
  <c r="AI328" i="13"/>
  <c r="AI344" i="13"/>
  <c r="AI360" i="13"/>
  <c r="AI376" i="13"/>
  <c r="AI400" i="13"/>
  <c r="AI432" i="13"/>
  <c r="AI503" i="13"/>
  <c r="AI504" i="13"/>
  <c r="AI519" i="13"/>
  <c r="AI520" i="13"/>
  <c r="AI535" i="13"/>
  <c r="AI536" i="13"/>
  <c r="AI551" i="13"/>
  <c r="AI880" i="13"/>
  <c r="AI1081" i="13"/>
  <c r="AI1073" i="13"/>
  <c r="AO1070" i="13"/>
  <c r="AI1061" i="13"/>
  <c r="AI1057" i="13"/>
  <c r="AI1053" i="13"/>
  <c r="AI1037" i="13"/>
  <c r="AI1025" i="13"/>
  <c r="AI1017" i="13"/>
  <c r="AI1009" i="13"/>
  <c r="AI1005" i="13"/>
  <c r="AI993" i="13"/>
  <c r="AI981" i="13"/>
  <c r="AO978" i="13"/>
  <c r="AI977" i="13"/>
  <c r="AO942" i="13"/>
  <c r="AI929" i="13"/>
  <c r="AO926" i="13"/>
  <c r="AI917" i="13"/>
  <c r="AI909" i="13"/>
  <c r="AO906" i="13"/>
  <c r="AI901" i="13"/>
  <c r="AI897" i="13"/>
  <c r="AJ892" i="13"/>
  <c r="AP892" i="13"/>
  <c r="AI889" i="13"/>
  <c r="AP887" i="13"/>
  <c r="AJ884" i="13"/>
  <c r="AP884" i="13"/>
  <c r="AP878" i="13"/>
  <c r="AJ878" i="13"/>
  <c r="AI868" i="13"/>
  <c r="AJ864" i="13"/>
  <c r="AP864" i="13"/>
  <c r="AP861" i="13"/>
  <c r="AI852" i="13"/>
  <c r="AH849" i="13"/>
  <c r="AJ848" i="13"/>
  <c r="AP848" i="13"/>
  <c r="AP845" i="13"/>
  <c r="AI842" i="13"/>
  <c r="AI820" i="13"/>
  <c r="AP816" i="13"/>
  <c r="AP813" i="13"/>
  <c r="AI810" i="13"/>
  <c r="AI788" i="13"/>
  <c r="AJ784" i="13"/>
  <c r="AP784" i="13"/>
  <c r="AI772" i="13"/>
  <c r="AJ768" i="13"/>
  <c r="AP768" i="13"/>
  <c r="AP765" i="13"/>
  <c r="AI762" i="13"/>
  <c r="AJ752" i="13"/>
  <c r="AP752" i="13"/>
  <c r="AP749" i="13"/>
  <c r="AI730" i="13"/>
  <c r="AI724" i="13"/>
  <c r="AH721" i="13"/>
  <c r="AJ720" i="13"/>
  <c r="AP720" i="13"/>
  <c r="AJ704" i="13"/>
  <c r="AP704" i="13"/>
  <c r="AP701" i="13"/>
  <c r="AI698" i="13"/>
  <c r="AI692" i="13"/>
  <c r="AJ688" i="13"/>
  <c r="AP688" i="13"/>
  <c r="AI676" i="13"/>
  <c r="AJ672" i="13"/>
  <c r="AP672" i="13"/>
  <c r="AP669" i="13"/>
  <c r="AP656" i="13"/>
  <c r="AI650" i="13"/>
  <c r="AI634" i="13"/>
  <c r="AI612" i="13"/>
  <c r="AP328" i="13"/>
  <c r="T7" i="13"/>
  <c r="M36" i="12"/>
  <c r="M32" i="12"/>
  <c r="M28" i="12"/>
  <c r="M24" i="12"/>
  <c r="M20" i="12"/>
  <c r="M16" i="12"/>
  <c r="AB1094" i="13"/>
  <c r="AN625" i="13" s="1"/>
  <c r="AC1087" i="13"/>
  <c r="AC1088" i="13" s="1"/>
  <c r="U15" i="13" s="1"/>
  <c r="AC1085" i="13"/>
  <c r="AP1077" i="13"/>
  <c r="AI1076" i="13"/>
  <c r="AP1076" i="13"/>
  <c r="AP1073" i="13"/>
  <c r="AP1069" i="13"/>
  <c r="AH1069" i="13"/>
  <c r="AI1068" i="13"/>
  <c r="AJ1068" i="13"/>
  <c r="AP1068" i="13"/>
  <c r="AR1065" i="13"/>
  <c r="AL1053" i="13"/>
  <c r="AR1053" i="13"/>
  <c r="AP1045" i="13"/>
  <c r="AI1044" i="13"/>
  <c r="AJ1044" i="13"/>
  <c r="AP1044" i="13"/>
  <c r="AP1041" i="13"/>
  <c r="AR1033" i="13"/>
  <c r="AI1032" i="13"/>
  <c r="AJ1032" i="13"/>
  <c r="AP1032" i="13"/>
  <c r="AP1029" i="13"/>
  <c r="AH1029" i="13"/>
  <c r="AR1025" i="13"/>
  <c r="AP1017" i="13"/>
  <c r="AI1016" i="13"/>
  <c r="AJ1016" i="13"/>
  <c r="AP1016" i="13"/>
  <c r="AP1013" i="13"/>
  <c r="AR1013" i="13"/>
  <c r="AI1012" i="13"/>
  <c r="AJ1012" i="13"/>
  <c r="AP1012" i="13"/>
  <c r="AP1009" i="13"/>
  <c r="AI1000" i="13"/>
  <c r="AJ1000" i="13"/>
  <c r="AP1000" i="13"/>
  <c r="AP997" i="13"/>
  <c r="AR993" i="13"/>
  <c r="AP989" i="13"/>
  <c r="AR985" i="13"/>
  <c r="AI984" i="13"/>
  <c r="AJ984" i="13"/>
  <c r="AP984" i="13"/>
  <c r="AR981" i="13"/>
  <c r="AP973" i="13"/>
  <c r="AL973" i="13"/>
  <c r="AR973" i="13"/>
  <c r="AI972" i="13"/>
  <c r="AJ972" i="13"/>
  <c r="AP972" i="13"/>
  <c r="AP965" i="13"/>
  <c r="AH965" i="13"/>
  <c r="AI964" i="13"/>
  <c r="AJ964" i="13"/>
  <c r="AP964" i="13"/>
  <c r="AP961" i="13"/>
  <c r="AL961" i="13"/>
  <c r="AI960" i="13"/>
  <c r="AJ960" i="13"/>
  <c r="AP960" i="13"/>
  <c r="AP957" i="13"/>
  <c r="AR957" i="13"/>
  <c r="AJ956" i="13"/>
  <c r="AP956" i="13"/>
  <c r="AI952" i="13"/>
  <c r="AJ952" i="13"/>
  <c r="AP952" i="13"/>
  <c r="AR949" i="13"/>
  <c r="AI948" i="13"/>
  <c r="AJ948" i="13"/>
  <c r="AP948" i="13"/>
  <c r="AP945" i="13"/>
  <c r="AH945" i="13"/>
  <c r="AI944" i="13"/>
  <c r="AJ944" i="13"/>
  <c r="AP944" i="13"/>
  <c r="AI940" i="13"/>
  <c r="AJ940" i="13"/>
  <c r="AP940" i="13"/>
  <c r="AI932" i="13"/>
  <c r="AJ932" i="13"/>
  <c r="AP932" i="13"/>
  <c r="AP929" i="13"/>
  <c r="AR925" i="13"/>
  <c r="AP921" i="13"/>
  <c r="AI916" i="13"/>
  <c r="AJ916" i="13"/>
  <c r="AP916" i="13"/>
  <c r="AR913" i="13"/>
  <c r="AI912" i="13"/>
  <c r="AJ912" i="13"/>
  <c r="AP912" i="13"/>
  <c r="AR909" i="13"/>
  <c r="AI908" i="13"/>
  <c r="AJ908" i="13"/>
  <c r="AP908" i="13"/>
  <c r="AP905" i="13"/>
  <c r="AI904" i="13"/>
  <c r="AJ904" i="13"/>
  <c r="AP904" i="13"/>
  <c r="AP901" i="13"/>
  <c r="AH901" i="13"/>
  <c r="AI900" i="13"/>
  <c r="AJ900" i="13"/>
  <c r="AP900" i="13"/>
  <c r="AP897" i="13"/>
  <c r="AH897" i="13"/>
  <c r="AI896" i="13"/>
  <c r="AJ896" i="13"/>
  <c r="AP896" i="13"/>
  <c r="AJ844" i="13"/>
  <c r="AP844" i="13"/>
  <c r="AR685" i="13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M34" i="12"/>
  <c r="M30" i="12"/>
  <c r="M26" i="12"/>
  <c r="M22" i="12"/>
  <c r="AE1094" i="13"/>
  <c r="AE1093" i="13"/>
  <c r="AD1091" i="13"/>
  <c r="AF1087" i="13"/>
  <c r="AF1088" i="13" s="1"/>
  <c r="X15" i="13" s="1"/>
  <c r="AE1085" i="13"/>
  <c r="AE1084" i="13"/>
  <c r="AJ1082" i="13"/>
  <c r="AP1081" i="13"/>
  <c r="AO1080" i="13"/>
  <c r="AP1080" i="13"/>
  <c r="AI1079" i="13"/>
  <c r="AP1075" i="13"/>
  <c r="AH1075" i="13"/>
  <c r="AI1074" i="13"/>
  <c r="AJ1074" i="13"/>
  <c r="AP1074" i="13"/>
  <c r="AP1071" i="13"/>
  <c r="AL1071" i="13"/>
  <c r="AR1071" i="13"/>
  <c r="AI1070" i="13"/>
  <c r="AJ1070" i="13"/>
  <c r="AP1070" i="13"/>
  <c r="AP1067" i="13"/>
  <c r="AN1067" i="13"/>
  <c r="AI1066" i="13"/>
  <c r="AJ1066" i="13"/>
  <c r="AP1066" i="13"/>
  <c r="AP1063" i="13"/>
  <c r="AL1063" i="13"/>
  <c r="AI1062" i="13"/>
  <c r="AJ1062" i="13"/>
  <c r="AP1062" i="13"/>
  <c r="AP1059" i="13"/>
  <c r="AR1059" i="13"/>
  <c r="AI1058" i="13"/>
  <c r="AJ1058" i="13"/>
  <c r="AP1058" i="13"/>
  <c r="AP1055" i="13"/>
  <c r="AR1055" i="13"/>
  <c r="AN1055" i="13"/>
  <c r="AI1054" i="13"/>
  <c r="AJ1054" i="13"/>
  <c r="AP1054" i="13"/>
  <c r="AP1051" i="13"/>
  <c r="AN1051" i="13"/>
  <c r="AI1050" i="13"/>
  <c r="AJ1050" i="13"/>
  <c r="AP1050" i="13"/>
  <c r="AP1047" i="13"/>
  <c r="AL1047" i="13"/>
  <c r="AI1046" i="13"/>
  <c r="AJ1046" i="13"/>
  <c r="AP1046" i="13"/>
  <c r="AP1043" i="13"/>
  <c r="AL1043" i="13"/>
  <c r="AR1043" i="13"/>
  <c r="AI1042" i="13"/>
  <c r="AJ1042" i="13"/>
  <c r="AP1042" i="13"/>
  <c r="AP1039" i="13"/>
  <c r="AR1039" i="13"/>
  <c r="AN1039" i="13"/>
  <c r="AI1038" i="13"/>
  <c r="AJ1038" i="13"/>
  <c r="AP1038" i="13"/>
  <c r="AP1035" i="13"/>
  <c r="AL1035" i="13"/>
  <c r="AI1034" i="13"/>
  <c r="AJ1034" i="13"/>
  <c r="AP1034" i="13"/>
  <c r="AP1031" i="13"/>
  <c r="AI1030" i="13"/>
  <c r="AJ1030" i="13"/>
  <c r="AP1030" i="13"/>
  <c r="AP1027" i="13"/>
  <c r="AR1027" i="13"/>
  <c r="AI1026" i="13"/>
  <c r="AJ1026" i="13"/>
  <c r="AP1026" i="13"/>
  <c r="AP1023" i="13"/>
  <c r="AR1023" i="13"/>
  <c r="AI1022" i="13"/>
  <c r="AJ1022" i="13"/>
  <c r="AP1022" i="13"/>
  <c r="AP1019" i="13"/>
  <c r="AN1019" i="13"/>
  <c r="AI1018" i="13"/>
  <c r="AJ1018" i="13"/>
  <c r="AP1018" i="13"/>
  <c r="AP1015" i="13"/>
  <c r="AL1015" i="13"/>
  <c r="AI1014" i="13"/>
  <c r="AJ1014" i="13"/>
  <c r="AP1014" i="13"/>
  <c r="AP1011" i="13"/>
  <c r="AL1011" i="13"/>
  <c r="AR1011" i="13"/>
  <c r="AI1010" i="13"/>
  <c r="AJ1010" i="13"/>
  <c r="AP1010" i="13"/>
  <c r="AP1007" i="13"/>
  <c r="AR1007" i="13"/>
  <c r="AI1006" i="13"/>
  <c r="AJ1006" i="13"/>
  <c r="AP1006" i="13"/>
  <c r="AP1003" i="13"/>
  <c r="AL1003" i="13"/>
  <c r="AI1002" i="13"/>
  <c r="AJ1002" i="13"/>
  <c r="AP1002" i="13"/>
  <c r="AP999" i="13"/>
  <c r="AL999" i="13"/>
  <c r="AI998" i="13"/>
  <c r="AJ998" i="13"/>
  <c r="AP998" i="13"/>
  <c r="AP995" i="13"/>
  <c r="AR995" i="13"/>
  <c r="AI994" i="13"/>
  <c r="AJ994" i="13"/>
  <c r="AP994" i="13"/>
  <c r="AP991" i="13"/>
  <c r="AR991" i="13"/>
  <c r="AN991" i="13"/>
  <c r="AI990" i="13"/>
  <c r="AJ990" i="13"/>
  <c r="AP990" i="13"/>
  <c r="AP987" i="13"/>
  <c r="AN987" i="13"/>
  <c r="AI986" i="13"/>
  <c r="AJ986" i="13"/>
  <c r="AP986" i="13"/>
  <c r="AP983" i="13"/>
  <c r="AL983" i="13"/>
  <c r="AI982" i="13"/>
  <c r="AJ982" i="13"/>
  <c r="AP982" i="13"/>
  <c r="AP979" i="13"/>
  <c r="AL979" i="13"/>
  <c r="AR979" i="13"/>
  <c r="AI978" i="13"/>
  <c r="AJ978" i="13"/>
  <c r="AP978" i="13"/>
  <c r="AP975" i="13"/>
  <c r="AR975" i="13"/>
  <c r="AI974" i="13"/>
  <c r="AJ974" i="13"/>
  <c r="AP974" i="13"/>
  <c r="AP971" i="13"/>
  <c r="AL971" i="13"/>
  <c r="AI970" i="13"/>
  <c r="AJ970" i="13"/>
  <c r="AP970" i="13"/>
  <c r="AP967" i="13"/>
  <c r="AL967" i="13"/>
  <c r="AI966" i="13"/>
  <c r="AJ966" i="13"/>
  <c r="AP966" i="13"/>
  <c r="AP963" i="13"/>
  <c r="AR963" i="13"/>
  <c r="AI962" i="13"/>
  <c r="AJ962" i="13"/>
  <c r="AP962" i="13"/>
  <c r="AP959" i="13"/>
  <c r="AR959" i="13"/>
  <c r="AN959" i="13"/>
  <c r="AI958" i="13"/>
  <c r="AJ958" i="13"/>
  <c r="AP958" i="13"/>
  <c r="AP955" i="13"/>
  <c r="AI954" i="13"/>
  <c r="AJ954" i="13"/>
  <c r="AP954" i="13"/>
  <c r="AP951" i="13"/>
  <c r="AI950" i="13"/>
  <c r="AJ950" i="13"/>
  <c r="AP950" i="13"/>
  <c r="AP947" i="13"/>
  <c r="AL947" i="13"/>
  <c r="AR947" i="13"/>
  <c r="AI946" i="13"/>
  <c r="AJ946" i="13"/>
  <c r="AP946" i="13"/>
  <c r="AP943" i="13"/>
  <c r="AR943" i="13"/>
  <c r="AI942" i="13"/>
  <c r="AJ942" i="13"/>
  <c r="AP942" i="13"/>
  <c r="AP939" i="13"/>
  <c r="AN939" i="13"/>
  <c r="AI938" i="13"/>
  <c r="AJ938" i="13"/>
  <c r="AP938" i="13"/>
  <c r="AP935" i="13"/>
  <c r="AL935" i="13"/>
  <c r="AI934" i="13"/>
  <c r="AJ934" i="13"/>
  <c r="AP934" i="13"/>
  <c r="AP931" i="13"/>
  <c r="AR931" i="13"/>
  <c r="AI930" i="13"/>
  <c r="AJ930" i="13"/>
  <c r="AP930" i="13"/>
  <c r="AP927" i="13"/>
  <c r="AR927" i="13"/>
  <c r="AN927" i="13"/>
  <c r="AI926" i="13"/>
  <c r="AJ926" i="13"/>
  <c r="AP926" i="13"/>
  <c r="AP923" i="13"/>
  <c r="AN923" i="13"/>
  <c r="AI922" i="13"/>
  <c r="AJ922" i="13"/>
  <c r="AP922" i="13"/>
  <c r="AP919" i="13"/>
  <c r="AL919" i="13"/>
  <c r="AI918" i="13"/>
  <c r="AJ918" i="13"/>
  <c r="AP918" i="13"/>
  <c r="AP915" i="13"/>
  <c r="AL915" i="13"/>
  <c r="AR915" i="13"/>
  <c r="AI914" i="13"/>
  <c r="AJ914" i="13"/>
  <c r="AP914" i="13"/>
  <c r="AP911" i="13"/>
  <c r="AR911" i="13"/>
  <c r="AN911" i="13"/>
  <c r="AI910" i="13"/>
  <c r="AJ910" i="13"/>
  <c r="AP910" i="13"/>
  <c r="AP907" i="13"/>
  <c r="AL907" i="13"/>
  <c r="AI906" i="13"/>
  <c r="AJ906" i="13"/>
  <c r="AP906" i="13"/>
  <c r="AP903" i="13"/>
  <c r="AI902" i="13"/>
  <c r="AJ902" i="13"/>
  <c r="AP902" i="13"/>
  <c r="AP899" i="13"/>
  <c r="AR899" i="13"/>
  <c r="AI898" i="13"/>
  <c r="AJ898" i="13"/>
  <c r="AP898" i="13"/>
  <c r="AP895" i="13"/>
  <c r="AR895" i="13"/>
  <c r="AI894" i="13"/>
  <c r="AJ894" i="13"/>
  <c r="AP894" i="13"/>
  <c r="AL893" i="13"/>
  <c r="AI891" i="13"/>
  <c r="AP889" i="13"/>
  <c r="AI888" i="13"/>
  <c r="AJ886" i="13"/>
  <c r="AP886" i="13"/>
  <c r="AI883" i="13"/>
  <c r="AI877" i="13"/>
  <c r="AI872" i="13"/>
  <c r="AR869" i="13"/>
  <c r="AJ868" i="13"/>
  <c r="AP868" i="13"/>
  <c r="AP865" i="13"/>
  <c r="AI862" i="13"/>
  <c r="AI856" i="13"/>
  <c r="AR853" i="13"/>
  <c r="AJ852" i="13"/>
  <c r="AP852" i="13"/>
  <c r="AP849" i="13"/>
  <c r="AI846" i="13"/>
  <c r="AI840" i="13"/>
  <c r="AR837" i="13"/>
  <c r="AH837" i="13"/>
  <c r="AJ836" i="13"/>
  <c r="AP836" i="13"/>
  <c r="AP833" i="13"/>
  <c r="AI830" i="13"/>
  <c r="AI824" i="13"/>
  <c r="AR821" i="13"/>
  <c r="AH821" i="13"/>
  <c r="AJ820" i="13"/>
  <c r="AP820" i="13"/>
  <c r="AP817" i="13"/>
  <c r="AI814" i="13"/>
  <c r="AI808" i="13"/>
  <c r="AR805" i="13"/>
  <c r="AJ804" i="13"/>
  <c r="AP804" i="13"/>
  <c r="AP801" i="13"/>
  <c r="AI798" i="13"/>
  <c r="AI792" i="13"/>
  <c r="AL789" i="13"/>
  <c r="AJ788" i="13"/>
  <c r="AP788" i="13"/>
  <c r="AP785" i="13"/>
  <c r="AI782" i="13"/>
  <c r="AI776" i="13"/>
  <c r="AR773" i="13"/>
  <c r="AH773" i="13"/>
  <c r="AJ772" i="13"/>
  <c r="AP772" i="13"/>
  <c r="AP769" i="13"/>
  <c r="AI766" i="13"/>
  <c r="AI760" i="13"/>
  <c r="AR757" i="13"/>
  <c r="AH757" i="13"/>
  <c r="AJ756" i="13"/>
  <c r="AP756" i="13"/>
  <c r="AP753" i="13"/>
  <c r="AI750" i="13"/>
  <c r="AI744" i="13"/>
  <c r="AL741" i="13"/>
  <c r="AR741" i="13"/>
  <c r="AJ740" i="13"/>
  <c r="AP740" i="13"/>
  <c r="AP737" i="13"/>
  <c r="AI734" i="13"/>
  <c r="AI728" i="13"/>
  <c r="AL725" i="13"/>
  <c r="AR725" i="13"/>
  <c r="AN725" i="13"/>
  <c r="AJ724" i="13"/>
  <c r="AP724" i="13"/>
  <c r="AP721" i="13"/>
  <c r="AI718" i="13"/>
  <c r="AI712" i="13"/>
  <c r="AR709" i="13"/>
  <c r="AH709" i="13"/>
  <c r="AN709" i="13"/>
  <c r="AJ708" i="13"/>
  <c r="AP708" i="13"/>
  <c r="AP705" i="13"/>
  <c r="AI702" i="13"/>
  <c r="AI696" i="13"/>
  <c r="AR693" i="13"/>
  <c r="AH693" i="13"/>
  <c r="AJ692" i="13"/>
  <c r="AP692" i="13"/>
  <c r="AP689" i="13"/>
  <c r="AI686" i="13"/>
  <c r="AI680" i="13"/>
  <c r="AR677" i="13"/>
  <c r="AJ676" i="13"/>
  <c r="AP676" i="13"/>
  <c r="AP673" i="13"/>
  <c r="AI670" i="13"/>
  <c r="AI664" i="13"/>
  <c r="AL661" i="13"/>
  <c r="AN661" i="13"/>
  <c r="AJ660" i="13"/>
  <c r="AP660" i="13"/>
  <c r="AP657" i="13"/>
  <c r="AI654" i="13"/>
  <c r="AI648" i="13"/>
  <c r="AR645" i="13"/>
  <c r="AH645" i="13"/>
  <c r="AN645" i="13"/>
  <c r="AJ644" i="13"/>
  <c r="AP644" i="13"/>
  <c r="AP641" i="13"/>
  <c r="AI638" i="13"/>
  <c r="AI632" i="13"/>
  <c r="AR629" i="13"/>
  <c r="AH629" i="13"/>
  <c r="AJ628" i="13"/>
  <c r="AP628" i="13"/>
  <c r="AP625" i="13"/>
  <c r="AI622" i="13"/>
  <c r="AI616" i="13"/>
  <c r="AR613" i="13"/>
  <c r="AJ612" i="13"/>
  <c r="AP612" i="13"/>
  <c r="AP609" i="13"/>
  <c r="AI606" i="13"/>
  <c r="AI600" i="13"/>
  <c r="AR597" i="13"/>
  <c r="AJ596" i="13"/>
  <c r="AP596" i="13"/>
  <c r="AP593" i="13"/>
  <c r="AI590" i="13"/>
  <c r="AI584" i="13"/>
  <c r="AR581" i="13"/>
  <c r="AH581" i="13"/>
  <c r="AJ580" i="13"/>
  <c r="AP580" i="13"/>
  <c r="AP577" i="13"/>
  <c r="AI574" i="13"/>
  <c r="AI568" i="13"/>
  <c r="AR565" i="13"/>
  <c r="AH565" i="13"/>
  <c r="AJ564" i="13"/>
  <c r="AP564" i="13"/>
  <c r="AP561" i="13"/>
  <c r="AI558" i="13"/>
  <c r="AI552" i="13"/>
  <c r="AP551" i="13"/>
  <c r="AO548" i="13"/>
  <c r="AI548" i="13"/>
  <c r="AP543" i="13"/>
  <c r="AH540" i="13"/>
  <c r="AJ534" i="13"/>
  <c r="AP534" i="13"/>
  <c r="AR531" i="13"/>
  <c r="AN531" i="13"/>
  <c r="AR530" i="13"/>
  <c r="AP526" i="13"/>
  <c r="AI526" i="13"/>
  <c r="AP521" i="13"/>
  <c r="AJ521" i="13"/>
  <c r="AI518" i="13"/>
  <c r="AH514" i="13"/>
  <c r="AN514" i="13"/>
  <c r="AJ504" i="13"/>
  <c r="AP504" i="13"/>
  <c r="AI501" i="13"/>
  <c r="AI491" i="13"/>
  <c r="AP489" i="13"/>
  <c r="AJ489" i="13"/>
  <c r="AP484" i="13"/>
  <c r="AR472" i="13"/>
  <c r="AH472" i="13"/>
  <c r="AJ470" i="13"/>
  <c r="AI459" i="13"/>
  <c r="AP457" i="13"/>
  <c r="AJ457" i="13"/>
  <c r="AP452" i="13"/>
  <c r="AP434" i="13"/>
  <c r="AJ434" i="13"/>
  <c r="AI428" i="13"/>
  <c r="AP419" i="13"/>
  <c r="AP400" i="13"/>
  <c r="AJ400" i="13"/>
  <c r="AI394" i="13"/>
  <c r="AI348" i="13"/>
  <c r="AJ344" i="13"/>
  <c r="AP344" i="13"/>
  <c r="AI335" i="13"/>
  <c r="AI322" i="13"/>
  <c r="AI284" i="13"/>
  <c r="AJ280" i="13"/>
  <c r="AP280" i="13"/>
  <c r="AP265" i="13"/>
  <c r="AJ265" i="13"/>
  <c r="AI253" i="13"/>
  <c r="AI228" i="13"/>
  <c r="AI112" i="13"/>
  <c r="AP880" i="13"/>
  <c r="AI879" i="13"/>
  <c r="AN877" i="13"/>
  <c r="AI871" i="13"/>
  <c r="AI867" i="13"/>
  <c r="AI863" i="13"/>
  <c r="AI859" i="13"/>
  <c r="AI855" i="13"/>
  <c r="AI851" i="13"/>
  <c r="AI847" i="13"/>
  <c r="AI843" i="13"/>
  <c r="AI839" i="13"/>
  <c r="AI835" i="13"/>
  <c r="AI831" i="13"/>
  <c r="AI827" i="13"/>
  <c r="AI823" i="13"/>
  <c r="AK822" i="13"/>
  <c r="AI819" i="13"/>
  <c r="AI815" i="13"/>
  <c r="AI811" i="13"/>
  <c r="AI807" i="13"/>
  <c r="AI803" i="13"/>
  <c r="AI799" i="13"/>
  <c r="AI795" i="13"/>
  <c r="AI791" i="13"/>
  <c r="AI787" i="13"/>
  <c r="AI783" i="13"/>
  <c r="AI779" i="13"/>
  <c r="AI775" i="13"/>
  <c r="AI771" i="13"/>
  <c r="AI767" i="13"/>
  <c r="AI763" i="13"/>
  <c r="AI759" i="13"/>
  <c r="AO744" i="13"/>
  <c r="AO736" i="13"/>
  <c r="AO728" i="13"/>
  <c r="AO712" i="13"/>
  <c r="AO704" i="13"/>
  <c r="AO696" i="13"/>
  <c r="AO680" i="13"/>
  <c r="AO672" i="13"/>
  <c r="AO664" i="13"/>
  <c r="AO648" i="13"/>
  <c r="AO640" i="13"/>
  <c r="AO632" i="13"/>
  <c r="AO616" i="13"/>
  <c r="AO608" i="13"/>
  <c r="AO600" i="13"/>
  <c r="AO584" i="13"/>
  <c r="AO576" i="13"/>
  <c r="AO568" i="13"/>
  <c r="AO552" i="13"/>
  <c r="AH549" i="13"/>
  <c r="AR533" i="13"/>
  <c r="AR517" i="13"/>
  <c r="AH517" i="13"/>
  <c r="AO502" i="13"/>
  <c r="AR501" i="13"/>
  <c r="AI494" i="13"/>
  <c r="AI486" i="13"/>
  <c r="AO486" i="13"/>
  <c r="AL483" i="13"/>
  <c r="AH483" i="13"/>
  <c r="AI478" i="13"/>
  <c r="AI470" i="13"/>
  <c r="AL467" i="13"/>
  <c r="AH467" i="13"/>
  <c r="AI462" i="13"/>
  <c r="AI454" i="13"/>
  <c r="AO454" i="13"/>
  <c r="AH451" i="13"/>
  <c r="AI447" i="13"/>
  <c r="AL445" i="13"/>
  <c r="AH443" i="13"/>
  <c r="AI430" i="13"/>
  <c r="AO430" i="13"/>
  <c r="AI415" i="13"/>
  <c r="AR413" i="13"/>
  <c r="AN413" i="13"/>
  <c r="AI398" i="13"/>
  <c r="AO398" i="13"/>
  <c r="AR373" i="13"/>
  <c r="AH373" i="13"/>
  <c r="AR357" i="13"/>
  <c r="AH357" i="13"/>
  <c r="AN357" i="13"/>
  <c r="AN341" i="13"/>
  <c r="AL325" i="13"/>
  <c r="AK313" i="13"/>
  <c r="X26" i="13"/>
  <c r="X28" i="13"/>
  <c r="X21" i="13"/>
  <c r="X24" i="13"/>
  <c r="X25" i="13"/>
  <c r="AR309" i="13"/>
  <c r="T26" i="13"/>
  <c r="T24" i="13"/>
  <c r="T25" i="13"/>
  <c r="T28" i="13"/>
  <c r="AH293" i="13"/>
  <c r="AR277" i="13"/>
  <c r="AH277" i="13"/>
  <c r="AN277" i="13"/>
  <c r="AR246" i="13"/>
  <c r="AK235" i="13"/>
  <c r="AH195" i="13"/>
  <c r="AI194" i="13"/>
  <c r="AI173" i="13"/>
  <c r="AO122" i="13"/>
  <c r="AI122" i="13"/>
  <c r="AI109" i="13"/>
  <c r="T21" i="13"/>
  <c r="AJ16" i="13"/>
  <c r="AH6" i="13"/>
  <c r="AR4" i="13"/>
  <c r="AE1091" i="13"/>
  <c r="AC1084" i="13"/>
  <c r="AP882" i="13"/>
  <c r="AI881" i="13"/>
  <c r="AO874" i="13"/>
  <c r="AP874" i="13"/>
  <c r="AR871" i="13"/>
  <c r="AH871" i="13"/>
  <c r="AJ870" i="13"/>
  <c r="AP870" i="13"/>
  <c r="AH867" i="13"/>
  <c r="AN867" i="13"/>
  <c r="AJ866" i="13"/>
  <c r="AP866" i="13"/>
  <c r="AL863" i="13"/>
  <c r="AR863" i="13"/>
  <c r="AJ862" i="13"/>
  <c r="AP862" i="13"/>
  <c r="AL859" i="13"/>
  <c r="AJ858" i="13"/>
  <c r="AP858" i="13"/>
  <c r="AR855" i="13"/>
  <c r="AH855" i="13"/>
  <c r="AJ854" i="13"/>
  <c r="AP854" i="13"/>
  <c r="AH851" i="13"/>
  <c r="AJ850" i="13"/>
  <c r="AP850" i="13"/>
  <c r="AL847" i="13"/>
  <c r="AR847" i="13"/>
  <c r="AJ846" i="13"/>
  <c r="AP846" i="13"/>
  <c r="AL843" i="13"/>
  <c r="AJ842" i="13"/>
  <c r="AP842" i="13"/>
  <c r="AR839" i="13"/>
  <c r="AH839" i="13"/>
  <c r="AJ838" i="13"/>
  <c r="AP838" i="13"/>
  <c r="AH835" i="13"/>
  <c r="AN835" i="13"/>
  <c r="AJ834" i="13"/>
  <c r="AP834" i="13"/>
  <c r="AL831" i="13"/>
  <c r="AR831" i="13"/>
  <c r="AJ830" i="13"/>
  <c r="AP830" i="13"/>
  <c r="AL827" i="13"/>
  <c r="AJ826" i="13"/>
  <c r="AP826" i="13"/>
  <c r="AR823" i="13"/>
  <c r="AH823" i="13"/>
  <c r="AJ822" i="13"/>
  <c r="AP822" i="13"/>
  <c r="AH819" i="13"/>
  <c r="AN819" i="13"/>
  <c r="AJ818" i="13"/>
  <c r="AP818" i="13"/>
  <c r="AL815" i="13"/>
  <c r="AR815" i="13"/>
  <c r="AJ814" i="13"/>
  <c r="AP814" i="13"/>
  <c r="AL811" i="13"/>
  <c r="AJ810" i="13"/>
  <c r="AP810" i="13"/>
  <c r="AR807" i="13"/>
  <c r="AH807" i="13"/>
  <c r="AJ806" i="13"/>
  <c r="AP806" i="13"/>
  <c r="AH803" i="13"/>
  <c r="AN803" i="13"/>
  <c r="AJ802" i="13"/>
  <c r="AP802" i="13"/>
  <c r="AR799" i="13"/>
  <c r="AJ798" i="13"/>
  <c r="AP798" i="13"/>
  <c r="AJ794" i="13"/>
  <c r="AP794" i="13"/>
  <c r="AR791" i="13"/>
  <c r="AH791" i="13"/>
  <c r="AJ790" i="13"/>
  <c r="AP790" i="13"/>
  <c r="AH787" i="13"/>
  <c r="AJ786" i="13"/>
  <c r="AP786" i="13"/>
  <c r="AR783" i="13"/>
  <c r="AJ782" i="13"/>
  <c r="AP782" i="13"/>
  <c r="AJ778" i="13"/>
  <c r="AP778" i="13"/>
  <c r="AR775" i="13"/>
  <c r="AH775" i="13"/>
  <c r="AJ774" i="13"/>
  <c r="AP774" i="13"/>
  <c r="AH771" i="13"/>
  <c r="AN771" i="13"/>
  <c r="AJ770" i="13"/>
  <c r="AP770" i="13"/>
  <c r="AR767" i="13"/>
  <c r="AJ766" i="13"/>
  <c r="AP766" i="13"/>
  <c r="AJ762" i="13"/>
  <c r="AP762" i="13"/>
  <c r="AR759" i="13"/>
  <c r="AH759" i="13"/>
  <c r="AJ758" i="13"/>
  <c r="AP758" i="13"/>
  <c r="AH755" i="13"/>
  <c r="AN755" i="13"/>
  <c r="AJ754" i="13"/>
  <c r="AP754" i="13"/>
  <c r="AR751" i="13"/>
  <c r="AJ750" i="13"/>
  <c r="AP750" i="13"/>
  <c r="AJ746" i="13"/>
  <c r="AP746" i="13"/>
  <c r="AR743" i="13"/>
  <c r="AH743" i="13"/>
  <c r="AJ742" i="13"/>
  <c r="AP742" i="13"/>
  <c r="AH739" i="13"/>
  <c r="AN739" i="13"/>
  <c r="AJ738" i="13"/>
  <c r="AP738" i="13"/>
  <c r="AR735" i="13"/>
  <c r="AJ734" i="13"/>
  <c r="AP734" i="13"/>
  <c r="AR731" i="13"/>
  <c r="AJ730" i="13"/>
  <c r="AP730" i="13"/>
  <c r="AR727" i="13"/>
  <c r="AH727" i="13"/>
  <c r="AJ726" i="13"/>
  <c r="AP726" i="13"/>
  <c r="AR723" i="13"/>
  <c r="AH723" i="13"/>
  <c r="AN723" i="13"/>
  <c r="AJ722" i="13"/>
  <c r="AP722" i="13"/>
  <c r="AL719" i="13"/>
  <c r="AR719" i="13"/>
  <c r="AJ718" i="13"/>
  <c r="AP718" i="13"/>
  <c r="AL715" i="13"/>
  <c r="AR715" i="13"/>
  <c r="AJ714" i="13"/>
  <c r="AP714" i="13"/>
  <c r="AR711" i="13"/>
  <c r="AH711" i="13"/>
  <c r="AJ710" i="13"/>
  <c r="AP710" i="13"/>
  <c r="AK709" i="13"/>
  <c r="AR707" i="13"/>
  <c r="AH707" i="13"/>
  <c r="AN707" i="13"/>
  <c r="AJ706" i="13"/>
  <c r="AP706" i="13"/>
  <c r="AL703" i="13"/>
  <c r="AR703" i="13"/>
  <c r="AJ702" i="13"/>
  <c r="AP702" i="13"/>
  <c r="AL699" i="13"/>
  <c r="AR699" i="13"/>
  <c r="AJ698" i="13"/>
  <c r="AP698" i="13"/>
  <c r="AR695" i="13"/>
  <c r="AH695" i="13"/>
  <c r="AJ694" i="13"/>
  <c r="AP694" i="13"/>
  <c r="AR691" i="13"/>
  <c r="AH691" i="13"/>
  <c r="AN691" i="13"/>
  <c r="AJ690" i="13"/>
  <c r="AP690" i="13"/>
  <c r="AR687" i="13"/>
  <c r="AJ686" i="13"/>
  <c r="AP686" i="13"/>
  <c r="AR683" i="13"/>
  <c r="AJ682" i="13"/>
  <c r="AP682" i="13"/>
  <c r="AR679" i="13"/>
  <c r="AH679" i="13"/>
  <c r="AJ678" i="13"/>
  <c r="AP678" i="13"/>
  <c r="AR675" i="13"/>
  <c r="AH675" i="13"/>
  <c r="AN675" i="13"/>
  <c r="AJ674" i="13"/>
  <c r="AP674" i="13"/>
  <c r="AL671" i="13"/>
  <c r="AR671" i="13"/>
  <c r="AJ670" i="13"/>
  <c r="AP670" i="13"/>
  <c r="AL667" i="13"/>
  <c r="AR667" i="13"/>
  <c r="AJ666" i="13"/>
  <c r="AP666" i="13"/>
  <c r="AR663" i="13"/>
  <c r="AH663" i="13"/>
  <c r="AJ662" i="13"/>
  <c r="AP662" i="13"/>
  <c r="AR659" i="13"/>
  <c r="AH659" i="13"/>
  <c r="AN659" i="13"/>
  <c r="AJ658" i="13"/>
  <c r="AP658" i="13"/>
  <c r="AR655" i="13"/>
  <c r="AJ654" i="13"/>
  <c r="AP654" i="13"/>
  <c r="AR651" i="13"/>
  <c r="AJ650" i="13"/>
  <c r="AP650" i="13"/>
  <c r="AR647" i="13"/>
  <c r="AH647" i="13"/>
  <c r="AJ646" i="13"/>
  <c r="AP646" i="13"/>
  <c r="AR643" i="13"/>
  <c r="AH643" i="13"/>
  <c r="AN643" i="13"/>
  <c r="AJ642" i="13"/>
  <c r="AP642" i="13"/>
  <c r="AK641" i="13"/>
  <c r="AR639" i="13"/>
  <c r="AJ638" i="13"/>
  <c r="AP638" i="13"/>
  <c r="AR635" i="13"/>
  <c r="AJ634" i="13"/>
  <c r="AP634" i="13"/>
  <c r="AR631" i="13"/>
  <c r="AH631" i="13"/>
  <c r="AJ630" i="13"/>
  <c r="AP630" i="13"/>
  <c r="AR627" i="13"/>
  <c r="AH627" i="13"/>
  <c r="AN627" i="13"/>
  <c r="AJ626" i="13"/>
  <c r="AP626" i="13"/>
  <c r="AL623" i="13"/>
  <c r="AR623" i="13"/>
  <c r="AJ622" i="13"/>
  <c r="AP622" i="13"/>
  <c r="AL619" i="13"/>
  <c r="AR619" i="13"/>
  <c r="AJ618" i="13"/>
  <c r="AP618" i="13"/>
  <c r="AR615" i="13"/>
  <c r="AH615" i="13"/>
  <c r="AJ614" i="13"/>
  <c r="AP614" i="13"/>
  <c r="AK613" i="13"/>
  <c r="AR611" i="13"/>
  <c r="AH611" i="13"/>
  <c r="AN611" i="13"/>
  <c r="AJ610" i="13"/>
  <c r="AP610" i="13"/>
  <c r="AR607" i="13"/>
  <c r="AJ606" i="13"/>
  <c r="AP606" i="13"/>
  <c r="AR603" i="13"/>
  <c r="AJ602" i="13"/>
  <c r="AP602" i="13"/>
  <c r="AR599" i="13"/>
  <c r="AH599" i="13"/>
  <c r="AJ598" i="13"/>
  <c r="AP598" i="13"/>
  <c r="AR595" i="13"/>
  <c r="AH595" i="13"/>
  <c r="AN595" i="13"/>
  <c r="AJ594" i="13"/>
  <c r="AP594" i="13"/>
  <c r="AL591" i="13"/>
  <c r="AR591" i="13"/>
  <c r="AJ590" i="13"/>
  <c r="AP590" i="13"/>
  <c r="AL587" i="13"/>
  <c r="AR587" i="13"/>
  <c r="AJ586" i="13"/>
  <c r="AP586" i="13"/>
  <c r="AR583" i="13"/>
  <c r="AH583" i="13"/>
  <c r="AJ582" i="13"/>
  <c r="AP582" i="13"/>
  <c r="AR579" i="13"/>
  <c r="AH579" i="13"/>
  <c r="AN579" i="13"/>
  <c r="AJ578" i="13"/>
  <c r="AP578" i="13"/>
  <c r="AL575" i="13"/>
  <c r="AR575" i="13"/>
  <c r="AJ574" i="13"/>
  <c r="AP574" i="13"/>
  <c r="AL571" i="13"/>
  <c r="AR571" i="13"/>
  <c r="AJ570" i="13"/>
  <c r="AP570" i="13"/>
  <c r="AR567" i="13"/>
  <c r="AH567" i="13"/>
  <c r="AJ566" i="13"/>
  <c r="AP566" i="13"/>
  <c r="AK565" i="13"/>
  <c r="AR563" i="13"/>
  <c r="AH563" i="13"/>
  <c r="AN563" i="13"/>
  <c r="AJ562" i="13"/>
  <c r="AP562" i="13"/>
  <c r="AR559" i="13"/>
  <c r="AJ558" i="13"/>
  <c r="AP558" i="13"/>
  <c r="AR555" i="13"/>
  <c r="AJ554" i="13"/>
  <c r="AP554" i="13"/>
  <c r="AJ544" i="13"/>
  <c r="AJ542" i="13"/>
  <c r="AI540" i="13"/>
  <c r="AL539" i="13"/>
  <c r="AH539" i="13"/>
  <c r="AJ528" i="13"/>
  <c r="AJ526" i="13"/>
  <c r="AI524" i="13"/>
  <c r="AN522" i="13"/>
  <c r="AJ512" i="13"/>
  <c r="AJ510" i="13"/>
  <c r="AO508" i="13"/>
  <c r="AI508" i="13"/>
  <c r="AH506" i="13"/>
  <c r="AJ496" i="13"/>
  <c r="AP493" i="13"/>
  <c r="AR492" i="13"/>
  <c r="AJ490" i="13"/>
  <c r="AP485" i="13"/>
  <c r="AR484" i="13"/>
  <c r="AH484" i="13"/>
  <c r="AJ482" i="13"/>
  <c r="AP477" i="13"/>
  <c r="AR476" i="13"/>
  <c r="AN476" i="13"/>
  <c r="AH476" i="13"/>
  <c r="AJ474" i="13"/>
  <c r="AP469" i="13"/>
  <c r="AR468" i="13"/>
  <c r="AJ466" i="13"/>
  <c r="AP461" i="13"/>
  <c r="AR460" i="13"/>
  <c r="AJ458" i="13"/>
  <c r="AP453" i="13"/>
  <c r="AR452" i="13"/>
  <c r="AH452" i="13"/>
  <c r="AJ450" i="13"/>
  <c r="AP448" i="13"/>
  <c r="AJ448" i="13"/>
  <c r="AJ446" i="13"/>
  <c r="AI444" i="13"/>
  <c r="AI440" i="13"/>
  <c r="AI425" i="13"/>
  <c r="AR423" i="13"/>
  <c r="AL423" i="13"/>
  <c r="AN423" i="13"/>
  <c r="AP418" i="13"/>
  <c r="AP416" i="13"/>
  <c r="AJ416" i="13"/>
  <c r="AJ414" i="13"/>
  <c r="AI412" i="13"/>
  <c r="AI408" i="13"/>
  <c r="AI393" i="13"/>
  <c r="AO393" i="13"/>
  <c r="AR391" i="13"/>
  <c r="AN391" i="13"/>
  <c r="AH391" i="13"/>
  <c r="AP386" i="13"/>
  <c r="AP384" i="13"/>
  <c r="AJ384" i="13"/>
  <c r="AI378" i="13"/>
  <c r="AI375" i="13"/>
  <c r="AO372" i="13"/>
  <c r="AI372" i="13"/>
  <c r="AJ368" i="13"/>
  <c r="AP368" i="13"/>
  <c r="AI362" i="13"/>
  <c r="AI359" i="13"/>
  <c r="AI356" i="13"/>
  <c r="AJ352" i="13"/>
  <c r="AP352" i="13"/>
  <c r="AI346" i="13"/>
  <c r="AI343" i="13"/>
  <c r="AO340" i="13"/>
  <c r="AI340" i="13"/>
  <c r="AJ336" i="13"/>
  <c r="AP336" i="13"/>
  <c r="AI330" i="13"/>
  <c r="AI327" i="13"/>
  <c r="AI324" i="13"/>
  <c r="AJ320" i="13"/>
  <c r="AP320" i="13"/>
  <c r="AI314" i="13"/>
  <c r="AI311" i="13"/>
  <c r="AO308" i="13"/>
  <c r="AI308" i="13"/>
  <c r="AJ304" i="13"/>
  <c r="AP304" i="13"/>
  <c r="AI298" i="13"/>
  <c r="AI295" i="13"/>
  <c r="AI292" i="13"/>
  <c r="AJ288" i="13"/>
  <c r="AP288" i="13"/>
  <c r="AI282" i="13"/>
  <c r="AI279" i="13"/>
  <c r="AO276" i="13"/>
  <c r="AI276" i="13"/>
  <c r="AJ271" i="13"/>
  <c r="AP267" i="13"/>
  <c r="AR264" i="13"/>
  <c r="AJ249" i="13"/>
  <c r="AP249" i="13"/>
  <c r="AI244" i="13"/>
  <c r="AI237" i="13"/>
  <c r="AI231" i="13"/>
  <c r="AO225" i="13"/>
  <c r="AI225" i="13"/>
  <c r="AJ217" i="13"/>
  <c r="AP217" i="13"/>
  <c r="AI212" i="13"/>
  <c r="AI205" i="13"/>
  <c r="AI199" i="13"/>
  <c r="AR157" i="13"/>
  <c r="AJ128" i="13"/>
  <c r="AP128" i="13"/>
  <c r="AR881" i="13"/>
  <c r="AP876" i="13"/>
  <c r="AI875" i="13"/>
  <c r="AI873" i="13"/>
  <c r="AI869" i="13"/>
  <c r="AI865" i="13"/>
  <c r="AI861" i="13"/>
  <c r="AQ859" i="13"/>
  <c r="AI857" i="13"/>
  <c r="AI853" i="13"/>
  <c r="AI849" i="13"/>
  <c r="AI845" i="13"/>
  <c r="AI841" i="13"/>
  <c r="AI837" i="13"/>
  <c r="AI833" i="13"/>
  <c r="AK832" i="13"/>
  <c r="AI829" i="13"/>
  <c r="AI825" i="13"/>
  <c r="AI821" i="13"/>
  <c r="AI817" i="13"/>
  <c r="AK816" i="13"/>
  <c r="AQ815" i="13"/>
  <c r="AI813" i="13"/>
  <c r="AI809" i="13"/>
  <c r="AK808" i="13"/>
  <c r="AI805" i="13"/>
  <c r="AI801" i="13"/>
  <c r="AI797" i="13"/>
  <c r="AQ795" i="13"/>
  <c r="AI793" i="13"/>
  <c r="AI789" i="13"/>
  <c r="AK788" i="13"/>
  <c r="AI785" i="13"/>
  <c r="AI781" i="13"/>
  <c r="AQ779" i="13"/>
  <c r="AI777" i="13"/>
  <c r="AI773" i="13"/>
  <c r="AI769" i="13"/>
  <c r="AI765" i="13"/>
  <c r="AQ763" i="13"/>
  <c r="AI761" i="13"/>
  <c r="AI757" i="13"/>
  <c r="AO750" i="13"/>
  <c r="AO742" i="13"/>
  <c r="AO734" i="13"/>
  <c r="AQ727" i="13"/>
  <c r="AO726" i="13"/>
  <c r="AO718" i="13"/>
  <c r="AO710" i="13"/>
  <c r="AQ707" i="13"/>
  <c r="AO702" i="13"/>
  <c r="AO694" i="13"/>
  <c r="AO686" i="13"/>
  <c r="AO678" i="13"/>
  <c r="AO670" i="13"/>
  <c r="AQ663" i="13"/>
  <c r="AO662" i="13"/>
  <c r="AO654" i="13"/>
  <c r="AO646" i="13"/>
  <c r="AQ643" i="13"/>
  <c r="AO638" i="13"/>
  <c r="AO630" i="13"/>
  <c r="AO622" i="13"/>
  <c r="AO614" i="13"/>
  <c r="AO606" i="13"/>
  <c r="AQ599" i="13"/>
  <c r="AO598" i="13"/>
  <c r="AO590" i="13"/>
  <c r="AO582" i="13"/>
  <c r="AQ579" i="13"/>
  <c r="AO574" i="13"/>
  <c r="AO566" i="13"/>
  <c r="AO558" i="13"/>
  <c r="AO542" i="13"/>
  <c r="AR541" i="13"/>
  <c r="AH541" i="13"/>
  <c r="AK531" i="13"/>
  <c r="AO526" i="13"/>
  <c r="AR525" i="13"/>
  <c r="AH525" i="13"/>
  <c r="AQ523" i="13"/>
  <c r="AO510" i="13"/>
  <c r="AR509" i="13"/>
  <c r="AH509" i="13"/>
  <c r="AK499" i="13"/>
  <c r="AI490" i="13"/>
  <c r="AO490" i="13"/>
  <c r="AK489" i="13"/>
  <c r="AH487" i="13"/>
  <c r="AI482" i="13"/>
  <c r="AL479" i="13"/>
  <c r="AI474" i="13"/>
  <c r="AO474" i="13"/>
  <c r="AH471" i="13"/>
  <c r="AI466" i="13"/>
  <c r="AI458" i="13"/>
  <c r="AO458" i="13"/>
  <c r="AH455" i="13"/>
  <c r="AI450" i="13"/>
  <c r="AQ449" i="13"/>
  <c r="AO448" i="13"/>
  <c r="AI446" i="13"/>
  <c r="AK435" i="13"/>
  <c r="AK434" i="13"/>
  <c r="AI431" i="13"/>
  <c r="AO431" i="13"/>
  <c r="AR429" i="13"/>
  <c r="AH429" i="13"/>
  <c r="AH427" i="13"/>
  <c r="AO416" i="13"/>
  <c r="AI414" i="13"/>
  <c r="AK403" i="13"/>
  <c r="AI399" i="13"/>
  <c r="AO399" i="13"/>
  <c r="AR397" i="13"/>
  <c r="AH397" i="13"/>
  <c r="AH395" i="13"/>
  <c r="AO384" i="13"/>
  <c r="AK382" i="13"/>
  <c r="AR381" i="13"/>
  <c r="AH381" i="13"/>
  <c r="AN381" i="13"/>
  <c r="AQ369" i="13"/>
  <c r="AR365" i="13"/>
  <c r="AN365" i="13"/>
  <c r="AL349" i="13"/>
  <c r="AR349" i="13"/>
  <c r="AQ337" i="13"/>
  <c r="AK337" i="13"/>
  <c r="AR333" i="13"/>
  <c r="AH333" i="13"/>
  <c r="AQ321" i="13"/>
  <c r="AK321" i="13"/>
  <c r="AK318" i="13"/>
  <c r="AR317" i="13"/>
  <c r="AH317" i="13"/>
  <c r="AN317" i="13"/>
  <c r="AK302" i="13"/>
  <c r="AR301" i="13"/>
  <c r="AN301" i="13"/>
  <c r="AL285" i="13"/>
  <c r="AR285" i="13"/>
  <c r="AH272" i="13"/>
  <c r="AJ267" i="13"/>
  <c r="AI263" i="13"/>
  <c r="AK251" i="13"/>
  <c r="AL230" i="13"/>
  <c r="AR230" i="13"/>
  <c r="AR198" i="13"/>
  <c r="AH198" i="13"/>
  <c r="AI154" i="13"/>
  <c r="AI141" i="13"/>
  <c r="AK119" i="13"/>
  <c r="AI101" i="13"/>
  <c r="AH551" i="13"/>
  <c r="AJ546" i="13"/>
  <c r="AL543" i="13"/>
  <c r="AH543" i="13"/>
  <c r="AJ538" i="13"/>
  <c r="AO536" i="13"/>
  <c r="AL535" i="13"/>
  <c r="AJ530" i="13"/>
  <c r="AO528" i="13"/>
  <c r="AJ522" i="13"/>
  <c r="AH519" i="13"/>
  <c r="AQ517" i="13"/>
  <c r="AJ514" i="13"/>
  <c r="AH511" i="13"/>
  <c r="AQ509" i="13"/>
  <c r="AJ506" i="13"/>
  <c r="AO504" i="13"/>
  <c r="AL503" i="13"/>
  <c r="AQ501" i="13"/>
  <c r="AJ498" i="13"/>
  <c r="AO496" i="13"/>
  <c r="AR494" i="13"/>
  <c r="AN494" i="13"/>
  <c r="AJ492" i="13"/>
  <c r="AR490" i="13"/>
  <c r="AJ488" i="13"/>
  <c r="AK487" i="13"/>
  <c r="AR486" i="13"/>
  <c r="AJ484" i="13"/>
  <c r="AR482" i="13"/>
  <c r="AN482" i="13"/>
  <c r="AJ480" i="13"/>
  <c r="AR478" i="13"/>
  <c r="AN478" i="13"/>
  <c r="AJ476" i="13"/>
  <c r="AR474" i="13"/>
  <c r="AJ472" i="13"/>
  <c r="AK471" i="13"/>
  <c r="AR470" i="13"/>
  <c r="AJ468" i="13"/>
  <c r="AR466" i="13"/>
  <c r="AN466" i="13"/>
  <c r="AJ464" i="13"/>
  <c r="AR462" i="13"/>
  <c r="AN462" i="13"/>
  <c r="AJ460" i="13"/>
  <c r="AR458" i="13"/>
  <c r="AJ456" i="13"/>
  <c r="AK455" i="13"/>
  <c r="AR454" i="13"/>
  <c r="AJ452" i="13"/>
  <c r="AR450" i="13"/>
  <c r="AN450" i="13"/>
  <c r="AI449" i="13"/>
  <c r="AR447" i="13"/>
  <c r="AK444" i="13"/>
  <c r="AK442" i="13"/>
  <c r="AJ438" i="13"/>
  <c r="AI436" i="13"/>
  <c r="AI433" i="13"/>
  <c r="AR431" i="13"/>
  <c r="AJ422" i="13"/>
  <c r="AI420" i="13"/>
  <c r="AI417" i="13"/>
  <c r="AR415" i="13"/>
  <c r="AN415" i="13"/>
  <c r="AJ406" i="13"/>
  <c r="AI404" i="13"/>
  <c r="AI401" i="13"/>
  <c r="AR399" i="13"/>
  <c r="AN399" i="13"/>
  <c r="AK396" i="13"/>
  <c r="AJ390" i="13"/>
  <c r="AI388" i="13"/>
  <c r="AI385" i="13"/>
  <c r="AI382" i="13"/>
  <c r="AI379" i="13"/>
  <c r="AI374" i="13"/>
  <c r="AI371" i="13"/>
  <c r="AO368" i="13"/>
  <c r="AI366" i="13"/>
  <c r="AQ365" i="13"/>
  <c r="AI363" i="13"/>
  <c r="AI358" i="13"/>
  <c r="AQ357" i="13"/>
  <c r="AI355" i="13"/>
  <c r="AO352" i="13"/>
  <c r="AI350" i="13"/>
  <c r="AK349" i="13"/>
  <c r="AI347" i="13"/>
  <c r="AI342" i="13"/>
  <c r="AI339" i="13"/>
  <c r="AK338" i="13"/>
  <c r="AO336" i="13"/>
  <c r="AI334" i="13"/>
  <c r="AK333" i="13"/>
  <c r="AI331" i="13"/>
  <c r="AI326" i="13"/>
  <c r="AI323" i="13"/>
  <c r="AK322" i="13"/>
  <c r="AO320" i="13"/>
  <c r="AI318" i="13"/>
  <c r="AI315" i="13"/>
  <c r="AI310" i="13"/>
  <c r="W26" i="13"/>
  <c r="W25" i="13"/>
  <c r="W21" i="13"/>
  <c r="W24" i="13"/>
  <c r="W28" i="13"/>
  <c r="AQ309" i="13"/>
  <c r="AI307" i="13"/>
  <c r="AK306" i="13"/>
  <c r="AI302" i="13"/>
  <c r="AQ301" i="13"/>
  <c r="AK301" i="13"/>
  <c r="AI299" i="13"/>
  <c r="AO296" i="13"/>
  <c r="AI294" i="13"/>
  <c r="AQ293" i="13"/>
  <c r="AI291" i="13"/>
  <c r="AI286" i="13"/>
  <c r="AQ285" i="13"/>
  <c r="AK285" i="13"/>
  <c r="AI283" i="13"/>
  <c r="AO280" i="13"/>
  <c r="AI278" i="13"/>
  <c r="AI275" i="13"/>
  <c r="AI273" i="13"/>
  <c r="AI269" i="13"/>
  <c r="AO265" i="13"/>
  <c r="AI252" i="13"/>
  <c r="AO249" i="13"/>
  <c r="AI245" i="13"/>
  <c r="AK243" i="13"/>
  <c r="AI239" i="13"/>
  <c r="AI236" i="13"/>
  <c r="AO233" i="13"/>
  <c r="AQ230" i="13"/>
  <c r="AI229" i="13"/>
  <c r="AI223" i="13"/>
  <c r="AI220" i="13"/>
  <c r="AI213" i="13"/>
  <c r="AI207" i="13"/>
  <c r="AI204" i="13"/>
  <c r="AI197" i="13"/>
  <c r="AK180" i="13"/>
  <c r="AL173" i="13"/>
  <c r="AR173" i="13"/>
  <c r="AN173" i="13"/>
  <c r="AL141" i="13"/>
  <c r="AR141" i="13"/>
  <c r="AR109" i="13"/>
  <c r="AH109" i="13"/>
  <c r="AI90" i="13"/>
  <c r="AO78" i="13"/>
  <c r="AJ548" i="13"/>
  <c r="AH545" i="13"/>
  <c r="AR543" i="13"/>
  <c r="AJ540" i="13"/>
  <c r="AO538" i="13"/>
  <c r="AL537" i="13"/>
  <c r="AR535" i="13"/>
  <c r="AQ535" i="13"/>
  <c r="AJ532" i="13"/>
  <c r="AH529" i="13"/>
  <c r="AR527" i="13"/>
  <c r="AQ527" i="13"/>
  <c r="AJ524" i="13"/>
  <c r="AO522" i="13"/>
  <c r="AL521" i="13"/>
  <c r="AR519" i="13"/>
  <c r="AQ519" i="13"/>
  <c r="AJ516" i="13"/>
  <c r="AH513" i="13"/>
  <c r="AR511" i="13"/>
  <c r="AQ511" i="13"/>
  <c r="AJ508" i="13"/>
  <c r="AO506" i="13"/>
  <c r="AL505" i="13"/>
  <c r="AR503" i="13"/>
  <c r="AJ500" i="13"/>
  <c r="AH497" i="13"/>
  <c r="AL494" i="13"/>
  <c r="AI492" i="13"/>
  <c r="AO492" i="13"/>
  <c r="AP491" i="13"/>
  <c r="AL489" i="13"/>
  <c r="AH489" i="13"/>
  <c r="AI488" i="13"/>
  <c r="AP487" i="13"/>
  <c r="AL486" i="13"/>
  <c r="AI484" i="13"/>
  <c r="AO484" i="13"/>
  <c r="AP483" i="13"/>
  <c r="AL481" i="13"/>
  <c r="AH481" i="13"/>
  <c r="AI480" i="13"/>
  <c r="AP479" i="13"/>
  <c r="AL478" i="13"/>
  <c r="AI476" i="13"/>
  <c r="AO476" i="13"/>
  <c r="AP475" i="13"/>
  <c r="AL473" i="13"/>
  <c r="AH473" i="13"/>
  <c r="AI472" i="13"/>
  <c r="AP471" i="13"/>
  <c r="AL470" i="13"/>
  <c r="AI468" i="13"/>
  <c r="AO468" i="13"/>
  <c r="AP467" i="13"/>
  <c r="AL465" i="13"/>
  <c r="AH465" i="13"/>
  <c r="AI464" i="13"/>
  <c r="AP463" i="13"/>
  <c r="AL462" i="13"/>
  <c r="AI460" i="13"/>
  <c r="AO460" i="13"/>
  <c r="AP459" i="13"/>
  <c r="AL457" i="13"/>
  <c r="AH457" i="13"/>
  <c r="AI456" i="13"/>
  <c r="AP455" i="13"/>
  <c r="AL454" i="13"/>
  <c r="AI452" i="13"/>
  <c r="AO452" i="13"/>
  <c r="AP451" i="13"/>
  <c r="AO449" i="13"/>
  <c r="AP442" i="13"/>
  <c r="AP440" i="13"/>
  <c r="AJ440" i="13"/>
  <c r="AI439" i="13"/>
  <c r="AI438" i="13"/>
  <c r="AR437" i="13"/>
  <c r="AN437" i="13"/>
  <c r="AH437" i="13"/>
  <c r="AP426" i="13"/>
  <c r="AP424" i="13"/>
  <c r="AJ424" i="13"/>
  <c r="AI423" i="13"/>
  <c r="AI422" i="13"/>
  <c r="AO422" i="13"/>
  <c r="AR421" i="13"/>
  <c r="AH419" i="13"/>
  <c r="AP410" i="13"/>
  <c r="AP408" i="13"/>
  <c r="AJ408" i="13"/>
  <c r="AI407" i="13"/>
  <c r="AI406" i="13"/>
  <c r="AR405" i="13"/>
  <c r="AN405" i="13"/>
  <c r="AH405" i="13"/>
  <c r="AP394" i="13"/>
  <c r="AP392" i="13"/>
  <c r="AJ392" i="13"/>
  <c r="AI391" i="13"/>
  <c r="AI390" i="13"/>
  <c r="AO390" i="13"/>
  <c r="AR389" i="13"/>
  <c r="AH387" i="13"/>
  <c r="AJ380" i="13"/>
  <c r="AP380" i="13"/>
  <c r="AR377" i="13"/>
  <c r="AH377" i="13"/>
  <c r="AJ372" i="13"/>
  <c r="AP372" i="13"/>
  <c r="AL369" i="13"/>
  <c r="AR369" i="13"/>
  <c r="AN369" i="13"/>
  <c r="AJ364" i="13"/>
  <c r="AP364" i="13"/>
  <c r="AR361" i="13"/>
  <c r="AH361" i="13"/>
  <c r="AJ356" i="13"/>
  <c r="AP356" i="13"/>
  <c r="AL353" i="13"/>
  <c r="AR353" i="13"/>
  <c r="AN353" i="13"/>
  <c r="AJ348" i="13"/>
  <c r="AP348" i="13"/>
  <c r="AR345" i="13"/>
  <c r="AH345" i="13"/>
  <c r="AJ340" i="13"/>
  <c r="AP340" i="13"/>
  <c r="AL337" i="13"/>
  <c r="AR337" i="13"/>
  <c r="AN337" i="13"/>
  <c r="AJ332" i="13"/>
  <c r="AP332" i="13"/>
  <c r="AR329" i="13"/>
  <c r="AH329" i="13"/>
  <c r="AJ324" i="13"/>
  <c r="AP324" i="13"/>
  <c r="AL321" i="13"/>
  <c r="AR321" i="13"/>
  <c r="AN321" i="13"/>
  <c r="AJ316" i="13"/>
  <c r="AP316" i="13"/>
  <c r="AR313" i="13"/>
  <c r="AH313" i="13"/>
  <c r="AJ308" i="13"/>
  <c r="AP308" i="13"/>
  <c r="AL305" i="13"/>
  <c r="AR305" i="13"/>
  <c r="AN305" i="13"/>
  <c r="AJ300" i="13"/>
  <c r="AP300" i="13"/>
  <c r="AR297" i="13"/>
  <c r="AH297" i="13"/>
  <c r="AJ292" i="13"/>
  <c r="AP292" i="13"/>
  <c r="AL289" i="13"/>
  <c r="AR289" i="13"/>
  <c r="AN289" i="13"/>
  <c r="AJ284" i="13"/>
  <c r="AP284" i="13"/>
  <c r="AR281" i="13"/>
  <c r="AH281" i="13"/>
  <c r="AJ276" i="13"/>
  <c r="AP276" i="13"/>
  <c r="AI264" i="13"/>
  <c r="AR262" i="13"/>
  <c r="AL262" i="13"/>
  <c r="AN262" i="13"/>
  <c r="AH256" i="13"/>
  <c r="AJ255" i="13"/>
  <c r="AJ241" i="13"/>
  <c r="AP241" i="13"/>
  <c r="AL238" i="13"/>
  <c r="AR238" i="13"/>
  <c r="AN238" i="13"/>
  <c r="AJ225" i="13"/>
  <c r="AP225" i="13"/>
  <c r="AR222" i="13"/>
  <c r="AH222" i="13"/>
  <c r="AJ209" i="13"/>
  <c r="AP209" i="13"/>
  <c r="AL206" i="13"/>
  <c r="AR206" i="13"/>
  <c r="AN206" i="13"/>
  <c r="AP196" i="13"/>
  <c r="AJ196" i="13"/>
  <c r="AJ176" i="13"/>
  <c r="AP176" i="13"/>
  <c r="AO170" i="13"/>
  <c r="AI170" i="13"/>
  <c r="AI157" i="13"/>
  <c r="AJ144" i="13"/>
  <c r="AP144" i="13"/>
  <c r="AI138" i="13"/>
  <c r="AI125" i="13"/>
  <c r="AJ112" i="13"/>
  <c r="AP112" i="13"/>
  <c r="AI105" i="13"/>
  <c r="AI85" i="13"/>
  <c r="AO85" i="13"/>
  <c r="AO444" i="13"/>
  <c r="AP444" i="13"/>
  <c r="AI443" i="13"/>
  <c r="AR441" i="13"/>
  <c r="AN441" i="13"/>
  <c r="AK438" i="13"/>
  <c r="AP436" i="13"/>
  <c r="AI435" i="13"/>
  <c r="AR433" i="13"/>
  <c r="AO428" i="13"/>
  <c r="AP428" i="13"/>
  <c r="AI427" i="13"/>
  <c r="AR425" i="13"/>
  <c r="AN425" i="13"/>
  <c r="AK422" i="13"/>
  <c r="AP420" i="13"/>
  <c r="AI419" i="13"/>
  <c r="AR417" i="13"/>
  <c r="AO412" i="13"/>
  <c r="AP412" i="13"/>
  <c r="AI411" i="13"/>
  <c r="AR409" i="13"/>
  <c r="AN409" i="13"/>
  <c r="AP404" i="13"/>
  <c r="AI403" i="13"/>
  <c r="AR401" i="13"/>
  <c r="AO396" i="13"/>
  <c r="AP396" i="13"/>
  <c r="AI395" i="13"/>
  <c r="AR393" i="13"/>
  <c r="AN393" i="13"/>
  <c r="AP388" i="13"/>
  <c r="AI387" i="13"/>
  <c r="AR385" i="13"/>
  <c r="AR383" i="13"/>
  <c r="AH383" i="13"/>
  <c r="AJ382" i="13"/>
  <c r="AP382" i="13"/>
  <c r="AL379" i="13"/>
  <c r="AR379" i="13"/>
  <c r="AN379" i="13"/>
  <c r="AJ378" i="13"/>
  <c r="AP378" i="13"/>
  <c r="AR375" i="13"/>
  <c r="AH375" i="13"/>
  <c r="AJ374" i="13"/>
  <c r="AP374" i="13"/>
  <c r="AL371" i="13"/>
  <c r="AR371" i="13"/>
  <c r="AN371" i="13"/>
  <c r="AJ370" i="13"/>
  <c r="AP370" i="13"/>
  <c r="AR367" i="13"/>
  <c r="AH367" i="13"/>
  <c r="AJ366" i="13"/>
  <c r="AP366" i="13"/>
  <c r="AL363" i="13"/>
  <c r="AR363" i="13"/>
  <c r="AN363" i="13"/>
  <c r="AJ362" i="13"/>
  <c r="AP362" i="13"/>
  <c r="AR359" i="13"/>
  <c r="AH359" i="13"/>
  <c r="AJ358" i="13"/>
  <c r="AP358" i="13"/>
  <c r="AL355" i="13"/>
  <c r="AR355" i="13"/>
  <c r="AN355" i="13"/>
  <c r="AJ354" i="13"/>
  <c r="AP354" i="13"/>
  <c r="AR351" i="13"/>
  <c r="AH351" i="13"/>
  <c r="AJ350" i="13"/>
  <c r="AP350" i="13"/>
  <c r="AL347" i="13"/>
  <c r="AR347" i="13"/>
  <c r="AN347" i="13"/>
  <c r="AJ346" i="13"/>
  <c r="AP346" i="13"/>
  <c r="AR343" i="13"/>
  <c r="AH343" i="13"/>
  <c r="AJ342" i="13"/>
  <c r="AP342" i="13"/>
  <c r="AL339" i="13"/>
  <c r="AR339" i="13"/>
  <c r="AN339" i="13"/>
  <c r="AJ338" i="13"/>
  <c r="AP338" i="13"/>
  <c r="AR335" i="13"/>
  <c r="AH335" i="13"/>
  <c r="AJ334" i="13"/>
  <c r="AP334" i="13"/>
  <c r="AL331" i="13"/>
  <c r="AR331" i="13"/>
  <c r="AN331" i="13"/>
  <c r="AJ330" i="13"/>
  <c r="AP330" i="13"/>
  <c r="AR327" i="13"/>
  <c r="AH327" i="13"/>
  <c r="AJ326" i="13"/>
  <c r="AP326" i="13"/>
  <c r="AL323" i="13"/>
  <c r="AR323" i="13"/>
  <c r="AN323" i="13"/>
  <c r="AJ322" i="13"/>
  <c r="AP322" i="13"/>
  <c r="AR319" i="13"/>
  <c r="AH319" i="13"/>
  <c r="AJ318" i="13"/>
  <c r="AP318" i="13"/>
  <c r="AL315" i="13"/>
  <c r="AR315" i="13"/>
  <c r="AN315" i="13"/>
  <c r="AJ314" i="13"/>
  <c r="AP314" i="13"/>
  <c r="AR311" i="13"/>
  <c r="AH311" i="13"/>
  <c r="AJ310" i="13"/>
  <c r="AP310" i="13"/>
  <c r="AL307" i="13"/>
  <c r="AR307" i="13"/>
  <c r="AN307" i="13"/>
  <c r="AJ306" i="13"/>
  <c r="AP306" i="13"/>
  <c r="AR303" i="13"/>
  <c r="AH303" i="13"/>
  <c r="AJ302" i="13"/>
  <c r="AP302" i="13"/>
  <c r="AL299" i="13"/>
  <c r="AR299" i="13"/>
  <c r="AN299" i="13"/>
  <c r="AJ298" i="13"/>
  <c r="AP298" i="13"/>
  <c r="AR295" i="13"/>
  <c r="AH295" i="13"/>
  <c r="AJ294" i="13"/>
  <c r="AP294" i="13"/>
  <c r="AL291" i="13"/>
  <c r="AR291" i="13"/>
  <c r="AN291" i="13"/>
  <c r="AJ290" i="13"/>
  <c r="AP290" i="13"/>
  <c r="AR287" i="13"/>
  <c r="AH287" i="13"/>
  <c r="AJ286" i="13"/>
  <c r="AP286" i="13"/>
  <c r="AL283" i="13"/>
  <c r="AR283" i="13"/>
  <c r="AN283" i="13"/>
  <c r="AJ282" i="13"/>
  <c r="AP282" i="13"/>
  <c r="AR279" i="13"/>
  <c r="AH279" i="13"/>
  <c r="AJ278" i="13"/>
  <c r="AP278" i="13"/>
  <c r="AL275" i="13"/>
  <c r="AR275" i="13"/>
  <c r="AN275" i="13"/>
  <c r="AJ274" i="13"/>
  <c r="AP274" i="13"/>
  <c r="AP273" i="13"/>
  <c r="AJ273" i="13"/>
  <c r="AI272" i="13"/>
  <c r="AI271" i="13"/>
  <c r="AR270" i="13"/>
  <c r="AN270" i="13"/>
  <c r="AP259" i="13"/>
  <c r="AP257" i="13"/>
  <c r="AJ257" i="13"/>
  <c r="AI256" i="13"/>
  <c r="AI255" i="13"/>
  <c r="AO255" i="13"/>
  <c r="AR254" i="13"/>
  <c r="AH254" i="13"/>
  <c r="AL250" i="13"/>
  <c r="AR250" i="13"/>
  <c r="AN250" i="13"/>
  <c r="AJ245" i="13"/>
  <c r="AP245" i="13"/>
  <c r="AR242" i="13"/>
  <c r="AH242" i="13"/>
  <c r="AJ237" i="13"/>
  <c r="AP237" i="13"/>
  <c r="AL234" i="13"/>
  <c r="AR234" i="13"/>
  <c r="AN234" i="13"/>
  <c r="AJ229" i="13"/>
  <c r="AP229" i="13"/>
  <c r="AR226" i="13"/>
  <c r="AH226" i="13"/>
  <c r="AJ221" i="13"/>
  <c r="AP221" i="13"/>
  <c r="AL218" i="13"/>
  <c r="AR218" i="13"/>
  <c r="AN218" i="13"/>
  <c r="AJ213" i="13"/>
  <c r="AP213" i="13"/>
  <c r="AR210" i="13"/>
  <c r="AH210" i="13"/>
  <c r="AJ205" i="13"/>
  <c r="AP205" i="13"/>
  <c r="AL202" i="13"/>
  <c r="AR202" i="13"/>
  <c r="AN202" i="13"/>
  <c r="AJ197" i="13"/>
  <c r="AP197" i="13"/>
  <c r="AI195" i="13"/>
  <c r="AO195" i="13"/>
  <c r="AR193" i="13"/>
  <c r="AH193" i="13"/>
  <c r="AH191" i="13"/>
  <c r="AJ186" i="13"/>
  <c r="AJ184" i="13"/>
  <c r="AP184" i="13"/>
  <c r="AI181" i="13"/>
  <c r="AI178" i="13"/>
  <c r="AJ168" i="13"/>
  <c r="AP168" i="13"/>
  <c r="AI165" i="13"/>
  <c r="AO162" i="13"/>
  <c r="AI162" i="13"/>
  <c r="AJ152" i="13"/>
  <c r="AP152" i="13"/>
  <c r="AI149" i="13"/>
  <c r="AO146" i="13"/>
  <c r="AI146" i="13"/>
  <c r="AJ136" i="13"/>
  <c r="AP136" i="13"/>
  <c r="AI133" i="13"/>
  <c r="AI130" i="13"/>
  <c r="AJ120" i="13"/>
  <c r="AP120" i="13"/>
  <c r="AI117" i="13"/>
  <c r="AI114" i="13"/>
  <c r="AJ107" i="13"/>
  <c r="AJ93" i="13"/>
  <c r="AP87" i="13"/>
  <c r="AI82" i="13"/>
  <c r="AR70" i="13"/>
  <c r="AL70" i="13"/>
  <c r="AN70" i="13"/>
  <c r="AP69" i="13"/>
  <c r="AP61" i="13"/>
  <c r="AJ61" i="13"/>
  <c r="AP446" i="13"/>
  <c r="AI445" i="13"/>
  <c r="AR443" i="13"/>
  <c r="AK440" i="13"/>
  <c r="AP438" i="13"/>
  <c r="AI437" i="13"/>
  <c r="AR435" i="13"/>
  <c r="AN435" i="13"/>
  <c r="AK432" i="13"/>
  <c r="AP430" i="13"/>
  <c r="AI429" i="13"/>
  <c r="AR427" i="13"/>
  <c r="AN427" i="13"/>
  <c r="AP422" i="13"/>
  <c r="AI421" i="13"/>
  <c r="AR419" i="13"/>
  <c r="AP414" i="13"/>
  <c r="AI413" i="13"/>
  <c r="AR411" i="13"/>
  <c r="AK408" i="13"/>
  <c r="AP406" i="13"/>
  <c r="AI405" i="13"/>
  <c r="AR403" i="13"/>
  <c r="AN403" i="13"/>
  <c r="AK400" i="13"/>
  <c r="AP398" i="13"/>
  <c r="AI397" i="13"/>
  <c r="AR395" i="13"/>
  <c r="AN395" i="13"/>
  <c r="AP390" i="13"/>
  <c r="AI389" i="13"/>
  <c r="AR387" i="13"/>
  <c r="AQ383" i="13"/>
  <c r="AO382" i="13"/>
  <c r="AI381" i="13"/>
  <c r="AQ379" i="13"/>
  <c r="AO378" i="13"/>
  <c r="AI377" i="13"/>
  <c r="AO374" i="13"/>
  <c r="AI373" i="13"/>
  <c r="AO370" i="13"/>
  <c r="AI369" i="13"/>
  <c r="AQ367" i="13"/>
  <c r="AO366" i="13"/>
  <c r="AI365" i="13"/>
  <c r="AQ363" i="13"/>
  <c r="AO362" i="13"/>
  <c r="AI361" i="13"/>
  <c r="AO358" i="13"/>
  <c r="AI357" i="13"/>
  <c r="AO354" i="13"/>
  <c r="AI353" i="13"/>
  <c r="AQ351" i="13"/>
  <c r="AO350" i="13"/>
  <c r="AI349" i="13"/>
  <c r="AQ347" i="13"/>
  <c r="AO346" i="13"/>
  <c r="AI345" i="13"/>
  <c r="AO342" i="13"/>
  <c r="AI341" i="13"/>
  <c r="AO338" i="13"/>
  <c r="AI337" i="13"/>
  <c r="AQ335" i="13"/>
  <c r="AO334" i="13"/>
  <c r="AI333" i="13"/>
  <c r="AQ331" i="13"/>
  <c r="AO330" i="13"/>
  <c r="AI329" i="13"/>
  <c r="AO326" i="13"/>
  <c r="AI325" i="13"/>
  <c r="AO322" i="13"/>
  <c r="AI321" i="13"/>
  <c r="AQ319" i="13"/>
  <c r="AO318" i="13"/>
  <c r="AI317" i="13"/>
  <c r="AQ315" i="13"/>
  <c r="AO314" i="13"/>
  <c r="AI313" i="13"/>
  <c r="AO310" i="13"/>
  <c r="AI309" i="13"/>
  <c r="AO306" i="13"/>
  <c r="AI305" i="13"/>
  <c r="AQ303" i="13"/>
  <c r="AO302" i="13"/>
  <c r="AI301" i="13"/>
  <c r="AQ299" i="13"/>
  <c r="AO298" i="13"/>
  <c r="AI297" i="13"/>
  <c r="AO294" i="13"/>
  <c r="AI293" i="13"/>
  <c r="AO290" i="13"/>
  <c r="AI289" i="13"/>
  <c r="AQ287" i="13"/>
  <c r="AO286" i="13"/>
  <c r="AI285" i="13"/>
  <c r="AQ283" i="13"/>
  <c r="AO282" i="13"/>
  <c r="AI281" i="13"/>
  <c r="AO278" i="13"/>
  <c r="AI277" i="13"/>
  <c r="AO274" i="13"/>
  <c r="AR272" i="13"/>
  <c r="AK267" i="13"/>
  <c r="AJ263" i="13"/>
  <c r="AI261" i="13"/>
  <c r="AI258" i="13"/>
  <c r="AR256" i="13"/>
  <c r="AI251" i="13"/>
  <c r="AQ250" i="13"/>
  <c r="AI248" i="13"/>
  <c r="AK247" i="13"/>
  <c r="AO245" i="13"/>
  <c r="AI243" i="13"/>
  <c r="AQ242" i="13"/>
  <c r="AK242" i="13"/>
  <c r="AI240" i="13"/>
  <c r="AI235" i="13"/>
  <c r="AQ234" i="13"/>
  <c r="AI232" i="13"/>
  <c r="AK231" i="13"/>
  <c r="AO229" i="13"/>
  <c r="AI227" i="13"/>
  <c r="AK226" i="13"/>
  <c r="AI224" i="13"/>
  <c r="AI219" i="13"/>
  <c r="AI216" i="13"/>
  <c r="AK215" i="13"/>
  <c r="AO213" i="13"/>
  <c r="AI211" i="13"/>
  <c r="AI208" i="13"/>
  <c r="AI203" i="13"/>
  <c r="AI200" i="13"/>
  <c r="AO197" i="13"/>
  <c r="AR195" i="13"/>
  <c r="AN195" i="13"/>
  <c r="AI188" i="13"/>
  <c r="AL181" i="13"/>
  <c r="AR181" i="13"/>
  <c r="AQ175" i="13"/>
  <c r="AK175" i="13"/>
  <c r="AR165" i="13"/>
  <c r="AH165" i="13"/>
  <c r="AQ159" i="13"/>
  <c r="AK159" i="13"/>
  <c r="AK156" i="13"/>
  <c r="AR149" i="13"/>
  <c r="AH149" i="13"/>
  <c r="AN149" i="13"/>
  <c r="AK140" i="13"/>
  <c r="AL133" i="13"/>
  <c r="AR133" i="13"/>
  <c r="AN133" i="13"/>
  <c r="AQ127" i="13"/>
  <c r="AL117" i="13"/>
  <c r="AR117" i="13"/>
  <c r="AK111" i="13"/>
  <c r="AI107" i="13"/>
  <c r="AI93" i="13"/>
  <c r="AQ88" i="13"/>
  <c r="AK88" i="13"/>
  <c r="AR76" i="13"/>
  <c r="AN76" i="13"/>
  <c r="AR62" i="13"/>
  <c r="AH62" i="13"/>
  <c r="AH51" i="13"/>
  <c r="AI31" i="13"/>
  <c r="V25" i="13"/>
  <c r="V21" i="13"/>
  <c r="V24" i="13"/>
  <c r="V28" i="13"/>
  <c r="V26" i="13"/>
  <c r="AK271" i="13"/>
  <c r="AP269" i="13"/>
  <c r="AI268" i="13"/>
  <c r="AR266" i="13"/>
  <c r="AO261" i="13"/>
  <c r="AP261" i="13"/>
  <c r="AI260" i="13"/>
  <c r="AR258" i="13"/>
  <c r="AN258" i="13"/>
  <c r="AP253" i="13"/>
  <c r="AR252" i="13"/>
  <c r="AH252" i="13"/>
  <c r="AJ251" i="13"/>
  <c r="AP251" i="13"/>
  <c r="AL248" i="13"/>
  <c r="AR248" i="13"/>
  <c r="AN248" i="13"/>
  <c r="AJ247" i="13"/>
  <c r="AP247" i="13"/>
  <c r="AR244" i="13"/>
  <c r="AH244" i="13"/>
  <c r="AJ243" i="13"/>
  <c r="AP243" i="13"/>
  <c r="AL240" i="13"/>
  <c r="AR240" i="13"/>
  <c r="AN240" i="13"/>
  <c r="AJ239" i="13"/>
  <c r="AP239" i="13"/>
  <c r="AR236" i="13"/>
  <c r="AH236" i="13"/>
  <c r="AJ235" i="13"/>
  <c r="AP235" i="13"/>
  <c r="AL232" i="13"/>
  <c r="AR232" i="13"/>
  <c r="AN232" i="13"/>
  <c r="AJ231" i="13"/>
  <c r="AP231" i="13"/>
  <c r="AR228" i="13"/>
  <c r="AH228" i="13"/>
  <c r="AJ227" i="13"/>
  <c r="AP227" i="13"/>
  <c r="AL224" i="13"/>
  <c r="AR224" i="13"/>
  <c r="AN224" i="13"/>
  <c r="AJ223" i="13"/>
  <c r="AP223" i="13"/>
  <c r="AR220" i="13"/>
  <c r="AH220" i="13"/>
  <c r="AJ219" i="13"/>
  <c r="AP219" i="13"/>
  <c r="AL216" i="13"/>
  <c r="AR216" i="13"/>
  <c r="AN216" i="13"/>
  <c r="AJ215" i="13"/>
  <c r="AP215" i="13"/>
  <c r="AR212" i="13"/>
  <c r="AH212" i="13"/>
  <c r="AJ211" i="13"/>
  <c r="AP211" i="13"/>
  <c r="AL208" i="13"/>
  <c r="AR208" i="13"/>
  <c r="AN208" i="13"/>
  <c r="AJ207" i="13"/>
  <c r="AP207" i="13"/>
  <c r="AR204" i="13"/>
  <c r="AH204" i="13"/>
  <c r="AJ203" i="13"/>
  <c r="AP203" i="13"/>
  <c r="AL200" i="13"/>
  <c r="AR200" i="13"/>
  <c r="AN200" i="13"/>
  <c r="AJ199" i="13"/>
  <c r="AP199" i="13"/>
  <c r="AP190" i="13"/>
  <c r="AP188" i="13"/>
  <c r="AJ188" i="13"/>
  <c r="AI187" i="13"/>
  <c r="AI186" i="13"/>
  <c r="AO186" i="13"/>
  <c r="AR185" i="13"/>
  <c r="AO182" i="13"/>
  <c r="AI182" i="13"/>
  <c r="AJ180" i="13"/>
  <c r="AP180" i="13"/>
  <c r="AI177" i="13"/>
  <c r="AO174" i="13"/>
  <c r="AI174" i="13"/>
  <c r="AJ172" i="13"/>
  <c r="AP172" i="13"/>
  <c r="AI169" i="13"/>
  <c r="AI166" i="13"/>
  <c r="AJ164" i="13"/>
  <c r="AP164" i="13"/>
  <c r="AI161" i="13"/>
  <c r="AI158" i="13"/>
  <c r="AJ156" i="13"/>
  <c r="AP156" i="13"/>
  <c r="AI153" i="13"/>
  <c r="AO150" i="13"/>
  <c r="AI150" i="13"/>
  <c r="AJ148" i="13"/>
  <c r="AP148" i="13"/>
  <c r="AI145" i="13"/>
  <c r="AO142" i="13"/>
  <c r="AI142" i="13"/>
  <c r="AJ140" i="13"/>
  <c r="AP140" i="13"/>
  <c r="AI137" i="13"/>
  <c r="AI134" i="13"/>
  <c r="AJ132" i="13"/>
  <c r="AP132" i="13"/>
  <c r="AI129" i="13"/>
  <c r="AI126" i="13"/>
  <c r="AJ124" i="13"/>
  <c r="AP124" i="13"/>
  <c r="AI121" i="13"/>
  <c r="AO118" i="13"/>
  <c r="AI118" i="13"/>
  <c r="AJ116" i="13"/>
  <c r="AP116" i="13"/>
  <c r="AI113" i="13"/>
  <c r="AO110" i="13"/>
  <c r="AI110" i="13"/>
  <c r="AI102" i="13"/>
  <c r="AO102" i="13"/>
  <c r="AR100" i="13"/>
  <c r="AH100" i="13"/>
  <c r="AI92" i="13"/>
  <c r="AP77" i="13"/>
  <c r="AI75" i="13"/>
  <c r="AO75" i="13"/>
  <c r="AH72" i="13"/>
  <c r="AL68" i="13"/>
  <c r="AR68" i="13"/>
  <c r="AN68" i="13"/>
  <c r="AP67" i="13"/>
  <c r="AR55" i="13"/>
  <c r="AR47" i="13"/>
  <c r="AN47" i="13"/>
  <c r="U21" i="13"/>
  <c r="U24" i="13"/>
  <c r="U28" i="13"/>
  <c r="U25" i="13"/>
  <c r="T20" i="13"/>
  <c r="AP271" i="13"/>
  <c r="AI270" i="13"/>
  <c r="AR268" i="13"/>
  <c r="AN268" i="13"/>
  <c r="AP263" i="13"/>
  <c r="AI262" i="13"/>
  <c r="AR260" i="13"/>
  <c r="AP255" i="13"/>
  <c r="AI254" i="13"/>
  <c r="AI250" i="13"/>
  <c r="AK249" i="13"/>
  <c r="AQ248" i="13"/>
  <c r="AI246" i="13"/>
  <c r="AK245" i="13"/>
  <c r="AI242" i="13"/>
  <c r="AI238" i="13"/>
  <c r="AK237" i="13"/>
  <c r="AQ236" i="13"/>
  <c r="AI234" i="13"/>
  <c r="AQ232" i="13"/>
  <c r="AI230" i="13"/>
  <c r="AI226" i="13"/>
  <c r="AK225" i="13"/>
  <c r="AI222" i="13"/>
  <c r="AQ220" i="13"/>
  <c r="AI218" i="13"/>
  <c r="AK217" i="13"/>
  <c r="AQ216" i="13"/>
  <c r="AI214" i="13"/>
  <c r="AK213" i="13"/>
  <c r="AI210" i="13"/>
  <c r="AI206" i="13"/>
  <c r="AK205" i="13"/>
  <c r="AQ204" i="13"/>
  <c r="AI202" i="13"/>
  <c r="AQ200" i="13"/>
  <c r="AI198" i="13"/>
  <c r="AJ194" i="13"/>
  <c r="AI192" i="13"/>
  <c r="AI189" i="13"/>
  <c r="AR187" i="13"/>
  <c r="AN187" i="13"/>
  <c r="AQ179" i="13"/>
  <c r="AL177" i="13"/>
  <c r="AR177" i="13"/>
  <c r="AQ171" i="13"/>
  <c r="AR169" i="13"/>
  <c r="AH169" i="13"/>
  <c r="AN169" i="13"/>
  <c r="AQ163" i="13"/>
  <c r="AL161" i="13"/>
  <c r="AR161" i="13"/>
  <c r="AQ155" i="13"/>
  <c r="AR153" i="13"/>
  <c r="AH153" i="13"/>
  <c r="AN153" i="13"/>
  <c r="AQ147" i="13"/>
  <c r="AL145" i="13"/>
  <c r="AR145" i="13"/>
  <c r="AQ139" i="13"/>
  <c r="AR137" i="13"/>
  <c r="AH137" i="13"/>
  <c r="AN137" i="13"/>
  <c r="AQ131" i="13"/>
  <c r="AL129" i="13"/>
  <c r="AR129" i="13"/>
  <c r="AQ123" i="13"/>
  <c r="AR121" i="13"/>
  <c r="AH121" i="13"/>
  <c r="AN121" i="13"/>
  <c r="AQ115" i="13"/>
  <c r="AL113" i="13"/>
  <c r="AR113" i="13"/>
  <c r="AI108" i="13"/>
  <c r="AR106" i="13"/>
  <c r="AL106" i="13"/>
  <c r="AN106" i="13"/>
  <c r="AK98" i="13"/>
  <c r="AI83" i="13"/>
  <c r="AP50" i="13"/>
  <c r="AJ50" i="13"/>
  <c r="AJ33" i="13"/>
  <c r="AP33" i="13"/>
  <c r="U26" i="13"/>
  <c r="AO192" i="13"/>
  <c r="AP192" i="13"/>
  <c r="AI191" i="13"/>
  <c r="AR189" i="13"/>
  <c r="AN189" i="13"/>
  <c r="AI183" i="13"/>
  <c r="AQ181" i="13"/>
  <c r="AI179" i="13"/>
  <c r="AK178" i="13"/>
  <c r="AQ177" i="13"/>
  <c r="AI175" i="13"/>
  <c r="AK174" i="13"/>
  <c r="AI171" i="13"/>
  <c r="AI167" i="13"/>
  <c r="AK166" i="13"/>
  <c r="AQ165" i="13"/>
  <c r="AI163" i="13"/>
  <c r="AQ161" i="13"/>
  <c r="AI159" i="13"/>
  <c r="AI155" i="13"/>
  <c r="AK154" i="13"/>
  <c r="AI151" i="13"/>
  <c r="AQ149" i="13"/>
  <c r="AI147" i="13"/>
  <c r="AK146" i="13"/>
  <c r="AQ145" i="13"/>
  <c r="AI143" i="13"/>
  <c r="AK142" i="13"/>
  <c r="AI139" i="13"/>
  <c r="AI135" i="13"/>
  <c r="AK134" i="13"/>
  <c r="AQ133" i="13"/>
  <c r="AI131" i="13"/>
  <c r="AQ129" i="13"/>
  <c r="AI127" i="13"/>
  <c r="AI123" i="13"/>
  <c r="AK122" i="13"/>
  <c r="AI119" i="13"/>
  <c r="AQ117" i="13"/>
  <c r="AI115" i="13"/>
  <c r="AK114" i="13"/>
  <c r="AQ113" i="13"/>
  <c r="AI111" i="13"/>
  <c r="AK110" i="13"/>
  <c r="AJ99" i="13"/>
  <c r="AI97" i="13"/>
  <c r="AI91" i="13"/>
  <c r="AR90" i="13"/>
  <c r="AK89" i="13"/>
  <c r="AR80" i="13"/>
  <c r="AL80" i="13"/>
  <c r="AN80" i="13"/>
  <c r="AL69" i="13"/>
  <c r="AP68" i="13"/>
  <c r="AR56" i="13"/>
  <c r="AL53" i="13"/>
  <c r="AR53" i="13"/>
  <c r="AQ51" i="13"/>
  <c r="AL46" i="13"/>
  <c r="AQ30" i="13"/>
  <c r="AP194" i="13"/>
  <c r="AI193" i="13"/>
  <c r="AR191" i="13"/>
  <c r="AP186" i="13"/>
  <c r="AI185" i="13"/>
  <c r="AR183" i="13"/>
  <c r="AH183" i="13"/>
  <c r="AN183" i="13"/>
  <c r="AJ182" i="13"/>
  <c r="AP182" i="13"/>
  <c r="AL179" i="13"/>
  <c r="AR179" i="13"/>
  <c r="AJ178" i="13"/>
  <c r="AP178" i="13"/>
  <c r="AR175" i="13"/>
  <c r="AH175" i="13"/>
  <c r="AN175" i="13"/>
  <c r="AJ174" i="13"/>
  <c r="AP174" i="13"/>
  <c r="AL171" i="13"/>
  <c r="AR171" i="13"/>
  <c r="AJ170" i="13"/>
  <c r="AP170" i="13"/>
  <c r="AR167" i="13"/>
  <c r="AH167" i="13"/>
  <c r="AN167" i="13"/>
  <c r="AJ166" i="13"/>
  <c r="AP166" i="13"/>
  <c r="AL163" i="13"/>
  <c r="AR163" i="13"/>
  <c r="AJ162" i="13"/>
  <c r="AP162" i="13"/>
  <c r="AR159" i="13"/>
  <c r="AH159" i="13"/>
  <c r="AN159" i="13"/>
  <c r="AJ158" i="13"/>
  <c r="AP158" i="13"/>
  <c r="AL155" i="13"/>
  <c r="AR155" i="13"/>
  <c r="AJ154" i="13"/>
  <c r="AP154" i="13"/>
  <c r="AR151" i="13"/>
  <c r="AH151" i="13"/>
  <c r="AN151" i="13"/>
  <c r="AJ150" i="13"/>
  <c r="AP150" i="13"/>
  <c r="AL147" i="13"/>
  <c r="AR147" i="13"/>
  <c r="AJ146" i="13"/>
  <c r="AP146" i="13"/>
  <c r="AR143" i="13"/>
  <c r="AH143" i="13"/>
  <c r="AN143" i="13"/>
  <c r="AJ142" i="13"/>
  <c r="AP142" i="13"/>
  <c r="AL139" i="13"/>
  <c r="AR139" i="13"/>
  <c r="AJ138" i="13"/>
  <c r="AP138" i="13"/>
  <c r="AR135" i="13"/>
  <c r="AH135" i="13"/>
  <c r="AN135" i="13"/>
  <c r="AJ134" i="13"/>
  <c r="AP134" i="13"/>
  <c r="AL131" i="13"/>
  <c r="AR131" i="13"/>
  <c r="AJ130" i="13"/>
  <c r="AP130" i="13"/>
  <c r="AR127" i="13"/>
  <c r="AH127" i="13"/>
  <c r="AN127" i="13"/>
  <c r="AJ126" i="13"/>
  <c r="AP126" i="13"/>
  <c r="AL123" i="13"/>
  <c r="AR123" i="13"/>
  <c r="AJ122" i="13"/>
  <c r="AP122" i="13"/>
  <c r="AR119" i="13"/>
  <c r="AH119" i="13"/>
  <c r="AN119" i="13"/>
  <c r="AJ118" i="13"/>
  <c r="AP118" i="13"/>
  <c r="AL115" i="13"/>
  <c r="AR115" i="13"/>
  <c r="AJ114" i="13"/>
  <c r="AP114" i="13"/>
  <c r="AR111" i="13"/>
  <c r="AH111" i="13"/>
  <c r="AN111" i="13"/>
  <c r="AJ110" i="13"/>
  <c r="AP110" i="13"/>
  <c r="AP103" i="13"/>
  <c r="AP101" i="13"/>
  <c r="AJ101" i="13"/>
  <c r="AI100" i="13"/>
  <c r="AI99" i="13"/>
  <c r="AO99" i="13"/>
  <c r="AR98" i="13"/>
  <c r="AH98" i="13"/>
  <c r="AR88" i="13"/>
  <c r="AP85" i="13"/>
  <c r="AJ85" i="13"/>
  <c r="AP79" i="13"/>
  <c r="AI78" i="13"/>
  <c r="AP75" i="13"/>
  <c r="AJ75" i="13"/>
  <c r="AO72" i="13"/>
  <c r="AI72" i="13"/>
  <c r="AI70" i="13"/>
  <c r="AJ66" i="13"/>
  <c r="AP66" i="13"/>
  <c r="AJ64" i="13"/>
  <c r="AP64" i="13"/>
  <c r="AL55" i="13"/>
  <c r="AH55" i="13"/>
  <c r="AI49" i="13"/>
  <c r="AJ35" i="13"/>
  <c r="AP35" i="13"/>
  <c r="AR32" i="13"/>
  <c r="AH32" i="13"/>
  <c r="AJ11" i="13"/>
  <c r="AP11" i="13"/>
  <c r="AK107" i="13"/>
  <c r="AP105" i="13"/>
  <c r="AI104" i="13"/>
  <c r="AR102" i="13"/>
  <c r="AK95" i="13"/>
  <c r="AI94" i="13"/>
  <c r="AR92" i="13"/>
  <c r="AN92" i="13"/>
  <c r="AP91" i="13"/>
  <c r="AJ91" i="13"/>
  <c r="AI89" i="13"/>
  <c r="AO89" i="13"/>
  <c r="AI84" i="13"/>
  <c r="AR82" i="13"/>
  <c r="AI74" i="13"/>
  <c r="AP73" i="13"/>
  <c r="AQ71" i="13"/>
  <c r="AR65" i="13"/>
  <c r="AH65" i="13"/>
  <c r="AR63" i="13"/>
  <c r="AH63" i="13"/>
  <c r="AI62" i="13"/>
  <c r="AR60" i="13"/>
  <c r="AL60" i="13"/>
  <c r="AQ59" i="13"/>
  <c r="AQ53" i="13"/>
  <c r="AR48" i="13"/>
  <c r="AH48" i="13"/>
  <c r="AQ46" i="13"/>
  <c r="AI37" i="13"/>
  <c r="AO33" i="13"/>
  <c r="AL31" i="13"/>
  <c r="AI23" i="13"/>
  <c r="AI12" i="13"/>
  <c r="AP107" i="13"/>
  <c r="AI106" i="13"/>
  <c r="AR104" i="13"/>
  <c r="AN104" i="13"/>
  <c r="AP99" i="13"/>
  <c r="AI98" i="13"/>
  <c r="AR96" i="13"/>
  <c r="AH96" i="13"/>
  <c r="AP95" i="13"/>
  <c r="AP93" i="13"/>
  <c r="AI86" i="13"/>
  <c r="AK85" i="13"/>
  <c r="AR84" i="13"/>
  <c r="AP83" i="13"/>
  <c r="AJ83" i="13"/>
  <c r="AI81" i="13"/>
  <c r="AI76" i="13"/>
  <c r="AR74" i="13"/>
  <c r="AJ72" i="13"/>
  <c r="AJ68" i="13"/>
  <c r="AQ63" i="13"/>
  <c r="AP59" i="13"/>
  <c r="AO58" i="13"/>
  <c r="AI58" i="13"/>
  <c r="AJ53" i="13"/>
  <c r="AJ52" i="13"/>
  <c r="AP52" i="13"/>
  <c r="AJ49" i="13"/>
  <c r="AP49" i="13"/>
  <c r="AI47" i="13"/>
  <c r="AL45" i="13"/>
  <c r="AJ44" i="13"/>
  <c r="AH43" i="13"/>
  <c r="AP36" i="13"/>
  <c r="AP34" i="13"/>
  <c r="AL30" i="13"/>
  <c r="AH30" i="13"/>
  <c r="AJ29" i="13"/>
  <c r="AP29" i="13"/>
  <c r="AL21" i="13"/>
  <c r="AR57" i="13"/>
  <c r="AH57" i="13"/>
  <c r="AJ56" i="13"/>
  <c r="AQ55" i="13"/>
  <c r="AO54" i="13"/>
  <c r="AI54" i="13"/>
  <c r="AJ43" i="13"/>
  <c r="AJ41" i="13"/>
  <c r="AI39" i="13"/>
  <c r="AL38" i="13"/>
  <c r="AH38" i="13"/>
  <c r="AH35" i="13"/>
  <c r="AJ27" i="13"/>
  <c r="AP27" i="13"/>
  <c r="AL22" i="13"/>
  <c r="AR22" i="13"/>
  <c r="AN22" i="13"/>
  <c r="AO20" i="13"/>
  <c r="AI20" i="13"/>
  <c r="T12" i="13"/>
  <c r="AR7" i="13"/>
  <c r="X11" i="13"/>
  <c r="X12" i="13"/>
  <c r="X8" i="13"/>
  <c r="X9" i="13" s="1"/>
  <c r="AL7" i="13"/>
  <c r="T11" i="13"/>
  <c r="AH7" i="13"/>
  <c r="T8" i="13"/>
  <c r="AP97" i="13"/>
  <c r="AI96" i="13"/>
  <c r="AR94" i="13"/>
  <c r="AN94" i="13"/>
  <c r="AP89" i="13"/>
  <c r="AI88" i="13"/>
  <c r="AR86" i="13"/>
  <c r="AP81" i="13"/>
  <c r="AI80" i="13"/>
  <c r="AR78" i="13"/>
  <c r="AK75" i="13"/>
  <c r="AL71" i="13"/>
  <c r="AQ67" i="13"/>
  <c r="AO66" i="13"/>
  <c r="AJ60" i="13"/>
  <c r="AJ58" i="13"/>
  <c r="AP56" i="13"/>
  <c r="AO56" i="13"/>
  <c r="AK55" i="13"/>
  <c r="AI45" i="13"/>
  <c r="AL40" i="13"/>
  <c r="AR40" i="13"/>
  <c r="AR38" i="13"/>
  <c r="AQ36" i="13"/>
  <c r="AP28" i="13"/>
  <c r="AI14" i="13"/>
  <c r="AO13" i="13"/>
  <c r="AI13" i="13"/>
  <c r="U12" i="13"/>
  <c r="AJ9" i="13"/>
  <c r="AJ70" i="13"/>
  <c r="AH67" i="13"/>
  <c r="AQ65" i="13"/>
  <c r="AJ62" i="13"/>
  <c r="AL59" i="13"/>
  <c r="AH59" i="13"/>
  <c r="AQ57" i="13"/>
  <c r="AJ54" i="13"/>
  <c r="AO52" i="13"/>
  <c r="AI51" i="13"/>
  <c r="AQ48" i="13"/>
  <c r="AJ45" i="13"/>
  <c r="AL42" i="13"/>
  <c r="AH42" i="13"/>
  <c r="AQ40" i="13"/>
  <c r="AJ37" i="13"/>
  <c r="AN35" i="13"/>
  <c r="AO35" i="13"/>
  <c r="AQ32" i="13"/>
  <c r="AH29" i="13"/>
  <c r="AJ26" i="13"/>
  <c r="AH24" i="13"/>
  <c r="AR14" i="13"/>
  <c r="AH14" i="13"/>
  <c r="AQ10" i="13"/>
  <c r="W8" i="13"/>
  <c r="W9" i="13" s="1"/>
  <c r="W11" i="13"/>
  <c r="W13" i="13"/>
  <c r="AH9" i="13"/>
  <c r="AL8" i="13"/>
  <c r="AR51" i="13"/>
  <c r="AN51" i="13"/>
  <c r="AQ50" i="13"/>
  <c r="AJ47" i="13"/>
  <c r="AL44" i="13"/>
  <c r="AH44" i="13"/>
  <c r="AQ42" i="13"/>
  <c r="AJ39" i="13"/>
  <c r="AO37" i="13"/>
  <c r="AL36" i="13"/>
  <c r="AQ34" i="13"/>
  <c r="AJ31" i="13"/>
  <c r="AI26" i="13"/>
  <c r="AR25" i="13"/>
  <c r="AH25" i="13"/>
  <c r="AI22" i="13"/>
  <c r="AJ20" i="13"/>
  <c r="AP20" i="13"/>
  <c r="AI18" i="13"/>
  <c r="AH16" i="13"/>
  <c r="AI15" i="13"/>
  <c r="AL28" i="13"/>
  <c r="AH28" i="13"/>
  <c r="AR26" i="13"/>
  <c r="AN26" i="13"/>
  <c r="AP24" i="13"/>
  <c r="AQ22" i="13"/>
  <c r="AI19" i="13"/>
  <c r="AJ18" i="13"/>
  <c r="AP18" i="13"/>
  <c r="AP17" i="13"/>
  <c r="AI16" i="13"/>
  <c r="AO16" i="13"/>
  <c r="AJ15" i="13"/>
  <c r="AP15" i="13"/>
  <c r="AL12" i="13"/>
  <c r="AR12" i="13"/>
  <c r="AN12" i="13"/>
  <c r="AI10" i="13"/>
  <c r="AI9" i="13"/>
  <c r="AK8" i="13"/>
  <c r="W12" i="13"/>
  <c r="AJ7" i="13"/>
  <c r="AK6" i="13"/>
  <c r="AR5" i="13"/>
  <c r="AH5" i="13"/>
  <c r="AN5" i="13"/>
  <c r="AJ4" i="13"/>
  <c r="AQ28" i="13"/>
  <c r="AI25" i="13"/>
  <c r="AJ23" i="13"/>
  <c r="AP23" i="13"/>
  <c r="AP21" i="13"/>
  <c r="AR19" i="13"/>
  <c r="AR16" i="13"/>
  <c r="AN16" i="13"/>
  <c r="AJ13" i="13"/>
  <c r="AP13" i="13"/>
  <c r="AR10" i="13"/>
  <c r="AH10" i="13"/>
  <c r="AR9" i="13"/>
  <c r="AN9" i="13"/>
  <c r="AP8" i="13"/>
  <c r="V12" i="13"/>
  <c r="AI7" i="13"/>
  <c r="AO7" i="13"/>
  <c r="U11" i="13"/>
  <c r="AP6" i="13"/>
  <c r="AQ5" i="13"/>
  <c r="AI4" i="13"/>
  <c r="AO4" i="13"/>
  <c r="U13" i="13"/>
  <c r="X13" i="13"/>
  <c r="T13" i="13"/>
  <c r="U8" i="13"/>
  <c r="U9" i="13" s="1"/>
  <c r="D3" i="10"/>
  <c r="D9" i="10" s="1"/>
  <c r="AK1068" i="13" l="1"/>
  <c r="AK952" i="13"/>
  <c r="AK870" i="13"/>
  <c r="AK858" i="13"/>
  <c r="AK838" i="13"/>
  <c r="AK826" i="13"/>
  <c r="AK806" i="13"/>
  <c r="AK794" i="13"/>
  <c r="AK774" i="13"/>
  <c r="AK762" i="13"/>
  <c r="AK737" i="13"/>
  <c r="AK677" i="13"/>
  <c r="AK657" i="13"/>
  <c r="AK629" i="13"/>
  <c r="AK609" i="13"/>
  <c r="AK848" i="13"/>
  <c r="AK840" i="13"/>
  <c r="AK820" i="13"/>
  <c r="AK784" i="13"/>
  <c r="AK768" i="13"/>
  <c r="AK846" i="13"/>
  <c r="AK814" i="13"/>
  <c r="AK782" i="13"/>
  <c r="AK388" i="13"/>
  <c r="AK281" i="13"/>
  <c r="AK705" i="13"/>
  <c r="AK645" i="13"/>
  <c r="AK577" i="13"/>
  <c r="AK864" i="13"/>
  <c r="AK800" i="13"/>
  <c r="AK473" i="13"/>
  <c r="AK260" i="13"/>
  <c r="AK219" i="13"/>
  <c r="AK354" i="13"/>
  <c r="AK13" i="13"/>
  <c r="AK25" i="13"/>
  <c r="AK51" i="13"/>
  <c r="AK130" i="13"/>
  <c r="AK162" i="13"/>
  <c r="AK194" i="13"/>
  <c r="AK112" i="13"/>
  <c r="AK128" i="13"/>
  <c r="AK144" i="13"/>
  <c r="AK160" i="13"/>
  <c r="AK176" i="13"/>
  <c r="AK201" i="13"/>
  <c r="AK233" i="13"/>
  <c r="AK193" i="13"/>
  <c r="AK199" i="13"/>
  <c r="AK210" i="13"/>
  <c r="AK269" i="13"/>
  <c r="AK390" i="13"/>
  <c r="AK227" i="13"/>
  <c r="AK317" i="13"/>
  <c r="AK451" i="13"/>
  <c r="AK467" i="13"/>
  <c r="AK483" i="13"/>
  <c r="AK772" i="13"/>
  <c r="AK780" i="13"/>
  <c r="AK872" i="13"/>
  <c r="AK878" i="13"/>
  <c r="AK581" i="13"/>
  <c r="AK693" i="13"/>
  <c r="AK805" i="13"/>
  <c r="AK817" i="13"/>
  <c r="AK837" i="13"/>
  <c r="AK849" i="13"/>
  <c r="AK853" i="13"/>
  <c r="AK865" i="13"/>
  <c r="AK758" i="13"/>
  <c r="AQ673" i="13"/>
  <c r="AQ493" i="13"/>
  <c r="AQ361" i="13"/>
  <c r="AQ281" i="13"/>
  <c r="AQ420" i="13"/>
  <c r="AQ465" i="13"/>
  <c r="AQ689" i="13"/>
  <c r="AQ661" i="13"/>
  <c r="AQ553" i="13"/>
  <c r="AQ847" i="13"/>
  <c r="AQ827" i="13"/>
  <c r="AQ739" i="13"/>
  <c r="AQ695" i="13"/>
  <c r="AQ675" i="13"/>
  <c r="AQ631" i="13"/>
  <c r="AQ611" i="13"/>
  <c r="AQ567" i="13"/>
  <c r="AQ459" i="13"/>
  <c r="AQ455" i="13"/>
  <c r="AQ451" i="13"/>
  <c r="AL593" i="13"/>
  <c r="AL705" i="13"/>
  <c r="AL125" i="13"/>
  <c r="AL498" i="13"/>
  <c r="AK673" i="13"/>
  <c r="AK721" i="13"/>
  <c r="AK741" i="13"/>
  <c r="AK773" i="13"/>
  <c r="AK801" i="13"/>
  <c r="AK74" i="13"/>
  <c r="AK854" i="13"/>
  <c r="AK20" i="13"/>
  <c r="AK21" i="13"/>
  <c r="AK17" i="13"/>
  <c r="AK97" i="13"/>
  <c r="AK46" i="13"/>
  <c r="AK30" i="13"/>
  <c r="AK118" i="13"/>
  <c r="AK126" i="13"/>
  <c r="AK138" i="13"/>
  <c r="AK150" i="13"/>
  <c r="AK158" i="13"/>
  <c r="AK170" i="13"/>
  <c r="AK182" i="13"/>
  <c r="AK197" i="13"/>
  <c r="AK209" i="13"/>
  <c r="AK221" i="13"/>
  <c r="AK229" i="13"/>
  <c r="AK241" i="13"/>
  <c r="AK273" i="13"/>
  <c r="AK255" i="13"/>
  <c r="AK94" i="13"/>
  <c r="AK406" i="13"/>
  <c r="AK135" i="13"/>
  <c r="AK198" i="13"/>
  <c r="AK214" i="13"/>
  <c r="AK274" i="13"/>
  <c r="AK290" i="13"/>
  <c r="AK365" i="13"/>
  <c r="AK370" i="13"/>
  <c r="AK381" i="13"/>
  <c r="AK426" i="13"/>
  <c r="AK366" i="13"/>
  <c r="AK402" i="13"/>
  <c r="AK457" i="13"/>
  <c r="AK756" i="13"/>
  <c r="AK764" i="13"/>
  <c r="AK852" i="13"/>
  <c r="AQ405" i="13"/>
  <c r="AK513" i="13"/>
  <c r="AK593" i="13"/>
  <c r="AK753" i="13"/>
  <c r="AK785" i="13"/>
  <c r="AK789" i="13"/>
  <c r="AQ573" i="13"/>
  <c r="AQ641" i="13"/>
  <c r="AK790" i="13"/>
  <c r="AL901" i="13"/>
  <c r="AL713" i="13"/>
  <c r="AL585" i="13"/>
  <c r="AL1005" i="13"/>
  <c r="AL1059" i="13"/>
  <c r="AL1051" i="13"/>
  <c r="AL1031" i="13"/>
  <c r="AL1019" i="13"/>
  <c r="AL995" i="13"/>
  <c r="AL987" i="13"/>
  <c r="AL963" i="13"/>
  <c r="AL955" i="13"/>
  <c r="AL931" i="13"/>
  <c r="AL923" i="13"/>
  <c r="AL903" i="13"/>
  <c r="AL853" i="13"/>
  <c r="AL597" i="13"/>
  <c r="AL533" i="13"/>
  <c r="AL451" i="13"/>
  <c r="AL341" i="13"/>
  <c r="AL214" i="13"/>
  <c r="AL799" i="13"/>
  <c r="AL795" i="13"/>
  <c r="AL783" i="13"/>
  <c r="AL779" i="13"/>
  <c r="AL767" i="13"/>
  <c r="AL763" i="13"/>
  <c r="AL751" i="13"/>
  <c r="AL747" i="13"/>
  <c r="AL687" i="13"/>
  <c r="AL683" i="13"/>
  <c r="AL639" i="13"/>
  <c r="AL635" i="13"/>
  <c r="AL559" i="13"/>
  <c r="AL555" i="13"/>
  <c r="AL523" i="13"/>
  <c r="AL264" i="13"/>
  <c r="AL495" i="13"/>
  <c r="AL841" i="13"/>
  <c r="AL737" i="13"/>
  <c r="AL1061" i="13"/>
  <c r="AL1033" i="13"/>
  <c r="AL1021" i="13"/>
  <c r="AL993" i="13"/>
  <c r="AL977" i="13"/>
  <c r="AL925" i="13"/>
  <c r="AL1067" i="13"/>
  <c r="AL1027" i="13"/>
  <c r="AL951" i="13"/>
  <c r="AL939" i="13"/>
  <c r="AL899" i="13"/>
  <c r="AL885" i="13"/>
  <c r="AL869" i="13"/>
  <c r="AL613" i="13"/>
  <c r="AL501" i="13"/>
  <c r="AL413" i="13"/>
  <c r="AL309" i="13"/>
  <c r="AL246" i="13"/>
  <c r="AL735" i="13"/>
  <c r="AL731" i="13"/>
  <c r="AL655" i="13"/>
  <c r="AL651" i="13"/>
  <c r="AL607" i="13"/>
  <c r="AL603" i="13"/>
  <c r="AL157" i="13"/>
  <c r="AL463" i="13"/>
  <c r="AL365" i="13"/>
  <c r="AL301" i="13"/>
  <c r="AL511" i="13"/>
  <c r="AL488" i="13"/>
  <c r="AH573" i="13"/>
  <c r="AH733" i="13"/>
  <c r="AH1009" i="13"/>
  <c r="AH1021" i="13"/>
  <c r="AI266" i="13"/>
  <c r="AI370" i="13"/>
  <c r="AI426" i="13"/>
  <c r="AI500" i="13"/>
  <c r="AH530" i="13"/>
  <c r="AI570" i="13"/>
  <c r="AI586" i="13"/>
  <c r="AI602" i="13"/>
  <c r="AI660" i="13"/>
  <c r="AI708" i="13"/>
  <c r="AI778" i="13"/>
  <c r="AI874" i="13"/>
  <c r="AI913" i="13"/>
  <c r="AI937" i="13"/>
  <c r="AI965" i="13"/>
  <c r="AI989" i="13"/>
  <c r="AI1013" i="13"/>
  <c r="AI1041" i="13"/>
  <c r="AI1069" i="13"/>
  <c r="W27" i="13"/>
  <c r="W22" i="13"/>
  <c r="W51" i="13"/>
  <c r="AQ341" i="13"/>
  <c r="AQ349" i="13"/>
  <c r="AQ402" i="13"/>
  <c r="AQ481" i="13"/>
  <c r="AQ313" i="13"/>
  <c r="AQ545" i="13"/>
  <c r="AQ589" i="13"/>
  <c r="AQ625" i="13"/>
  <c r="AQ1039" i="13"/>
  <c r="AQ947" i="13"/>
  <c r="AQ891" i="13"/>
  <c r="AQ881" i="13"/>
  <c r="AQ1023" i="13"/>
  <c r="AQ999" i="13"/>
  <c r="AQ963" i="13"/>
  <c r="AQ1031" i="13"/>
  <c r="AQ1003" i="13"/>
  <c r="AQ975" i="13"/>
  <c r="AQ907" i="13"/>
  <c r="AQ1019" i="13"/>
  <c r="AQ987" i="13"/>
  <c r="AQ943" i="13"/>
  <c r="AQ883" i="13"/>
  <c r="AQ1047" i="13"/>
  <c r="AQ911" i="13"/>
  <c r="AQ899" i="13"/>
  <c r="AQ887" i="13"/>
  <c r="AQ861" i="13"/>
  <c r="AQ845" i="13"/>
  <c r="AQ829" i="13"/>
  <c r="AQ813" i="13"/>
  <c r="AQ797" i="13"/>
  <c r="AQ781" i="13"/>
  <c r="AQ765" i="13"/>
  <c r="AQ741" i="13"/>
  <c r="AQ729" i="13"/>
  <c r="AQ709" i="13"/>
  <c r="AQ697" i="13"/>
  <c r="AQ677" i="13"/>
  <c r="AQ665" i="13"/>
  <c r="AQ645" i="13"/>
  <c r="AQ633" i="13"/>
  <c r="AQ613" i="13"/>
  <c r="AQ601" i="13"/>
  <c r="AQ581" i="13"/>
  <c r="AQ569" i="13"/>
  <c r="AQ529" i="13"/>
  <c r="AQ513" i="13"/>
  <c r="AQ499" i="13"/>
  <c r="AQ453" i="13"/>
  <c r="AQ435" i="13"/>
  <c r="AQ403" i="13"/>
  <c r="AQ386" i="13"/>
  <c r="AQ267" i="13"/>
  <c r="AQ1063" i="13"/>
  <c r="AQ959" i="13"/>
  <c r="AQ955" i="13"/>
  <c r="AQ1011" i="13"/>
  <c r="AQ995" i="13"/>
  <c r="AQ895" i="13"/>
  <c r="AQ1035" i="13"/>
  <c r="AQ979" i="13"/>
  <c r="AQ869" i="13"/>
  <c r="AQ849" i="13"/>
  <c r="AQ837" i="13"/>
  <c r="AQ817" i="13"/>
  <c r="AQ805" i="13"/>
  <c r="AQ785" i="13"/>
  <c r="AQ773" i="13"/>
  <c r="AQ749" i="13"/>
  <c r="AQ721" i="13"/>
  <c r="AQ705" i="13"/>
  <c r="AQ693" i="13"/>
  <c r="AQ649" i="13"/>
  <c r="AQ637" i="13"/>
  <c r="AQ621" i="13"/>
  <c r="AQ593" i="13"/>
  <c r="AQ577" i="13"/>
  <c r="AQ565" i="13"/>
  <c r="AQ469" i="13"/>
  <c r="AQ461" i="13"/>
  <c r="AQ345" i="13"/>
  <c r="AQ871" i="13"/>
  <c r="AQ855" i="13"/>
  <c r="AQ839" i="13"/>
  <c r="AQ823" i="13"/>
  <c r="AQ807" i="13"/>
  <c r="AQ853" i="13"/>
  <c r="AQ821" i="13"/>
  <c r="AQ789" i="13"/>
  <c r="AQ757" i="13"/>
  <c r="AQ737" i="13"/>
  <c r="AQ725" i="13"/>
  <c r="AQ685" i="13"/>
  <c r="AQ657" i="13"/>
  <c r="AQ617" i="13"/>
  <c r="AQ605" i="13"/>
  <c r="AQ585" i="13"/>
  <c r="AQ418" i="13"/>
  <c r="AQ377" i="13"/>
  <c r="AQ297" i="13"/>
  <c r="AQ262" i="13"/>
  <c r="AQ222" i="13"/>
  <c r="AQ851" i="13"/>
  <c r="AQ819" i="13"/>
  <c r="AQ783" i="13"/>
  <c r="AQ767" i="13"/>
  <c r="AQ747" i="13"/>
  <c r="AQ735" i="13"/>
  <c r="AQ715" i="13"/>
  <c r="AQ703" i="13"/>
  <c r="AQ683" i="13"/>
  <c r="AQ671" i="13"/>
  <c r="AQ651" i="13"/>
  <c r="AQ639" i="13"/>
  <c r="AQ619" i="13"/>
  <c r="AQ607" i="13"/>
  <c r="AQ587" i="13"/>
  <c r="AQ575" i="13"/>
  <c r="AQ555" i="13"/>
  <c r="AQ521" i="13"/>
  <c r="AQ489" i="13"/>
  <c r="AQ473" i="13"/>
  <c r="AQ457" i="13"/>
  <c r="AQ434" i="13"/>
  <c r="AQ353" i="13"/>
  <c r="AQ525" i="13"/>
  <c r="AQ333" i="13"/>
  <c r="AQ325" i="13"/>
  <c r="AQ277" i="13"/>
  <c r="AQ214" i="13"/>
  <c r="AQ190" i="13"/>
  <c r="AQ135" i="13"/>
  <c r="AQ503" i="13"/>
  <c r="AQ259" i="13"/>
  <c r="AQ371" i="13"/>
  <c r="AQ355" i="13"/>
  <c r="AQ339" i="13"/>
  <c r="AQ323" i="13"/>
  <c r="AQ307" i="13"/>
  <c r="AQ291" i="13"/>
  <c r="AQ275" i="13"/>
  <c r="AQ226" i="13"/>
  <c r="AQ218" i="13"/>
  <c r="AQ240" i="13"/>
  <c r="AQ224" i="13"/>
  <c r="AQ208" i="13"/>
  <c r="AQ81" i="13"/>
  <c r="AQ169" i="13"/>
  <c r="AQ153" i="13"/>
  <c r="AQ137" i="13"/>
  <c r="AQ121" i="13"/>
  <c r="AQ96" i="13"/>
  <c r="AQ89" i="13"/>
  <c r="AQ44" i="13"/>
  <c r="AQ17" i="13"/>
  <c r="AQ24" i="13"/>
  <c r="AQ21" i="13"/>
  <c r="AQ1043" i="13"/>
  <c r="AQ873" i="13"/>
  <c r="AQ865" i="13"/>
  <c r="AQ857" i="13"/>
  <c r="AQ841" i="13"/>
  <c r="AQ833" i="13"/>
  <c r="AQ825" i="13"/>
  <c r="AQ809" i="13"/>
  <c r="AQ801" i="13"/>
  <c r="AQ793" i="13"/>
  <c r="AQ777" i="13"/>
  <c r="AQ769" i="13"/>
  <c r="AQ761" i="13"/>
  <c r="AQ753" i="13"/>
  <c r="AQ717" i="13"/>
  <c r="AQ701" i="13"/>
  <c r="AQ681" i="13"/>
  <c r="AQ669" i="13"/>
  <c r="AQ653" i="13"/>
  <c r="AQ561" i="13"/>
  <c r="AQ515" i="13"/>
  <c r="AQ497" i="13"/>
  <c r="AQ329" i="13"/>
  <c r="AQ151" i="13"/>
  <c r="AQ74" i="13"/>
  <c r="AQ388" i="13"/>
  <c r="AQ863" i="13"/>
  <c r="AQ843" i="13"/>
  <c r="AQ831" i="13"/>
  <c r="AQ811" i="13"/>
  <c r="AQ799" i="13"/>
  <c r="AQ787" i="13"/>
  <c r="AQ771" i="13"/>
  <c r="AQ755" i="13"/>
  <c r="AQ743" i="13"/>
  <c r="AQ723" i="13"/>
  <c r="AQ711" i="13"/>
  <c r="AQ691" i="13"/>
  <c r="AQ679" i="13"/>
  <c r="AQ659" i="13"/>
  <c r="AQ647" i="13"/>
  <c r="AQ627" i="13"/>
  <c r="AQ615" i="13"/>
  <c r="AQ595" i="13"/>
  <c r="AQ583" i="13"/>
  <c r="AQ563" i="13"/>
  <c r="AQ539" i="13"/>
  <c r="AQ507" i="13"/>
  <c r="AQ387" i="13"/>
  <c r="AQ305" i="13"/>
  <c r="AQ192" i="13"/>
  <c r="AQ119" i="13"/>
  <c r="AQ549" i="13"/>
  <c r="AQ541" i="13"/>
  <c r="AQ533" i="13"/>
  <c r="AQ381" i="13"/>
  <c r="AQ373" i="13"/>
  <c r="AQ317" i="13"/>
  <c r="AQ268" i="13"/>
  <c r="AQ246" i="13"/>
  <c r="AQ198" i="13"/>
  <c r="AQ167" i="13"/>
  <c r="AQ543" i="13"/>
  <c r="AQ375" i="13"/>
  <c r="AQ359" i="13"/>
  <c r="AQ343" i="13"/>
  <c r="AQ327" i="13"/>
  <c r="AQ311" i="13"/>
  <c r="AQ295" i="13"/>
  <c r="AQ279" i="13"/>
  <c r="AQ210" i="13"/>
  <c r="AQ202" i="13"/>
  <c r="AQ143" i="13"/>
  <c r="AQ111" i="13"/>
  <c r="AQ94" i="13"/>
  <c r="AQ77" i="13"/>
  <c r="AQ244" i="13"/>
  <c r="AQ228" i="13"/>
  <c r="AQ212" i="13"/>
  <c r="AQ61" i="13"/>
  <c r="AQ173" i="13"/>
  <c r="AQ157" i="13"/>
  <c r="AQ141" i="13"/>
  <c r="AQ125" i="13"/>
  <c r="AQ109" i="13"/>
  <c r="AQ86" i="13"/>
  <c r="AQ79" i="13"/>
  <c r="AQ25" i="13"/>
  <c r="AQ69" i="13"/>
  <c r="AQ38" i="13"/>
  <c r="AQ14" i="13"/>
  <c r="AQ8" i="13"/>
  <c r="AQ6" i="13"/>
  <c r="AQ12" i="13"/>
  <c r="AQ745" i="13"/>
  <c r="AQ733" i="13"/>
  <c r="AQ713" i="13"/>
  <c r="AQ629" i="13"/>
  <c r="AQ609" i="13"/>
  <c r="AQ597" i="13"/>
  <c r="AQ557" i="13"/>
  <c r="AQ547" i="13"/>
  <c r="AQ531" i="13"/>
  <c r="AQ485" i="13"/>
  <c r="AQ477" i="13"/>
  <c r="AQ437" i="13"/>
  <c r="AQ867" i="13"/>
  <c r="AQ835" i="13"/>
  <c r="AQ803" i="13"/>
  <c r="AQ791" i="13"/>
  <c r="AQ775" i="13"/>
  <c r="AQ759" i="13"/>
  <c r="AQ751" i="13"/>
  <c r="AQ731" i="13"/>
  <c r="AQ719" i="13"/>
  <c r="AQ699" i="13"/>
  <c r="AQ687" i="13"/>
  <c r="AQ667" i="13"/>
  <c r="AQ655" i="13"/>
  <c r="AQ635" i="13"/>
  <c r="AQ623" i="13"/>
  <c r="AQ603" i="13"/>
  <c r="AQ591" i="13"/>
  <c r="AQ571" i="13"/>
  <c r="AQ559" i="13"/>
  <c r="AQ537" i="13"/>
  <c r="AQ505" i="13"/>
  <c r="AQ419" i="13"/>
  <c r="AQ289" i="13"/>
  <c r="AQ238" i="13"/>
  <c r="AQ206" i="13"/>
  <c r="AQ183" i="13"/>
  <c r="AQ495" i="13"/>
  <c r="AQ491" i="13"/>
  <c r="AQ487" i="13"/>
  <c r="AQ483" i="13"/>
  <c r="AQ479" i="13"/>
  <c r="AQ475" i="13"/>
  <c r="AQ471" i="13"/>
  <c r="AQ467" i="13"/>
  <c r="AQ463" i="13"/>
  <c r="AK515" i="13"/>
  <c r="AK547" i="13"/>
  <c r="AK760" i="13"/>
  <c r="AK776" i="13"/>
  <c r="AK792" i="13"/>
  <c r="AK804" i="13"/>
  <c r="AK824" i="13"/>
  <c r="AK836" i="13"/>
  <c r="AK856" i="13"/>
  <c r="AK868" i="13"/>
  <c r="AK411" i="13"/>
  <c r="AK561" i="13"/>
  <c r="AK597" i="13"/>
  <c r="AK625" i="13"/>
  <c r="AK661" i="13"/>
  <c r="AK689" i="13"/>
  <c r="AK725" i="13"/>
  <c r="AK869" i="13"/>
  <c r="AK297" i="13"/>
  <c r="AN895" i="13"/>
  <c r="AN955" i="13"/>
  <c r="AN975" i="13"/>
  <c r="AN1003" i="13"/>
  <c r="AN1023" i="13"/>
  <c r="AN933" i="13"/>
  <c r="AN609" i="13"/>
  <c r="AK987" i="13"/>
  <c r="AK1028" i="13"/>
  <c r="AK890" i="13"/>
  <c r="AK923" i="13"/>
  <c r="AK935" i="13"/>
  <c r="AK972" i="13"/>
  <c r="AK1063" i="13"/>
  <c r="AK919" i="13"/>
  <c r="AK895" i="13"/>
  <c r="AK427" i="13"/>
  <c r="AK1052" i="13"/>
  <c r="AK1016" i="13"/>
  <c r="AK968" i="13"/>
  <c r="AK1008" i="13"/>
  <c r="AK959" i="13"/>
  <c r="AK943" i="13"/>
  <c r="AK1059" i="13"/>
  <c r="AK984" i="13"/>
  <c r="AK904" i="13"/>
  <c r="AK866" i="13"/>
  <c r="AK850" i="13"/>
  <c r="AK834" i="13"/>
  <c r="AK818" i="13"/>
  <c r="AK802" i="13"/>
  <c r="AK786" i="13"/>
  <c r="AK770" i="13"/>
  <c r="AK278" i="13"/>
  <c r="AK1035" i="13"/>
  <c r="AK874" i="13"/>
  <c r="AK862" i="13"/>
  <c r="AK842" i="13"/>
  <c r="AK830" i="13"/>
  <c r="AK810" i="13"/>
  <c r="AK798" i="13"/>
  <c r="AK778" i="13"/>
  <c r="AK766" i="13"/>
  <c r="AK437" i="13"/>
  <c r="AK377" i="13"/>
  <c r="AK358" i="13"/>
  <c r="AK203" i="13"/>
  <c r="AK164" i="13"/>
  <c r="AK833" i="13"/>
  <c r="AK821" i="13"/>
  <c r="AK769" i="13"/>
  <c r="AK757" i="13"/>
  <c r="AK529" i="13"/>
  <c r="AK860" i="13"/>
  <c r="AK844" i="13"/>
  <c r="AK828" i="13"/>
  <c r="AK812" i="13"/>
  <c r="AK796" i="13"/>
  <c r="AK971" i="13"/>
  <c r="AN753" i="13"/>
  <c r="AN833" i="13"/>
  <c r="AN981" i="13"/>
  <c r="AN953" i="13"/>
  <c r="AN941" i="13"/>
  <c r="AN925" i="13"/>
  <c r="AN749" i="13"/>
  <c r="AN653" i="13"/>
  <c r="AN825" i="13"/>
  <c r="AN673" i="13"/>
  <c r="AN577" i="13"/>
  <c r="AN464" i="13"/>
  <c r="AN1065" i="13"/>
  <c r="AN957" i="13"/>
  <c r="AN921" i="13"/>
  <c r="AN845" i="13"/>
  <c r="AN589" i="13"/>
  <c r="AN887" i="13"/>
  <c r="AN1079" i="13"/>
  <c r="AN705" i="13"/>
  <c r="AN697" i="13"/>
  <c r="AN945" i="13"/>
  <c r="AN1059" i="13"/>
  <c r="AN1043" i="13"/>
  <c r="AN1027" i="13"/>
  <c r="AN1011" i="13"/>
  <c r="AN995" i="13"/>
  <c r="AN979" i="13"/>
  <c r="AN963" i="13"/>
  <c r="AN947" i="13"/>
  <c r="AN931" i="13"/>
  <c r="AN915" i="13"/>
  <c r="AN899" i="13"/>
  <c r="AN633" i="13"/>
  <c r="AN1029" i="13"/>
  <c r="AN897" i="13"/>
  <c r="AN1063" i="13"/>
  <c r="AN1047" i="13"/>
  <c r="AN1031" i="13"/>
  <c r="AN1015" i="13"/>
  <c r="AN999" i="13"/>
  <c r="AN983" i="13"/>
  <c r="AN967" i="13"/>
  <c r="AN951" i="13"/>
  <c r="AN935" i="13"/>
  <c r="AN919" i="13"/>
  <c r="AN903" i="13"/>
  <c r="AN875" i="13"/>
  <c r="AN246" i="13"/>
  <c r="AN863" i="13"/>
  <c r="AN847" i="13"/>
  <c r="AN831" i="13"/>
  <c r="AN815" i="13"/>
  <c r="AN799" i="13"/>
  <c r="AN783" i="13"/>
  <c r="AN767" i="13"/>
  <c r="AN751" i="13"/>
  <c r="AN735" i="13"/>
  <c r="AN813" i="13"/>
  <c r="AN761" i="13"/>
  <c r="AN569" i="13"/>
  <c r="AN1077" i="13"/>
  <c r="AN1035" i="13"/>
  <c r="AN1007" i="13"/>
  <c r="AN971" i="13"/>
  <c r="AN943" i="13"/>
  <c r="AN907" i="13"/>
  <c r="AN853" i="13"/>
  <c r="AN837" i="13"/>
  <c r="AN789" i="13"/>
  <c r="AN773" i="13"/>
  <c r="AN597" i="13"/>
  <c r="AN581" i="13"/>
  <c r="AN532" i="13"/>
  <c r="AN851" i="13"/>
  <c r="AN787" i="13"/>
  <c r="AN719" i="13"/>
  <c r="AN703" i="13"/>
  <c r="AN687" i="13"/>
  <c r="AN671" i="13"/>
  <c r="AN655" i="13"/>
  <c r="AN639" i="13"/>
  <c r="AN623" i="13"/>
  <c r="AN607" i="13"/>
  <c r="AN591" i="13"/>
  <c r="AN575" i="13"/>
  <c r="AN559" i="13"/>
  <c r="AN506" i="13"/>
  <c r="AN468" i="13"/>
  <c r="AK992" i="13"/>
  <c r="AK1056" i="13"/>
  <c r="AR865" i="13"/>
  <c r="AR657" i="13"/>
  <c r="AR1041" i="13"/>
  <c r="AR1017" i="13"/>
  <c r="AR965" i="13"/>
  <c r="AR897" i="13"/>
  <c r="AR781" i="13"/>
  <c r="AR841" i="13"/>
  <c r="AR547" i="13"/>
  <c r="AR997" i="13"/>
  <c r="AR989" i="13"/>
  <c r="AR797" i="13"/>
  <c r="AR717" i="13"/>
  <c r="AR621" i="13"/>
  <c r="AR499" i="13"/>
  <c r="AR456" i="13"/>
  <c r="AR857" i="13"/>
  <c r="AR793" i="13"/>
  <c r="AR729" i="13"/>
  <c r="AR665" i="13"/>
  <c r="AR601" i="13"/>
  <c r="AR515" i="13"/>
  <c r="AR480" i="13"/>
  <c r="AR891" i="13"/>
  <c r="AR801" i="13"/>
  <c r="AR689" i="13"/>
  <c r="AR673" i="13"/>
  <c r="AR625" i="13"/>
  <c r="AR721" i="13"/>
  <c r="AR561" i="13"/>
  <c r="AR1009" i="13"/>
  <c r="AR905" i="13"/>
  <c r="AR557" i="13"/>
  <c r="AR887" i="13"/>
  <c r="AR777" i="13"/>
  <c r="AR745" i="13"/>
  <c r="AR569" i="13"/>
  <c r="AR125" i="13"/>
  <c r="AR1079" i="13"/>
  <c r="AR753" i="13"/>
  <c r="AR705" i="13"/>
  <c r="AR1061" i="13"/>
  <c r="AR1049" i="13"/>
  <c r="AR1021" i="13"/>
  <c r="AR1005" i="13"/>
  <c r="AR977" i="13"/>
  <c r="AR969" i="13"/>
  <c r="AR961" i="13"/>
  <c r="AR1075" i="13"/>
  <c r="AR1063" i="13"/>
  <c r="AR1047" i="13"/>
  <c r="AR1031" i="13"/>
  <c r="AR1015" i="13"/>
  <c r="AR999" i="13"/>
  <c r="AR983" i="13"/>
  <c r="AR967" i="13"/>
  <c r="AR951" i="13"/>
  <c r="AR935" i="13"/>
  <c r="AR919" i="13"/>
  <c r="AR903" i="13"/>
  <c r="AR893" i="13"/>
  <c r="AR875" i="13"/>
  <c r="AR1073" i="13"/>
  <c r="AR1029" i="13"/>
  <c r="AR889" i="13"/>
  <c r="AR637" i="13"/>
  <c r="AR873" i="13"/>
  <c r="AR825" i="13"/>
  <c r="AR761" i="13"/>
  <c r="AR713" i="13"/>
  <c r="AR681" i="13"/>
  <c r="AR883" i="13"/>
  <c r="AR737" i="13"/>
  <c r="AR593" i="13"/>
  <c r="AR1057" i="13"/>
  <c r="AR1001" i="13"/>
  <c r="AR953" i="13"/>
  <c r="AR941" i="13"/>
  <c r="AR933" i="13"/>
  <c r="AR917" i="13"/>
  <c r="AR1077" i="13"/>
  <c r="AR1067" i="13"/>
  <c r="AR1051" i="13"/>
  <c r="AR1035" i="13"/>
  <c r="AR1019" i="13"/>
  <c r="AR1003" i="13"/>
  <c r="AR987" i="13"/>
  <c r="AR971" i="13"/>
  <c r="AR955" i="13"/>
  <c r="AR939" i="13"/>
  <c r="AR923" i="13"/>
  <c r="AR907" i="13"/>
  <c r="AR885" i="13"/>
  <c r="AR789" i="13"/>
  <c r="AR661" i="13"/>
  <c r="AR877" i="13"/>
  <c r="AR549" i="13"/>
  <c r="AR445" i="13"/>
  <c r="AR341" i="13"/>
  <c r="AR325" i="13"/>
  <c r="AR293" i="13"/>
  <c r="AR214" i="13"/>
  <c r="AR879" i="13"/>
  <c r="AR867" i="13"/>
  <c r="AR859" i="13"/>
  <c r="AR851" i="13"/>
  <c r="AR843" i="13"/>
  <c r="AR835" i="13"/>
  <c r="AR827" i="13"/>
  <c r="AR819" i="13"/>
  <c r="AR811" i="13"/>
  <c r="AR803" i="13"/>
  <c r="AR795" i="13"/>
  <c r="AR787" i="13"/>
  <c r="AR779" i="13"/>
  <c r="AR771" i="13"/>
  <c r="AR763" i="13"/>
  <c r="AR755" i="13"/>
  <c r="AR747" i="13"/>
  <c r="AR739" i="13"/>
  <c r="AR407" i="13"/>
  <c r="AR573" i="13"/>
  <c r="AR769" i="13"/>
  <c r="AR817" i="13"/>
  <c r="AR633" i="13"/>
  <c r="AO1018" i="13"/>
  <c r="AO994" i="13"/>
  <c r="AO392" i="13"/>
  <c r="AO241" i="13"/>
  <c r="AO1072" i="13"/>
  <c r="AO1064" i="13"/>
  <c r="AO1056" i="13"/>
  <c r="AO1048" i="13"/>
  <c r="AO1040" i="13"/>
  <c r="AO1032" i="13"/>
  <c r="AO1024" i="13"/>
  <c r="AO1016" i="13"/>
  <c r="AO1008" i="13"/>
  <c r="AO1000" i="13"/>
  <c r="AO992" i="13"/>
  <c r="AO984" i="13"/>
  <c r="AO976" i="13"/>
  <c r="AO968" i="13"/>
  <c r="AO960" i="13"/>
  <c r="AO952" i="13"/>
  <c r="AO944" i="13"/>
  <c r="AO936" i="13"/>
  <c r="AO928" i="13"/>
  <c r="AO920" i="13"/>
  <c r="AO912" i="13"/>
  <c r="AO904" i="13"/>
  <c r="AO896" i="13"/>
  <c r="AO877" i="13"/>
  <c r="AO1038" i="13"/>
  <c r="AO938" i="13"/>
  <c r="AO898" i="13"/>
  <c r="AO1058" i="13"/>
  <c r="AO1052" i="13"/>
  <c r="AO1020" i="13"/>
  <c r="AO988" i="13"/>
  <c r="AO956" i="13"/>
  <c r="AO924" i="13"/>
  <c r="AO1062" i="13"/>
  <c r="AO1030" i="13"/>
  <c r="AO934" i="13"/>
  <c r="AO914" i="13"/>
  <c r="AO888" i="13"/>
  <c r="AO409" i="13"/>
  <c r="AO266" i="13"/>
  <c r="AO876" i="13"/>
  <c r="AO1060" i="13"/>
  <c r="AO1028" i="13"/>
  <c r="AO996" i="13"/>
  <c r="AO964" i="13"/>
  <c r="AO932" i="13"/>
  <c r="AO900" i="13"/>
  <c r="AO300" i="13"/>
  <c r="AO974" i="13"/>
  <c r="AO348" i="13"/>
  <c r="AO752" i="13"/>
  <c r="AO720" i="13"/>
  <c r="AO688" i="13"/>
  <c r="AO656" i="13"/>
  <c r="AO624" i="13"/>
  <c r="AO592" i="13"/>
  <c r="AO560" i="13"/>
  <c r="AO534" i="13"/>
  <c r="AO470" i="13"/>
  <c r="AR488" i="13"/>
  <c r="AR733" i="13"/>
  <c r="AL531" i="13"/>
  <c r="AL677" i="13"/>
  <c r="AL805" i="13"/>
  <c r="AL895" i="13"/>
  <c r="AL911" i="13"/>
  <c r="AL927" i="13"/>
  <c r="AL943" i="13"/>
  <c r="AL959" i="13"/>
  <c r="AL975" i="13"/>
  <c r="AL991" i="13"/>
  <c r="AL1007" i="13"/>
  <c r="AL1023" i="13"/>
  <c r="AL1039" i="13"/>
  <c r="AL1055" i="13"/>
  <c r="AL913" i="13"/>
  <c r="AL949" i="13"/>
  <c r="AL985" i="13"/>
  <c r="AL649" i="13"/>
  <c r="AL765" i="13"/>
  <c r="AL861" i="13"/>
  <c r="AJ592" i="13"/>
  <c r="AJ1060" i="13"/>
  <c r="AJ936" i="13"/>
  <c r="AJ860" i="13"/>
  <c r="AJ812" i="13"/>
  <c r="AJ732" i="13"/>
  <c r="AJ700" i="13"/>
  <c r="AJ636" i="13"/>
  <c r="AJ604" i="13"/>
  <c r="AJ536" i="13"/>
  <c r="AJ486" i="13"/>
  <c r="AJ430" i="13"/>
  <c r="AJ312" i="13"/>
  <c r="AJ872" i="13"/>
  <c r="AJ800" i="13"/>
  <c r="AJ1072" i="13"/>
  <c r="AJ1056" i="13"/>
  <c r="AJ1052" i="13"/>
  <c r="AJ1028" i="13"/>
  <c r="AJ1024" i="13"/>
  <c r="AJ1008" i="13"/>
  <c r="AJ1004" i="13"/>
  <c r="AJ928" i="13"/>
  <c r="AJ890" i="13"/>
  <c r="AJ780" i="13"/>
  <c r="AJ748" i="13"/>
  <c r="AJ684" i="13"/>
  <c r="AJ652" i="13"/>
  <c r="AJ572" i="13"/>
  <c r="AJ888" i="13"/>
  <c r="AJ840" i="13"/>
  <c r="AJ824" i="13"/>
  <c r="AJ776" i="13"/>
  <c r="AJ760" i="13"/>
  <c r="AJ712" i="13"/>
  <c r="AJ696" i="13"/>
  <c r="AJ648" i="13"/>
  <c r="AJ632" i="13"/>
  <c r="AJ584" i="13"/>
  <c r="AJ568" i="13"/>
  <c r="AJ505" i="13"/>
  <c r="AJ296" i="13"/>
  <c r="AJ160" i="13"/>
  <c r="AJ816" i="13"/>
  <c r="AJ656" i="13"/>
  <c r="AJ328" i="13"/>
  <c r="AJ736" i="13"/>
  <c r="AL548" i="13"/>
  <c r="AL407" i="13"/>
  <c r="AL785" i="13"/>
  <c r="AL1037" i="13"/>
  <c r="AL829" i="13"/>
  <c r="AL605" i="13"/>
  <c r="AL945" i="13"/>
  <c r="AL1069" i="13"/>
  <c r="AH909" i="13"/>
  <c r="AH1013" i="13"/>
  <c r="V27" i="13"/>
  <c r="V51" i="13"/>
  <c r="AC1096" i="13"/>
  <c r="U17" i="13" s="1"/>
  <c r="T27" i="13"/>
  <c r="T51" i="13"/>
  <c r="T22" i="13"/>
  <c r="U27" i="13"/>
  <c r="U22" i="13"/>
  <c r="U51" i="13"/>
  <c r="AK27" i="13"/>
  <c r="AK4" i="13"/>
  <c r="AK14" i="13"/>
  <c r="AK22" i="13"/>
  <c r="AK28" i="13"/>
  <c r="AK7" i="13"/>
  <c r="AK33" i="13"/>
  <c r="AK34" i="13"/>
  <c r="AK41" i="13"/>
  <c r="AK42" i="13"/>
  <c r="AK49" i="13"/>
  <c r="AK50" i="13"/>
  <c r="AK16" i="13"/>
  <c r="AK19" i="13"/>
  <c r="AK26" i="13"/>
  <c r="AK31" i="13"/>
  <c r="AK32" i="13"/>
  <c r="AK39" i="13"/>
  <c r="AK40" i="13"/>
  <c r="AK47" i="13"/>
  <c r="AK48" i="13"/>
  <c r="AK56" i="13"/>
  <c r="AK57" i="13"/>
  <c r="AK64" i="13"/>
  <c r="AK65" i="13"/>
  <c r="AK72" i="13"/>
  <c r="AK73" i="13"/>
  <c r="AK10" i="13"/>
  <c r="AK12" i="13"/>
  <c r="AK45" i="13"/>
  <c r="AK60" i="13"/>
  <c r="AK67" i="13"/>
  <c r="AK70" i="13"/>
  <c r="AK76" i="13"/>
  <c r="AK84" i="13"/>
  <c r="AK92" i="13"/>
  <c r="AK43" i="13"/>
  <c r="AK58" i="13"/>
  <c r="AK36" i="13"/>
  <c r="AK52" i="13"/>
  <c r="AK59" i="13"/>
  <c r="AK69" i="13"/>
  <c r="AK71" i="13"/>
  <c r="AK80" i="13"/>
  <c r="AK90" i="13"/>
  <c r="AK102" i="13"/>
  <c r="AK9" i="13"/>
  <c r="AK37" i="13"/>
  <c r="AK54" i="13"/>
  <c r="AK78" i="13"/>
  <c r="AK100" i="13"/>
  <c r="AK108" i="13"/>
  <c r="AK66" i="13"/>
  <c r="AK68" i="13"/>
  <c r="AK82" i="13"/>
  <c r="AK104" i="13"/>
  <c r="AK109" i="13"/>
  <c r="AK113" i="13"/>
  <c r="AK117" i="13"/>
  <c r="AK121" i="13"/>
  <c r="AK125" i="13"/>
  <c r="AK129" i="13"/>
  <c r="AK133" i="13"/>
  <c r="AK137" i="13"/>
  <c r="AK141" i="13"/>
  <c r="AK145" i="13"/>
  <c r="AK149" i="13"/>
  <c r="AK153" i="13"/>
  <c r="AK157" i="13"/>
  <c r="AK161" i="13"/>
  <c r="AK165" i="13"/>
  <c r="AK169" i="13"/>
  <c r="AK173" i="13"/>
  <c r="AK177" i="13"/>
  <c r="AK181" i="13"/>
  <c r="AK189" i="13"/>
  <c r="AK29" i="13"/>
  <c r="AK63" i="13"/>
  <c r="AK187" i="13"/>
  <c r="AK195" i="13"/>
  <c r="AK35" i="13"/>
  <c r="AK258" i="13"/>
  <c r="AK266" i="13"/>
  <c r="AK38" i="13"/>
  <c r="AK86" i="13"/>
  <c r="AK106" i="13"/>
  <c r="AK256" i="13"/>
  <c r="AK264" i="13"/>
  <c r="AK272" i="13"/>
  <c r="AK123" i="13"/>
  <c r="AK139" i="13"/>
  <c r="AK155" i="13"/>
  <c r="AK171" i="13"/>
  <c r="AK385" i="13"/>
  <c r="AK393" i="13"/>
  <c r="AK401" i="13"/>
  <c r="AK409" i="13"/>
  <c r="AK417" i="13"/>
  <c r="AK425" i="13"/>
  <c r="AK433" i="13"/>
  <c r="AK441" i="13"/>
  <c r="AK449" i="13"/>
  <c r="AK62" i="13"/>
  <c r="AK200" i="13"/>
  <c r="AK208" i="13"/>
  <c r="AK216" i="13"/>
  <c r="AK224" i="13"/>
  <c r="AK232" i="13"/>
  <c r="AK240" i="13"/>
  <c r="AK248" i="13"/>
  <c r="AK391" i="13"/>
  <c r="AK399" i="13"/>
  <c r="AK407" i="13"/>
  <c r="AK415" i="13"/>
  <c r="AK423" i="13"/>
  <c r="AK431" i="13"/>
  <c r="AK439" i="13"/>
  <c r="AK447" i="13"/>
  <c r="AK96" i="13"/>
  <c r="AK212" i="13"/>
  <c r="AK228" i="13"/>
  <c r="AK244" i="13"/>
  <c r="AK268" i="13"/>
  <c r="AK279" i="13"/>
  <c r="AK287" i="13"/>
  <c r="AK295" i="13"/>
  <c r="AK303" i="13"/>
  <c r="AK311" i="13"/>
  <c r="AK319" i="13"/>
  <c r="AK327" i="13"/>
  <c r="AK335" i="13"/>
  <c r="AK343" i="13"/>
  <c r="AK351" i="13"/>
  <c r="AK359" i="13"/>
  <c r="AK367" i="13"/>
  <c r="AK375" i="13"/>
  <c r="AK383" i="13"/>
  <c r="AK502" i="13"/>
  <c r="AK503" i="13"/>
  <c r="AK510" i="13"/>
  <c r="AK511" i="13"/>
  <c r="AK518" i="13"/>
  <c r="AK519" i="13"/>
  <c r="AK526" i="13"/>
  <c r="AK527" i="13"/>
  <c r="AK534" i="13"/>
  <c r="AK535" i="13"/>
  <c r="AK542" i="13"/>
  <c r="AK543" i="13"/>
  <c r="AK550" i="13"/>
  <c r="AK551" i="13"/>
  <c r="AK115" i="13"/>
  <c r="AK147" i="13"/>
  <c r="AK179" i="13"/>
  <c r="AK185" i="13"/>
  <c r="AK254" i="13"/>
  <c r="AK452" i="13"/>
  <c r="AK456" i="13"/>
  <c r="AK460" i="13"/>
  <c r="AK464" i="13"/>
  <c r="AK468" i="13"/>
  <c r="AK472" i="13"/>
  <c r="AK476" i="13"/>
  <c r="AK480" i="13"/>
  <c r="AK484" i="13"/>
  <c r="AK488" i="13"/>
  <c r="AK492" i="13"/>
  <c r="AK500" i="13"/>
  <c r="AK501" i="13"/>
  <c r="AK508" i="13"/>
  <c r="AK509" i="13"/>
  <c r="AK516" i="13"/>
  <c r="AK517" i="13"/>
  <c r="AK524" i="13"/>
  <c r="AK525" i="13"/>
  <c r="AK532" i="13"/>
  <c r="AK533" i="13"/>
  <c r="AK540" i="13"/>
  <c r="AK541" i="13"/>
  <c r="AK548" i="13"/>
  <c r="AK549" i="13"/>
  <c r="AK552" i="13"/>
  <c r="AK554" i="13"/>
  <c r="AK556" i="13"/>
  <c r="AK558" i="13"/>
  <c r="AK560" i="13"/>
  <c r="AK562" i="13"/>
  <c r="AK564" i="13"/>
  <c r="AK566" i="13"/>
  <c r="AK568" i="13"/>
  <c r="AK570" i="13"/>
  <c r="AK572" i="13"/>
  <c r="AK574" i="13"/>
  <c r="AK576" i="13"/>
  <c r="AK578" i="13"/>
  <c r="AK580" i="13"/>
  <c r="AK582" i="13"/>
  <c r="AK584" i="13"/>
  <c r="AK586" i="13"/>
  <c r="AK588" i="13"/>
  <c r="AK590" i="13"/>
  <c r="AK592" i="13"/>
  <c r="AK594" i="13"/>
  <c r="AK596" i="13"/>
  <c r="AK598" i="13"/>
  <c r="AK600" i="13"/>
  <c r="AK602" i="13"/>
  <c r="AK604" i="13"/>
  <c r="AK606" i="13"/>
  <c r="AK608" i="13"/>
  <c r="AK610" i="13"/>
  <c r="AK612" i="13"/>
  <c r="AK614" i="13"/>
  <c r="AK616" i="13"/>
  <c r="AK618" i="13"/>
  <c r="AK620" i="13"/>
  <c r="AK622" i="13"/>
  <c r="AK624" i="13"/>
  <c r="AK626" i="13"/>
  <c r="AK628" i="13"/>
  <c r="AK630" i="13"/>
  <c r="AK632" i="13"/>
  <c r="AK634" i="13"/>
  <c r="AK636" i="13"/>
  <c r="AK638" i="13"/>
  <c r="AK640" i="13"/>
  <c r="AK642" i="13"/>
  <c r="AK644" i="13"/>
  <c r="AK646" i="13"/>
  <c r="AK648" i="13"/>
  <c r="AK650" i="13"/>
  <c r="AK652" i="13"/>
  <c r="AK654" i="13"/>
  <c r="AK656" i="13"/>
  <c r="AK658" i="13"/>
  <c r="AK660" i="13"/>
  <c r="AK662" i="13"/>
  <c r="AK664" i="13"/>
  <c r="AK666" i="13"/>
  <c r="AK668" i="13"/>
  <c r="AK670" i="13"/>
  <c r="AK672" i="13"/>
  <c r="AK674" i="13"/>
  <c r="AK676" i="13"/>
  <c r="AK678" i="13"/>
  <c r="AK680" i="13"/>
  <c r="AK682" i="13"/>
  <c r="AK684" i="13"/>
  <c r="AK686" i="13"/>
  <c r="AK688" i="13"/>
  <c r="AK690" i="13"/>
  <c r="AK692" i="13"/>
  <c r="AK694" i="13"/>
  <c r="AK696" i="13"/>
  <c r="AK698" i="13"/>
  <c r="AK700" i="13"/>
  <c r="AK702" i="13"/>
  <c r="AK704" i="13"/>
  <c r="AK706" i="13"/>
  <c r="AK708" i="13"/>
  <c r="AK710" i="13"/>
  <c r="AK712" i="13"/>
  <c r="AK714" i="13"/>
  <c r="AK716" i="13"/>
  <c r="AK718" i="13"/>
  <c r="AK720" i="13"/>
  <c r="AK722" i="13"/>
  <c r="AK724" i="13"/>
  <c r="AK726" i="13"/>
  <c r="AK728" i="13"/>
  <c r="AK730" i="13"/>
  <c r="AK732" i="13"/>
  <c r="AK734" i="13"/>
  <c r="AK736" i="13"/>
  <c r="AK738" i="13"/>
  <c r="AK740" i="13"/>
  <c r="AK742" i="13"/>
  <c r="AK744" i="13"/>
  <c r="AK746" i="13"/>
  <c r="AK748" i="13"/>
  <c r="AK750" i="13"/>
  <c r="AK752" i="13"/>
  <c r="AK754" i="13"/>
  <c r="AK204" i="13"/>
  <c r="AK236" i="13"/>
  <c r="AK275" i="13"/>
  <c r="AK291" i="13"/>
  <c r="AK307" i="13"/>
  <c r="AK323" i="13"/>
  <c r="AK339" i="13"/>
  <c r="AK355" i="13"/>
  <c r="AK371" i="13"/>
  <c r="AK498" i="13"/>
  <c r="AK514" i="13"/>
  <c r="AK530" i="13"/>
  <c r="AK546" i="13"/>
  <c r="AK879" i="13"/>
  <c r="AK131" i="13"/>
  <c r="AK397" i="13"/>
  <c r="AK429" i="13"/>
  <c r="AK450" i="13"/>
  <c r="AK458" i="13"/>
  <c r="AK466" i="13"/>
  <c r="AK474" i="13"/>
  <c r="AK482" i="13"/>
  <c r="AK490" i="13"/>
  <c r="AK496" i="13"/>
  <c r="AK512" i="13"/>
  <c r="AK528" i="13"/>
  <c r="AK544" i="13"/>
  <c r="AK877" i="13"/>
  <c r="AK220" i="13"/>
  <c r="AK252" i="13"/>
  <c r="AK283" i="13"/>
  <c r="AK299" i="13"/>
  <c r="AK315" i="13"/>
  <c r="AK331" i="13"/>
  <c r="AK347" i="13"/>
  <c r="AK363" i="13"/>
  <c r="AK379" i="13"/>
  <c r="AK387" i="13"/>
  <c r="AK419" i="13"/>
  <c r="AK506" i="13"/>
  <c r="AK507" i="13"/>
  <c r="AK522" i="13"/>
  <c r="AK523" i="13"/>
  <c r="AK538" i="13"/>
  <c r="AK539" i="13"/>
  <c r="AK875" i="13"/>
  <c r="AK163" i="13"/>
  <c r="AK270" i="13"/>
  <c r="AK445" i="13"/>
  <c r="AK478" i="13"/>
  <c r="AK505" i="13"/>
  <c r="AK555" i="13"/>
  <c r="AK571" i="13"/>
  <c r="AK587" i="13"/>
  <c r="AK603" i="13"/>
  <c r="AK619" i="13"/>
  <c r="AK635" i="13"/>
  <c r="AK651" i="13"/>
  <c r="AK667" i="13"/>
  <c r="AK683" i="13"/>
  <c r="AK699" i="13"/>
  <c r="AK715" i="13"/>
  <c r="AK731" i="13"/>
  <c r="AK747" i="13"/>
  <c r="AK763" i="13"/>
  <c r="AK779" i="13"/>
  <c r="AK795" i="13"/>
  <c r="AK811" i="13"/>
  <c r="AK827" i="13"/>
  <c r="AK843" i="13"/>
  <c r="AK859" i="13"/>
  <c r="AK883" i="13"/>
  <c r="AK891" i="13"/>
  <c r="AK897" i="13"/>
  <c r="AK901" i="13"/>
  <c r="AK905" i="13"/>
  <c r="AK909" i="13"/>
  <c r="AK913" i="13"/>
  <c r="AK917" i="13"/>
  <c r="AK921" i="13"/>
  <c r="AK925" i="13"/>
  <c r="AK929" i="13"/>
  <c r="AK933" i="13"/>
  <c r="AK937" i="13"/>
  <c r="AK941" i="13"/>
  <c r="AK945" i="13"/>
  <c r="AK949" i="13"/>
  <c r="AK953" i="13"/>
  <c r="AK957" i="13"/>
  <c r="AK961" i="13"/>
  <c r="AK965" i="13"/>
  <c r="AK969" i="13"/>
  <c r="AK973" i="13"/>
  <c r="AK977" i="13"/>
  <c r="AK981" i="13"/>
  <c r="AK985" i="13"/>
  <c r="AK989" i="13"/>
  <c r="AK993" i="13"/>
  <c r="AK997" i="13"/>
  <c r="AK1001" i="13"/>
  <c r="AK1005" i="13"/>
  <c r="AK1009" i="13"/>
  <c r="AK1013" i="13"/>
  <c r="AK1017" i="13"/>
  <c r="AK1021" i="13"/>
  <c r="AK1025" i="13"/>
  <c r="AK1029" i="13"/>
  <c r="AK1033" i="13"/>
  <c r="AK1037" i="13"/>
  <c r="AK1041" i="13"/>
  <c r="AK1045" i="13"/>
  <c r="AK1049" i="13"/>
  <c r="AK1053" i="13"/>
  <c r="AK1057" i="13"/>
  <c r="AK1061" i="13"/>
  <c r="AK1065" i="13"/>
  <c r="AK647" i="13"/>
  <c r="AK679" i="13"/>
  <c r="AK695" i="13"/>
  <c r="AK711" i="13"/>
  <c r="AK727" i="13"/>
  <c r="AK743" i="13"/>
  <c r="AK791" i="13"/>
  <c r="AK839" i="13"/>
  <c r="AK871" i="13"/>
  <c r="AK1077" i="13"/>
  <c r="AK413" i="13"/>
  <c r="AK454" i="13"/>
  <c r="AK486" i="13"/>
  <c r="AK536" i="13"/>
  <c r="AK559" i="13"/>
  <c r="AK575" i="13"/>
  <c r="AK591" i="13"/>
  <c r="AK607" i="13"/>
  <c r="AK623" i="13"/>
  <c r="AK639" i="13"/>
  <c r="AK655" i="13"/>
  <c r="AK671" i="13"/>
  <c r="AK687" i="13"/>
  <c r="AK703" i="13"/>
  <c r="AK719" i="13"/>
  <c r="AK735" i="13"/>
  <c r="AK751" i="13"/>
  <c r="AK767" i="13"/>
  <c r="AK783" i="13"/>
  <c r="AK799" i="13"/>
  <c r="AK815" i="13"/>
  <c r="AK831" i="13"/>
  <c r="AK847" i="13"/>
  <c r="AK863" i="13"/>
  <c r="AK885" i="13"/>
  <c r="AK893" i="13"/>
  <c r="AK1081" i="13"/>
  <c r="AK5" i="13"/>
  <c r="AK462" i="13"/>
  <c r="AK494" i="13"/>
  <c r="AK520" i="13"/>
  <c r="AK537" i="13"/>
  <c r="AK563" i="13"/>
  <c r="AK579" i="13"/>
  <c r="AK595" i="13"/>
  <c r="AK611" i="13"/>
  <c r="AK627" i="13"/>
  <c r="AK643" i="13"/>
  <c r="AK659" i="13"/>
  <c r="AK675" i="13"/>
  <c r="AK691" i="13"/>
  <c r="AK707" i="13"/>
  <c r="AK723" i="13"/>
  <c r="AK739" i="13"/>
  <c r="AK755" i="13"/>
  <c r="AK771" i="13"/>
  <c r="AK787" i="13"/>
  <c r="AK803" i="13"/>
  <c r="AK819" i="13"/>
  <c r="AK835" i="13"/>
  <c r="AK851" i="13"/>
  <c r="AK867" i="13"/>
  <c r="AK887" i="13"/>
  <c r="AK1079" i="13"/>
  <c r="AK470" i="13"/>
  <c r="AK504" i="13"/>
  <c r="AK521" i="13"/>
  <c r="AK567" i="13"/>
  <c r="AK583" i="13"/>
  <c r="AK599" i="13"/>
  <c r="AK615" i="13"/>
  <c r="AK631" i="13"/>
  <c r="AK663" i="13"/>
  <c r="AK759" i="13"/>
  <c r="AK775" i="13"/>
  <c r="AK807" i="13"/>
  <c r="AK823" i="13"/>
  <c r="AK855" i="13"/>
  <c r="AK889" i="13"/>
  <c r="AK907" i="13"/>
  <c r="AK915" i="13"/>
  <c r="AK931" i="13"/>
  <c r="AK951" i="13"/>
  <c r="AN989" i="13"/>
  <c r="AK999" i="13"/>
  <c r="AK1015" i="13"/>
  <c r="AN1017" i="13"/>
  <c r="AK1075" i="13"/>
  <c r="AK1078" i="13"/>
  <c r="AL17" i="13"/>
  <c r="AL3" i="13"/>
  <c r="AL11" i="13"/>
  <c r="AL20" i="13"/>
  <c r="AL26" i="13"/>
  <c r="AL29" i="13"/>
  <c r="AL4" i="13"/>
  <c r="AL13" i="13"/>
  <c r="AL23" i="13"/>
  <c r="AL15" i="13"/>
  <c r="AL18" i="13"/>
  <c r="AL35" i="13"/>
  <c r="AL43" i="13"/>
  <c r="AL33" i="13"/>
  <c r="AL41" i="13"/>
  <c r="AL49" i="13"/>
  <c r="AL58" i="13"/>
  <c r="AL66" i="13"/>
  <c r="AL9" i="13"/>
  <c r="AL19" i="13"/>
  <c r="AL27" i="13"/>
  <c r="AL77" i="13"/>
  <c r="AL78" i="13"/>
  <c r="AL85" i="13"/>
  <c r="AL86" i="13"/>
  <c r="AL93" i="13"/>
  <c r="AL94" i="13"/>
  <c r="AL16" i="13"/>
  <c r="AL51" i="13"/>
  <c r="AL75" i="13"/>
  <c r="AL82" i="13"/>
  <c r="AL87" i="13"/>
  <c r="AL92" i="13"/>
  <c r="AL97" i="13"/>
  <c r="AL103" i="13"/>
  <c r="AL104" i="13"/>
  <c r="AL39" i="13"/>
  <c r="AL83" i="13"/>
  <c r="AL95" i="13"/>
  <c r="AL101" i="13"/>
  <c r="AL102" i="13"/>
  <c r="AL64" i="13"/>
  <c r="AL79" i="13"/>
  <c r="AL89" i="13"/>
  <c r="AL96" i="13"/>
  <c r="AL105" i="13"/>
  <c r="AL190" i="13"/>
  <c r="AL191" i="13"/>
  <c r="AL37" i="13"/>
  <c r="AL81" i="13"/>
  <c r="AL91" i="13"/>
  <c r="AL99" i="13"/>
  <c r="AL110" i="13"/>
  <c r="AL114" i="13"/>
  <c r="AL118" i="13"/>
  <c r="AL122" i="13"/>
  <c r="AL126" i="13"/>
  <c r="AL130" i="13"/>
  <c r="AL134" i="13"/>
  <c r="AL138" i="13"/>
  <c r="AL142" i="13"/>
  <c r="AL146" i="13"/>
  <c r="AL150" i="13"/>
  <c r="AL154" i="13"/>
  <c r="AL158" i="13"/>
  <c r="AL162" i="13"/>
  <c r="AL166" i="13"/>
  <c r="AL170" i="13"/>
  <c r="AL174" i="13"/>
  <c r="AL178" i="13"/>
  <c r="AL182" i="13"/>
  <c r="AL188" i="13"/>
  <c r="AL189" i="13"/>
  <c r="AL196" i="13"/>
  <c r="AL74" i="13"/>
  <c r="AL194" i="13"/>
  <c r="AL197" i="13"/>
  <c r="AL201" i="13"/>
  <c r="AL205" i="13"/>
  <c r="AL209" i="13"/>
  <c r="AL213" i="13"/>
  <c r="AL217" i="13"/>
  <c r="AL221" i="13"/>
  <c r="AL225" i="13"/>
  <c r="AL229" i="13"/>
  <c r="AL233" i="13"/>
  <c r="AL237" i="13"/>
  <c r="AL241" i="13"/>
  <c r="AL245" i="13"/>
  <c r="AL249" i="13"/>
  <c r="AL252" i="13"/>
  <c r="AL259" i="13"/>
  <c r="AL260" i="13"/>
  <c r="AL267" i="13"/>
  <c r="AL268" i="13"/>
  <c r="AL54" i="13"/>
  <c r="AL108" i="13"/>
  <c r="AL116" i="13"/>
  <c r="AL124" i="13"/>
  <c r="AL132" i="13"/>
  <c r="AL140" i="13"/>
  <c r="AL148" i="13"/>
  <c r="AL156" i="13"/>
  <c r="AL164" i="13"/>
  <c r="AL172" i="13"/>
  <c r="AL180" i="13"/>
  <c r="AL192" i="13"/>
  <c r="AL257" i="13"/>
  <c r="AL258" i="13"/>
  <c r="AL265" i="13"/>
  <c r="AL266" i="13"/>
  <c r="AL273" i="13"/>
  <c r="AL98" i="13"/>
  <c r="AL186" i="13"/>
  <c r="AL203" i="13"/>
  <c r="AL211" i="13"/>
  <c r="AL219" i="13"/>
  <c r="AL227" i="13"/>
  <c r="AL235" i="13"/>
  <c r="AL243" i="13"/>
  <c r="AL251" i="13"/>
  <c r="AL263" i="13"/>
  <c r="AL276" i="13"/>
  <c r="AL280" i="13"/>
  <c r="AL284" i="13"/>
  <c r="AL288" i="13"/>
  <c r="AL292" i="13"/>
  <c r="AL296" i="13"/>
  <c r="AL300" i="13"/>
  <c r="AL304" i="13"/>
  <c r="AL308" i="13"/>
  <c r="AL312" i="13"/>
  <c r="AL316" i="13"/>
  <c r="AL320" i="13"/>
  <c r="AL324" i="13"/>
  <c r="AL328" i="13"/>
  <c r="AL332" i="13"/>
  <c r="AL336" i="13"/>
  <c r="AL340" i="13"/>
  <c r="AL344" i="13"/>
  <c r="AL348" i="13"/>
  <c r="AL352" i="13"/>
  <c r="AL356" i="13"/>
  <c r="AL360" i="13"/>
  <c r="AL364" i="13"/>
  <c r="AL368" i="13"/>
  <c r="AL372" i="13"/>
  <c r="AL376" i="13"/>
  <c r="AL380" i="13"/>
  <c r="AL386" i="13"/>
  <c r="AL387" i="13"/>
  <c r="AL394" i="13"/>
  <c r="AL395" i="13"/>
  <c r="AL402" i="13"/>
  <c r="AL403" i="13"/>
  <c r="AL410" i="13"/>
  <c r="AL411" i="13"/>
  <c r="AL418" i="13"/>
  <c r="AL419" i="13"/>
  <c r="AL426" i="13"/>
  <c r="AL427" i="13"/>
  <c r="AL434" i="13"/>
  <c r="AL435" i="13"/>
  <c r="AL442" i="13"/>
  <c r="AL443" i="13"/>
  <c r="AL107" i="13"/>
  <c r="AL120" i="13"/>
  <c r="AL136" i="13"/>
  <c r="AL152" i="13"/>
  <c r="AL168" i="13"/>
  <c r="AL184" i="13"/>
  <c r="AL261" i="13"/>
  <c r="AL384" i="13"/>
  <c r="AL385" i="13"/>
  <c r="AL392" i="13"/>
  <c r="AL393" i="13"/>
  <c r="AL400" i="13"/>
  <c r="AL401" i="13"/>
  <c r="AL408" i="13"/>
  <c r="AL409" i="13"/>
  <c r="AL416" i="13"/>
  <c r="AL417" i="13"/>
  <c r="AL424" i="13"/>
  <c r="AL425" i="13"/>
  <c r="AL432" i="13"/>
  <c r="AL433" i="13"/>
  <c r="AL440" i="13"/>
  <c r="AL441" i="13"/>
  <c r="AL448" i="13"/>
  <c r="AL449" i="13"/>
  <c r="AL112" i="13"/>
  <c r="AL144" i="13"/>
  <c r="AL176" i="13"/>
  <c r="AL253" i="13"/>
  <c r="AL270" i="13"/>
  <c r="AL396" i="13"/>
  <c r="AL412" i="13"/>
  <c r="AL428" i="13"/>
  <c r="AL444" i="13"/>
  <c r="AL496" i="13"/>
  <c r="AL504" i="13"/>
  <c r="AL512" i="13"/>
  <c r="AL520" i="13"/>
  <c r="AL528" i="13"/>
  <c r="AL536" i="13"/>
  <c r="AL544" i="13"/>
  <c r="AL207" i="13"/>
  <c r="AL223" i="13"/>
  <c r="AL239" i="13"/>
  <c r="AL256" i="13"/>
  <c r="AL271" i="13"/>
  <c r="AL278" i="13"/>
  <c r="AL286" i="13"/>
  <c r="AL294" i="13"/>
  <c r="AL302" i="13"/>
  <c r="AL310" i="13"/>
  <c r="AL318" i="13"/>
  <c r="AL326" i="13"/>
  <c r="AL334" i="13"/>
  <c r="AL342" i="13"/>
  <c r="AL350" i="13"/>
  <c r="AL358" i="13"/>
  <c r="AL366" i="13"/>
  <c r="AL374" i="13"/>
  <c r="AL382" i="13"/>
  <c r="AL390" i="13"/>
  <c r="AL406" i="13"/>
  <c r="AL422" i="13"/>
  <c r="AL438" i="13"/>
  <c r="AL502" i="13"/>
  <c r="AL510" i="13"/>
  <c r="AL518" i="13"/>
  <c r="AL526" i="13"/>
  <c r="AL534" i="13"/>
  <c r="AL542" i="13"/>
  <c r="AL550" i="13"/>
  <c r="AL128" i="13"/>
  <c r="AL254" i="13"/>
  <c r="AL388" i="13"/>
  <c r="AL405" i="13"/>
  <c r="AL420" i="13"/>
  <c r="AL437" i="13"/>
  <c r="AL552" i="13"/>
  <c r="AL556" i="13"/>
  <c r="AL560" i="13"/>
  <c r="AL564" i="13"/>
  <c r="AL568" i="13"/>
  <c r="AL572" i="13"/>
  <c r="AL576" i="13"/>
  <c r="AL580" i="13"/>
  <c r="AL584" i="13"/>
  <c r="AL588" i="13"/>
  <c r="AL592" i="13"/>
  <c r="AL596" i="13"/>
  <c r="AL600" i="13"/>
  <c r="AL604" i="13"/>
  <c r="AL608" i="13"/>
  <c r="AL612" i="13"/>
  <c r="AL616" i="13"/>
  <c r="AL620" i="13"/>
  <c r="AL624" i="13"/>
  <c r="AL628" i="13"/>
  <c r="AL632" i="13"/>
  <c r="AL636" i="13"/>
  <c r="AL640" i="13"/>
  <c r="AL644" i="13"/>
  <c r="AL648" i="13"/>
  <c r="AL652" i="13"/>
  <c r="AL656" i="13"/>
  <c r="AL660" i="13"/>
  <c r="AL664" i="13"/>
  <c r="AL668" i="13"/>
  <c r="AL672" i="13"/>
  <c r="AL676" i="13"/>
  <c r="AL680" i="13"/>
  <c r="AL684" i="13"/>
  <c r="AL688" i="13"/>
  <c r="AL692" i="13"/>
  <c r="AL696" i="13"/>
  <c r="AL700" i="13"/>
  <c r="AL704" i="13"/>
  <c r="AL708" i="13"/>
  <c r="AL712" i="13"/>
  <c r="AL716" i="13"/>
  <c r="AL720" i="13"/>
  <c r="AL724" i="13"/>
  <c r="AL728" i="13"/>
  <c r="AL732" i="13"/>
  <c r="AL736" i="13"/>
  <c r="AL740" i="13"/>
  <c r="AL744" i="13"/>
  <c r="AL748" i="13"/>
  <c r="AL752" i="13"/>
  <c r="AL756" i="13"/>
  <c r="AL760" i="13"/>
  <c r="AL764" i="13"/>
  <c r="AL768" i="13"/>
  <c r="AL772" i="13"/>
  <c r="AL776" i="13"/>
  <c r="AL780" i="13"/>
  <c r="AL784" i="13"/>
  <c r="AL788" i="13"/>
  <c r="AL792" i="13"/>
  <c r="AL796" i="13"/>
  <c r="AL800" i="13"/>
  <c r="AL804" i="13"/>
  <c r="AL808" i="13"/>
  <c r="AL812" i="13"/>
  <c r="AL816" i="13"/>
  <c r="AL820" i="13"/>
  <c r="AL824" i="13"/>
  <c r="AL828" i="13"/>
  <c r="AL832" i="13"/>
  <c r="AL836" i="13"/>
  <c r="AL840" i="13"/>
  <c r="AL844" i="13"/>
  <c r="AL848" i="13"/>
  <c r="AL852" i="13"/>
  <c r="AL856" i="13"/>
  <c r="AL860" i="13"/>
  <c r="AL864" i="13"/>
  <c r="AL868" i="13"/>
  <c r="AL872" i="13"/>
  <c r="AL880" i="13"/>
  <c r="AL881" i="13"/>
  <c r="AL56" i="13"/>
  <c r="AL84" i="13"/>
  <c r="AL199" i="13"/>
  <c r="AL231" i="13"/>
  <c r="AL255" i="13"/>
  <c r="AL272" i="13"/>
  <c r="AL282" i="13"/>
  <c r="AL298" i="13"/>
  <c r="AL314" i="13"/>
  <c r="AL330" i="13"/>
  <c r="AL346" i="13"/>
  <c r="AL362" i="13"/>
  <c r="AL378" i="13"/>
  <c r="AL399" i="13"/>
  <c r="AL414" i="13"/>
  <c r="AL431" i="13"/>
  <c r="AL446" i="13"/>
  <c r="AL878" i="13"/>
  <c r="AL879" i="13"/>
  <c r="AL160" i="13"/>
  <c r="AL185" i="13"/>
  <c r="AL269" i="13"/>
  <c r="AL389" i="13"/>
  <c r="AL404" i="13"/>
  <c r="AL421" i="13"/>
  <c r="AL436" i="13"/>
  <c r="AL452" i="13"/>
  <c r="AL460" i="13"/>
  <c r="AL468" i="13"/>
  <c r="AL476" i="13"/>
  <c r="AL484" i="13"/>
  <c r="AL492" i="13"/>
  <c r="AL508" i="13"/>
  <c r="AL524" i="13"/>
  <c r="AL540" i="13"/>
  <c r="AL554" i="13"/>
  <c r="AL558" i="13"/>
  <c r="AL562" i="13"/>
  <c r="AL566" i="13"/>
  <c r="AL570" i="13"/>
  <c r="AL574" i="13"/>
  <c r="AL578" i="13"/>
  <c r="AL582" i="13"/>
  <c r="AL586" i="13"/>
  <c r="AL590" i="13"/>
  <c r="AL594" i="13"/>
  <c r="AL598" i="13"/>
  <c r="AL602" i="13"/>
  <c r="AL606" i="13"/>
  <c r="AL610" i="13"/>
  <c r="AL614" i="13"/>
  <c r="AL618" i="13"/>
  <c r="AL622" i="13"/>
  <c r="AL626" i="13"/>
  <c r="AL630" i="13"/>
  <c r="AL634" i="13"/>
  <c r="AL638" i="13"/>
  <c r="AL642" i="13"/>
  <c r="AL646" i="13"/>
  <c r="AL650" i="13"/>
  <c r="AL654" i="13"/>
  <c r="AL658" i="13"/>
  <c r="AL662" i="13"/>
  <c r="AL666" i="13"/>
  <c r="AL670" i="13"/>
  <c r="AL674" i="13"/>
  <c r="AL678" i="13"/>
  <c r="AL682" i="13"/>
  <c r="AL686" i="13"/>
  <c r="AL690" i="13"/>
  <c r="AL694" i="13"/>
  <c r="AL698" i="13"/>
  <c r="AL702" i="13"/>
  <c r="AL706" i="13"/>
  <c r="AL710" i="13"/>
  <c r="AL714" i="13"/>
  <c r="AL718" i="13"/>
  <c r="AL722" i="13"/>
  <c r="AL726" i="13"/>
  <c r="AL730" i="13"/>
  <c r="AL734" i="13"/>
  <c r="AL738" i="13"/>
  <c r="AL742" i="13"/>
  <c r="AL746" i="13"/>
  <c r="AL750" i="13"/>
  <c r="AL754" i="13"/>
  <c r="AL758" i="13"/>
  <c r="AL762" i="13"/>
  <c r="AL766" i="13"/>
  <c r="AL770" i="13"/>
  <c r="AL774" i="13"/>
  <c r="AL778" i="13"/>
  <c r="AL782" i="13"/>
  <c r="AL786" i="13"/>
  <c r="AL790" i="13"/>
  <c r="AL794" i="13"/>
  <c r="AL798" i="13"/>
  <c r="AL802" i="13"/>
  <c r="AL806" i="13"/>
  <c r="AL810" i="13"/>
  <c r="AL814" i="13"/>
  <c r="AL818" i="13"/>
  <c r="AL822" i="13"/>
  <c r="AL826" i="13"/>
  <c r="AL830" i="13"/>
  <c r="AL834" i="13"/>
  <c r="AL838" i="13"/>
  <c r="AL842" i="13"/>
  <c r="AL846" i="13"/>
  <c r="AL850" i="13"/>
  <c r="AL854" i="13"/>
  <c r="AL858" i="13"/>
  <c r="AL862" i="13"/>
  <c r="AL866" i="13"/>
  <c r="AL870" i="13"/>
  <c r="AL876" i="13"/>
  <c r="AL877" i="13"/>
  <c r="AL884" i="13"/>
  <c r="AL886" i="13"/>
  <c r="AL888" i="13"/>
  <c r="AL890" i="13"/>
  <c r="AL892" i="13"/>
  <c r="AL322" i="13"/>
  <c r="AL522" i="13"/>
  <c r="AL1076" i="13"/>
  <c r="AL1077" i="13"/>
  <c r="AL874" i="13"/>
  <c r="AL900" i="13"/>
  <c r="AL904" i="13"/>
  <c r="AL912" i="13"/>
  <c r="AL920" i="13"/>
  <c r="AL924" i="13"/>
  <c r="AL932" i="13"/>
  <c r="AL940" i="13"/>
  <c r="AL948" i="13"/>
  <c r="AL960" i="13"/>
  <c r="AL964" i="13"/>
  <c r="AL984" i="13"/>
  <c r="AL1012" i="13"/>
  <c r="AL1028" i="13"/>
  <c r="AL1036" i="13"/>
  <c r="AL1064" i="13"/>
  <c r="AL1068" i="13"/>
  <c r="AL274" i="13"/>
  <c r="AL338" i="13"/>
  <c r="AL430" i="13"/>
  <c r="AL447" i="13"/>
  <c r="AL506" i="13"/>
  <c r="AL894" i="13"/>
  <c r="AL898" i="13"/>
  <c r="AL902" i="13"/>
  <c r="AL906" i="13"/>
  <c r="AL910" i="13"/>
  <c r="AL914" i="13"/>
  <c r="AL918" i="13"/>
  <c r="AL922" i="13"/>
  <c r="AL926" i="13"/>
  <c r="AL930" i="13"/>
  <c r="AL934" i="13"/>
  <c r="AL938" i="13"/>
  <c r="AL942" i="13"/>
  <c r="AL946" i="13"/>
  <c r="AL950" i="13"/>
  <c r="AL954" i="13"/>
  <c r="AL958" i="13"/>
  <c r="AL962" i="13"/>
  <c r="AL966" i="13"/>
  <c r="AL970" i="13"/>
  <c r="AL974" i="13"/>
  <c r="AL978" i="13"/>
  <c r="AL982" i="13"/>
  <c r="AL986" i="13"/>
  <c r="AL990" i="13"/>
  <c r="AL994" i="13"/>
  <c r="AL998" i="13"/>
  <c r="AL1002" i="13"/>
  <c r="AL1006" i="13"/>
  <c r="AL1010" i="13"/>
  <c r="AL1014" i="13"/>
  <c r="AL1018" i="13"/>
  <c r="AL1022" i="13"/>
  <c r="AL1026" i="13"/>
  <c r="AL1030" i="13"/>
  <c r="AL1034" i="13"/>
  <c r="AL1038" i="13"/>
  <c r="AL1042" i="13"/>
  <c r="AL1046" i="13"/>
  <c r="AL1050" i="13"/>
  <c r="AL1054" i="13"/>
  <c r="AL1058" i="13"/>
  <c r="AL1062" i="13"/>
  <c r="AL1066" i="13"/>
  <c r="AL1070" i="13"/>
  <c r="AL1074" i="13"/>
  <c r="AL1082" i="13"/>
  <c r="AL187" i="13"/>
  <c r="AL215" i="13"/>
  <c r="AL290" i="13"/>
  <c r="AL354" i="13"/>
  <c r="AL398" i="13"/>
  <c r="AL415" i="13"/>
  <c r="AL882" i="13"/>
  <c r="AL1080" i="13"/>
  <c r="AL1081" i="13"/>
  <c r="AL247" i="13"/>
  <c r="AL306" i="13"/>
  <c r="AL370" i="13"/>
  <c r="AL538" i="13"/>
  <c r="AL896" i="13"/>
  <c r="AL908" i="13"/>
  <c r="AL916" i="13"/>
  <c r="AL928" i="13"/>
  <c r="AL936" i="13"/>
  <c r="AL944" i="13"/>
  <c r="AL952" i="13"/>
  <c r="AL956" i="13"/>
  <c r="AL968" i="13"/>
  <c r="AL972" i="13"/>
  <c r="AL976" i="13"/>
  <c r="AL980" i="13"/>
  <c r="AL988" i="13"/>
  <c r="AL992" i="13"/>
  <c r="AL996" i="13"/>
  <c r="AL1000" i="13"/>
  <c r="AL1004" i="13"/>
  <c r="AL1008" i="13"/>
  <c r="AL1016" i="13"/>
  <c r="AL1020" i="13"/>
  <c r="AL1024" i="13"/>
  <c r="AL1032" i="13"/>
  <c r="AL1040" i="13"/>
  <c r="AL1044" i="13"/>
  <c r="AL1048" i="13"/>
  <c r="AL1052" i="13"/>
  <c r="AL1056" i="13"/>
  <c r="AL1060" i="13"/>
  <c r="AL1072" i="13"/>
  <c r="AL1078" i="13"/>
  <c r="AL1079" i="13"/>
  <c r="AO5" i="13"/>
  <c r="AO6" i="13"/>
  <c r="AO12" i="13"/>
  <c r="AO14" i="13"/>
  <c r="AO22" i="13"/>
  <c r="AO10" i="13"/>
  <c r="AO17" i="13"/>
  <c r="AO28" i="13"/>
  <c r="AO30" i="13"/>
  <c r="AO38" i="13"/>
  <c r="AO46" i="13"/>
  <c r="AO21" i="13"/>
  <c r="AO25" i="13"/>
  <c r="AO36" i="13"/>
  <c r="AO44" i="13"/>
  <c r="AO51" i="13"/>
  <c r="AO53" i="13"/>
  <c r="AO61" i="13"/>
  <c r="AO69" i="13"/>
  <c r="AO34" i="13"/>
  <c r="AO50" i="13"/>
  <c r="AO59" i="13"/>
  <c r="AO71" i="13"/>
  <c r="AO73" i="13"/>
  <c r="AO80" i="13"/>
  <c r="AO88" i="13"/>
  <c r="AO96" i="13"/>
  <c r="AO24" i="13"/>
  <c r="AO32" i="13"/>
  <c r="AO48" i="13"/>
  <c r="AO57" i="13"/>
  <c r="AO40" i="13"/>
  <c r="AO63" i="13"/>
  <c r="AO65" i="13"/>
  <c r="AO67" i="13"/>
  <c r="AO74" i="13"/>
  <c r="AO79" i="13"/>
  <c r="AO84" i="13"/>
  <c r="AO91" i="13"/>
  <c r="AO94" i="13"/>
  <c r="AO98" i="13"/>
  <c r="AO106" i="13"/>
  <c r="AO8" i="13"/>
  <c r="AO55" i="13"/>
  <c r="AO77" i="13"/>
  <c r="AO87" i="13"/>
  <c r="AO104" i="13"/>
  <c r="AO76" i="13"/>
  <c r="AO86" i="13"/>
  <c r="AO185" i="13"/>
  <c r="AO193" i="13"/>
  <c r="AO95" i="13"/>
  <c r="AO103" i="13"/>
  <c r="AO109" i="13"/>
  <c r="AO113" i="13"/>
  <c r="AO117" i="13"/>
  <c r="AO121" i="13"/>
  <c r="AO125" i="13"/>
  <c r="AO129" i="13"/>
  <c r="AO133" i="13"/>
  <c r="AO137" i="13"/>
  <c r="AO141" i="13"/>
  <c r="AO145" i="13"/>
  <c r="AO149" i="13"/>
  <c r="AO153" i="13"/>
  <c r="AO157" i="13"/>
  <c r="AO161" i="13"/>
  <c r="AO165" i="13"/>
  <c r="AO169" i="13"/>
  <c r="AO173" i="13"/>
  <c r="AO177" i="13"/>
  <c r="AO181" i="13"/>
  <c r="AO184" i="13"/>
  <c r="AO191" i="13"/>
  <c r="AO200" i="13"/>
  <c r="AO204" i="13"/>
  <c r="AO208" i="13"/>
  <c r="AO212" i="13"/>
  <c r="AO216" i="13"/>
  <c r="AO220" i="13"/>
  <c r="AO224" i="13"/>
  <c r="AO228" i="13"/>
  <c r="AO232" i="13"/>
  <c r="AO236" i="13"/>
  <c r="AO240" i="13"/>
  <c r="AO244" i="13"/>
  <c r="AO248" i="13"/>
  <c r="AO254" i="13"/>
  <c r="AO262" i="13"/>
  <c r="AO270" i="13"/>
  <c r="AO111" i="13"/>
  <c r="AO119" i="13"/>
  <c r="AO127" i="13"/>
  <c r="AO135" i="13"/>
  <c r="AO143" i="13"/>
  <c r="AO151" i="13"/>
  <c r="AO159" i="13"/>
  <c r="AO167" i="13"/>
  <c r="AO175" i="13"/>
  <c r="AO183" i="13"/>
  <c r="AO252" i="13"/>
  <c r="AO260" i="13"/>
  <c r="AO268" i="13"/>
  <c r="AO190" i="13"/>
  <c r="AO198" i="13"/>
  <c r="AO206" i="13"/>
  <c r="AO214" i="13"/>
  <c r="AO222" i="13"/>
  <c r="AO230" i="13"/>
  <c r="AO238" i="13"/>
  <c r="AO246" i="13"/>
  <c r="AO267" i="13"/>
  <c r="AO275" i="13"/>
  <c r="AO279" i="13"/>
  <c r="AO283" i="13"/>
  <c r="AO287" i="13"/>
  <c r="AO291" i="13"/>
  <c r="AO295" i="13"/>
  <c r="AO299" i="13"/>
  <c r="AO303" i="13"/>
  <c r="AO307" i="13"/>
  <c r="AO311" i="13"/>
  <c r="AO315" i="13"/>
  <c r="AO319" i="13"/>
  <c r="AO323" i="13"/>
  <c r="AO327" i="13"/>
  <c r="AO331" i="13"/>
  <c r="AO335" i="13"/>
  <c r="AO339" i="13"/>
  <c r="AO343" i="13"/>
  <c r="AO347" i="13"/>
  <c r="AO351" i="13"/>
  <c r="AO355" i="13"/>
  <c r="AO359" i="13"/>
  <c r="AO363" i="13"/>
  <c r="AO367" i="13"/>
  <c r="AO371" i="13"/>
  <c r="AO375" i="13"/>
  <c r="AO379" i="13"/>
  <c r="AO383" i="13"/>
  <c r="AO389" i="13"/>
  <c r="AO397" i="13"/>
  <c r="AO405" i="13"/>
  <c r="AO413" i="13"/>
  <c r="AO421" i="13"/>
  <c r="AO429" i="13"/>
  <c r="AO437" i="13"/>
  <c r="AO445" i="13"/>
  <c r="AO123" i="13"/>
  <c r="AO139" i="13"/>
  <c r="AO155" i="13"/>
  <c r="AO171" i="13"/>
  <c r="AO188" i="13"/>
  <c r="AO387" i="13"/>
  <c r="AO395" i="13"/>
  <c r="AO403" i="13"/>
  <c r="AO411" i="13"/>
  <c r="AO419" i="13"/>
  <c r="AO427" i="13"/>
  <c r="AO435" i="13"/>
  <c r="AO443" i="13"/>
  <c r="AO131" i="13"/>
  <c r="AO163" i="13"/>
  <c r="AO187" i="13"/>
  <c r="AO257" i="13"/>
  <c r="AO272" i="13"/>
  <c r="AO453" i="13"/>
  <c r="AO457" i="13"/>
  <c r="AO461" i="13"/>
  <c r="AO465" i="13"/>
  <c r="AO469" i="13"/>
  <c r="AO473" i="13"/>
  <c r="AO477" i="13"/>
  <c r="AO481" i="13"/>
  <c r="AO485" i="13"/>
  <c r="AO489" i="13"/>
  <c r="AO493" i="13"/>
  <c r="AO499" i="13"/>
  <c r="AO507" i="13"/>
  <c r="AO515" i="13"/>
  <c r="AO523" i="13"/>
  <c r="AO531" i="13"/>
  <c r="AO539" i="13"/>
  <c r="AO547" i="13"/>
  <c r="AO42" i="13"/>
  <c r="AO100" i="13"/>
  <c r="AO189" i="13"/>
  <c r="AO210" i="13"/>
  <c r="AO226" i="13"/>
  <c r="AO242" i="13"/>
  <c r="AO258" i="13"/>
  <c r="AO281" i="13"/>
  <c r="AO289" i="13"/>
  <c r="AO297" i="13"/>
  <c r="AO305" i="13"/>
  <c r="AO313" i="13"/>
  <c r="AO321" i="13"/>
  <c r="AO329" i="13"/>
  <c r="AO337" i="13"/>
  <c r="AO345" i="13"/>
  <c r="AO353" i="13"/>
  <c r="AO361" i="13"/>
  <c r="AO369" i="13"/>
  <c r="AO377" i="13"/>
  <c r="AO394" i="13"/>
  <c r="AO410" i="13"/>
  <c r="AO426" i="13"/>
  <c r="AO442" i="13"/>
  <c r="AO497" i="13"/>
  <c r="AO505" i="13"/>
  <c r="AO513" i="13"/>
  <c r="AO521" i="13"/>
  <c r="AO529" i="13"/>
  <c r="AO537" i="13"/>
  <c r="AO545" i="13"/>
  <c r="AO115" i="13"/>
  <c r="AO179" i="13"/>
  <c r="AO407" i="13"/>
  <c r="AO439" i="13"/>
  <c r="AO451" i="13"/>
  <c r="AO459" i="13"/>
  <c r="AO467" i="13"/>
  <c r="AO475" i="13"/>
  <c r="AO483" i="13"/>
  <c r="AO491" i="13"/>
  <c r="AO503" i="13"/>
  <c r="AO519" i="13"/>
  <c r="AO535" i="13"/>
  <c r="AO551" i="13"/>
  <c r="AO555" i="13"/>
  <c r="AO559" i="13"/>
  <c r="AO563" i="13"/>
  <c r="AO567" i="13"/>
  <c r="AO571" i="13"/>
  <c r="AO575" i="13"/>
  <c r="AO579" i="13"/>
  <c r="AO583" i="13"/>
  <c r="AO587" i="13"/>
  <c r="AO591" i="13"/>
  <c r="AO595" i="13"/>
  <c r="AO599" i="13"/>
  <c r="AO603" i="13"/>
  <c r="AO607" i="13"/>
  <c r="AO611" i="13"/>
  <c r="AO615" i="13"/>
  <c r="AO619" i="13"/>
  <c r="AO623" i="13"/>
  <c r="AO627" i="13"/>
  <c r="AO631" i="13"/>
  <c r="AO635" i="13"/>
  <c r="AO639" i="13"/>
  <c r="AO643" i="13"/>
  <c r="AO647" i="13"/>
  <c r="AO651" i="13"/>
  <c r="AO655" i="13"/>
  <c r="AO659" i="13"/>
  <c r="AO663" i="13"/>
  <c r="AO667" i="13"/>
  <c r="AO671" i="13"/>
  <c r="AO675" i="13"/>
  <c r="AO679" i="13"/>
  <c r="AO683" i="13"/>
  <c r="AO687" i="13"/>
  <c r="AO691" i="13"/>
  <c r="AO695" i="13"/>
  <c r="AO699" i="13"/>
  <c r="AO703" i="13"/>
  <c r="AO707" i="13"/>
  <c r="AO711" i="13"/>
  <c r="AO715" i="13"/>
  <c r="AO719" i="13"/>
  <c r="AO723" i="13"/>
  <c r="AO727" i="13"/>
  <c r="AO731" i="13"/>
  <c r="AO735" i="13"/>
  <c r="AO739" i="13"/>
  <c r="AO743" i="13"/>
  <c r="AO747" i="13"/>
  <c r="AO751" i="13"/>
  <c r="AO755" i="13"/>
  <c r="AO759" i="13"/>
  <c r="AO763" i="13"/>
  <c r="AO767" i="13"/>
  <c r="AO771" i="13"/>
  <c r="AO775" i="13"/>
  <c r="AO779" i="13"/>
  <c r="AO783" i="13"/>
  <c r="AO787" i="13"/>
  <c r="AO791" i="13"/>
  <c r="AO795" i="13"/>
  <c r="AO799" i="13"/>
  <c r="AO803" i="13"/>
  <c r="AO807" i="13"/>
  <c r="AO811" i="13"/>
  <c r="AO815" i="13"/>
  <c r="AO819" i="13"/>
  <c r="AO823" i="13"/>
  <c r="AO827" i="13"/>
  <c r="AO831" i="13"/>
  <c r="AO835" i="13"/>
  <c r="AO839" i="13"/>
  <c r="AO843" i="13"/>
  <c r="AO847" i="13"/>
  <c r="AO851" i="13"/>
  <c r="AO855" i="13"/>
  <c r="AO859" i="13"/>
  <c r="AO863" i="13"/>
  <c r="AO867" i="13"/>
  <c r="AO871" i="13"/>
  <c r="AO875" i="13"/>
  <c r="AO218" i="13"/>
  <c r="AO250" i="13"/>
  <c r="AO259" i="13"/>
  <c r="AO285" i="13"/>
  <c r="AO301" i="13"/>
  <c r="AO317" i="13"/>
  <c r="AO333" i="13"/>
  <c r="AO349" i="13"/>
  <c r="AO365" i="13"/>
  <c r="AO381" i="13"/>
  <c r="AO386" i="13"/>
  <c r="AO401" i="13"/>
  <c r="AO418" i="13"/>
  <c r="AO433" i="13"/>
  <c r="AO501" i="13"/>
  <c r="AO517" i="13"/>
  <c r="AO533" i="13"/>
  <c r="AO549" i="13"/>
  <c r="AO881" i="13"/>
  <c r="AO90" i="13"/>
  <c r="AO147" i="13"/>
  <c r="AO256" i="13"/>
  <c r="AO273" i="13"/>
  <c r="AO391" i="13"/>
  <c r="AO408" i="13"/>
  <c r="AO423" i="13"/>
  <c r="AO440" i="13"/>
  <c r="AO455" i="13"/>
  <c r="AO463" i="13"/>
  <c r="AO471" i="13"/>
  <c r="AO479" i="13"/>
  <c r="AO487" i="13"/>
  <c r="AO495" i="13"/>
  <c r="AO511" i="13"/>
  <c r="AO527" i="13"/>
  <c r="AO543" i="13"/>
  <c r="AO553" i="13"/>
  <c r="AO557" i="13"/>
  <c r="AO561" i="13"/>
  <c r="AO565" i="13"/>
  <c r="AO569" i="13"/>
  <c r="AO573" i="13"/>
  <c r="AO577" i="13"/>
  <c r="AO581" i="13"/>
  <c r="AO585" i="13"/>
  <c r="AO589" i="13"/>
  <c r="AO593" i="13"/>
  <c r="AO597" i="13"/>
  <c r="AO601" i="13"/>
  <c r="AO605" i="13"/>
  <c r="AO609" i="13"/>
  <c r="AO613" i="13"/>
  <c r="AO617" i="13"/>
  <c r="AO621" i="13"/>
  <c r="AO625" i="13"/>
  <c r="AO629" i="13"/>
  <c r="AO633" i="13"/>
  <c r="AO637" i="13"/>
  <c r="AO641" i="13"/>
  <c r="AO645" i="13"/>
  <c r="AO649" i="13"/>
  <c r="AO653" i="13"/>
  <c r="AO657" i="13"/>
  <c r="AO661" i="13"/>
  <c r="AO665" i="13"/>
  <c r="AO669" i="13"/>
  <c r="AO673" i="13"/>
  <c r="AO677" i="13"/>
  <c r="AO681" i="13"/>
  <c r="AO685" i="13"/>
  <c r="AO689" i="13"/>
  <c r="AO693" i="13"/>
  <c r="AO697" i="13"/>
  <c r="AO701" i="13"/>
  <c r="AO705" i="13"/>
  <c r="AO709" i="13"/>
  <c r="AO713" i="13"/>
  <c r="AO717" i="13"/>
  <c r="AO721" i="13"/>
  <c r="AO725" i="13"/>
  <c r="AO729" i="13"/>
  <c r="AO733" i="13"/>
  <c r="AO737" i="13"/>
  <c r="AO741" i="13"/>
  <c r="AO745" i="13"/>
  <c r="AO749" i="13"/>
  <c r="AO753" i="13"/>
  <c r="AO757" i="13"/>
  <c r="AO761" i="13"/>
  <c r="AO765" i="13"/>
  <c r="AO769" i="13"/>
  <c r="AO773" i="13"/>
  <c r="AO777" i="13"/>
  <c r="AO781" i="13"/>
  <c r="AO785" i="13"/>
  <c r="AO789" i="13"/>
  <c r="AO793" i="13"/>
  <c r="AO797" i="13"/>
  <c r="AO801" i="13"/>
  <c r="AO805" i="13"/>
  <c r="AO809" i="13"/>
  <c r="AO813" i="13"/>
  <c r="AO817" i="13"/>
  <c r="AO821" i="13"/>
  <c r="AO825" i="13"/>
  <c r="AO829" i="13"/>
  <c r="AO833" i="13"/>
  <c r="AO837" i="13"/>
  <c r="AO841" i="13"/>
  <c r="AO845" i="13"/>
  <c r="AO849" i="13"/>
  <c r="AO853" i="13"/>
  <c r="AO857" i="13"/>
  <c r="AO861" i="13"/>
  <c r="AO865" i="13"/>
  <c r="AO869" i="13"/>
  <c r="AO873" i="13"/>
  <c r="AO879" i="13"/>
  <c r="AO880" i="13"/>
  <c r="AO883" i="13"/>
  <c r="AO885" i="13"/>
  <c r="AO887" i="13"/>
  <c r="AO889" i="13"/>
  <c r="AO891" i="13"/>
  <c r="AO893" i="13"/>
  <c r="AO202" i="13"/>
  <c r="AO309" i="13"/>
  <c r="AO373" i="13"/>
  <c r="AO385" i="13"/>
  <c r="AO402" i="13"/>
  <c r="AO509" i="13"/>
  <c r="AO1079" i="13"/>
  <c r="AO878" i="13"/>
  <c r="AO899" i="13"/>
  <c r="AO907" i="13"/>
  <c r="AO911" i="13"/>
  <c r="AO915" i="13"/>
  <c r="AO927" i="13"/>
  <c r="AO935" i="13"/>
  <c r="AO951" i="13"/>
  <c r="AO955" i="13"/>
  <c r="AO975" i="13"/>
  <c r="AO979" i="13"/>
  <c r="AO987" i="13"/>
  <c r="AO991" i="13"/>
  <c r="AO1003" i="13"/>
  <c r="AO1007" i="13"/>
  <c r="AO1015" i="13"/>
  <c r="AO1031" i="13"/>
  <c r="AO1035" i="13"/>
  <c r="AO1047" i="13"/>
  <c r="AO1051" i="13"/>
  <c r="AO1055" i="13"/>
  <c r="AO1059" i="13"/>
  <c r="AO1067" i="13"/>
  <c r="AO1071" i="13"/>
  <c r="AO234" i="13"/>
  <c r="AO325" i="13"/>
  <c r="AO897" i="13"/>
  <c r="AO901" i="13"/>
  <c r="AO905" i="13"/>
  <c r="AO909" i="13"/>
  <c r="AO913" i="13"/>
  <c r="AO917" i="13"/>
  <c r="AO921" i="13"/>
  <c r="AO925" i="13"/>
  <c r="AO929" i="13"/>
  <c r="AO933" i="13"/>
  <c r="AO937" i="13"/>
  <c r="AO941" i="13"/>
  <c r="AO945" i="13"/>
  <c r="AO949" i="13"/>
  <c r="AO953" i="13"/>
  <c r="AO957" i="13"/>
  <c r="AO961" i="13"/>
  <c r="AO965" i="13"/>
  <c r="AO969" i="13"/>
  <c r="AO973" i="13"/>
  <c r="AO977" i="13"/>
  <c r="AO981" i="13"/>
  <c r="AO985" i="13"/>
  <c r="AO989" i="13"/>
  <c r="AO993" i="13"/>
  <c r="AO997" i="13"/>
  <c r="AO1001" i="13"/>
  <c r="AO1005" i="13"/>
  <c r="AO1009" i="13"/>
  <c r="AO1013" i="13"/>
  <c r="AO1017" i="13"/>
  <c r="AO1021" i="13"/>
  <c r="AO1025" i="13"/>
  <c r="AO1029" i="13"/>
  <c r="AO1033" i="13"/>
  <c r="AO1037" i="13"/>
  <c r="AO1041" i="13"/>
  <c r="AO1045" i="13"/>
  <c r="AO1049" i="13"/>
  <c r="AO1053" i="13"/>
  <c r="AO1057" i="13"/>
  <c r="AO1061" i="13"/>
  <c r="AO1065" i="13"/>
  <c r="AO1069" i="13"/>
  <c r="AO1073" i="13"/>
  <c r="AO1077" i="13"/>
  <c r="AO1078" i="13"/>
  <c r="AO277" i="13"/>
  <c r="AO341" i="13"/>
  <c r="AO541" i="13"/>
  <c r="AO1076" i="13"/>
  <c r="AO293" i="13"/>
  <c r="AO357" i="13"/>
  <c r="AO417" i="13"/>
  <c r="AO434" i="13"/>
  <c r="AO525" i="13"/>
  <c r="AO895" i="13"/>
  <c r="AO903" i="13"/>
  <c r="AO919" i="13"/>
  <c r="AO923" i="13"/>
  <c r="AO931" i="13"/>
  <c r="AO939" i="13"/>
  <c r="AO943" i="13"/>
  <c r="AO947" i="13"/>
  <c r="AO959" i="13"/>
  <c r="AO963" i="13"/>
  <c r="AO967" i="13"/>
  <c r="AO971" i="13"/>
  <c r="AO983" i="13"/>
  <c r="AO995" i="13"/>
  <c r="AO999" i="13"/>
  <c r="AO1011" i="13"/>
  <c r="AO1019" i="13"/>
  <c r="AO1023" i="13"/>
  <c r="AO1027" i="13"/>
  <c r="AO1039" i="13"/>
  <c r="AO1043" i="13"/>
  <c r="AO1063" i="13"/>
  <c r="AO1075" i="13"/>
  <c r="AO1081" i="13"/>
  <c r="AO1082" i="13"/>
  <c r="AO380" i="13"/>
  <c r="AH456" i="13"/>
  <c r="AL499" i="13"/>
  <c r="AL546" i="13"/>
  <c r="AL557" i="13"/>
  <c r="AH589" i="13"/>
  <c r="AN605" i="13"/>
  <c r="AL621" i="13"/>
  <c r="AH653" i="13"/>
  <c r="AN669" i="13"/>
  <c r="AN701" i="13"/>
  <c r="AL717" i="13"/>
  <c r="AH749" i="13"/>
  <c r="AN765" i="13"/>
  <c r="AL781" i="13"/>
  <c r="AH813" i="13"/>
  <c r="AN829" i="13"/>
  <c r="AH845" i="13"/>
  <c r="AN861" i="13"/>
  <c r="AO884" i="13"/>
  <c r="AK888" i="13"/>
  <c r="AL889" i="13"/>
  <c r="AO892" i="13"/>
  <c r="AN917" i="13"/>
  <c r="AH921" i="13"/>
  <c r="AH925" i="13"/>
  <c r="AH933" i="13"/>
  <c r="AL937" i="13"/>
  <c r="AH941" i="13"/>
  <c r="AN949" i="13"/>
  <c r="AH953" i="13"/>
  <c r="AH957" i="13"/>
  <c r="AL965" i="13"/>
  <c r="AN973" i="13"/>
  <c r="AH981" i="13"/>
  <c r="AK995" i="13"/>
  <c r="AN1005" i="13"/>
  <c r="AK1027" i="13"/>
  <c r="AN1037" i="13"/>
  <c r="AL1041" i="13"/>
  <c r="AN1053" i="13"/>
  <c r="AN1061" i="13"/>
  <c r="AH1065" i="13"/>
  <c r="AL1073" i="13"/>
  <c r="AL464" i="13"/>
  <c r="AL530" i="13"/>
  <c r="AH577" i="13"/>
  <c r="AL657" i="13"/>
  <c r="AH673" i="13"/>
  <c r="AH705" i="13"/>
  <c r="AN883" i="13"/>
  <c r="AO922" i="13"/>
  <c r="AK964" i="13"/>
  <c r="AK1024" i="13"/>
  <c r="AK1044" i="13"/>
  <c r="AO1074" i="13"/>
  <c r="AK955" i="13"/>
  <c r="AK991" i="13"/>
  <c r="AK1071" i="13"/>
  <c r="AL10" i="13"/>
  <c r="AO18" i="13"/>
  <c r="AO9" i="13"/>
  <c r="AH12" i="13"/>
  <c r="AO19" i="13"/>
  <c r="AO29" i="13"/>
  <c r="AK24" i="13"/>
  <c r="AL25" i="13"/>
  <c r="AO45" i="13"/>
  <c r="AO11" i="13"/>
  <c r="AL14" i="13"/>
  <c r="AL24" i="13"/>
  <c r="AH34" i="13"/>
  <c r="AO43" i="13"/>
  <c r="AH50" i="13"/>
  <c r="AO60" i="13"/>
  <c r="AL67" i="13"/>
  <c r="AK15" i="13"/>
  <c r="AO41" i="13"/>
  <c r="AH61" i="13"/>
  <c r="AN78" i="13"/>
  <c r="AK83" i="13"/>
  <c r="V22" i="13"/>
  <c r="AH22" i="13"/>
  <c r="AN37" i="13"/>
  <c r="AN52" i="13"/>
  <c r="AL57" i="13"/>
  <c r="AN45" i="13"/>
  <c r="AO47" i="13"/>
  <c r="AO81" i="13"/>
  <c r="AN84" i="13"/>
  <c r="AK87" i="13"/>
  <c r="AN96" i="13"/>
  <c r="AO23" i="13"/>
  <c r="AL48" i="13"/>
  <c r="AN60" i="13"/>
  <c r="AL63" i="13"/>
  <c r="AL65" i="13"/>
  <c r="AN82" i="13"/>
  <c r="AK99" i="13"/>
  <c r="AL32" i="13"/>
  <c r="AO49" i="13"/>
  <c r="AH74" i="13"/>
  <c r="AH88" i="13"/>
  <c r="AN98" i="13"/>
  <c r="AN115" i="13"/>
  <c r="AN123" i="13"/>
  <c r="AN131" i="13"/>
  <c r="AN139" i="13"/>
  <c r="AN147" i="13"/>
  <c r="AN155" i="13"/>
  <c r="AN163" i="13"/>
  <c r="AN171" i="13"/>
  <c r="AN179" i="13"/>
  <c r="AK188" i="13"/>
  <c r="AN46" i="13"/>
  <c r="AN56" i="13"/>
  <c r="AN69" i="13"/>
  <c r="AK79" i="13"/>
  <c r="AN90" i="13"/>
  <c r="AK103" i="13"/>
  <c r="AK81" i="13"/>
  <c r="AH104" i="13"/>
  <c r="AN113" i="13"/>
  <c r="AN129" i="13"/>
  <c r="AN145" i="13"/>
  <c r="AN161" i="13"/>
  <c r="AN177" i="13"/>
  <c r="AK257" i="13"/>
  <c r="AK18" i="13"/>
  <c r="AL47" i="13"/>
  <c r="AH68" i="13"/>
  <c r="AN72" i="13"/>
  <c r="AN100" i="13"/>
  <c r="AO126" i="13"/>
  <c r="AO158" i="13"/>
  <c r="AH185" i="13"/>
  <c r="AH200" i="13"/>
  <c r="AL204" i="13"/>
  <c r="AH208" i="13"/>
  <c r="AL212" i="13"/>
  <c r="AH216" i="13"/>
  <c r="AL220" i="13"/>
  <c r="AH224" i="13"/>
  <c r="AL228" i="13"/>
  <c r="AH232" i="13"/>
  <c r="AL236" i="13"/>
  <c r="AH240" i="13"/>
  <c r="AL244" i="13"/>
  <c r="AH248" i="13"/>
  <c r="AK263" i="13"/>
  <c r="AO93" i="13"/>
  <c r="AO107" i="13"/>
  <c r="AN117" i="13"/>
  <c r="AK124" i="13"/>
  <c r="AH133" i="13"/>
  <c r="AK143" i="13"/>
  <c r="AL165" i="13"/>
  <c r="AN181" i="13"/>
  <c r="AL195" i="13"/>
  <c r="AO205" i="13"/>
  <c r="AO221" i="13"/>
  <c r="AO237" i="13"/>
  <c r="AK253" i="13"/>
  <c r="AN272" i="13"/>
  <c r="AK276" i="13"/>
  <c r="AK280" i="13"/>
  <c r="AK284" i="13"/>
  <c r="AK288" i="13"/>
  <c r="AK292" i="13"/>
  <c r="AK296" i="13"/>
  <c r="AK300" i="13"/>
  <c r="AK304" i="13"/>
  <c r="AK308" i="13"/>
  <c r="AK312" i="13"/>
  <c r="AK316" i="13"/>
  <c r="AK320" i="13"/>
  <c r="AK324" i="13"/>
  <c r="AK328" i="13"/>
  <c r="AK332" i="13"/>
  <c r="AK336" i="13"/>
  <c r="AK340" i="13"/>
  <c r="AK344" i="13"/>
  <c r="AK348" i="13"/>
  <c r="AK352" i="13"/>
  <c r="AK356" i="13"/>
  <c r="AK360" i="13"/>
  <c r="AK364" i="13"/>
  <c r="AK368" i="13"/>
  <c r="AK372" i="13"/>
  <c r="AK376" i="13"/>
  <c r="AK380" i="13"/>
  <c r="AK384" i="13"/>
  <c r="AN411" i="13"/>
  <c r="AK416" i="13"/>
  <c r="AN443" i="13"/>
  <c r="AK448" i="13"/>
  <c r="AL88" i="13"/>
  <c r="AO114" i="13"/>
  <c r="AO178" i="13"/>
  <c r="AN193" i="13"/>
  <c r="AH202" i="13"/>
  <c r="AL210" i="13"/>
  <c r="AH218" i="13"/>
  <c r="AL226" i="13"/>
  <c r="AH234" i="13"/>
  <c r="AL242" i="13"/>
  <c r="AH250" i="13"/>
  <c r="AN254" i="13"/>
  <c r="AH268" i="13"/>
  <c r="AO271" i="13"/>
  <c r="AH275" i="13"/>
  <c r="AL279" i="13"/>
  <c r="AH283" i="13"/>
  <c r="AL287" i="13"/>
  <c r="AH291" i="13"/>
  <c r="AL295" i="13"/>
  <c r="AH299" i="13"/>
  <c r="AL303" i="13"/>
  <c r="AH307" i="13"/>
  <c r="AL311" i="13"/>
  <c r="AH315" i="13"/>
  <c r="AL319" i="13"/>
  <c r="AH323" i="13"/>
  <c r="AL327" i="13"/>
  <c r="AH331" i="13"/>
  <c r="AL335" i="13"/>
  <c r="AH339" i="13"/>
  <c r="AL343" i="13"/>
  <c r="AH347" i="13"/>
  <c r="AL351" i="13"/>
  <c r="AH355" i="13"/>
  <c r="AL359" i="13"/>
  <c r="AH363" i="13"/>
  <c r="AL367" i="13"/>
  <c r="AH371" i="13"/>
  <c r="AL375" i="13"/>
  <c r="AH379" i="13"/>
  <c r="AL383" i="13"/>
  <c r="AK398" i="13"/>
  <c r="AK414" i="13"/>
  <c r="AK430" i="13"/>
  <c r="AK446" i="13"/>
  <c r="AH206" i="13"/>
  <c r="AL222" i="13"/>
  <c r="AH238" i="13"/>
  <c r="AH260" i="13"/>
  <c r="AL281" i="13"/>
  <c r="AH289" i="13"/>
  <c r="AL297" i="13"/>
  <c r="AH305" i="13"/>
  <c r="AL313" i="13"/>
  <c r="AH321" i="13"/>
  <c r="AL329" i="13"/>
  <c r="AH337" i="13"/>
  <c r="AL345" i="13"/>
  <c r="AH353" i="13"/>
  <c r="AL361" i="13"/>
  <c r="AH369" i="13"/>
  <c r="AL377" i="13"/>
  <c r="AH389" i="13"/>
  <c r="AH421" i="13"/>
  <c r="AL450" i="13"/>
  <c r="AH453" i="13"/>
  <c r="AO456" i="13"/>
  <c r="AL458" i="13"/>
  <c r="AH461" i="13"/>
  <c r="AO464" i="13"/>
  <c r="AL466" i="13"/>
  <c r="AH469" i="13"/>
  <c r="AO472" i="13"/>
  <c r="AL474" i="13"/>
  <c r="AH477" i="13"/>
  <c r="AO480" i="13"/>
  <c r="AL482" i="13"/>
  <c r="AH485" i="13"/>
  <c r="AO488" i="13"/>
  <c r="AL490" i="13"/>
  <c r="AH493" i="13"/>
  <c r="AL497" i="13"/>
  <c r="AL513" i="13"/>
  <c r="AL529" i="13"/>
  <c r="AL545" i="13"/>
  <c r="AL109" i="13"/>
  <c r="AN141" i="13"/>
  <c r="AK148" i="13"/>
  <c r="AH173" i="13"/>
  <c r="AK211" i="13"/>
  <c r="AO217" i="13"/>
  <c r="AK246" i="13"/>
  <c r="AK259" i="13"/>
  <c r="AK277" i="13"/>
  <c r="AK282" i="13"/>
  <c r="AK293" i="13"/>
  <c r="AK298" i="13"/>
  <c r="AK309" i="13"/>
  <c r="AO312" i="13"/>
  <c r="AO328" i="13"/>
  <c r="AO344" i="13"/>
  <c r="AO360" i="13"/>
  <c r="AO376" i="13"/>
  <c r="AK410" i="13"/>
  <c r="AK428" i="13"/>
  <c r="AN447" i="13"/>
  <c r="AN454" i="13"/>
  <c r="AK459" i="13"/>
  <c r="AN470" i="13"/>
  <c r="AK475" i="13"/>
  <c r="AN486" i="13"/>
  <c r="AK491" i="13"/>
  <c r="AO512" i="13"/>
  <c r="AL519" i="13"/>
  <c r="AH527" i="13"/>
  <c r="AO544" i="13"/>
  <c r="AL551" i="13"/>
  <c r="AO154" i="13"/>
  <c r="AK192" i="13"/>
  <c r="AL198" i="13"/>
  <c r="AN230" i="13"/>
  <c r="AK238" i="13"/>
  <c r="AO263" i="13"/>
  <c r="AN285" i="13"/>
  <c r="AK286" i="13"/>
  <c r="AH301" i="13"/>
  <c r="AK305" i="13"/>
  <c r="AL333" i="13"/>
  <c r="AN349" i="13"/>
  <c r="AK350" i="13"/>
  <c r="AH365" i="13"/>
  <c r="AK369" i="13"/>
  <c r="AN397" i="13"/>
  <c r="AK404" i="13"/>
  <c r="AN429" i="13"/>
  <c r="AK436" i="13"/>
  <c r="AL455" i="13"/>
  <c r="AK465" i="13"/>
  <c r="AL471" i="13"/>
  <c r="AK481" i="13"/>
  <c r="AL487" i="13"/>
  <c r="AN501" i="13"/>
  <c r="AN517" i="13"/>
  <c r="AN533" i="13"/>
  <c r="AN549" i="13"/>
  <c r="AN881" i="13"/>
  <c r="AN157" i="13"/>
  <c r="AH264" i="13"/>
  <c r="AL391" i="13"/>
  <c r="AN452" i="13"/>
  <c r="AH460" i="13"/>
  <c r="AN484" i="13"/>
  <c r="AH492" i="13"/>
  <c r="AH507" i="13"/>
  <c r="AH522" i="13"/>
  <c r="AO524" i="13"/>
  <c r="AN538" i="13"/>
  <c r="AK545" i="13"/>
  <c r="AN555" i="13"/>
  <c r="AK557" i="13"/>
  <c r="AH559" i="13"/>
  <c r="AL567" i="13"/>
  <c r="AN571" i="13"/>
  <c r="AK573" i="13"/>
  <c r="AH575" i="13"/>
  <c r="AL583" i="13"/>
  <c r="AN587" i="13"/>
  <c r="AK589" i="13"/>
  <c r="AH591" i="13"/>
  <c r="AL599" i="13"/>
  <c r="AN603" i="13"/>
  <c r="AK605" i="13"/>
  <c r="AH607" i="13"/>
  <c r="AL615" i="13"/>
  <c r="AN619" i="13"/>
  <c r="AK621" i="13"/>
  <c r="AH623" i="13"/>
  <c r="AL631" i="13"/>
  <c r="AN635" i="13"/>
  <c r="AK637" i="13"/>
  <c r="AH639" i="13"/>
  <c r="AL647" i="13"/>
  <c r="AN651" i="13"/>
  <c r="AK653" i="13"/>
  <c r="AH655" i="13"/>
  <c r="AL663" i="13"/>
  <c r="AN667" i="13"/>
  <c r="AK669" i="13"/>
  <c r="AH671" i="13"/>
  <c r="AL679" i="13"/>
  <c r="AN683" i="13"/>
  <c r="AK685" i="13"/>
  <c r="AH687" i="13"/>
  <c r="AL695" i="13"/>
  <c r="AN699" i="13"/>
  <c r="AK701" i="13"/>
  <c r="AH703" i="13"/>
  <c r="AL711" i="13"/>
  <c r="AN715" i="13"/>
  <c r="AK717" i="13"/>
  <c r="AH719" i="13"/>
  <c r="AL727" i="13"/>
  <c r="AN731" i="13"/>
  <c r="AK733" i="13"/>
  <c r="AH735" i="13"/>
  <c r="AL743" i="13"/>
  <c r="AN747" i="13"/>
  <c r="AK749" i="13"/>
  <c r="AH751" i="13"/>
  <c r="AL759" i="13"/>
  <c r="AN763" i="13"/>
  <c r="AK765" i="13"/>
  <c r="AH767" i="13"/>
  <c r="AL775" i="13"/>
  <c r="AN779" i="13"/>
  <c r="AK781" i="13"/>
  <c r="AH783" i="13"/>
  <c r="AL791" i="13"/>
  <c r="AN795" i="13"/>
  <c r="AK797" i="13"/>
  <c r="AH799" i="13"/>
  <c r="AL807" i="13"/>
  <c r="AN811" i="13"/>
  <c r="AK813" i="13"/>
  <c r="AH815" i="13"/>
  <c r="AL823" i="13"/>
  <c r="AN827" i="13"/>
  <c r="AK829" i="13"/>
  <c r="AH831" i="13"/>
  <c r="AL839" i="13"/>
  <c r="AN843" i="13"/>
  <c r="AK845" i="13"/>
  <c r="AH847" i="13"/>
  <c r="AL855" i="13"/>
  <c r="AN859" i="13"/>
  <c r="AK861" i="13"/>
  <c r="AH863" i="13"/>
  <c r="AL871" i="13"/>
  <c r="AK876" i="13"/>
  <c r="AO3" i="13"/>
  <c r="AL6" i="13"/>
  <c r="AK151" i="13"/>
  <c r="AO194" i="13"/>
  <c r="AN214" i="13"/>
  <c r="AK222" i="13"/>
  <c r="AH246" i="13"/>
  <c r="AK262" i="13"/>
  <c r="AL293" i="13"/>
  <c r="AN309" i="13"/>
  <c r="AN325" i="13"/>
  <c r="AK326" i="13"/>
  <c r="AH341" i="13"/>
  <c r="AK345" i="13"/>
  <c r="AL373" i="13"/>
  <c r="AH411" i="13"/>
  <c r="AK418" i="13"/>
  <c r="AO432" i="13"/>
  <c r="AH445" i="13"/>
  <c r="AO447" i="13"/>
  <c r="AH459" i="13"/>
  <c r="AO462" i="13"/>
  <c r="AH475" i="13"/>
  <c r="AO478" i="13"/>
  <c r="AH491" i="13"/>
  <c r="AO494" i="13"/>
  <c r="AH501" i="13"/>
  <c r="AL517" i="13"/>
  <c r="AH533" i="13"/>
  <c r="AL549" i="13"/>
  <c r="AO556" i="13"/>
  <c r="AO564" i="13"/>
  <c r="AO572" i="13"/>
  <c r="AO580" i="13"/>
  <c r="AO588" i="13"/>
  <c r="AO596" i="13"/>
  <c r="AO604" i="13"/>
  <c r="AO612" i="13"/>
  <c r="AO620" i="13"/>
  <c r="AO628" i="13"/>
  <c r="AO636" i="13"/>
  <c r="AO644" i="13"/>
  <c r="AO652" i="13"/>
  <c r="AO660" i="13"/>
  <c r="AO668" i="13"/>
  <c r="AO676" i="13"/>
  <c r="AO684" i="13"/>
  <c r="AO692" i="13"/>
  <c r="AO700" i="13"/>
  <c r="AO708" i="13"/>
  <c r="AO716" i="13"/>
  <c r="AO724" i="13"/>
  <c r="AO732" i="13"/>
  <c r="AO740" i="13"/>
  <c r="AO748" i="13"/>
  <c r="AO756" i="13"/>
  <c r="AO760" i="13"/>
  <c r="AO764" i="13"/>
  <c r="AO768" i="13"/>
  <c r="AO772" i="13"/>
  <c r="AO776" i="13"/>
  <c r="AO780" i="13"/>
  <c r="AO784" i="13"/>
  <c r="AO788" i="13"/>
  <c r="AO792" i="13"/>
  <c r="AO796" i="13"/>
  <c r="AO800" i="13"/>
  <c r="AO804" i="13"/>
  <c r="AO808" i="13"/>
  <c r="AO812" i="13"/>
  <c r="AO816" i="13"/>
  <c r="AO820" i="13"/>
  <c r="AO824" i="13"/>
  <c r="AO828" i="13"/>
  <c r="AO832" i="13"/>
  <c r="AO836" i="13"/>
  <c r="AO840" i="13"/>
  <c r="AO844" i="13"/>
  <c r="AO848" i="13"/>
  <c r="AO852" i="13"/>
  <c r="AO856" i="13"/>
  <c r="AO860" i="13"/>
  <c r="AO864" i="13"/>
  <c r="AO868" i="13"/>
  <c r="AO872" i="13"/>
  <c r="AO284" i="13"/>
  <c r="AN472" i="13"/>
  <c r="AL514" i="13"/>
  <c r="AH531" i="13"/>
  <c r="AL532" i="13"/>
  <c r="AL565" i="13"/>
  <c r="AH597" i="13"/>
  <c r="AN613" i="13"/>
  <c r="AL629" i="13"/>
  <c r="AH661" i="13"/>
  <c r="AN677" i="13"/>
  <c r="AL693" i="13"/>
  <c r="AH725" i="13"/>
  <c r="AN741" i="13"/>
  <c r="AL757" i="13"/>
  <c r="AH789" i="13"/>
  <c r="AN805" i="13"/>
  <c r="AL821" i="13"/>
  <c r="AH853" i="13"/>
  <c r="AN869" i="13"/>
  <c r="AN885" i="13"/>
  <c r="AN893" i="13"/>
  <c r="AH895" i="13"/>
  <c r="AH899" i="13"/>
  <c r="AH903" i="13"/>
  <c r="AH907" i="13"/>
  <c r="AH911" i="13"/>
  <c r="AH915" i="13"/>
  <c r="AH919" i="13"/>
  <c r="AH923" i="13"/>
  <c r="AH927" i="13"/>
  <c r="AH931" i="13"/>
  <c r="AH935" i="13"/>
  <c r="AH939" i="13"/>
  <c r="AH943" i="13"/>
  <c r="AH947" i="13"/>
  <c r="AH951" i="13"/>
  <c r="AH955" i="13"/>
  <c r="AH959" i="13"/>
  <c r="AH963" i="13"/>
  <c r="AH967" i="13"/>
  <c r="AH971" i="13"/>
  <c r="AH975" i="13"/>
  <c r="AH979" i="13"/>
  <c r="AH983" i="13"/>
  <c r="AH987" i="13"/>
  <c r="AH991" i="13"/>
  <c r="AH995" i="13"/>
  <c r="AH999" i="13"/>
  <c r="AH1003" i="13"/>
  <c r="AH1007" i="13"/>
  <c r="AH1011" i="13"/>
  <c r="AH1015" i="13"/>
  <c r="AH1019" i="13"/>
  <c r="AH1023" i="13"/>
  <c r="AH1027" i="13"/>
  <c r="AH1031" i="13"/>
  <c r="AH1035" i="13"/>
  <c r="AH1039" i="13"/>
  <c r="AH1043" i="13"/>
  <c r="AH1047" i="13"/>
  <c r="AH1051" i="13"/>
  <c r="AH1055" i="13"/>
  <c r="AH1059" i="13"/>
  <c r="AH1063" i="13"/>
  <c r="AH1067" i="13"/>
  <c r="AK1069" i="13"/>
  <c r="AN1071" i="13"/>
  <c r="AL1075" i="13"/>
  <c r="AQ3" i="13"/>
  <c r="AQ7" i="13"/>
  <c r="AQ15" i="13"/>
  <c r="AQ18" i="13"/>
  <c r="AQ9" i="13"/>
  <c r="AQ16" i="13"/>
  <c r="AQ19" i="13"/>
  <c r="AQ27" i="13"/>
  <c r="AQ23" i="13"/>
  <c r="AQ33" i="13"/>
  <c r="AQ41" i="13"/>
  <c r="AQ49" i="13"/>
  <c r="AQ13" i="13"/>
  <c r="AQ20" i="13"/>
  <c r="AQ29" i="13"/>
  <c r="AQ31" i="13"/>
  <c r="AQ39" i="13"/>
  <c r="AQ47" i="13"/>
  <c r="AQ56" i="13"/>
  <c r="AQ64" i="13"/>
  <c r="AQ72" i="13"/>
  <c r="AQ37" i="13"/>
  <c r="AQ58" i="13"/>
  <c r="AQ68" i="13"/>
  <c r="AQ75" i="13"/>
  <c r="AQ76" i="13"/>
  <c r="AQ83" i="13"/>
  <c r="AQ84" i="13"/>
  <c r="AQ91" i="13"/>
  <c r="AQ92" i="13"/>
  <c r="AQ26" i="13"/>
  <c r="AQ35" i="13"/>
  <c r="AQ54" i="13"/>
  <c r="AQ60" i="13"/>
  <c r="AQ62" i="13"/>
  <c r="AQ78" i="13"/>
  <c r="AQ93" i="13"/>
  <c r="AQ101" i="13"/>
  <c r="AQ102" i="13"/>
  <c r="AQ11" i="13"/>
  <c r="AQ45" i="13"/>
  <c r="AQ52" i="13"/>
  <c r="AQ66" i="13"/>
  <c r="AQ99" i="13"/>
  <c r="AQ100" i="13"/>
  <c r="AQ107" i="13"/>
  <c r="AQ73" i="13"/>
  <c r="AQ80" i="13"/>
  <c r="AQ90" i="13"/>
  <c r="AQ188" i="13"/>
  <c r="AQ189" i="13"/>
  <c r="AQ196" i="13"/>
  <c r="AQ70" i="13"/>
  <c r="AQ82" i="13"/>
  <c r="AQ105" i="13"/>
  <c r="AQ106" i="13"/>
  <c r="AQ108" i="13"/>
  <c r="AQ112" i="13"/>
  <c r="AQ116" i="13"/>
  <c r="AQ120" i="13"/>
  <c r="AQ124" i="13"/>
  <c r="AQ128" i="13"/>
  <c r="AQ132" i="13"/>
  <c r="AQ136" i="13"/>
  <c r="AQ140" i="13"/>
  <c r="AQ144" i="13"/>
  <c r="AQ148" i="13"/>
  <c r="AQ152" i="13"/>
  <c r="AQ156" i="13"/>
  <c r="AQ160" i="13"/>
  <c r="AQ164" i="13"/>
  <c r="AQ168" i="13"/>
  <c r="AQ172" i="13"/>
  <c r="AQ176" i="13"/>
  <c r="AQ180" i="13"/>
  <c r="AQ186" i="13"/>
  <c r="AQ187" i="13"/>
  <c r="AQ194" i="13"/>
  <c r="AQ195" i="13"/>
  <c r="AQ43" i="13"/>
  <c r="AQ85" i="13"/>
  <c r="AQ103" i="13"/>
  <c r="AQ184" i="13"/>
  <c r="AQ185" i="13"/>
  <c r="AQ199" i="13"/>
  <c r="AQ203" i="13"/>
  <c r="AQ207" i="13"/>
  <c r="AQ211" i="13"/>
  <c r="AQ215" i="13"/>
  <c r="AQ219" i="13"/>
  <c r="AQ223" i="13"/>
  <c r="AQ227" i="13"/>
  <c r="AQ231" i="13"/>
  <c r="AQ235" i="13"/>
  <c r="AQ239" i="13"/>
  <c r="AQ243" i="13"/>
  <c r="AQ247" i="13"/>
  <c r="AQ251" i="13"/>
  <c r="AQ257" i="13"/>
  <c r="AQ258" i="13"/>
  <c r="AQ265" i="13"/>
  <c r="AQ266" i="13"/>
  <c r="AQ273" i="13"/>
  <c r="AQ97" i="13"/>
  <c r="AQ114" i="13"/>
  <c r="AQ122" i="13"/>
  <c r="AQ130" i="13"/>
  <c r="AQ138" i="13"/>
  <c r="AQ146" i="13"/>
  <c r="AQ154" i="13"/>
  <c r="AQ162" i="13"/>
  <c r="AQ170" i="13"/>
  <c r="AQ178" i="13"/>
  <c r="AQ255" i="13"/>
  <c r="AQ256" i="13"/>
  <c r="AQ263" i="13"/>
  <c r="AQ264" i="13"/>
  <c r="AQ271" i="13"/>
  <c r="AQ272" i="13"/>
  <c r="AQ201" i="13"/>
  <c r="AQ209" i="13"/>
  <c r="AQ217" i="13"/>
  <c r="AQ225" i="13"/>
  <c r="AQ233" i="13"/>
  <c r="AQ241" i="13"/>
  <c r="AQ249" i="13"/>
  <c r="AQ253" i="13"/>
  <c r="AQ254" i="13"/>
  <c r="AQ269" i="13"/>
  <c r="AQ270" i="13"/>
  <c r="AQ274" i="13"/>
  <c r="AQ278" i="13"/>
  <c r="AQ282" i="13"/>
  <c r="AQ286" i="13"/>
  <c r="AQ290" i="13"/>
  <c r="AQ294" i="13"/>
  <c r="AQ298" i="13"/>
  <c r="AQ302" i="13"/>
  <c r="AQ306" i="13"/>
  <c r="AQ310" i="13"/>
  <c r="AQ314" i="13"/>
  <c r="AQ318" i="13"/>
  <c r="AQ322" i="13"/>
  <c r="AQ326" i="13"/>
  <c r="AQ330" i="13"/>
  <c r="AQ334" i="13"/>
  <c r="AQ338" i="13"/>
  <c r="AQ342" i="13"/>
  <c r="AQ346" i="13"/>
  <c r="AQ350" i="13"/>
  <c r="AQ354" i="13"/>
  <c r="AQ358" i="13"/>
  <c r="AQ362" i="13"/>
  <c r="AQ366" i="13"/>
  <c r="AQ370" i="13"/>
  <c r="AQ374" i="13"/>
  <c r="AQ378" i="13"/>
  <c r="AQ382" i="13"/>
  <c r="AQ384" i="13"/>
  <c r="AQ385" i="13"/>
  <c r="AQ392" i="13"/>
  <c r="AQ393" i="13"/>
  <c r="AQ400" i="13"/>
  <c r="AQ401" i="13"/>
  <c r="AQ408" i="13"/>
  <c r="AQ409" i="13"/>
  <c r="AQ416" i="13"/>
  <c r="AQ417" i="13"/>
  <c r="AQ424" i="13"/>
  <c r="AQ425" i="13"/>
  <c r="AQ432" i="13"/>
  <c r="AQ433" i="13"/>
  <c r="AQ440" i="13"/>
  <c r="AQ441" i="13"/>
  <c r="AQ448" i="13"/>
  <c r="AQ87" i="13"/>
  <c r="AQ98" i="13"/>
  <c r="AQ110" i="13"/>
  <c r="AQ126" i="13"/>
  <c r="AQ142" i="13"/>
  <c r="AQ158" i="13"/>
  <c r="AQ174" i="13"/>
  <c r="AQ252" i="13"/>
  <c r="AQ390" i="13"/>
  <c r="AQ391" i="13"/>
  <c r="AQ398" i="13"/>
  <c r="AQ399" i="13"/>
  <c r="AQ406" i="13"/>
  <c r="AQ407" i="13"/>
  <c r="AQ414" i="13"/>
  <c r="AQ415" i="13"/>
  <c r="AQ422" i="13"/>
  <c r="AQ423" i="13"/>
  <c r="AQ430" i="13"/>
  <c r="AQ431" i="13"/>
  <c r="AQ438" i="13"/>
  <c r="AQ439" i="13"/>
  <c r="AQ446" i="13"/>
  <c r="AQ447" i="13"/>
  <c r="AQ118" i="13"/>
  <c r="AQ150" i="13"/>
  <c r="AQ182" i="13"/>
  <c r="AQ191" i="13"/>
  <c r="AQ452" i="13"/>
  <c r="AQ456" i="13"/>
  <c r="AQ460" i="13"/>
  <c r="AQ464" i="13"/>
  <c r="AQ468" i="13"/>
  <c r="AQ472" i="13"/>
  <c r="AQ476" i="13"/>
  <c r="AQ480" i="13"/>
  <c r="AQ484" i="13"/>
  <c r="AQ488" i="13"/>
  <c r="AQ492" i="13"/>
  <c r="AQ502" i="13"/>
  <c r="AQ510" i="13"/>
  <c r="AQ518" i="13"/>
  <c r="AQ526" i="13"/>
  <c r="AQ534" i="13"/>
  <c r="AQ542" i="13"/>
  <c r="AQ550" i="13"/>
  <c r="AQ551" i="13"/>
  <c r="AQ193" i="13"/>
  <c r="AQ197" i="13"/>
  <c r="AQ213" i="13"/>
  <c r="AQ229" i="13"/>
  <c r="AQ245" i="13"/>
  <c r="AQ276" i="13"/>
  <c r="AQ284" i="13"/>
  <c r="AQ292" i="13"/>
  <c r="AQ300" i="13"/>
  <c r="AQ308" i="13"/>
  <c r="AQ316" i="13"/>
  <c r="AQ324" i="13"/>
  <c r="AQ332" i="13"/>
  <c r="AQ340" i="13"/>
  <c r="AQ348" i="13"/>
  <c r="AQ356" i="13"/>
  <c r="AQ364" i="13"/>
  <c r="AQ372" i="13"/>
  <c r="AQ380" i="13"/>
  <c r="AQ396" i="13"/>
  <c r="AQ397" i="13"/>
  <c r="AQ412" i="13"/>
  <c r="AQ413" i="13"/>
  <c r="AQ428" i="13"/>
  <c r="AQ429" i="13"/>
  <c r="AQ444" i="13"/>
  <c r="AQ445" i="13"/>
  <c r="AQ500" i="13"/>
  <c r="AQ508" i="13"/>
  <c r="AQ516" i="13"/>
  <c r="AQ524" i="13"/>
  <c r="AQ532" i="13"/>
  <c r="AQ540" i="13"/>
  <c r="AQ548" i="13"/>
  <c r="AQ166" i="13"/>
  <c r="AQ394" i="13"/>
  <c r="AQ411" i="13"/>
  <c r="AQ426" i="13"/>
  <c r="AQ443" i="13"/>
  <c r="AQ454" i="13"/>
  <c r="AQ462" i="13"/>
  <c r="AQ470" i="13"/>
  <c r="AQ478" i="13"/>
  <c r="AQ486" i="13"/>
  <c r="AQ494" i="13"/>
  <c r="AQ506" i="13"/>
  <c r="AQ522" i="13"/>
  <c r="AQ538" i="13"/>
  <c r="AQ554" i="13"/>
  <c r="AQ558" i="13"/>
  <c r="AQ562" i="13"/>
  <c r="AQ566" i="13"/>
  <c r="AQ570" i="13"/>
  <c r="AQ574" i="13"/>
  <c r="AQ578" i="13"/>
  <c r="AQ582" i="13"/>
  <c r="AQ586" i="13"/>
  <c r="AQ590" i="13"/>
  <c r="AQ594" i="13"/>
  <c r="AQ598" i="13"/>
  <c r="AQ602" i="13"/>
  <c r="AQ606" i="13"/>
  <c r="AQ610" i="13"/>
  <c r="AQ614" i="13"/>
  <c r="AQ618" i="13"/>
  <c r="AQ622" i="13"/>
  <c r="AQ626" i="13"/>
  <c r="AQ630" i="13"/>
  <c r="AQ634" i="13"/>
  <c r="AQ638" i="13"/>
  <c r="AQ642" i="13"/>
  <c r="AQ646" i="13"/>
  <c r="AQ650" i="13"/>
  <c r="AQ654" i="13"/>
  <c r="AQ658" i="13"/>
  <c r="AQ662" i="13"/>
  <c r="AQ666" i="13"/>
  <c r="AQ670" i="13"/>
  <c r="AQ674" i="13"/>
  <c r="AQ678" i="13"/>
  <c r="AQ682" i="13"/>
  <c r="AQ686" i="13"/>
  <c r="AQ690" i="13"/>
  <c r="AQ694" i="13"/>
  <c r="AQ698" i="13"/>
  <c r="AQ702" i="13"/>
  <c r="AQ706" i="13"/>
  <c r="AQ710" i="13"/>
  <c r="AQ714" i="13"/>
  <c r="AQ718" i="13"/>
  <c r="AQ722" i="13"/>
  <c r="AQ726" i="13"/>
  <c r="AQ730" i="13"/>
  <c r="AQ734" i="13"/>
  <c r="AQ738" i="13"/>
  <c r="AQ742" i="13"/>
  <c r="AQ746" i="13"/>
  <c r="AQ750" i="13"/>
  <c r="AQ754" i="13"/>
  <c r="AQ758" i="13"/>
  <c r="AQ762" i="13"/>
  <c r="AQ766" i="13"/>
  <c r="AQ770" i="13"/>
  <c r="AQ774" i="13"/>
  <c r="AQ778" i="13"/>
  <c r="AQ782" i="13"/>
  <c r="AQ786" i="13"/>
  <c r="AQ790" i="13"/>
  <c r="AQ794" i="13"/>
  <c r="AQ798" i="13"/>
  <c r="AQ802" i="13"/>
  <c r="AQ806" i="13"/>
  <c r="AQ810" i="13"/>
  <c r="AQ814" i="13"/>
  <c r="AQ818" i="13"/>
  <c r="AQ822" i="13"/>
  <c r="AQ826" i="13"/>
  <c r="AQ830" i="13"/>
  <c r="AQ834" i="13"/>
  <c r="AQ838" i="13"/>
  <c r="AQ842" i="13"/>
  <c r="AQ846" i="13"/>
  <c r="AQ850" i="13"/>
  <c r="AQ854" i="13"/>
  <c r="AQ858" i="13"/>
  <c r="AQ862" i="13"/>
  <c r="AQ866" i="13"/>
  <c r="AQ870" i="13"/>
  <c r="AQ878" i="13"/>
  <c r="AQ879" i="13"/>
  <c r="AQ104" i="13"/>
  <c r="AQ205" i="13"/>
  <c r="AQ237" i="13"/>
  <c r="AQ288" i="13"/>
  <c r="AQ304" i="13"/>
  <c r="AQ320" i="13"/>
  <c r="AQ336" i="13"/>
  <c r="AQ352" i="13"/>
  <c r="AQ368" i="13"/>
  <c r="AQ504" i="13"/>
  <c r="AQ520" i="13"/>
  <c r="AQ536" i="13"/>
  <c r="AQ876" i="13"/>
  <c r="AQ877" i="13"/>
  <c r="AQ134" i="13"/>
  <c r="AQ260" i="13"/>
  <c r="AQ395" i="13"/>
  <c r="AQ410" i="13"/>
  <c r="AQ427" i="13"/>
  <c r="AQ442" i="13"/>
  <c r="AQ450" i="13"/>
  <c r="AQ458" i="13"/>
  <c r="AQ466" i="13"/>
  <c r="AQ474" i="13"/>
  <c r="AQ482" i="13"/>
  <c r="AQ490" i="13"/>
  <c r="AQ498" i="13"/>
  <c r="AQ514" i="13"/>
  <c r="AQ530" i="13"/>
  <c r="AQ546" i="13"/>
  <c r="AQ552" i="13"/>
  <c r="AQ556" i="13"/>
  <c r="AQ560" i="13"/>
  <c r="AQ564" i="13"/>
  <c r="AQ568" i="13"/>
  <c r="AQ572" i="13"/>
  <c r="AQ576" i="13"/>
  <c r="AQ580" i="13"/>
  <c r="AQ584" i="13"/>
  <c r="AQ588" i="13"/>
  <c r="AQ592" i="13"/>
  <c r="AQ596" i="13"/>
  <c r="AQ600" i="13"/>
  <c r="AQ604" i="13"/>
  <c r="AQ608" i="13"/>
  <c r="AQ612" i="13"/>
  <c r="AQ616" i="13"/>
  <c r="AQ620" i="13"/>
  <c r="AQ624" i="13"/>
  <c r="AQ628" i="13"/>
  <c r="AQ632" i="13"/>
  <c r="AQ636" i="13"/>
  <c r="AQ640" i="13"/>
  <c r="AQ644" i="13"/>
  <c r="AQ648" i="13"/>
  <c r="AQ652" i="13"/>
  <c r="AQ656" i="13"/>
  <c r="AQ660" i="13"/>
  <c r="AQ664" i="13"/>
  <c r="AQ668" i="13"/>
  <c r="AQ672" i="13"/>
  <c r="AQ676" i="13"/>
  <c r="AQ680" i="13"/>
  <c r="AQ684" i="13"/>
  <c r="AQ688" i="13"/>
  <c r="AQ692" i="13"/>
  <c r="AQ696" i="13"/>
  <c r="AQ700" i="13"/>
  <c r="AQ704" i="13"/>
  <c r="AQ708" i="13"/>
  <c r="AQ712" i="13"/>
  <c r="AQ716" i="13"/>
  <c r="AQ720" i="13"/>
  <c r="AQ724" i="13"/>
  <c r="AQ728" i="13"/>
  <c r="AQ732" i="13"/>
  <c r="AQ736" i="13"/>
  <c r="AQ740" i="13"/>
  <c r="AQ744" i="13"/>
  <c r="AQ748" i="13"/>
  <c r="AQ752" i="13"/>
  <c r="AQ756" i="13"/>
  <c r="AQ760" i="13"/>
  <c r="AQ764" i="13"/>
  <c r="AQ768" i="13"/>
  <c r="AQ772" i="13"/>
  <c r="AQ776" i="13"/>
  <c r="AQ780" i="13"/>
  <c r="AQ784" i="13"/>
  <c r="AQ788" i="13"/>
  <c r="AQ792" i="13"/>
  <c r="AQ796" i="13"/>
  <c r="AQ800" i="13"/>
  <c r="AQ804" i="13"/>
  <c r="AQ808" i="13"/>
  <c r="AQ812" i="13"/>
  <c r="AQ816" i="13"/>
  <c r="AQ820" i="13"/>
  <c r="AQ824" i="13"/>
  <c r="AQ828" i="13"/>
  <c r="AQ832" i="13"/>
  <c r="AQ836" i="13"/>
  <c r="AQ840" i="13"/>
  <c r="AQ844" i="13"/>
  <c r="AQ848" i="13"/>
  <c r="AQ852" i="13"/>
  <c r="AQ856" i="13"/>
  <c r="AQ860" i="13"/>
  <c r="AQ864" i="13"/>
  <c r="AQ868" i="13"/>
  <c r="AQ872" i="13"/>
  <c r="AQ874" i="13"/>
  <c r="AQ875" i="13"/>
  <c r="AQ882" i="13"/>
  <c r="AQ884" i="13"/>
  <c r="AQ886" i="13"/>
  <c r="AQ888" i="13"/>
  <c r="AQ890" i="13"/>
  <c r="AQ892" i="13"/>
  <c r="AQ296" i="13"/>
  <c r="AQ360" i="13"/>
  <c r="AQ436" i="13"/>
  <c r="AQ496" i="13"/>
  <c r="AQ1082" i="13"/>
  <c r="AQ1078" i="13"/>
  <c r="AQ880" i="13"/>
  <c r="AQ898" i="13"/>
  <c r="AQ906" i="13"/>
  <c r="AQ910" i="13"/>
  <c r="AQ934" i="13"/>
  <c r="AQ950" i="13"/>
  <c r="AQ974" i="13"/>
  <c r="AQ978" i="13"/>
  <c r="AQ986" i="13"/>
  <c r="AQ990" i="13"/>
  <c r="AQ1006" i="13"/>
  <c r="AQ1034" i="13"/>
  <c r="AQ1050" i="13"/>
  <c r="AQ1054" i="13"/>
  <c r="AQ1058" i="13"/>
  <c r="AQ312" i="13"/>
  <c r="AQ376" i="13"/>
  <c r="AQ404" i="13"/>
  <c r="AQ421" i="13"/>
  <c r="AQ544" i="13"/>
  <c r="AQ896" i="13"/>
  <c r="AQ900" i="13"/>
  <c r="AQ904" i="13"/>
  <c r="AQ908" i="13"/>
  <c r="AQ912" i="13"/>
  <c r="AQ916" i="13"/>
  <c r="AQ920" i="13"/>
  <c r="AQ924" i="13"/>
  <c r="AQ928" i="13"/>
  <c r="AQ932" i="13"/>
  <c r="AQ936" i="13"/>
  <c r="AQ940" i="13"/>
  <c r="AQ944" i="13"/>
  <c r="AQ948" i="13"/>
  <c r="AQ952" i="13"/>
  <c r="AQ956" i="13"/>
  <c r="AQ960" i="13"/>
  <c r="AQ964" i="13"/>
  <c r="AQ968" i="13"/>
  <c r="AQ972" i="13"/>
  <c r="AQ976" i="13"/>
  <c r="AQ980" i="13"/>
  <c r="AQ984" i="13"/>
  <c r="AQ988" i="13"/>
  <c r="AQ992" i="13"/>
  <c r="AQ996" i="13"/>
  <c r="AQ1000" i="13"/>
  <c r="AQ1004" i="13"/>
  <c r="AQ1008" i="13"/>
  <c r="AQ1012" i="13"/>
  <c r="AQ1016" i="13"/>
  <c r="AQ1020" i="13"/>
  <c r="AQ1024" i="13"/>
  <c r="AQ1028" i="13"/>
  <c r="AQ1032" i="13"/>
  <c r="AQ1036" i="13"/>
  <c r="AQ1040" i="13"/>
  <c r="AQ1044" i="13"/>
  <c r="AQ1048" i="13"/>
  <c r="AQ1052" i="13"/>
  <c r="AQ1056" i="13"/>
  <c r="AQ1060" i="13"/>
  <c r="AQ1064" i="13"/>
  <c r="AQ1068" i="13"/>
  <c r="AQ1072" i="13"/>
  <c r="AQ1080" i="13"/>
  <c r="AQ1081" i="13"/>
  <c r="AQ4" i="13"/>
  <c r="AQ261" i="13"/>
  <c r="AQ328" i="13"/>
  <c r="AQ389" i="13"/>
  <c r="AQ528" i="13"/>
  <c r="AQ1079" i="13"/>
  <c r="AQ95" i="13"/>
  <c r="AQ221" i="13"/>
  <c r="AQ280" i="13"/>
  <c r="AQ344" i="13"/>
  <c r="AQ512" i="13"/>
  <c r="AQ894" i="13"/>
  <c r="AQ902" i="13"/>
  <c r="AQ914" i="13"/>
  <c r="AQ918" i="13"/>
  <c r="AQ922" i="13"/>
  <c r="AQ926" i="13"/>
  <c r="AQ930" i="13"/>
  <c r="AQ938" i="13"/>
  <c r="AQ942" i="13"/>
  <c r="AQ946" i="13"/>
  <c r="AQ954" i="13"/>
  <c r="AQ958" i="13"/>
  <c r="AQ962" i="13"/>
  <c r="AQ966" i="13"/>
  <c r="AQ970" i="13"/>
  <c r="AQ982" i="13"/>
  <c r="AQ994" i="13"/>
  <c r="AQ998" i="13"/>
  <c r="AQ1002" i="13"/>
  <c r="AQ1010" i="13"/>
  <c r="AQ1014" i="13"/>
  <c r="AQ1018" i="13"/>
  <c r="AQ1022" i="13"/>
  <c r="AQ1026" i="13"/>
  <c r="AQ1030" i="13"/>
  <c r="AQ1038" i="13"/>
  <c r="AQ1042" i="13"/>
  <c r="AQ1046" i="13"/>
  <c r="AQ1062" i="13"/>
  <c r="AQ1066" i="13"/>
  <c r="AQ1070" i="13"/>
  <c r="AQ1074" i="13"/>
  <c r="AQ1076" i="13"/>
  <c r="AQ1077" i="13"/>
  <c r="AL685" i="13"/>
  <c r="AK903" i="13"/>
  <c r="AN905" i="13"/>
  <c r="AL909" i="13"/>
  <c r="AL917" i="13"/>
  <c r="AN929" i="13"/>
  <c r="AL933" i="13"/>
  <c r="AL953" i="13"/>
  <c r="AL957" i="13"/>
  <c r="AL981" i="13"/>
  <c r="AH989" i="13"/>
  <c r="AN997" i="13"/>
  <c r="AL1001" i="13"/>
  <c r="AK1011" i="13"/>
  <c r="AH1017" i="13"/>
  <c r="AK1043" i="13"/>
  <c r="AN1045" i="13"/>
  <c r="AL1049" i="13"/>
  <c r="AL1057" i="13"/>
  <c r="AL1065" i="13"/>
  <c r="AN1073" i="13"/>
  <c r="AN1081" i="13"/>
  <c r="AH641" i="13"/>
  <c r="AL673" i="13"/>
  <c r="AN689" i="13"/>
  <c r="AN769" i="13"/>
  <c r="AH785" i="13"/>
  <c r="AN817" i="13"/>
  <c r="AH865" i="13"/>
  <c r="AQ885" i="13"/>
  <c r="AQ893" i="13"/>
  <c r="AK900" i="13"/>
  <c r="AK908" i="13"/>
  <c r="AQ915" i="13"/>
  <c r="AQ927" i="13"/>
  <c r="AQ935" i="13"/>
  <c r="AO946" i="13"/>
  <c r="AO958" i="13"/>
  <c r="AK976" i="13"/>
  <c r="AK980" i="13"/>
  <c r="AO990" i="13"/>
  <c r="AO998" i="13"/>
  <c r="AO1014" i="13"/>
  <c r="AO1022" i="13"/>
  <c r="AK1032" i="13"/>
  <c r="AO1042" i="13"/>
  <c r="AO1050" i="13"/>
  <c r="AO1054" i="13"/>
  <c r="AQ1059" i="13"/>
  <c r="AO1066" i="13"/>
  <c r="AQ1071" i="13"/>
  <c r="AH125" i="13"/>
  <c r="AO209" i="13"/>
  <c r="AL439" i="13"/>
  <c r="AN480" i="13"/>
  <c r="AN498" i="13"/>
  <c r="AN515" i="13"/>
  <c r="AN516" i="13"/>
  <c r="AO532" i="13"/>
  <c r="AL553" i="13"/>
  <c r="AH585" i="13"/>
  <c r="AN601" i="13"/>
  <c r="AL617" i="13"/>
  <c r="AH649" i="13"/>
  <c r="AN665" i="13"/>
  <c r="AL681" i="13"/>
  <c r="AH713" i="13"/>
  <c r="AN729" i="13"/>
  <c r="AL745" i="13"/>
  <c r="AH777" i="13"/>
  <c r="AN793" i="13"/>
  <c r="AL809" i="13"/>
  <c r="AH841" i="13"/>
  <c r="AN857" i="13"/>
  <c r="AL873" i="13"/>
  <c r="AQ889" i="13"/>
  <c r="AQ897" i="13"/>
  <c r="AQ901" i="13"/>
  <c r="AQ905" i="13"/>
  <c r="AQ909" i="13"/>
  <c r="AQ913" i="13"/>
  <c r="AQ917" i="13"/>
  <c r="AQ921" i="13"/>
  <c r="AQ925" i="13"/>
  <c r="AQ929" i="13"/>
  <c r="AQ933" i="13"/>
  <c r="AQ937" i="13"/>
  <c r="AQ941" i="13"/>
  <c r="AQ945" i="13"/>
  <c r="AQ949" i="13"/>
  <c r="AQ953" i="13"/>
  <c r="AQ957" i="13"/>
  <c r="AQ961" i="13"/>
  <c r="AQ965" i="13"/>
  <c r="AQ969" i="13"/>
  <c r="AQ973" i="13"/>
  <c r="AQ977" i="13"/>
  <c r="AQ981" i="13"/>
  <c r="AQ985" i="13"/>
  <c r="AQ989" i="13"/>
  <c r="AQ993" i="13"/>
  <c r="AQ997" i="13"/>
  <c r="AQ1001" i="13"/>
  <c r="AQ1005" i="13"/>
  <c r="AQ1009" i="13"/>
  <c r="AQ1013" i="13"/>
  <c r="AQ1017" i="13"/>
  <c r="AQ1021" i="13"/>
  <c r="AQ1025" i="13"/>
  <c r="AQ1029" i="13"/>
  <c r="AQ1033" i="13"/>
  <c r="AQ1037" i="13"/>
  <c r="AQ1041" i="13"/>
  <c r="AQ1045" i="13"/>
  <c r="AQ1049" i="13"/>
  <c r="AQ1053" i="13"/>
  <c r="AQ1057" i="13"/>
  <c r="AQ1061" i="13"/>
  <c r="AQ1065" i="13"/>
  <c r="AQ1069" i="13"/>
  <c r="AQ1073" i="13"/>
  <c r="X14" i="13"/>
  <c r="AF1086" i="13"/>
  <c r="AR6" i="13"/>
  <c r="AR3" i="13"/>
  <c r="AR13" i="13"/>
  <c r="AR17" i="13"/>
  <c r="AR23" i="13"/>
  <c r="AR24" i="13"/>
  <c r="AR28" i="13"/>
  <c r="AR29" i="13"/>
  <c r="AR15" i="13"/>
  <c r="AR18" i="13"/>
  <c r="AR8" i="13"/>
  <c r="AR11" i="13"/>
  <c r="AR34" i="13"/>
  <c r="AR35" i="13"/>
  <c r="AR42" i="13"/>
  <c r="AR43" i="13"/>
  <c r="AR50" i="13"/>
  <c r="AR33" i="13"/>
  <c r="AR41" i="13"/>
  <c r="AR49" i="13"/>
  <c r="AR58" i="13"/>
  <c r="AR66" i="13"/>
  <c r="AR21" i="13"/>
  <c r="AR39" i="13"/>
  <c r="AR77" i="13"/>
  <c r="AR85" i="13"/>
  <c r="AR93" i="13"/>
  <c r="AR27" i="13"/>
  <c r="AR36" i="13"/>
  <c r="AR37" i="13"/>
  <c r="AR44" i="13"/>
  <c r="AR61" i="13"/>
  <c r="AR83" i="13"/>
  <c r="AR95" i="13"/>
  <c r="AR103" i="13"/>
  <c r="AR30" i="13"/>
  <c r="AR59" i="13"/>
  <c r="AR64" i="13"/>
  <c r="AR81" i="13"/>
  <c r="AR91" i="13"/>
  <c r="AR101" i="13"/>
  <c r="AR31" i="13"/>
  <c r="AR54" i="13"/>
  <c r="AR87" i="13"/>
  <c r="AR97" i="13"/>
  <c r="AR110" i="13"/>
  <c r="AR114" i="13"/>
  <c r="AR118" i="13"/>
  <c r="AR122" i="13"/>
  <c r="AR126" i="13"/>
  <c r="AR130" i="13"/>
  <c r="AR134" i="13"/>
  <c r="AR138" i="13"/>
  <c r="AR142" i="13"/>
  <c r="AR146" i="13"/>
  <c r="AR150" i="13"/>
  <c r="AR154" i="13"/>
  <c r="AR158" i="13"/>
  <c r="AR162" i="13"/>
  <c r="AR166" i="13"/>
  <c r="AR170" i="13"/>
  <c r="AR174" i="13"/>
  <c r="AR178" i="13"/>
  <c r="AR182" i="13"/>
  <c r="AR190" i="13"/>
  <c r="AR45" i="13"/>
  <c r="AR52" i="13"/>
  <c r="AR79" i="13"/>
  <c r="AR89" i="13"/>
  <c r="AR107" i="13"/>
  <c r="AR188" i="13"/>
  <c r="AR196" i="13"/>
  <c r="AR105" i="13"/>
  <c r="AR112" i="13"/>
  <c r="AR120" i="13"/>
  <c r="AR128" i="13"/>
  <c r="AR136" i="13"/>
  <c r="AR144" i="13"/>
  <c r="AR152" i="13"/>
  <c r="AR160" i="13"/>
  <c r="AR168" i="13"/>
  <c r="AR176" i="13"/>
  <c r="AR186" i="13"/>
  <c r="AR259" i="13"/>
  <c r="AR267" i="13"/>
  <c r="AR46" i="13"/>
  <c r="AR67" i="13"/>
  <c r="AR71" i="13"/>
  <c r="AR99" i="13"/>
  <c r="AR184" i="13"/>
  <c r="AR199" i="13"/>
  <c r="AR203" i="13"/>
  <c r="AR207" i="13"/>
  <c r="AR211" i="13"/>
  <c r="AR215" i="13"/>
  <c r="AR219" i="13"/>
  <c r="AR223" i="13"/>
  <c r="AR227" i="13"/>
  <c r="AR231" i="13"/>
  <c r="AR235" i="13"/>
  <c r="AR239" i="13"/>
  <c r="AR243" i="13"/>
  <c r="AR247" i="13"/>
  <c r="AR251" i="13"/>
  <c r="AR257" i="13"/>
  <c r="AR265" i="13"/>
  <c r="AR273" i="13"/>
  <c r="AR75" i="13"/>
  <c r="AR116" i="13"/>
  <c r="AR132" i="13"/>
  <c r="AR148" i="13"/>
  <c r="AR164" i="13"/>
  <c r="AR180" i="13"/>
  <c r="AR194" i="13"/>
  <c r="AR255" i="13"/>
  <c r="AR271" i="13"/>
  <c r="AR386" i="13"/>
  <c r="AR394" i="13"/>
  <c r="AR402" i="13"/>
  <c r="AR410" i="13"/>
  <c r="AR418" i="13"/>
  <c r="AR426" i="13"/>
  <c r="AR434" i="13"/>
  <c r="AR442" i="13"/>
  <c r="AR69" i="13"/>
  <c r="AR192" i="13"/>
  <c r="AR201" i="13"/>
  <c r="AR209" i="13"/>
  <c r="AR217" i="13"/>
  <c r="AR225" i="13"/>
  <c r="AR233" i="13"/>
  <c r="AR241" i="13"/>
  <c r="AR249" i="13"/>
  <c r="AR253" i="13"/>
  <c r="AR269" i="13"/>
  <c r="AR274" i="13"/>
  <c r="AR278" i="13"/>
  <c r="AR282" i="13"/>
  <c r="AR286" i="13"/>
  <c r="AR290" i="13"/>
  <c r="AR294" i="13"/>
  <c r="AR298" i="13"/>
  <c r="AR302" i="13"/>
  <c r="AR306" i="13"/>
  <c r="AR310" i="13"/>
  <c r="AR314" i="13"/>
  <c r="AR318" i="13"/>
  <c r="AR322" i="13"/>
  <c r="AR326" i="13"/>
  <c r="AR330" i="13"/>
  <c r="AR334" i="13"/>
  <c r="AR338" i="13"/>
  <c r="AR342" i="13"/>
  <c r="AR346" i="13"/>
  <c r="AR350" i="13"/>
  <c r="AR354" i="13"/>
  <c r="AR358" i="13"/>
  <c r="AR362" i="13"/>
  <c r="AR366" i="13"/>
  <c r="AR370" i="13"/>
  <c r="AR374" i="13"/>
  <c r="AR378" i="13"/>
  <c r="AR382" i="13"/>
  <c r="AR384" i="13"/>
  <c r="AR392" i="13"/>
  <c r="AR400" i="13"/>
  <c r="AR408" i="13"/>
  <c r="AR416" i="13"/>
  <c r="AR424" i="13"/>
  <c r="AR432" i="13"/>
  <c r="AR440" i="13"/>
  <c r="AR448" i="13"/>
  <c r="AR205" i="13"/>
  <c r="AR221" i="13"/>
  <c r="AR237" i="13"/>
  <c r="AR261" i="13"/>
  <c r="AR280" i="13"/>
  <c r="AR288" i="13"/>
  <c r="AR296" i="13"/>
  <c r="AR304" i="13"/>
  <c r="AR312" i="13"/>
  <c r="AR320" i="13"/>
  <c r="AR328" i="13"/>
  <c r="AR336" i="13"/>
  <c r="AR344" i="13"/>
  <c r="AR352" i="13"/>
  <c r="AR360" i="13"/>
  <c r="AR368" i="13"/>
  <c r="AR376" i="13"/>
  <c r="AR388" i="13"/>
  <c r="AR404" i="13"/>
  <c r="AR420" i="13"/>
  <c r="AR436" i="13"/>
  <c r="AR495" i="13"/>
  <c r="AR496" i="13"/>
  <c r="AR504" i="13"/>
  <c r="AR512" i="13"/>
  <c r="AR520" i="13"/>
  <c r="AR528" i="13"/>
  <c r="AR536" i="13"/>
  <c r="AR544" i="13"/>
  <c r="AR108" i="13"/>
  <c r="AR140" i="13"/>
  <c r="AR172" i="13"/>
  <c r="AR398" i="13"/>
  <c r="AR414" i="13"/>
  <c r="AR430" i="13"/>
  <c r="AR446" i="13"/>
  <c r="AR449" i="13"/>
  <c r="AR453" i="13"/>
  <c r="AR457" i="13"/>
  <c r="AR461" i="13"/>
  <c r="AR465" i="13"/>
  <c r="AR469" i="13"/>
  <c r="AR473" i="13"/>
  <c r="AR477" i="13"/>
  <c r="AR481" i="13"/>
  <c r="AR485" i="13"/>
  <c r="AR489" i="13"/>
  <c r="AR493" i="13"/>
  <c r="AR502" i="13"/>
  <c r="AR510" i="13"/>
  <c r="AR518" i="13"/>
  <c r="AR526" i="13"/>
  <c r="AR534" i="13"/>
  <c r="AR542" i="13"/>
  <c r="AR550" i="13"/>
  <c r="AR551" i="13"/>
  <c r="AR197" i="13"/>
  <c r="AR229" i="13"/>
  <c r="AR284" i="13"/>
  <c r="AR300" i="13"/>
  <c r="AR316" i="13"/>
  <c r="AR332" i="13"/>
  <c r="AR348" i="13"/>
  <c r="AR364" i="13"/>
  <c r="AR380" i="13"/>
  <c r="AR396" i="13"/>
  <c r="AR428" i="13"/>
  <c r="AR507" i="13"/>
  <c r="AR508" i="13"/>
  <c r="AR523" i="13"/>
  <c r="AR524" i="13"/>
  <c r="AR539" i="13"/>
  <c r="AR540" i="13"/>
  <c r="AR880" i="13"/>
  <c r="AR156" i="13"/>
  <c r="AR263" i="13"/>
  <c r="AR390" i="13"/>
  <c r="AR422" i="13"/>
  <c r="AR451" i="13"/>
  <c r="AR459" i="13"/>
  <c r="AR467" i="13"/>
  <c r="AR475" i="13"/>
  <c r="AR483" i="13"/>
  <c r="AR491" i="13"/>
  <c r="AR505" i="13"/>
  <c r="AR506" i="13"/>
  <c r="AR521" i="13"/>
  <c r="AR522" i="13"/>
  <c r="AR537" i="13"/>
  <c r="AR538" i="13"/>
  <c r="AR554" i="13"/>
  <c r="AR558" i="13"/>
  <c r="AR562" i="13"/>
  <c r="AR566" i="13"/>
  <c r="AR570" i="13"/>
  <c r="AR574" i="13"/>
  <c r="AR578" i="13"/>
  <c r="AR582" i="13"/>
  <c r="AR586" i="13"/>
  <c r="AR590" i="13"/>
  <c r="AR594" i="13"/>
  <c r="AR598" i="13"/>
  <c r="AR602" i="13"/>
  <c r="AR606" i="13"/>
  <c r="AR610" i="13"/>
  <c r="AR614" i="13"/>
  <c r="AR618" i="13"/>
  <c r="AR622" i="13"/>
  <c r="AR626" i="13"/>
  <c r="AR630" i="13"/>
  <c r="AR634" i="13"/>
  <c r="AR638" i="13"/>
  <c r="AR642" i="13"/>
  <c r="AR646" i="13"/>
  <c r="AR650" i="13"/>
  <c r="AR654" i="13"/>
  <c r="AR658" i="13"/>
  <c r="AR662" i="13"/>
  <c r="AR666" i="13"/>
  <c r="AR670" i="13"/>
  <c r="AR674" i="13"/>
  <c r="AR678" i="13"/>
  <c r="AR682" i="13"/>
  <c r="AR686" i="13"/>
  <c r="AR690" i="13"/>
  <c r="AR694" i="13"/>
  <c r="AR698" i="13"/>
  <c r="AR702" i="13"/>
  <c r="AR706" i="13"/>
  <c r="AR710" i="13"/>
  <c r="AR714" i="13"/>
  <c r="AR718" i="13"/>
  <c r="AR722" i="13"/>
  <c r="AR726" i="13"/>
  <c r="AR730" i="13"/>
  <c r="AR734" i="13"/>
  <c r="AR738" i="13"/>
  <c r="AR742" i="13"/>
  <c r="AR746" i="13"/>
  <c r="AR750" i="13"/>
  <c r="AR754" i="13"/>
  <c r="AR758" i="13"/>
  <c r="AR762" i="13"/>
  <c r="AR766" i="13"/>
  <c r="AR770" i="13"/>
  <c r="AR774" i="13"/>
  <c r="AR778" i="13"/>
  <c r="AR782" i="13"/>
  <c r="AR786" i="13"/>
  <c r="AR790" i="13"/>
  <c r="AR794" i="13"/>
  <c r="AR798" i="13"/>
  <c r="AR802" i="13"/>
  <c r="AR806" i="13"/>
  <c r="AR810" i="13"/>
  <c r="AR814" i="13"/>
  <c r="AR818" i="13"/>
  <c r="AR822" i="13"/>
  <c r="AR826" i="13"/>
  <c r="AR830" i="13"/>
  <c r="AR834" i="13"/>
  <c r="AR838" i="13"/>
  <c r="AR842" i="13"/>
  <c r="AR846" i="13"/>
  <c r="AR850" i="13"/>
  <c r="AR854" i="13"/>
  <c r="AR858" i="13"/>
  <c r="AR862" i="13"/>
  <c r="AR866" i="13"/>
  <c r="AR870" i="13"/>
  <c r="AR878" i="13"/>
  <c r="AR20" i="13"/>
  <c r="AR213" i="13"/>
  <c r="AR245" i="13"/>
  <c r="AR276" i="13"/>
  <c r="AR292" i="13"/>
  <c r="AR308" i="13"/>
  <c r="AR324" i="13"/>
  <c r="AR340" i="13"/>
  <c r="AR356" i="13"/>
  <c r="AR372" i="13"/>
  <c r="AR412" i="13"/>
  <c r="AR444" i="13"/>
  <c r="AR500" i="13"/>
  <c r="AR516" i="13"/>
  <c r="AR532" i="13"/>
  <c r="AR548" i="13"/>
  <c r="AR876" i="13"/>
  <c r="AR471" i="13"/>
  <c r="AR513" i="13"/>
  <c r="AR564" i="13"/>
  <c r="AR580" i="13"/>
  <c r="AR596" i="13"/>
  <c r="AR612" i="13"/>
  <c r="AR628" i="13"/>
  <c r="AR644" i="13"/>
  <c r="AR660" i="13"/>
  <c r="AR676" i="13"/>
  <c r="AR692" i="13"/>
  <c r="AR708" i="13"/>
  <c r="AR724" i="13"/>
  <c r="AR740" i="13"/>
  <c r="AR756" i="13"/>
  <c r="AR772" i="13"/>
  <c r="AR788" i="13"/>
  <c r="AR804" i="13"/>
  <c r="AR820" i="13"/>
  <c r="AR836" i="13"/>
  <c r="AR852" i="13"/>
  <c r="AR868" i="13"/>
  <c r="AR874" i="13"/>
  <c r="AR884" i="13"/>
  <c r="AR892" i="13"/>
  <c r="AR894" i="13"/>
  <c r="AR898" i="13"/>
  <c r="AR902" i="13"/>
  <c r="AR906" i="13"/>
  <c r="AR910" i="13"/>
  <c r="AR914" i="13"/>
  <c r="AR918" i="13"/>
  <c r="AR922" i="13"/>
  <c r="AR926" i="13"/>
  <c r="AR930" i="13"/>
  <c r="AR934" i="13"/>
  <c r="AR938" i="13"/>
  <c r="AR942" i="13"/>
  <c r="AR946" i="13"/>
  <c r="AR950" i="13"/>
  <c r="AR954" i="13"/>
  <c r="AR958" i="13"/>
  <c r="AR962" i="13"/>
  <c r="AR966" i="13"/>
  <c r="AR970" i="13"/>
  <c r="AR974" i="13"/>
  <c r="AR978" i="13"/>
  <c r="AR982" i="13"/>
  <c r="AR986" i="13"/>
  <c r="AR990" i="13"/>
  <c r="AR994" i="13"/>
  <c r="AR998" i="13"/>
  <c r="AR1002" i="13"/>
  <c r="AR1006" i="13"/>
  <c r="AR1010" i="13"/>
  <c r="AR1014" i="13"/>
  <c r="AR1018" i="13"/>
  <c r="AR1022" i="13"/>
  <c r="AR1026" i="13"/>
  <c r="AR1030" i="13"/>
  <c r="AR1034" i="13"/>
  <c r="AR1038" i="13"/>
  <c r="AR1042" i="13"/>
  <c r="AR1046" i="13"/>
  <c r="AR1050" i="13"/>
  <c r="AR1054" i="13"/>
  <c r="AR1058" i="13"/>
  <c r="AR1062" i="13"/>
  <c r="AR1066" i="13"/>
  <c r="AR1070" i="13"/>
  <c r="AR1074" i="13"/>
  <c r="AR1076" i="13"/>
  <c r="AR900" i="13"/>
  <c r="AR904" i="13"/>
  <c r="AR908" i="13"/>
  <c r="AR912" i="13"/>
  <c r="AR916" i="13"/>
  <c r="AR932" i="13"/>
  <c r="AR940" i="13"/>
  <c r="AR944" i="13"/>
  <c r="AR948" i="13"/>
  <c r="AR952" i="13"/>
  <c r="AR956" i="13"/>
  <c r="AR960" i="13"/>
  <c r="AR964" i="13"/>
  <c r="AR972" i="13"/>
  <c r="AR984" i="13"/>
  <c r="AR1000" i="13"/>
  <c r="AR1012" i="13"/>
  <c r="AR1016" i="13"/>
  <c r="AR1032" i="13"/>
  <c r="AR1044" i="13"/>
  <c r="AR672" i="13"/>
  <c r="AR688" i="13"/>
  <c r="AR704" i="13"/>
  <c r="AR720" i="13"/>
  <c r="AR752" i="13"/>
  <c r="AR768" i="13"/>
  <c r="AR784" i="13"/>
  <c r="AR816" i="13"/>
  <c r="AR848" i="13"/>
  <c r="AR864" i="13"/>
  <c r="AR882" i="13"/>
  <c r="AR890" i="13"/>
  <c r="AR1078" i="13"/>
  <c r="AR124" i="13"/>
  <c r="AR438" i="13"/>
  <c r="AR479" i="13"/>
  <c r="AR497" i="13"/>
  <c r="AR552" i="13"/>
  <c r="AR568" i="13"/>
  <c r="AR584" i="13"/>
  <c r="AR600" i="13"/>
  <c r="AR616" i="13"/>
  <c r="AR632" i="13"/>
  <c r="AR648" i="13"/>
  <c r="AR664" i="13"/>
  <c r="AR680" i="13"/>
  <c r="AR696" i="13"/>
  <c r="AR712" i="13"/>
  <c r="AR728" i="13"/>
  <c r="AR744" i="13"/>
  <c r="AR760" i="13"/>
  <c r="AR776" i="13"/>
  <c r="AR792" i="13"/>
  <c r="AR808" i="13"/>
  <c r="AR824" i="13"/>
  <c r="AR840" i="13"/>
  <c r="AR856" i="13"/>
  <c r="AR872" i="13"/>
  <c r="AR886" i="13"/>
  <c r="AR1082" i="13"/>
  <c r="AR72" i="13"/>
  <c r="AR406" i="13"/>
  <c r="AR455" i="13"/>
  <c r="AR487" i="13"/>
  <c r="AR498" i="13"/>
  <c r="AR545" i="13"/>
  <c r="AR556" i="13"/>
  <c r="AR572" i="13"/>
  <c r="AR588" i="13"/>
  <c r="AR604" i="13"/>
  <c r="AR620" i="13"/>
  <c r="AR636" i="13"/>
  <c r="AR652" i="13"/>
  <c r="AR668" i="13"/>
  <c r="AR684" i="13"/>
  <c r="AR700" i="13"/>
  <c r="AR716" i="13"/>
  <c r="AR732" i="13"/>
  <c r="AR748" i="13"/>
  <c r="AR764" i="13"/>
  <c r="AR780" i="13"/>
  <c r="AR796" i="13"/>
  <c r="AR812" i="13"/>
  <c r="AR828" i="13"/>
  <c r="AR844" i="13"/>
  <c r="AR860" i="13"/>
  <c r="AR888" i="13"/>
  <c r="AR896" i="13"/>
  <c r="AR920" i="13"/>
  <c r="AR924" i="13"/>
  <c r="AR928" i="13"/>
  <c r="AR936" i="13"/>
  <c r="AR968" i="13"/>
  <c r="AR976" i="13"/>
  <c r="AR980" i="13"/>
  <c r="AR988" i="13"/>
  <c r="AR992" i="13"/>
  <c r="AR996" i="13"/>
  <c r="AR1004" i="13"/>
  <c r="AR1008" i="13"/>
  <c r="AR1020" i="13"/>
  <c r="AR1024" i="13"/>
  <c r="AR1028" i="13"/>
  <c r="AR1036" i="13"/>
  <c r="AR1040" i="13"/>
  <c r="AR1048" i="13"/>
  <c r="AR1052" i="13"/>
  <c r="AR1056" i="13"/>
  <c r="AR1060" i="13"/>
  <c r="AR1064" i="13"/>
  <c r="AR1068" i="13"/>
  <c r="AR1072" i="13"/>
  <c r="AR1080" i="13"/>
  <c r="AR463" i="13"/>
  <c r="AR529" i="13"/>
  <c r="AR546" i="13"/>
  <c r="AR560" i="13"/>
  <c r="AR576" i="13"/>
  <c r="AR592" i="13"/>
  <c r="AR608" i="13"/>
  <c r="AR624" i="13"/>
  <c r="AR640" i="13"/>
  <c r="AR656" i="13"/>
  <c r="AR736" i="13"/>
  <c r="AR800" i="13"/>
  <c r="AR832" i="13"/>
  <c r="AN73" i="13"/>
  <c r="AR73" i="13"/>
  <c r="AH407" i="13"/>
  <c r="AO424" i="13"/>
  <c r="AO441" i="13"/>
  <c r="AN456" i="13"/>
  <c r="AH488" i="13"/>
  <c r="AN499" i="13"/>
  <c r="AN500" i="13"/>
  <c r="AO516" i="13"/>
  <c r="AN557" i="13"/>
  <c r="AL573" i="13"/>
  <c r="AR589" i="13"/>
  <c r="AH605" i="13"/>
  <c r="AN621" i="13"/>
  <c r="AL637" i="13"/>
  <c r="AR653" i="13"/>
  <c r="AH669" i="13"/>
  <c r="AN685" i="13"/>
  <c r="AH701" i="13"/>
  <c r="AN717" i="13"/>
  <c r="AL733" i="13"/>
  <c r="AR749" i="13"/>
  <c r="AH765" i="13"/>
  <c r="AN781" i="13"/>
  <c r="AL797" i="13"/>
  <c r="AR813" i="13"/>
  <c r="AH829" i="13"/>
  <c r="AR845" i="13"/>
  <c r="AH861" i="13"/>
  <c r="AN889" i="13"/>
  <c r="AL897" i="13"/>
  <c r="AL905" i="13"/>
  <c r="AN913" i="13"/>
  <c r="AH917" i="13"/>
  <c r="AR921" i="13"/>
  <c r="AR929" i="13"/>
  <c r="AN937" i="13"/>
  <c r="AH949" i="13"/>
  <c r="AN961" i="13"/>
  <c r="AK967" i="13"/>
  <c r="AN969" i="13"/>
  <c r="AH973" i="13"/>
  <c r="AN977" i="13"/>
  <c r="AL989" i="13"/>
  <c r="AN993" i="13"/>
  <c r="AL997" i="13"/>
  <c r="AH1005" i="13"/>
  <c r="AL1009" i="13"/>
  <c r="AL1017" i="13"/>
  <c r="AK1023" i="13"/>
  <c r="AN1025" i="13"/>
  <c r="AL1029" i="13"/>
  <c r="AH1037" i="13"/>
  <c r="AK1039" i="13"/>
  <c r="AN1041" i="13"/>
  <c r="AR1045" i="13"/>
  <c r="AH1053" i="13"/>
  <c r="AH1061" i="13"/>
  <c r="AR1081" i="13"/>
  <c r="AJ19" i="13"/>
  <c r="AJ5" i="13"/>
  <c r="AJ8" i="13"/>
  <c r="AJ21" i="13"/>
  <c r="AJ25" i="13"/>
  <c r="AJ10" i="13"/>
  <c r="AJ17" i="13"/>
  <c r="AJ24" i="13"/>
  <c r="AJ6" i="13"/>
  <c r="AJ22" i="13"/>
  <c r="AJ32" i="13"/>
  <c r="AJ40" i="13"/>
  <c r="AJ48" i="13"/>
  <c r="AJ30" i="13"/>
  <c r="AJ38" i="13"/>
  <c r="AJ46" i="13"/>
  <c r="AJ55" i="13"/>
  <c r="AJ63" i="13"/>
  <c r="AJ71" i="13"/>
  <c r="AJ14" i="13"/>
  <c r="AJ28" i="13"/>
  <c r="AJ51" i="13"/>
  <c r="AJ65" i="13"/>
  <c r="AJ74" i="13"/>
  <c r="AJ82" i="13"/>
  <c r="AJ90" i="13"/>
  <c r="AJ42" i="13"/>
  <c r="AJ34" i="13"/>
  <c r="AJ73" i="13"/>
  <c r="AJ78" i="13"/>
  <c r="AJ88" i="13"/>
  <c r="AJ95" i="13"/>
  <c r="AJ100" i="13"/>
  <c r="AJ108" i="13"/>
  <c r="AJ12" i="13"/>
  <c r="AJ76" i="13"/>
  <c r="AJ81" i="13"/>
  <c r="AJ86" i="13"/>
  <c r="AJ96" i="13"/>
  <c r="AJ98" i="13"/>
  <c r="AJ106" i="13"/>
  <c r="AJ36" i="13"/>
  <c r="AJ92" i="13"/>
  <c r="AJ102" i="13"/>
  <c r="AJ103" i="13"/>
  <c r="AJ187" i="13"/>
  <c r="AJ195" i="13"/>
  <c r="AJ84" i="13"/>
  <c r="AJ94" i="13"/>
  <c r="AJ111" i="13"/>
  <c r="AJ115" i="13"/>
  <c r="AJ119" i="13"/>
  <c r="AJ123" i="13"/>
  <c r="AJ127" i="13"/>
  <c r="AJ131" i="13"/>
  <c r="AJ135" i="13"/>
  <c r="AJ139" i="13"/>
  <c r="AJ143" i="13"/>
  <c r="AJ147" i="13"/>
  <c r="AJ151" i="13"/>
  <c r="AJ155" i="13"/>
  <c r="AJ159" i="13"/>
  <c r="AJ163" i="13"/>
  <c r="AJ167" i="13"/>
  <c r="AJ171" i="13"/>
  <c r="AJ175" i="13"/>
  <c r="AJ179" i="13"/>
  <c r="AJ183" i="13"/>
  <c r="AJ185" i="13"/>
  <c r="AJ193" i="13"/>
  <c r="AJ59" i="13"/>
  <c r="AJ67" i="13"/>
  <c r="AJ77" i="13"/>
  <c r="AJ80" i="13"/>
  <c r="AJ97" i="13"/>
  <c r="AJ191" i="13"/>
  <c r="AJ192" i="13"/>
  <c r="AJ198" i="13"/>
  <c r="AJ202" i="13"/>
  <c r="AJ206" i="13"/>
  <c r="AJ210" i="13"/>
  <c r="AJ214" i="13"/>
  <c r="AJ218" i="13"/>
  <c r="AJ222" i="13"/>
  <c r="AJ226" i="13"/>
  <c r="AJ230" i="13"/>
  <c r="AJ234" i="13"/>
  <c r="AJ238" i="13"/>
  <c r="AJ242" i="13"/>
  <c r="AJ246" i="13"/>
  <c r="AJ250" i="13"/>
  <c r="AJ256" i="13"/>
  <c r="AJ264" i="13"/>
  <c r="AJ272" i="13"/>
  <c r="AJ89" i="13"/>
  <c r="AJ104" i="13"/>
  <c r="AJ113" i="13"/>
  <c r="AJ121" i="13"/>
  <c r="AJ129" i="13"/>
  <c r="AJ137" i="13"/>
  <c r="AJ145" i="13"/>
  <c r="AJ153" i="13"/>
  <c r="AJ161" i="13"/>
  <c r="AJ169" i="13"/>
  <c r="AJ177" i="13"/>
  <c r="AJ189" i="13"/>
  <c r="AJ190" i="13"/>
  <c r="AJ254" i="13"/>
  <c r="AJ262" i="13"/>
  <c r="AJ270" i="13"/>
  <c r="AJ69" i="13"/>
  <c r="AJ87" i="13"/>
  <c r="AJ200" i="13"/>
  <c r="AJ208" i="13"/>
  <c r="AJ216" i="13"/>
  <c r="AJ224" i="13"/>
  <c r="AJ232" i="13"/>
  <c r="AJ240" i="13"/>
  <c r="AJ248" i="13"/>
  <c r="AJ260" i="13"/>
  <c r="AJ261" i="13"/>
  <c r="AJ277" i="13"/>
  <c r="AJ281" i="13"/>
  <c r="AJ285" i="13"/>
  <c r="AJ289" i="13"/>
  <c r="AJ293" i="13"/>
  <c r="AJ297" i="13"/>
  <c r="AJ301" i="13"/>
  <c r="AJ305" i="13"/>
  <c r="AJ309" i="13"/>
  <c r="AJ313" i="13"/>
  <c r="AJ317" i="13"/>
  <c r="AJ321" i="13"/>
  <c r="AJ325" i="13"/>
  <c r="AJ329" i="13"/>
  <c r="AJ333" i="13"/>
  <c r="AJ337" i="13"/>
  <c r="AJ341" i="13"/>
  <c r="AJ345" i="13"/>
  <c r="AJ349" i="13"/>
  <c r="AJ353" i="13"/>
  <c r="AJ357" i="13"/>
  <c r="AJ361" i="13"/>
  <c r="AJ365" i="13"/>
  <c r="AJ369" i="13"/>
  <c r="AJ373" i="13"/>
  <c r="AJ377" i="13"/>
  <c r="AJ381" i="13"/>
  <c r="AJ391" i="13"/>
  <c r="AJ399" i="13"/>
  <c r="AJ407" i="13"/>
  <c r="AJ415" i="13"/>
  <c r="AJ423" i="13"/>
  <c r="AJ431" i="13"/>
  <c r="AJ439" i="13"/>
  <c r="AJ447" i="13"/>
  <c r="AJ117" i="13"/>
  <c r="AJ133" i="13"/>
  <c r="AJ149" i="13"/>
  <c r="AJ165" i="13"/>
  <c r="AJ181" i="13"/>
  <c r="AJ258" i="13"/>
  <c r="AJ259" i="13"/>
  <c r="AJ389" i="13"/>
  <c r="AJ397" i="13"/>
  <c r="AJ405" i="13"/>
  <c r="AJ413" i="13"/>
  <c r="AJ421" i="13"/>
  <c r="AJ429" i="13"/>
  <c r="AJ437" i="13"/>
  <c r="AJ445" i="13"/>
  <c r="AJ57" i="13"/>
  <c r="AJ105" i="13"/>
  <c r="AJ125" i="13"/>
  <c r="AJ157" i="13"/>
  <c r="AJ266" i="13"/>
  <c r="AJ393" i="13"/>
  <c r="AJ394" i="13"/>
  <c r="AJ409" i="13"/>
  <c r="AJ410" i="13"/>
  <c r="AJ425" i="13"/>
  <c r="AJ426" i="13"/>
  <c r="AJ441" i="13"/>
  <c r="AJ442" i="13"/>
  <c r="AJ451" i="13"/>
  <c r="AJ455" i="13"/>
  <c r="AJ459" i="13"/>
  <c r="AJ463" i="13"/>
  <c r="AJ467" i="13"/>
  <c r="AJ471" i="13"/>
  <c r="AJ475" i="13"/>
  <c r="AJ479" i="13"/>
  <c r="AJ483" i="13"/>
  <c r="AJ487" i="13"/>
  <c r="AJ491" i="13"/>
  <c r="AJ495" i="13"/>
  <c r="AJ501" i="13"/>
  <c r="AJ509" i="13"/>
  <c r="AJ517" i="13"/>
  <c r="AJ525" i="13"/>
  <c r="AJ533" i="13"/>
  <c r="AJ541" i="13"/>
  <c r="AJ549" i="13"/>
  <c r="AJ204" i="13"/>
  <c r="AJ220" i="13"/>
  <c r="AJ236" i="13"/>
  <c r="AJ252" i="13"/>
  <c r="AJ269" i="13"/>
  <c r="AJ275" i="13"/>
  <c r="AJ283" i="13"/>
  <c r="AJ291" i="13"/>
  <c r="AJ299" i="13"/>
  <c r="AJ307" i="13"/>
  <c r="AJ315" i="13"/>
  <c r="AJ323" i="13"/>
  <c r="AJ331" i="13"/>
  <c r="AJ339" i="13"/>
  <c r="AJ347" i="13"/>
  <c r="AJ355" i="13"/>
  <c r="AJ363" i="13"/>
  <c r="AJ371" i="13"/>
  <c r="AJ379" i="13"/>
  <c r="AJ387" i="13"/>
  <c r="AJ388" i="13"/>
  <c r="AJ403" i="13"/>
  <c r="AJ404" i="13"/>
  <c r="AJ419" i="13"/>
  <c r="AJ420" i="13"/>
  <c r="AJ435" i="13"/>
  <c r="AJ436" i="13"/>
  <c r="AJ499" i="13"/>
  <c r="AJ507" i="13"/>
  <c r="AJ515" i="13"/>
  <c r="AJ523" i="13"/>
  <c r="AJ531" i="13"/>
  <c r="AJ539" i="13"/>
  <c r="AJ547" i="13"/>
  <c r="AJ79" i="13"/>
  <c r="AJ141" i="13"/>
  <c r="AJ386" i="13"/>
  <c r="AJ401" i="13"/>
  <c r="AJ418" i="13"/>
  <c r="AJ433" i="13"/>
  <c r="AJ453" i="13"/>
  <c r="AJ461" i="13"/>
  <c r="AJ469" i="13"/>
  <c r="AJ477" i="13"/>
  <c r="AJ485" i="13"/>
  <c r="AJ493" i="13"/>
  <c r="AJ497" i="13"/>
  <c r="AJ513" i="13"/>
  <c r="AJ529" i="13"/>
  <c r="AJ545" i="13"/>
  <c r="AJ553" i="13"/>
  <c r="AJ557" i="13"/>
  <c r="AJ561" i="13"/>
  <c r="AJ565" i="13"/>
  <c r="AJ569" i="13"/>
  <c r="AJ573" i="13"/>
  <c r="AJ577" i="13"/>
  <c r="AJ581" i="13"/>
  <c r="AJ585" i="13"/>
  <c r="AJ589" i="13"/>
  <c r="AJ593" i="13"/>
  <c r="AJ597" i="13"/>
  <c r="AJ601" i="13"/>
  <c r="AJ605" i="13"/>
  <c r="AJ609" i="13"/>
  <c r="AJ613" i="13"/>
  <c r="AJ617" i="13"/>
  <c r="AJ621" i="13"/>
  <c r="AJ625" i="13"/>
  <c r="AJ629" i="13"/>
  <c r="AJ633" i="13"/>
  <c r="AJ637" i="13"/>
  <c r="AJ641" i="13"/>
  <c r="AJ645" i="13"/>
  <c r="AJ649" i="13"/>
  <c r="AJ653" i="13"/>
  <c r="AJ657" i="13"/>
  <c r="AJ661" i="13"/>
  <c r="AJ665" i="13"/>
  <c r="AJ669" i="13"/>
  <c r="AJ673" i="13"/>
  <c r="AJ677" i="13"/>
  <c r="AJ681" i="13"/>
  <c r="AJ685" i="13"/>
  <c r="AJ689" i="13"/>
  <c r="AJ693" i="13"/>
  <c r="AJ697" i="13"/>
  <c r="AJ701" i="13"/>
  <c r="AJ705" i="13"/>
  <c r="AJ709" i="13"/>
  <c r="AJ713" i="13"/>
  <c r="AJ717" i="13"/>
  <c r="AJ721" i="13"/>
  <c r="AJ725" i="13"/>
  <c r="AJ729" i="13"/>
  <c r="AJ733" i="13"/>
  <c r="AJ737" i="13"/>
  <c r="AJ741" i="13"/>
  <c r="AJ745" i="13"/>
  <c r="AJ749" i="13"/>
  <c r="AJ753" i="13"/>
  <c r="AJ757" i="13"/>
  <c r="AJ761" i="13"/>
  <c r="AJ765" i="13"/>
  <c r="AJ769" i="13"/>
  <c r="AJ773" i="13"/>
  <c r="AJ777" i="13"/>
  <c r="AJ781" i="13"/>
  <c r="AJ785" i="13"/>
  <c r="AJ789" i="13"/>
  <c r="AJ793" i="13"/>
  <c r="AJ797" i="13"/>
  <c r="AJ801" i="13"/>
  <c r="AJ805" i="13"/>
  <c r="AJ809" i="13"/>
  <c r="AJ813" i="13"/>
  <c r="AJ817" i="13"/>
  <c r="AJ821" i="13"/>
  <c r="AJ825" i="13"/>
  <c r="AJ829" i="13"/>
  <c r="AJ833" i="13"/>
  <c r="AJ837" i="13"/>
  <c r="AJ841" i="13"/>
  <c r="AJ845" i="13"/>
  <c r="AJ849" i="13"/>
  <c r="AJ853" i="13"/>
  <c r="AJ857" i="13"/>
  <c r="AJ861" i="13"/>
  <c r="AJ865" i="13"/>
  <c r="AJ869" i="13"/>
  <c r="AJ873" i="13"/>
  <c r="AJ877" i="13"/>
  <c r="AJ212" i="13"/>
  <c r="AJ244" i="13"/>
  <c r="AJ268" i="13"/>
  <c r="AJ279" i="13"/>
  <c r="AJ295" i="13"/>
  <c r="AJ311" i="13"/>
  <c r="AJ327" i="13"/>
  <c r="AJ343" i="13"/>
  <c r="AJ359" i="13"/>
  <c r="AJ375" i="13"/>
  <c r="AJ395" i="13"/>
  <c r="AJ412" i="13"/>
  <c r="AJ427" i="13"/>
  <c r="AJ444" i="13"/>
  <c r="AJ511" i="13"/>
  <c r="AJ527" i="13"/>
  <c r="AJ543" i="13"/>
  <c r="AJ875" i="13"/>
  <c r="AJ109" i="13"/>
  <c r="AJ173" i="13"/>
  <c r="AJ385" i="13"/>
  <c r="AJ417" i="13"/>
  <c r="AJ449" i="13"/>
  <c r="AJ555" i="13"/>
  <c r="AJ559" i="13"/>
  <c r="AJ563" i="13"/>
  <c r="AJ567" i="13"/>
  <c r="AJ571" i="13"/>
  <c r="AJ575" i="13"/>
  <c r="AJ579" i="13"/>
  <c r="AJ583" i="13"/>
  <c r="AJ587" i="13"/>
  <c r="AJ591" i="13"/>
  <c r="AJ595" i="13"/>
  <c r="AJ599" i="13"/>
  <c r="AJ603" i="13"/>
  <c r="AJ607" i="13"/>
  <c r="AJ611" i="13"/>
  <c r="AJ615" i="13"/>
  <c r="AJ619" i="13"/>
  <c r="AJ623" i="13"/>
  <c r="AJ627" i="13"/>
  <c r="AJ631" i="13"/>
  <c r="AJ635" i="13"/>
  <c r="AJ639" i="13"/>
  <c r="AJ643" i="13"/>
  <c r="AJ647" i="13"/>
  <c r="AJ651" i="13"/>
  <c r="AJ655" i="13"/>
  <c r="AJ659" i="13"/>
  <c r="AJ663" i="13"/>
  <c r="AJ667" i="13"/>
  <c r="AJ671" i="13"/>
  <c r="AJ675" i="13"/>
  <c r="AJ679" i="13"/>
  <c r="AJ683" i="13"/>
  <c r="AJ687" i="13"/>
  <c r="AJ691" i="13"/>
  <c r="AJ695" i="13"/>
  <c r="AJ699" i="13"/>
  <c r="AJ703" i="13"/>
  <c r="AJ707" i="13"/>
  <c r="AJ711" i="13"/>
  <c r="AJ715" i="13"/>
  <c r="AJ719" i="13"/>
  <c r="AJ723" i="13"/>
  <c r="AJ727" i="13"/>
  <c r="AJ731" i="13"/>
  <c r="AJ735" i="13"/>
  <c r="AJ739" i="13"/>
  <c r="AJ743" i="13"/>
  <c r="AJ747" i="13"/>
  <c r="AJ751" i="13"/>
  <c r="AJ755" i="13"/>
  <c r="AJ759" i="13"/>
  <c r="AJ763" i="13"/>
  <c r="AJ767" i="13"/>
  <c r="AJ771" i="13"/>
  <c r="AJ775" i="13"/>
  <c r="AJ779" i="13"/>
  <c r="AJ783" i="13"/>
  <c r="AJ787" i="13"/>
  <c r="AJ791" i="13"/>
  <c r="AJ795" i="13"/>
  <c r="AJ799" i="13"/>
  <c r="AJ803" i="13"/>
  <c r="AJ807" i="13"/>
  <c r="AJ811" i="13"/>
  <c r="AJ815" i="13"/>
  <c r="AJ819" i="13"/>
  <c r="AJ823" i="13"/>
  <c r="AJ827" i="13"/>
  <c r="AJ831" i="13"/>
  <c r="AJ835" i="13"/>
  <c r="AJ839" i="13"/>
  <c r="AJ843" i="13"/>
  <c r="AJ847" i="13"/>
  <c r="AJ851" i="13"/>
  <c r="AJ855" i="13"/>
  <c r="AJ859" i="13"/>
  <c r="AJ863" i="13"/>
  <c r="AJ867" i="13"/>
  <c r="AJ871" i="13"/>
  <c r="AJ874" i="13"/>
  <c r="AJ881" i="13"/>
  <c r="AJ882" i="13"/>
  <c r="AJ883" i="13"/>
  <c r="AJ885" i="13"/>
  <c r="AJ887" i="13"/>
  <c r="AJ889" i="13"/>
  <c r="AJ891" i="13"/>
  <c r="AJ893" i="13"/>
  <c r="AJ228" i="13"/>
  <c r="AJ253" i="13"/>
  <c r="AJ335" i="13"/>
  <c r="AJ411" i="13"/>
  <c r="AJ428" i="13"/>
  <c r="AJ535" i="13"/>
  <c r="AJ879" i="13"/>
  <c r="AJ1081" i="13"/>
  <c r="AJ1078" i="13"/>
  <c r="AJ905" i="13"/>
  <c r="AJ913" i="13"/>
  <c r="AJ933" i="13"/>
  <c r="AJ937" i="13"/>
  <c r="AJ941" i="13"/>
  <c r="AJ945" i="13"/>
  <c r="AJ957" i="13"/>
  <c r="AJ965" i="13"/>
  <c r="AJ969" i="13"/>
  <c r="AJ973" i="13"/>
  <c r="AJ977" i="13"/>
  <c r="AJ985" i="13"/>
  <c r="AJ989" i="13"/>
  <c r="AJ997" i="13"/>
  <c r="AJ1001" i="13"/>
  <c r="AJ1013" i="13"/>
  <c r="AJ1021" i="13"/>
  <c r="AJ1029" i="13"/>
  <c r="AJ1033" i="13"/>
  <c r="AJ1041" i="13"/>
  <c r="AJ1045" i="13"/>
  <c r="AJ1049" i="13"/>
  <c r="AJ1053" i="13"/>
  <c r="AJ1065" i="13"/>
  <c r="AJ1069" i="13"/>
  <c r="AJ287" i="13"/>
  <c r="AJ351" i="13"/>
  <c r="AJ396" i="13"/>
  <c r="AJ895" i="13"/>
  <c r="AJ899" i="13"/>
  <c r="AJ903" i="13"/>
  <c r="AJ907" i="13"/>
  <c r="AJ911" i="13"/>
  <c r="AJ915" i="13"/>
  <c r="AJ919" i="13"/>
  <c r="AJ923" i="13"/>
  <c r="AJ927" i="13"/>
  <c r="AJ931" i="13"/>
  <c r="AJ935" i="13"/>
  <c r="AJ939" i="13"/>
  <c r="AJ943" i="13"/>
  <c r="AJ947" i="13"/>
  <c r="AJ951" i="13"/>
  <c r="AJ955" i="13"/>
  <c r="AJ959" i="13"/>
  <c r="AJ963" i="13"/>
  <c r="AJ967" i="13"/>
  <c r="AJ971" i="13"/>
  <c r="AJ975" i="13"/>
  <c r="AJ979" i="13"/>
  <c r="AJ983" i="13"/>
  <c r="AJ987" i="13"/>
  <c r="AJ991" i="13"/>
  <c r="AJ995" i="13"/>
  <c r="AJ999" i="13"/>
  <c r="AJ1003" i="13"/>
  <c r="AJ1007" i="13"/>
  <c r="AJ1011" i="13"/>
  <c r="AJ1015" i="13"/>
  <c r="AJ1019" i="13"/>
  <c r="AJ1023" i="13"/>
  <c r="AJ1027" i="13"/>
  <c r="AJ1031" i="13"/>
  <c r="AJ1035" i="13"/>
  <c r="AJ1039" i="13"/>
  <c r="AJ1043" i="13"/>
  <c r="AJ1047" i="13"/>
  <c r="AJ1051" i="13"/>
  <c r="AJ1055" i="13"/>
  <c r="AJ1059" i="13"/>
  <c r="AJ1063" i="13"/>
  <c r="AJ1067" i="13"/>
  <c r="AJ1071" i="13"/>
  <c r="AJ1075" i="13"/>
  <c r="AJ1079" i="13"/>
  <c r="AJ1080" i="13"/>
  <c r="AJ303" i="13"/>
  <c r="AJ367" i="13"/>
  <c r="AJ880" i="13"/>
  <c r="AJ1077" i="13"/>
  <c r="AJ319" i="13"/>
  <c r="AJ383" i="13"/>
  <c r="AJ443" i="13"/>
  <c r="AJ551" i="13"/>
  <c r="AJ897" i="13"/>
  <c r="AJ901" i="13"/>
  <c r="AJ909" i="13"/>
  <c r="AJ917" i="13"/>
  <c r="AJ921" i="13"/>
  <c r="AJ925" i="13"/>
  <c r="AJ929" i="13"/>
  <c r="AJ949" i="13"/>
  <c r="AJ953" i="13"/>
  <c r="AJ961" i="13"/>
  <c r="AJ981" i="13"/>
  <c r="AJ993" i="13"/>
  <c r="AJ1005" i="13"/>
  <c r="AJ1009" i="13"/>
  <c r="AJ1017" i="13"/>
  <c r="AJ1025" i="13"/>
  <c r="AJ1037" i="13"/>
  <c r="AJ1057" i="13"/>
  <c r="AJ1061" i="13"/>
  <c r="AJ1073" i="13"/>
  <c r="AJ1076" i="13"/>
  <c r="AK395" i="13"/>
  <c r="AJ462" i="13"/>
  <c r="AR464" i="13"/>
  <c r="AO500" i="13"/>
  <c r="AJ520" i="13"/>
  <c r="AL547" i="13"/>
  <c r="AJ550" i="13"/>
  <c r="AJ560" i="13"/>
  <c r="AL561" i="13"/>
  <c r="AR577" i="13"/>
  <c r="AH593" i="13"/>
  <c r="AR609" i="13"/>
  <c r="AR641" i="13"/>
  <c r="AN657" i="13"/>
  <c r="AL721" i="13"/>
  <c r="AN737" i="13"/>
  <c r="AH801" i="13"/>
  <c r="AR833" i="13"/>
  <c r="AL849" i="13"/>
  <c r="AH883" i="13"/>
  <c r="AO902" i="13"/>
  <c r="AO910" i="13"/>
  <c r="AQ919" i="13"/>
  <c r="AQ923" i="13"/>
  <c r="AQ931" i="13"/>
  <c r="AQ939" i="13"/>
  <c r="AK944" i="13"/>
  <c r="AO954" i="13"/>
  <c r="AO970" i="13"/>
  <c r="AO982" i="13"/>
  <c r="AO986" i="13"/>
  <c r="AK996" i="13"/>
  <c r="AK1012" i="13"/>
  <c r="AK1020" i="13"/>
  <c r="AO1026" i="13"/>
  <c r="AK1040" i="13"/>
  <c r="AK1064" i="13"/>
  <c r="AQ1075" i="13"/>
  <c r="AK881" i="13"/>
  <c r="AK975" i="13"/>
  <c r="AK1003" i="13"/>
  <c r="AK1051" i="13"/>
  <c r="AR514" i="13"/>
  <c r="U14" i="13"/>
  <c r="AC1086" i="13"/>
  <c r="X27" i="13"/>
  <c r="X22" i="13"/>
  <c r="X51" i="13"/>
  <c r="T9" i="13"/>
  <c r="AK342" i="13"/>
  <c r="AK361" i="13"/>
  <c r="AK405" i="13"/>
  <c r="AK461" i="13"/>
  <c r="AK477" i="13"/>
  <c r="AK493" i="13"/>
  <c r="AK882" i="13"/>
  <c r="AK884" i="13"/>
  <c r="AK892" i="13"/>
  <c r="W14" i="13"/>
  <c r="AE1086" i="13"/>
  <c r="AN6" i="13"/>
  <c r="AN27" i="13"/>
  <c r="AN8" i="13"/>
  <c r="AN11" i="13"/>
  <c r="AN20" i="13"/>
  <c r="AN21" i="13"/>
  <c r="AN28" i="13"/>
  <c r="AN13" i="13"/>
  <c r="AN36" i="13"/>
  <c r="AN44" i="13"/>
  <c r="AN15" i="13"/>
  <c r="AN18" i="13"/>
  <c r="AN34" i="13"/>
  <c r="AN42" i="13"/>
  <c r="AN50" i="13"/>
  <c r="AN59" i="13"/>
  <c r="AN67" i="13"/>
  <c r="AN24" i="13"/>
  <c r="AN33" i="13"/>
  <c r="AN49" i="13"/>
  <c r="AN54" i="13"/>
  <c r="AN64" i="13"/>
  <c r="AN79" i="13"/>
  <c r="AN87" i="13"/>
  <c r="AN95" i="13"/>
  <c r="AN17" i="13"/>
  <c r="AN38" i="13"/>
  <c r="AN66" i="13"/>
  <c r="AN77" i="13"/>
  <c r="AN89" i="13"/>
  <c r="AN105" i="13"/>
  <c r="AN41" i="13"/>
  <c r="AN58" i="13"/>
  <c r="AN71" i="13"/>
  <c r="AN75" i="13"/>
  <c r="AN85" i="13"/>
  <c r="AN97" i="13"/>
  <c r="AN103" i="13"/>
  <c r="AN40" i="13"/>
  <c r="AN62" i="13"/>
  <c r="AN107" i="13"/>
  <c r="AN108" i="13"/>
  <c r="AN112" i="13"/>
  <c r="AN116" i="13"/>
  <c r="AN120" i="13"/>
  <c r="AN124" i="13"/>
  <c r="AN128" i="13"/>
  <c r="AN132" i="13"/>
  <c r="AN136" i="13"/>
  <c r="AN140" i="13"/>
  <c r="AN144" i="13"/>
  <c r="AN148" i="13"/>
  <c r="AN152" i="13"/>
  <c r="AN156" i="13"/>
  <c r="AN160" i="13"/>
  <c r="AN164" i="13"/>
  <c r="AN168" i="13"/>
  <c r="AN172" i="13"/>
  <c r="AN176" i="13"/>
  <c r="AN180" i="13"/>
  <c r="AN184" i="13"/>
  <c r="AN192" i="13"/>
  <c r="AN23" i="13"/>
  <c r="AN101" i="13"/>
  <c r="AN190" i="13"/>
  <c r="AN53" i="13"/>
  <c r="AN63" i="13"/>
  <c r="AN91" i="13"/>
  <c r="AN99" i="13"/>
  <c r="AN114" i="13"/>
  <c r="AN122" i="13"/>
  <c r="AN130" i="13"/>
  <c r="AN138" i="13"/>
  <c r="AN146" i="13"/>
  <c r="AN154" i="13"/>
  <c r="AN162" i="13"/>
  <c r="AN170" i="13"/>
  <c r="AN178" i="13"/>
  <c r="AN196" i="13"/>
  <c r="AN253" i="13"/>
  <c r="AN261" i="13"/>
  <c r="AN269" i="13"/>
  <c r="AN83" i="13"/>
  <c r="AN194" i="13"/>
  <c r="AN197" i="13"/>
  <c r="AN201" i="13"/>
  <c r="AN205" i="13"/>
  <c r="AN209" i="13"/>
  <c r="AN213" i="13"/>
  <c r="AN217" i="13"/>
  <c r="AN221" i="13"/>
  <c r="AN225" i="13"/>
  <c r="AN229" i="13"/>
  <c r="AN233" i="13"/>
  <c r="AN237" i="13"/>
  <c r="AN241" i="13"/>
  <c r="AN245" i="13"/>
  <c r="AN249" i="13"/>
  <c r="AN259" i="13"/>
  <c r="AN267" i="13"/>
  <c r="AN61" i="13"/>
  <c r="AN81" i="13"/>
  <c r="AN110" i="13"/>
  <c r="AN126" i="13"/>
  <c r="AN142" i="13"/>
  <c r="AN158" i="13"/>
  <c r="AN174" i="13"/>
  <c r="AN188" i="13"/>
  <c r="AN265" i="13"/>
  <c r="AN388" i="13"/>
  <c r="AN396" i="13"/>
  <c r="AN404" i="13"/>
  <c r="AN412" i="13"/>
  <c r="AN420" i="13"/>
  <c r="AN428" i="13"/>
  <c r="AN436" i="13"/>
  <c r="AN444" i="13"/>
  <c r="AN93" i="13"/>
  <c r="AN186" i="13"/>
  <c r="AN203" i="13"/>
  <c r="AN211" i="13"/>
  <c r="AN219" i="13"/>
  <c r="AN227" i="13"/>
  <c r="AN235" i="13"/>
  <c r="AN243" i="13"/>
  <c r="AN251" i="13"/>
  <c r="AN263" i="13"/>
  <c r="AN276" i="13"/>
  <c r="AN280" i="13"/>
  <c r="AN284" i="13"/>
  <c r="AN288" i="13"/>
  <c r="AN292" i="13"/>
  <c r="AN296" i="13"/>
  <c r="AN300" i="13"/>
  <c r="AN304" i="13"/>
  <c r="AN308" i="13"/>
  <c r="AN312" i="13"/>
  <c r="AN316" i="13"/>
  <c r="AN320" i="13"/>
  <c r="AN324" i="13"/>
  <c r="AN328" i="13"/>
  <c r="AN332" i="13"/>
  <c r="AN336" i="13"/>
  <c r="AN340" i="13"/>
  <c r="AN344" i="13"/>
  <c r="AN348" i="13"/>
  <c r="AN352" i="13"/>
  <c r="AN356" i="13"/>
  <c r="AN360" i="13"/>
  <c r="AN364" i="13"/>
  <c r="AN368" i="13"/>
  <c r="AN372" i="13"/>
  <c r="AN376" i="13"/>
  <c r="AN380" i="13"/>
  <c r="AN386" i="13"/>
  <c r="AN394" i="13"/>
  <c r="AN402" i="13"/>
  <c r="AN410" i="13"/>
  <c r="AN418" i="13"/>
  <c r="AN426" i="13"/>
  <c r="AN434" i="13"/>
  <c r="AN442" i="13"/>
  <c r="AN39" i="13"/>
  <c r="AN199" i="13"/>
  <c r="AN215" i="13"/>
  <c r="AN231" i="13"/>
  <c r="AN247" i="13"/>
  <c r="AN255" i="13"/>
  <c r="AN274" i="13"/>
  <c r="AN282" i="13"/>
  <c r="AN290" i="13"/>
  <c r="AN298" i="13"/>
  <c r="AN306" i="13"/>
  <c r="AN314" i="13"/>
  <c r="AN322" i="13"/>
  <c r="AN330" i="13"/>
  <c r="AN338" i="13"/>
  <c r="AN346" i="13"/>
  <c r="AN354" i="13"/>
  <c r="AN362" i="13"/>
  <c r="AN370" i="13"/>
  <c r="AN378" i="13"/>
  <c r="AN398" i="13"/>
  <c r="AN414" i="13"/>
  <c r="AN430" i="13"/>
  <c r="AN446" i="13"/>
  <c r="AN497" i="13"/>
  <c r="AN505" i="13"/>
  <c r="AN513" i="13"/>
  <c r="AN521" i="13"/>
  <c r="AN529" i="13"/>
  <c r="AN537" i="13"/>
  <c r="AN545" i="13"/>
  <c r="AN65" i="13"/>
  <c r="AN134" i="13"/>
  <c r="AN166" i="13"/>
  <c r="AN273" i="13"/>
  <c r="AN392" i="13"/>
  <c r="AN408" i="13"/>
  <c r="AN424" i="13"/>
  <c r="AN440" i="13"/>
  <c r="AN451" i="13"/>
  <c r="AN455" i="13"/>
  <c r="AN459" i="13"/>
  <c r="AN463" i="13"/>
  <c r="AN467" i="13"/>
  <c r="AN471" i="13"/>
  <c r="AN475" i="13"/>
  <c r="AN479" i="13"/>
  <c r="AN483" i="13"/>
  <c r="AN487" i="13"/>
  <c r="AN491" i="13"/>
  <c r="AN495" i="13"/>
  <c r="AN496" i="13"/>
  <c r="AN503" i="13"/>
  <c r="AN504" i="13"/>
  <c r="AN511" i="13"/>
  <c r="AN512" i="13"/>
  <c r="AN519" i="13"/>
  <c r="AN520" i="13"/>
  <c r="AN527" i="13"/>
  <c r="AN528" i="13"/>
  <c r="AN535" i="13"/>
  <c r="AN536" i="13"/>
  <c r="AN543" i="13"/>
  <c r="AN544" i="13"/>
  <c r="AN551" i="13"/>
  <c r="AN223" i="13"/>
  <c r="AN271" i="13"/>
  <c r="AN278" i="13"/>
  <c r="AN294" i="13"/>
  <c r="AN310" i="13"/>
  <c r="AN326" i="13"/>
  <c r="AN342" i="13"/>
  <c r="AN358" i="13"/>
  <c r="AN374" i="13"/>
  <c r="AN390" i="13"/>
  <c r="AN422" i="13"/>
  <c r="AN502" i="13"/>
  <c r="AN518" i="13"/>
  <c r="AN534" i="13"/>
  <c r="AN550" i="13"/>
  <c r="AN874" i="13"/>
  <c r="AN882" i="13"/>
  <c r="AN118" i="13"/>
  <c r="AN182" i="13"/>
  <c r="AN384" i="13"/>
  <c r="AN416" i="13"/>
  <c r="AN448" i="13"/>
  <c r="AN453" i="13"/>
  <c r="AN461" i="13"/>
  <c r="AN469" i="13"/>
  <c r="AN477" i="13"/>
  <c r="AN485" i="13"/>
  <c r="AN493" i="13"/>
  <c r="AN552" i="13"/>
  <c r="AN556" i="13"/>
  <c r="AN560" i="13"/>
  <c r="AN564" i="13"/>
  <c r="AN568" i="13"/>
  <c r="AN572" i="13"/>
  <c r="AN576" i="13"/>
  <c r="AN580" i="13"/>
  <c r="AN584" i="13"/>
  <c r="AN588" i="13"/>
  <c r="AN592" i="13"/>
  <c r="AN596" i="13"/>
  <c r="AN600" i="13"/>
  <c r="AN604" i="13"/>
  <c r="AN608" i="13"/>
  <c r="AN612" i="13"/>
  <c r="AN616" i="13"/>
  <c r="AN620" i="13"/>
  <c r="AN624" i="13"/>
  <c r="AN628" i="13"/>
  <c r="AN632" i="13"/>
  <c r="AN636" i="13"/>
  <c r="AN640" i="13"/>
  <c r="AN644" i="13"/>
  <c r="AN648" i="13"/>
  <c r="AN652" i="13"/>
  <c r="AN656" i="13"/>
  <c r="AN660" i="13"/>
  <c r="AN664" i="13"/>
  <c r="AN668" i="13"/>
  <c r="AN672" i="13"/>
  <c r="AN676" i="13"/>
  <c r="AN680" i="13"/>
  <c r="AN684" i="13"/>
  <c r="AN688" i="13"/>
  <c r="AN692" i="13"/>
  <c r="AN696" i="13"/>
  <c r="AN700" i="13"/>
  <c r="AN704" i="13"/>
  <c r="AN708" i="13"/>
  <c r="AN712" i="13"/>
  <c r="AN716" i="13"/>
  <c r="AN720" i="13"/>
  <c r="AN724" i="13"/>
  <c r="AN728" i="13"/>
  <c r="AN732" i="13"/>
  <c r="AN736" i="13"/>
  <c r="AN740" i="13"/>
  <c r="AN744" i="13"/>
  <c r="AN748" i="13"/>
  <c r="AN752" i="13"/>
  <c r="AN756" i="13"/>
  <c r="AN760" i="13"/>
  <c r="AN764" i="13"/>
  <c r="AN768" i="13"/>
  <c r="AN772" i="13"/>
  <c r="AN776" i="13"/>
  <c r="AN780" i="13"/>
  <c r="AN784" i="13"/>
  <c r="AN788" i="13"/>
  <c r="AN792" i="13"/>
  <c r="AN796" i="13"/>
  <c r="AN800" i="13"/>
  <c r="AN804" i="13"/>
  <c r="AN808" i="13"/>
  <c r="AN812" i="13"/>
  <c r="AN816" i="13"/>
  <c r="AN820" i="13"/>
  <c r="AN824" i="13"/>
  <c r="AN828" i="13"/>
  <c r="AN832" i="13"/>
  <c r="AN836" i="13"/>
  <c r="AN840" i="13"/>
  <c r="AN844" i="13"/>
  <c r="AN848" i="13"/>
  <c r="AN852" i="13"/>
  <c r="AN856" i="13"/>
  <c r="AN860" i="13"/>
  <c r="AN864" i="13"/>
  <c r="AN868" i="13"/>
  <c r="AN872" i="13"/>
  <c r="AN880" i="13"/>
  <c r="AN207" i="13"/>
  <c r="AN239" i="13"/>
  <c r="AN286" i="13"/>
  <c r="AN302" i="13"/>
  <c r="AN318" i="13"/>
  <c r="AN334" i="13"/>
  <c r="AN350" i="13"/>
  <c r="AN366" i="13"/>
  <c r="AN382" i="13"/>
  <c r="AN406" i="13"/>
  <c r="AN438" i="13"/>
  <c r="AN509" i="13"/>
  <c r="AN510" i="13"/>
  <c r="AN525" i="13"/>
  <c r="AN526" i="13"/>
  <c r="AN541" i="13"/>
  <c r="AN542" i="13"/>
  <c r="AN878" i="13"/>
  <c r="AN465" i="13"/>
  <c r="AN539" i="13"/>
  <c r="AN558" i="13"/>
  <c r="AN574" i="13"/>
  <c r="AN590" i="13"/>
  <c r="AN606" i="13"/>
  <c r="AN622" i="13"/>
  <c r="AN638" i="13"/>
  <c r="AN654" i="13"/>
  <c r="AN670" i="13"/>
  <c r="AN686" i="13"/>
  <c r="AN702" i="13"/>
  <c r="AN718" i="13"/>
  <c r="AN734" i="13"/>
  <c r="AN750" i="13"/>
  <c r="AN766" i="13"/>
  <c r="AN782" i="13"/>
  <c r="AN798" i="13"/>
  <c r="AN814" i="13"/>
  <c r="AN830" i="13"/>
  <c r="AN846" i="13"/>
  <c r="AN862" i="13"/>
  <c r="AN886" i="13"/>
  <c r="AN896" i="13"/>
  <c r="AN900" i="13"/>
  <c r="AN904" i="13"/>
  <c r="AN908" i="13"/>
  <c r="AN912" i="13"/>
  <c r="AN916" i="13"/>
  <c r="AN920" i="13"/>
  <c r="AN924" i="13"/>
  <c r="AN928" i="13"/>
  <c r="AN932" i="13"/>
  <c r="AN936" i="13"/>
  <c r="AN940" i="13"/>
  <c r="AN944" i="13"/>
  <c r="AN948" i="13"/>
  <c r="AN952" i="13"/>
  <c r="AN956" i="13"/>
  <c r="AN960" i="13"/>
  <c r="AN964" i="13"/>
  <c r="AN968" i="13"/>
  <c r="AN972" i="13"/>
  <c r="AN976" i="13"/>
  <c r="AN980" i="13"/>
  <c r="AN984" i="13"/>
  <c r="AN988" i="13"/>
  <c r="AN992" i="13"/>
  <c r="AN996" i="13"/>
  <c r="AN1000" i="13"/>
  <c r="AN1004" i="13"/>
  <c r="AN1008" i="13"/>
  <c r="AN1012" i="13"/>
  <c r="AN1016" i="13"/>
  <c r="AN1020" i="13"/>
  <c r="AN1024" i="13"/>
  <c r="AN1028" i="13"/>
  <c r="AN1032" i="13"/>
  <c r="AN1036" i="13"/>
  <c r="AN1040" i="13"/>
  <c r="AN1044" i="13"/>
  <c r="AN1048" i="13"/>
  <c r="AN1052" i="13"/>
  <c r="AN1056" i="13"/>
  <c r="AN1060" i="13"/>
  <c r="AN1064" i="13"/>
  <c r="AN1068" i="13"/>
  <c r="AN1072" i="13"/>
  <c r="AN1078" i="13"/>
  <c r="AN910" i="13"/>
  <c r="AN918" i="13"/>
  <c r="AN934" i="13"/>
  <c r="AN938" i="13"/>
  <c r="AN942" i="13"/>
  <c r="AN950" i="13"/>
  <c r="AN954" i="13"/>
  <c r="AN966" i="13"/>
  <c r="AN978" i="13"/>
  <c r="AN986" i="13"/>
  <c r="AN1002" i="13"/>
  <c r="AN1018" i="13"/>
  <c r="AN1026" i="13"/>
  <c r="AN1034" i="13"/>
  <c r="AN1038" i="13"/>
  <c r="AN1046" i="13"/>
  <c r="AN1050" i="13"/>
  <c r="AN1054" i="13"/>
  <c r="AN1058" i="13"/>
  <c r="AN1062" i="13"/>
  <c r="AN1070" i="13"/>
  <c r="AN1082" i="13"/>
  <c r="AN602" i="13"/>
  <c r="AN618" i="13"/>
  <c r="AN666" i="13"/>
  <c r="AN682" i="13"/>
  <c r="AN714" i="13"/>
  <c r="AN746" i="13"/>
  <c r="AN778" i="13"/>
  <c r="AN794" i="13"/>
  <c r="AN826" i="13"/>
  <c r="AN858" i="13"/>
  <c r="AN876" i="13"/>
  <c r="AN884" i="13"/>
  <c r="AN892" i="13"/>
  <c r="AN1080" i="13"/>
  <c r="AN257" i="13"/>
  <c r="AN473" i="13"/>
  <c r="AN523" i="13"/>
  <c r="AN540" i="13"/>
  <c r="AN562" i="13"/>
  <c r="AN578" i="13"/>
  <c r="AN594" i="13"/>
  <c r="AN610" i="13"/>
  <c r="AN626" i="13"/>
  <c r="AN642" i="13"/>
  <c r="AN658" i="13"/>
  <c r="AN674" i="13"/>
  <c r="AN690" i="13"/>
  <c r="AN706" i="13"/>
  <c r="AN722" i="13"/>
  <c r="AN738" i="13"/>
  <c r="AN754" i="13"/>
  <c r="AN770" i="13"/>
  <c r="AN786" i="13"/>
  <c r="AN802" i="13"/>
  <c r="AN818" i="13"/>
  <c r="AN834" i="13"/>
  <c r="AN850" i="13"/>
  <c r="AN866" i="13"/>
  <c r="AN888" i="13"/>
  <c r="AN1076" i="13"/>
  <c r="AN3" i="13"/>
  <c r="AN432" i="13"/>
  <c r="AN449" i="13"/>
  <c r="AN481" i="13"/>
  <c r="AN507" i="13"/>
  <c r="AN524" i="13"/>
  <c r="AN566" i="13"/>
  <c r="AN582" i="13"/>
  <c r="AN598" i="13"/>
  <c r="AN614" i="13"/>
  <c r="AN630" i="13"/>
  <c r="AN646" i="13"/>
  <c r="AN662" i="13"/>
  <c r="AN678" i="13"/>
  <c r="AN694" i="13"/>
  <c r="AN710" i="13"/>
  <c r="AN726" i="13"/>
  <c r="AN742" i="13"/>
  <c r="AN758" i="13"/>
  <c r="AN774" i="13"/>
  <c r="AN790" i="13"/>
  <c r="AN806" i="13"/>
  <c r="AN822" i="13"/>
  <c r="AN838" i="13"/>
  <c r="AN854" i="13"/>
  <c r="AN870" i="13"/>
  <c r="AN890" i="13"/>
  <c r="AN894" i="13"/>
  <c r="AN898" i="13"/>
  <c r="AN902" i="13"/>
  <c r="AN906" i="13"/>
  <c r="AN914" i="13"/>
  <c r="AN922" i="13"/>
  <c r="AN926" i="13"/>
  <c r="AN930" i="13"/>
  <c r="AN946" i="13"/>
  <c r="AN958" i="13"/>
  <c r="AN962" i="13"/>
  <c r="AN970" i="13"/>
  <c r="AN974" i="13"/>
  <c r="AN982" i="13"/>
  <c r="AN990" i="13"/>
  <c r="AN994" i="13"/>
  <c r="AN998" i="13"/>
  <c r="AN1006" i="13"/>
  <c r="AN1010" i="13"/>
  <c r="AN1014" i="13"/>
  <c r="AN1022" i="13"/>
  <c r="AN1030" i="13"/>
  <c r="AN1042" i="13"/>
  <c r="AN1066" i="13"/>
  <c r="AN1074" i="13"/>
  <c r="AN150" i="13"/>
  <c r="AN400" i="13"/>
  <c r="AN457" i="13"/>
  <c r="AN489" i="13"/>
  <c r="AN508" i="13"/>
  <c r="AN554" i="13"/>
  <c r="AN570" i="13"/>
  <c r="AN586" i="13"/>
  <c r="AN634" i="13"/>
  <c r="AN650" i="13"/>
  <c r="AN698" i="13"/>
  <c r="AN730" i="13"/>
  <c r="AN762" i="13"/>
  <c r="AN810" i="13"/>
  <c r="AN842" i="13"/>
  <c r="AN641" i="13"/>
  <c r="AL689" i="13"/>
  <c r="AL753" i="13"/>
  <c r="AL769" i="13"/>
  <c r="AN785" i="13"/>
  <c r="AL801" i="13"/>
  <c r="AL817" i="13"/>
  <c r="AN865" i="13"/>
  <c r="AK956" i="13"/>
  <c r="AK988" i="13"/>
  <c r="AK1004" i="13"/>
  <c r="AK1048" i="13"/>
  <c r="AN125" i="13"/>
  <c r="AN439" i="13"/>
  <c r="AL515" i="13"/>
  <c r="AN585" i="13"/>
  <c r="AL601" i="13"/>
  <c r="AN649" i="13"/>
  <c r="AL665" i="13"/>
  <c r="AN713" i="13"/>
  <c r="AL729" i="13"/>
  <c r="AN777" i="13"/>
  <c r="AL793" i="13"/>
  <c r="AN841" i="13"/>
  <c r="AL857" i="13"/>
  <c r="AK1080" i="13"/>
  <c r="AL73" i="13"/>
  <c r="AH17" i="13"/>
  <c r="AH3" i="13"/>
  <c r="AH4" i="13"/>
  <c r="AH15" i="13"/>
  <c r="AH18" i="13"/>
  <c r="AH27" i="13"/>
  <c r="AH26" i="13"/>
  <c r="AH11" i="13"/>
  <c r="AH13" i="13"/>
  <c r="AH41" i="13"/>
  <c r="AH66" i="13"/>
  <c r="AH79" i="13"/>
  <c r="AH87" i="13"/>
  <c r="AH95" i="13"/>
  <c r="AH20" i="13"/>
  <c r="AH39" i="13"/>
  <c r="AH54" i="13"/>
  <c r="AH58" i="13"/>
  <c r="AH81" i="13"/>
  <c r="AH86" i="13"/>
  <c r="AH91" i="13"/>
  <c r="AH105" i="13"/>
  <c r="AH23" i="13"/>
  <c r="AH33" i="13"/>
  <c r="AH64" i="13"/>
  <c r="AH77" i="13"/>
  <c r="AH89" i="13"/>
  <c r="AH94" i="13"/>
  <c r="AH103" i="13"/>
  <c r="AH49" i="13"/>
  <c r="AH78" i="13"/>
  <c r="AH99" i="13"/>
  <c r="AH192" i="13"/>
  <c r="AH97" i="13"/>
  <c r="AH112" i="13"/>
  <c r="AH116" i="13"/>
  <c r="AH120" i="13"/>
  <c r="AH124" i="13"/>
  <c r="AH128" i="13"/>
  <c r="AH132" i="13"/>
  <c r="AH136" i="13"/>
  <c r="AH140" i="13"/>
  <c r="AH144" i="13"/>
  <c r="AH148" i="13"/>
  <c r="AH152" i="13"/>
  <c r="AH156" i="13"/>
  <c r="AH160" i="13"/>
  <c r="AH164" i="13"/>
  <c r="AH168" i="13"/>
  <c r="AH172" i="13"/>
  <c r="AH176" i="13"/>
  <c r="AH180" i="13"/>
  <c r="AH184" i="13"/>
  <c r="AH190" i="13"/>
  <c r="AH83" i="13"/>
  <c r="AH108" i="13"/>
  <c r="AH188" i="13"/>
  <c r="AH189" i="13"/>
  <c r="AH199" i="13"/>
  <c r="AH203" i="13"/>
  <c r="AH207" i="13"/>
  <c r="AH211" i="13"/>
  <c r="AH215" i="13"/>
  <c r="AH219" i="13"/>
  <c r="AH223" i="13"/>
  <c r="AH227" i="13"/>
  <c r="AH231" i="13"/>
  <c r="AH235" i="13"/>
  <c r="AH239" i="13"/>
  <c r="AH243" i="13"/>
  <c r="AH247" i="13"/>
  <c r="AH251" i="13"/>
  <c r="AH253" i="13"/>
  <c r="AH261" i="13"/>
  <c r="AH269" i="13"/>
  <c r="AH75" i="13"/>
  <c r="AH92" i="13"/>
  <c r="AH102" i="13"/>
  <c r="AH110" i="13"/>
  <c r="AH118" i="13"/>
  <c r="AH126" i="13"/>
  <c r="AH134" i="13"/>
  <c r="AH142" i="13"/>
  <c r="AH150" i="13"/>
  <c r="AH158" i="13"/>
  <c r="AH166" i="13"/>
  <c r="AH174" i="13"/>
  <c r="AH182" i="13"/>
  <c r="AH186" i="13"/>
  <c r="AH259" i="13"/>
  <c r="AH267" i="13"/>
  <c r="AH31" i="13"/>
  <c r="AH93" i="13"/>
  <c r="AH107" i="13"/>
  <c r="AH197" i="13"/>
  <c r="AH205" i="13"/>
  <c r="AH213" i="13"/>
  <c r="AH221" i="13"/>
  <c r="AH229" i="13"/>
  <c r="AH237" i="13"/>
  <c r="AH245" i="13"/>
  <c r="AH257" i="13"/>
  <c r="AH258" i="13"/>
  <c r="AH273" i="13"/>
  <c r="AH274" i="13"/>
  <c r="AH278" i="13"/>
  <c r="AH282" i="13"/>
  <c r="AH286" i="13"/>
  <c r="AH290" i="13"/>
  <c r="AH294" i="13"/>
  <c r="AH298" i="13"/>
  <c r="AH302" i="13"/>
  <c r="AH306" i="13"/>
  <c r="AH310" i="13"/>
  <c r="AH314" i="13"/>
  <c r="AH318" i="13"/>
  <c r="AH322" i="13"/>
  <c r="AH326" i="13"/>
  <c r="AH330" i="13"/>
  <c r="AH334" i="13"/>
  <c r="AH338" i="13"/>
  <c r="AH342" i="13"/>
  <c r="AH346" i="13"/>
  <c r="AH350" i="13"/>
  <c r="AH354" i="13"/>
  <c r="AH358" i="13"/>
  <c r="AH362" i="13"/>
  <c r="AH366" i="13"/>
  <c r="AH370" i="13"/>
  <c r="AH374" i="13"/>
  <c r="AH378" i="13"/>
  <c r="AH382" i="13"/>
  <c r="AH388" i="13"/>
  <c r="AH396" i="13"/>
  <c r="AH404" i="13"/>
  <c r="AH412" i="13"/>
  <c r="AH420" i="13"/>
  <c r="AH428" i="13"/>
  <c r="AH436" i="13"/>
  <c r="AH444" i="13"/>
  <c r="AH82" i="13"/>
  <c r="AH114" i="13"/>
  <c r="AH130" i="13"/>
  <c r="AH146" i="13"/>
  <c r="AH162" i="13"/>
  <c r="AH178" i="13"/>
  <c r="AH255" i="13"/>
  <c r="AH271" i="13"/>
  <c r="AH386" i="13"/>
  <c r="AH394" i="13"/>
  <c r="AH402" i="13"/>
  <c r="AH410" i="13"/>
  <c r="AH418" i="13"/>
  <c r="AH426" i="13"/>
  <c r="AH434" i="13"/>
  <c r="AH442" i="13"/>
  <c r="AH85" i="13"/>
  <c r="AH138" i="13"/>
  <c r="AH170" i="13"/>
  <c r="AH390" i="13"/>
  <c r="AH406" i="13"/>
  <c r="AH422" i="13"/>
  <c r="AH438" i="13"/>
  <c r="AH90" i="13"/>
  <c r="AH201" i="13"/>
  <c r="AH217" i="13"/>
  <c r="AH233" i="13"/>
  <c r="AH249" i="13"/>
  <c r="AH265" i="13"/>
  <c r="AH280" i="13"/>
  <c r="AH288" i="13"/>
  <c r="AH296" i="13"/>
  <c r="AH304" i="13"/>
  <c r="AH312" i="13"/>
  <c r="AH320" i="13"/>
  <c r="AH328" i="13"/>
  <c r="AH336" i="13"/>
  <c r="AH344" i="13"/>
  <c r="AH352" i="13"/>
  <c r="AH360" i="13"/>
  <c r="AH368" i="13"/>
  <c r="AH376" i="13"/>
  <c r="AH384" i="13"/>
  <c r="AH385" i="13"/>
  <c r="AH400" i="13"/>
  <c r="AH401" i="13"/>
  <c r="AH416" i="13"/>
  <c r="AH417" i="13"/>
  <c r="AH432" i="13"/>
  <c r="AH433" i="13"/>
  <c r="AH448" i="13"/>
  <c r="AH449" i="13"/>
  <c r="AH496" i="13"/>
  <c r="AH504" i="13"/>
  <c r="AH512" i="13"/>
  <c r="AH520" i="13"/>
  <c r="AH528" i="13"/>
  <c r="AH536" i="13"/>
  <c r="AH544" i="13"/>
  <c r="AH101" i="13"/>
  <c r="AH154" i="13"/>
  <c r="AH263" i="13"/>
  <c r="AH399" i="13"/>
  <c r="AH414" i="13"/>
  <c r="AH431" i="13"/>
  <c r="AH446" i="13"/>
  <c r="AH450" i="13"/>
  <c r="AH458" i="13"/>
  <c r="AH466" i="13"/>
  <c r="AH474" i="13"/>
  <c r="AH482" i="13"/>
  <c r="AH490" i="13"/>
  <c r="AH510" i="13"/>
  <c r="AH526" i="13"/>
  <c r="AH542" i="13"/>
  <c r="AH554" i="13"/>
  <c r="AH558" i="13"/>
  <c r="AH562" i="13"/>
  <c r="AH566" i="13"/>
  <c r="AH570" i="13"/>
  <c r="AH574" i="13"/>
  <c r="AH578" i="13"/>
  <c r="AH582" i="13"/>
  <c r="AH586" i="13"/>
  <c r="AH590" i="13"/>
  <c r="AH594" i="13"/>
  <c r="AH598" i="13"/>
  <c r="AH602" i="13"/>
  <c r="AH606" i="13"/>
  <c r="AH610" i="13"/>
  <c r="AH614" i="13"/>
  <c r="AH618" i="13"/>
  <c r="AH622" i="13"/>
  <c r="AH626" i="13"/>
  <c r="AH630" i="13"/>
  <c r="AH634" i="13"/>
  <c r="AH638" i="13"/>
  <c r="AH642" i="13"/>
  <c r="AH646" i="13"/>
  <c r="AH650" i="13"/>
  <c r="AH654" i="13"/>
  <c r="AH658" i="13"/>
  <c r="AH662" i="13"/>
  <c r="AH666" i="13"/>
  <c r="AH670" i="13"/>
  <c r="AH674" i="13"/>
  <c r="AH678" i="13"/>
  <c r="AH682" i="13"/>
  <c r="AH686" i="13"/>
  <c r="AH690" i="13"/>
  <c r="AH694" i="13"/>
  <c r="AH698" i="13"/>
  <c r="AH702" i="13"/>
  <c r="AH706" i="13"/>
  <c r="AH710" i="13"/>
  <c r="AH714" i="13"/>
  <c r="AH718" i="13"/>
  <c r="AH722" i="13"/>
  <c r="AH726" i="13"/>
  <c r="AH730" i="13"/>
  <c r="AH734" i="13"/>
  <c r="AH738" i="13"/>
  <c r="AH742" i="13"/>
  <c r="AH746" i="13"/>
  <c r="AH750" i="13"/>
  <c r="AH754" i="13"/>
  <c r="AH758" i="13"/>
  <c r="AH762" i="13"/>
  <c r="AH766" i="13"/>
  <c r="AH770" i="13"/>
  <c r="AH774" i="13"/>
  <c r="AH778" i="13"/>
  <c r="AH782" i="13"/>
  <c r="AH786" i="13"/>
  <c r="AH790" i="13"/>
  <c r="AH794" i="13"/>
  <c r="AH798" i="13"/>
  <c r="AH802" i="13"/>
  <c r="AH806" i="13"/>
  <c r="AH810" i="13"/>
  <c r="AH814" i="13"/>
  <c r="AH818" i="13"/>
  <c r="AH822" i="13"/>
  <c r="AH826" i="13"/>
  <c r="AH830" i="13"/>
  <c r="AH834" i="13"/>
  <c r="AH838" i="13"/>
  <c r="AH842" i="13"/>
  <c r="AH846" i="13"/>
  <c r="AH850" i="13"/>
  <c r="AH854" i="13"/>
  <c r="AH858" i="13"/>
  <c r="AH862" i="13"/>
  <c r="AH866" i="13"/>
  <c r="AH870" i="13"/>
  <c r="AH874" i="13"/>
  <c r="AH882" i="13"/>
  <c r="AH225" i="13"/>
  <c r="AH276" i="13"/>
  <c r="AH292" i="13"/>
  <c r="AH308" i="13"/>
  <c r="AH324" i="13"/>
  <c r="AH340" i="13"/>
  <c r="AH356" i="13"/>
  <c r="AH372" i="13"/>
  <c r="AH393" i="13"/>
  <c r="AH408" i="13"/>
  <c r="AH425" i="13"/>
  <c r="AH440" i="13"/>
  <c r="AH880" i="13"/>
  <c r="AH122" i="13"/>
  <c r="AH194" i="13"/>
  <c r="AH398" i="13"/>
  <c r="AH415" i="13"/>
  <c r="AH430" i="13"/>
  <c r="AH447" i="13"/>
  <c r="AH454" i="13"/>
  <c r="AH462" i="13"/>
  <c r="AH470" i="13"/>
  <c r="AH478" i="13"/>
  <c r="AH486" i="13"/>
  <c r="AH494" i="13"/>
  <c r="AH502" i="13"/>
  <c r="AH518" i="13"/>
  <c r="AH534" i="13"/>
  <c r="AH550" i="13"/>
  <c r="AH552" i="13"/>
  <c r="AH556" i="13"/>
  <c r="AH560" i="13"/>
  <c r="AH564" i="13"/>
  <c r="AH568" i="13"/>
  <c r="AH572" i="13"/>
  <c r="AH576" i="13"/>
  <c r="AH580" i="13"/>
  <c r="AH584" i="13"/>
  <c r="AH588" i="13"/>
  <c r="AH592" i="13"/>
  <c r="AH596" i="13"/>
  <c r="AH600" i="13"/>
  <c r="AH604" i="13"/>
  <c r="AH608" i="13"/>
  <c r="AH612" i="13"/>
  <c r="AH616" i="13"/>
  <c r="AH620" i="13"/>
  <c r="AH624" i="13"/>
  <c r="AH628" i="13"/>
  <c r="AH632" i="13"/>
  <c r="AH636" i="13"/>
  <c r="AH640" i="13"/>
  <c r="AH644" i="13"/>
  <c r="AH648" i="13"/>
  <c r="AH652" i="13"/>
  <c r="AH656" i="13"/>
  <c r="AH660" i="13"/>
  <c r="AH664" i="13"/>
  <c r="AH668" i="13"/>
  <c r="AH672" i="13"/>
  <c r="AH676" i="13"/>
  <c r="AH680" i="13"/>
  <c r="AH684" i="13"/>
  <c r="AH688" i="13"/>
  <c r="AH692" i="13"/>
  <c r="AH696" i="13"/>
  <c r="AH700" i="13"/>
  <c r="AH704" i="13"/>
  <c r="AH708" i="13"/>
  <c r="AH712" i="13"/>
  <c r="AH716" i="13"/>
  <c r="AH720" i="13"/>
  <c r="AH724" i="13"/>
  <c r="AH728" i="13"/>
  <c r="AH732" i="13"/>
  <c r="AH736" i="13"/>
  <c r="AH740" i="13"/>
  <c r="AH744" i="13"/>
  <c r="AH748" i="13"/>
  <c r="AH752" i="13"/>
  <c r="AH756" i="13"/>
  <c r="AH760" i="13"/>
  <c r="AH764" i="13"/>
  <c r="AH768" i="13"/>
  <c r="AH772" i="13"/>
  <c r="AH776" i="13"/>
  <c r="AH780" i="13"/>
  <c r="AH784" i="13"/>
  <c r="AH788" i="13"/>
  <c r="AH792" i="13"/>
  <c r="AH796" i="13"/>
  <c r="AH800" i="13"/>
  <c r="AH804" i="13"/>
  <c r="AH808" i="13"/>
  <c r="AH812" i="13"/>
  <c r="AH816" i="13"/>
  <c r="AH820" i="13"/>
  <c r="AH824" i="13"/>
  <c r="AH828" i="13"/>
  <c r="AH832" i="13"/>
  <c r="AH836" i="13"/>
  <c r="AH840" i="13"/>
  <c r="AH844" i="13"/>
  <c r="AH848" i="13"/>
  <c r="AH852" i="13"/>
  <c r="AH856" i="13"/>
  <c r="AH860" i="13"/>
  <c r="AH864" i="13"/>
  <c r="AH868" i="13"/>
  <c r="AH872" i="13"/>
  <c r="AH878" i="13"/>
  <c r="AH879" i="13"/>
  <c r="AH884" i="13"/>
  <c r="AH886" i="13"/>
  <c r="AH888" i="13"/>
  <c r="AH890" i="13"/>
  <c r="AH892" i="13"/>
  <c r="AH284" i="13"/>
  <c r="AH348" i="13"/>
  <c r="AH548" i="13"/>
  <c r="AH877" i="13"/>
  <c r="AH1078" i="13"/>
  <c r="AH894" i="13"/>
  <c r="AH902" i="13"/>
  <c r="AH910" i="13"/>
  <c r="AH918" i="13"/>
  <c r="AH922" i="13"/>
  <c r="AH930" i="13"/>
  <c r="AH950" i="13"/>
  <c r="AH954" i="13"/>
  <c r="AH962" i="13"/>
  <c r="AH970" i="13"/>
  <c r="AH982" i="13"/>
  <c r="AH986" i="13"/>
  <c r="AH994" i="13"/>
  <c r="AH1006" i="13"/>
  <c r="AH1010" i="13"/>
  <c r="AH1018" i="13"/>
  <c r="AH1026" i="13"/>
  <c r="AH1038" i="13"/>
  <c r="AH1058" i="13"/>
  <c r="AH1074" i="13"/>
  <c r="AH209" i="13"/>
  <c r="AH300" i="13"/>
  <c r="AH364" i="13"/>
  <c r="AH532" i="13"/>
  <c r="AH896" i="13"/>
  <c r="AH900" i="13"/>
  <c r="AH904" i="13"/>
  <c r="AH908" i="13"/>
  <c r="AH912" i="13"/>
  <c r="AH916" i="13"/>
  <c r="AH920" i="13"/>
  <c r="AH924" i="13"/>
  <c r="AH928" i="13"/>
  <c r="AH932" i="13"/>
  <c r="AH936" i="13"/>
  <c r="AH940" i="13"/>
  <c r="AH944" i="13"/>
  <c r="AH948" i="13"/>
  <c r="AH952" i="13"/>
  <c r="AH956" i="13"/>
  <c r="AH960" i="13"/>
  <c r="AH964" i="13"/>
  <c r="AH968" i="13"/>
  <c r="AH972" i="13"/>
  <c r="AH976" i="13"/>
  <c r="AH980" i="13"/>
  <c r="AH984" i="13"/>
  <c r="AH988" i="13"/>
  <c r="AH992" i="13"/>
  <c r="AH996" i="13"/>
  <c r="AH1000" i="13"/>
  <c r="AH1004" i="13"/>
  <c r="AH1008" i="13"/>
  <c r="AH1012" i="13"/>
  <c r="AH1016" i="13"/>
  <c r="AH1020" i="13"/>
  <c r="AH1024" i="13"/>
  <c r="AH1028" i="13"/>
  <c r="AH1032" i="13"/>
  <c r="AH1036" i="13"/>
  <c r="AH1040" i="13"/>
  <c r="AH1044" i="13"/>
  <c r="AH1048" i="13"/>
  <c r="AH1052" i="13"/>
  <c r="AH1056" i="13"/>
  <c r="AH1060" i="13"/>
  <c r="AH1064" i="13"/>
  <c r="AH1068" i="13"/>
  <c r="AH1072" i="13"/>
  <c r="AH1076" i="13"/>
  <c r="AH1077" i="13"/>
  <c r="AH241" i="13"/>
  <c r="AH316" i="13"/>
  <c r="AH380" i="13"/>
  <c r="AH424" i="13"/>
  <c r="AH441" i="13"/>
  <c r="AH516" i="13"/>
  <c r="AH876" i="13"/>
  <c r="AH1082" i="13"/>
  <c r="AH196" i="13"/>
  <c r="AH266" i="13"/>
  <c r="AH332" i="13"/>
  <c r="AH392" i="13"/>
  <c r="AH409" i="13"/>
  <c r="AH500" i="13"/>
  <c r="AH898" i="13"/>
  <c r="AH906" i="13"/>
  <c r="AH914" i="13"/>
  <c r="AH926" i="13"/>
  <c r="AH934" i="13"/>
  <c r="AH938" i="13"/>
  <c r="AH942" i="13"/>
  <c r="AH946" i="13"/>
  <c r="AH958" i="13"/>
  <c r="AH966" i="13"/>
  <c r="AH974" i="13"/>
  <c r="AH978" i="13"/>
  <c r="AH990" i="13"/>
  <c r="AH998" i="13"/>
  <c r="AH1002" i="13"/>
  <c r="AH1014" i="13"/>
  <c r="AH1022" i="13"/>
  <c r="AH1030" i="13"/>
  <c r="AH1034" i="13"/>
  <c r="AH1042" i="13"/>
  <c r="AH1046" i="13"/>
  <c r="AH1050" i="13"/>
  <c r="AH1054" i="13"/>
  <c r="AH1062" i="13"/>
  <c r="AH1066" i="13"/>
  <c r="AH1070" i="13"/>
  <c r="AH1080" i="13"/>
  <c r="AH1081" i="13"/>
  <c r="AO196" i="13"/>
  <c r="AO332" i="13"/>
  <c r="AN593" i="13"/>
  <c r="AH609" i="13"/>
  <c r="AH625" i="13"/>
  <c r="AN801" i="13"/>
  <c r="AH833" i="13"/>
  <c r="AL865" i="13"/>
  <c r="AN891" i="13"/>
  <c r="AK896" i="13"/>
  <c r="AO918" i="13"/>
  <c r="AO930" i="13"/>
  <c r="AK948" i="13"/>
  <c r="AK960" i="13"/>
  <c r="AK1000" i="13"/>
  <c r="AK1047" i="13"/>
  <c r="AK3" i="13"/>
  <c r="AN10" i="13"/>
  <c r="AK11" i="13"/>
  <c r="AO15" i="13"/>
  <c r="AN19" i="13"/>
  <c r="AL5" i="13"/>
  <c r="AK23" i="13"/>
  <c r="AO27" i="13"/>
  <c r="AN29" i="13"/>
  <c r="AH19" i="13"/>
  <c r="AN25" i="13"/>
  <c r="AO26" i="13"/>
  <c r="AH36" i="13"/>
  <c r="AH8" i="13"/>
  <c r="AN14" i="13"/>
  <c r="AL34" i="13"/>
  <c r="AN43" i="13"/>
  <c r="AL50" i="13"/>
  <c r="AO68" i="13"/>
  <c r="AH40" i="13"/>
  <c r="AN57" i="13"/>
  <c r="AL61" i="13"/>
  <c r="AH71" i="13"/>
  <c r="AN86" i="13"/>
  <c r="AK91" i="13"/>
  <c r="AN7" i="13"/>
  <c r="AH37" i="13"/>
  <c r="AO39" i="13"/>
  <c r="AH52" i="13"/>
  <c r="AH21" i="13"/>
  <c r="AN30" i="13"/>
  <c r="AH45" i="13"/>
  <c r="AL62" i="13"/>
  <c r="AN74" i="13"/>
  <c r="AK101" i="13"/>
  <c r="AN31" i="13"/>
  <c r="AK44" i="13"/>
  <c r="AN48" i="13"/>
  <c r="AK53" i="13"/>
  <c r="AH60" i="13"/>
  <c r="AO62" i="13"/>
  <c r="AO64" i="13"/>
  <c r="AK93" i="13"/>
  <c r="AN102" i="13"/>
  <c r="AO105" i="13"/>
  <c r="AN32" i="13"/>
  <c r="AN55" i="13"/>
  <c r="AO70" i="13"/>
  <c r="AH84" i="13"/>
  <c r="AN88" i="13"/>
  <c r="AL111" i="13"/>
  <c r="AH115" i="13"/>
  <c r="AL119" i="13"/>
  <c r="AH123" i="13"/>
  <c r="AL127" i="13"/>
  <c r="AH131" i="13"/>
  <c r="AL135" i="13"/>
  <c r="AH139" i="13"/>
  <c r="AL143" i="13"/>
  <c r="AH147" i="13"/>
  <c r="AL151" i="13"/>
  <c r="AH155" i="13"/>
  <c r="AL159" i="13"/>
  <c r="AH163" i="13"/>
  <c r="AL167" i="13"/>
  <c r="AH171" i="13"/>
  <c r="AL175" i="13"/>
  <c r="AH179" i="13"/>
  <c r="AL183" i="13"/>
  <c r="AN191" i="13"/>
  <c r="AK196" i="13"/>
  <c r="AH46" i="13"/>
  <c r="AH53" i="13"/>
  <c r="AH56" i="13"/>
  <c r="AH69" i="13"/>
  <c r="AH80" i="13"/>
  <c r="AL90" i="13"/>
  <c r="AO97" i="13"/>
  <c r="AK105" i="13"/>
  <c r="AO112" i="13"/>
  <c r="AO116" i="13"/>
  <c r="AO120" i="13"/>
  <c r="AO124" i="13"/>
  <c r="AO128" i="13"/>
  <c r="AO132" i="13"/>
  <c r="AO136" i="13"/>
  <c r="AO140" i="13"/>
  <c r="AO144" i="13"/>
  <c r="AO148" i="13"/>
  <c r="AO152" i="13"/>
  <c r="AO156" i="13"/>
  <c r="AO160" i="13"/>
  <c r="AO164" i="13"/>
  <c r="AO168" i="13"/>
  <c r="AO172" i="13"/>
  <c r="AO176" i="13"/>
  <c r="AO180" i="13"/>
  <c r="AK186" i="13"/>
  <c r="AK61" i="13"/>
  <c r="AO83" i="13"/>
  <c r="AH106" i="13"/>
  <c r="AO108" i="13"/>
  <c r="AH113" i="13"/>
  <c r="AK120" i="13"/>
  <c r="AL121" i="13"/>
  <c r="AH129" i="13"/>
  <c r="AK136" i="13"/>
  <c r="AL137" i="13"/>
  <c r="AH145" i="13"/>
  <c r="AK152" i="13"/>
  <c r="AL153" i="13"/>
  <c r="AH161" i="13"/>
  <c r="AK168" i="13"/>
  <c r="AL169" i="13"/>
  <c r="AH177" i="13"/>
  <c r="AK184" i="13"/>
  <c r="AO199" i="13"/>
  <c r="AO203" i="13"/>
  <c r="AO207" i="13"/>
  <c r="AO211" i="13"/>
  <c r="AO215" i="13"/>
  <c r="AO219" i="13"/>
  <c r="AO223" i="13"/>
  <c r="AO227" i="13"/>
  <c r="AO231" i="13"/>
  <c r="AO235" i="13"/>
  <c r="AO239" i="13"/>
  <c r="AO243" i="13"/>
  <c r="AO247" i="13"/>
  <c r="AO251" i="13"/>
  <c r="AN260" i="13"/>
  <c r="AK265" i="13"/>
  <c r="AH47" i="13"/>
  <c r="AL72" i="13"/>
  <c r="AO92" i="13"/>
  <c r="AL100" i="13"/>
  <c r="AO134" i="13"/>
  <c r="AO166" i="13"/>
  <c r="AN185" i="13"/>
  <c r="AN204" i="13"/>
  <c r="AN212" i="13"/>
  <c r="AN220" i="13"/>
  <c r="AN228" i="13"/>
  <c r="AN236" i="13"/>
  <c r="AN244" i="13"/>
  <c r="AN252" i="13"/>
  <c r="AO253" i="13"/>
  <c r="AN266" i="13"/>
  <c r="AO269" i="13"/>
  <c r="AO31" i="13"/>
  <c r="AH76" i="13"/>
  <c r="AK77" i="13"/>
  <c r="AH117" i="13"/>
  <c r="AK127" i="13"/>
  <c r="AL149" i="13"/>
  <c r="AN165" i="13"/>
  <c r="AK172" i="13"/>
  <c r="AH181" i="13"/>
  <c r="AK191" i="13"/>
  <c r="AK202" i="13"/>
  <c r="AK207" i="13"/>
  <c r="AK218" i="13"/>
  <c r="AK223" i="13"/>
  <c r="AK234" i="13"/>
  <c r="AK239" i="13"/>
  <c r="AK250" i="13"/>
  <c r="AN256" i="13"/>
  <c r="AC1097" i="13"/>
  <c r="U30" i="13" s="1"/>
  <c r="AN387" i="13"/>
  <c r="AK392" i="13"/>
  <c r="AN419" i="13"/>
  <c r="AK424" i="13"/>
  <c r="AL52" i="13"/>
  <c r="AH70" i="13"/>
  <c r="AO82" i="13"/>
  <c r="AO130" i="13"/>
  <c r="AH187" i="13"/>
  <c r="AL193" i="13"/>
  <c r="AN210" i="13"/>
  <c r="AN226" i="13"/>
  <c r="AN242" i="13"/>
  <c r="AH270" i="13"/>
  <c r="AN279" i="13"/>
  <c r="AN287" i="13"/>
  <c r="AN295" i="13"/>
  <c r="AN303" i="13"/>
  <c r="AN311" i="13"/>
  <c r="AN319" i="13"/>
  <c r="AN327" i="13"/>
  <c r="AN335" i="13"/>
  <c r="AN343" i="13"/>
  <c r="AN351" i="13"/>
  <c r="AN359" i="13"/>
  <c r="AN367" i="13"/>
  <c r="AN375" i="13"/>
  <c r="AN383" i="13"/>
  <c r="AN385" i="13"/>
  <c r="AO388" i="13"/>
  <c r="AN401" i="13"/>
  <c r="AO404" i="13"/>
  <c r="AN417" i="13"/>
  <c r="AO420" i="13"/>
  <c r="AN433" i="13"/>
  <c r="AO436" i="13"/>
  <c r="AL76" i="13"/>
  <c r="AO138" i="13"/>
  <c r="AN222" i="13"/>
  <c r="AH262" i="13"/>
  <c r="AO264" i="13"/>
  <c r="AN281" i="13"/>
  <c r="AN297" i="13"/>
  <c r="AN313" i="13"/>
  <c r="AN329" i="13"/>
  <c r="AN345" i="13"/>
  <c r="AN361" i="13"/>
  <c r="AN377" i="13"/>
  <c r="AN389" i="13"/>
  <c r="AH403" i="13"/>
  <c r="AO406" i="13"/>
  <c r="AN421" i="13"/>
  <c r="AH435" i="13"/>
  <c r="AO438" i="13"/>
  <c r="AL453" i="13"/>
  <c r="AL461" i="13"/>
  <c r="AL469" i="13"/>
  <c r="AL477" i="13"/>
  <c r="AL485" i="13"/>
  <c r="AL493" i="13"/>
  <c r="AO498" i="13"/>
  <c r="AH505" i="13"/>
  <c r="AO514" i="13"/>
  <c r="AH521" i="13"/>
  <c r="AO530" i="13"/>
  <c r="AH537" i="13"/>
  <c r="AO546" i="13"/>
  <c r="AN109" i="13"/>
  <c r="AK116" i="13"/>
  <c r="AH141" i="13"/>
  <c r="AK167" i="13"/>
  <c r="AK190" i="13"/>
  <c r="AO201" i="13"/>
  <c r="AK230" i="13"/>
  <c r="AK261" i="13"/>
  <c r="AO288" i="13"/>
  <c r="AO304" i="13"/>
  <c r="AK314" i="13"/>
  <c r="AK325" i="13"/>
  <c r="AK330" i="13"/>
  <c r="AK341" i="13"/>
  <c r="AK346" i="13"/>
  <c r="AK357" i="13"/>
  <c r="AK362" i="13"/>
  <c r="AK373" i="13"/>
  <c r="AK378" i="13"/>
  <c r="AK394" i="13"/>
  <c r="AK412" i="13"/>
  <c r="AN431" i="13"/>
  <c r="AN458" i="13"/>
  <c r="AK463" i="13"/>
  <c r="AN474" i="13"/>
  <c r="AK479" i="13"/>
  <c r="AN490" i="13"/>
  <c r="AK495" i="13"/>
  <c r="AH503" i="13"/>
  <c r="AO520" i="13"/>
  <c r="AL527" i="13"/>
  <c r="AH535" i="13"/>
  <c r="AO101" i="13"/>
  <c r="AK132" i="13"/>
  <c r="AK183" i="13"/>
  <c r="AN198" i="13"/>
  <c r="AK206" i="13"/>
  <c r="AH230" i="13"/>
  <c r="AH285" i="13"/>
  <c r="AK289" i="13"/>
  <c r="AL317" i="13"/>
  <c r="AN333" i="13"/>
  <c r="AK334" i="13"/>
  <c r="AH349" i="13"/>
  <c r="AK353" i="13"/>
  <c r="AL381" i="13"/>
  <c r="AK389" i="13"/>
  <c r="AL397" i="13"/>
  <c r="AO414" i="13"/>
  <c r="AK421" i="13"/>
  <c r="AL429" i="13"/>
  <c r="AO446" i="13"/>
  <c r="AO450" i="13"/>
  <c r="AH463" i="13"/>
  <c r="AO466" i="13"/>
  <c r="AH479" i="13"/>
  <c r="AO482" i="13"/>
  <c r="AH495" i="13"/>
  <c r="AL509" i="13"/>
  <c r="AL525" i="13"/>
  <c r="AL541" i="13"/>
  <c r="AO554" i="13"/>
  <c r="AO562" i="13"/>
  <c r="AO570" i="13"/>
  <c r="AO578" i="13"/>
  <c r="AO586" i="13"/>
  <c r="AO594" i="13"/>
  <c r="AO602" i="13"/>
  <c r="AO610" i="13"/>
  <c r="AO618" i="13"/>
  <c r="AO626" i="13"/>
  <c r="AO634" i="13"/>
  <c r="AO642" i="13"/>
  <c r="AO650" i="13"/>
  <c r="AO658" i="13"/>
  <c r="AO666" i="13"/>
  <c r="AO674" i="13"/>
  <c r="AO682" i="13"/>
  <c r="AO690" i="13"/>
  <c r="AO698" i="13"/>
  <c r="AO706" i="13"/>
  <c r="AO714" i="13"/>
  <c r="AO722" i="13"/>
  <c r="AO730" i="13"/>
  <c r="AO738" i="13"/>
  <c r="AO746" i="13"/>
  <c r="AO754" i="13"/>
  <c r="AO758" i="13"/>
  <c r="AO762" i="13"/>
  <c r="AO766" i="13"/>
  <c r="AO770" i="13"/>
  <c r="AO774" i="13"/>
  <c r="AO778" i="13"/>
  <c r="AO782" i="13"/>
  <c r="AO786" i="13"/>
  <c r="AO790" i="13"/>
  <c r="AO794" i="13"/>
  <c r="AO798" i="13"/>
  <c r="AO802" i="13"/>
  <c r="AO806" i="13"/>
  <c r="AO810" i="13"/>
  <c r="AO814" i="13"/>
  <c r="AO818" i="13"/>
  <c r="AO822" i="13"/>
  <c r="AO826" i="13"/>
  <c r="AO830" i="13"/>
  <c r="AO834" i="13"/>
  <c r="AO838" i="13"/>
  <c r="AO842" i="13"/>
  <c r="AO846" i="13"/>
  <c r="AO850" i="13"/>
  <c r="AO854" i="13"/>
  <c r="AO858" i="13"/>
  <c r="AO862" i="13"/>
  <c r="AO866" i="13"/>
  <c r="AO870" i="13"/>
  <c r="AH157" i="13"/>
  <c r="AN264" i="13"/>
  <c r="AO292" i="13"/>
  <c r="AO324" i="13"/>
  <c r="AO356" i="13"/>
  <c r="AH423" i="13"/>
  <c r="AO425" i="13"/>
  <c r="AK443" i="13"/>
  <c r="AN460" i="13"/>
  <c r="AH468" i="13"/>
  <c r="AN492" i="13"/>
  <c r="AK497" i="13"/>
  <c r="AL507" i="13"/>
  <c r="AH523" i="13"/>
  <c r="AH538" i="13"/>
  <c r="AO540" i="13"/>
  <c r="AK553" i="13"/>
  <c r="AH555" i="13"/>
  <c r="AL563" i="13"/>
  <c r="AN567" i="13"/>
  <c r="AK569" i="13"/>
  <c r="AH571" i="13"/>
  <c r="AL579" i="13"/>
  <c r="AN583" i="13"/>
  <c r="AK585" i="13"/>
  <c r="AH587" i="13"/>
  <c r="AL595" i="13"/>
  <c r="AN599" i="13"/>
  <c r="AK601" i="13"/>
  <c r="AH603" i="13"/>
  <c r="AL611" i="13"/>
  <c r="AN615" i="13"/>
  <c r="AK617" i="13"/>
  <c r="AH619" i="13"/>
  <c r="AL627" i="13"/>
  <c r="AN631" i="13"/>
  <c r="AK633" i="13"/>
  <c r="AH635" i="13"/>
  <c r="AL643" i="13"/>
  <c r="AN647" i="13"/>
  <c r="AK649" i="13"/>
  <c r="AH651" i="13"/>
  <c r="AL659" i="13"/>
  <c r="AN663" i="13"/>
  <c r="AK665" i="13"/>
  <c r="AH667" i="13"/>
  <c r="AL675" i="13"/>
  <c r="AN679" i="13"/>
  <c r="AK681" i="13"/>
  <c r="AH683" i="13"/>
  <c r="AL691" i="13"/>
  <c r="AN695" i="13"/>
  <c r="AK697" i="13"/>
  <c r="AH699" i="13"/>
  <c r="AL707" i="13"/>
  <c r="AN711" i="13"/>
  <c r="AK713" i="13"/>
  <c r="AH715" i="13"/>
  <c r="AL723" i="13"/>
  <c r="AN727" i="13"/>
  <c r="AK729" i="13"/>
  <c r="AH731" i="13"/>
  <c r="AL739" i="13"/>
  <c r="AN743" i="13"/>
  <c r="AK745" i="13"/>
  <c r="AH747" i="13"/>
  <c r="AL755" i="13"/>
  <c r="AN759" i="13"/>
  <c r="AK761" i="13"/>
  <c r="AH763" i="13"/>
  <c r="AL771" i="13"/>
  <c r="AN775" i="13"/>
  <c r="AK777" i="13"/>
  <c r="AH779" i="13"/>
  <c r="AL787" i="13"/>
  <c r="AN791" i="13"/>
  <c r="AK793" i="13"/>
  <c r="AH795" i="13"/>
  <c r="AL803" i="13"/>
  <c r="AN807" i="13"/>
  <c r="AK809" i="13"/>
  <c r="AH811" i="13"/>
  <c r="AL819" i="13"/>
  <c r="AN823" i="13"/>
  <c r="AK825" i="13"/>
  <c r="AH827" i="13"/>
  <c r="AL835" i="13"/>
  <c r="AN839" i="13"/>
  <c r="AK841" i="13"/>
  <c r="AH843" i="13"/>
  <c r="AL851" i="13"/>
  <c r="AN855" i="13"/>
  <c r="AK857" i="13"/>
  <c r="AH859" i="13"/>
  <c r="AL867" i="13"/>
  <c r="AN871" i="13"/>
  <c r="AK873" i="13"/>
  <c r="AN879" i="13"/>
  <c r="AO882" i="13"/>
  <c r="AN4" i="13"/>
  <c r="AH214" i="13"/>
  <c r="AL277" i="13"/>
  <c r="AN293" i="13"/>
  <c r="AK294" i="13"/>
  <c r="AH309" i="13"/>
  <c r="AK310" i="13"/>
  <c r="AH325" i="13"/>
  <c r="AK329" i="13"/>
  <c r="AL357" i="13"/>
  <c r="AN373" i="13"/>
  <c r="AK374" i="13"/>
  <c r="AK386" i="13"/>
  <c r="AO400" i="13"/>
  <c r="AH413" i="13"/>
  <c r="AO415" i="13"/>
  <c r="AK420" i="13"/>
  <c r="AN445" i="13"/>
  <c r="AK453" i="13"/>
  <c r="AL459" i="13"/>
  <c r="AK469" i="13"/>
  <c r="AL475" i="13"/>
  <c r="AK485" i="13"/>
  <c r="AL491" i="13"/>
  <c r="AO518" i="13"/>
  <c r="AO550" i="13"/>
  <c r="AL472" i="13"/>
  <c r="AN565" i="13"/>
  <c r="AL581" i="13"/>
  <c r="AH613" i="13"/>
  <c r="AN629" i="13"/>
  <c r="AL645" i="13"/>
  <c r="AH677" i="13"/>
  <c r="AN693" i="13"/>
  <c r="AL709" i="13"/>
  <c r="AH741" i="13"/>
  <c r="AN757" i="13"/>
  <c r="AL773" i="13"/>
  <c r="AH805" i="13"/>
  <c r="AN821" i="13"/>
  <c r="AL837" i="13"/>
  <c r="AH869" i="13"/>
  <c r="AH875" i="13"/>
  <c r="AK880" i="13"/>
  <c r="AH885" i="13"/>
  <c r="AH893" i="13"/>
  <c r="AH1071" i="13"/>
  <c r="AK1073" i="13"/>
  <c r="AN1075" i="13"/>
  <c r="AH1079" i="13"/>
  <c r="AK1082" i="13"/>
  <c r="AK899" i="13"/>
  <c r="AN901" i="13"/>
  <c r="AH905" i="13"/>
  <c r="AK911" i="13"/>
  <c r="AH929" i="13"/>
  <c r="AL941" i="13"/>
  <c r="AK947" i="13"/>
  <c r="AK963" i="13"/>
  <c r="AN965" i="13"/>
  <c r="AL969" i="13"/>
  <c r="AK983" i="13"/>
  <c r="AH997" i="13"/>
  <c r="AL1013" i="13"/>
  <c r="AL1025" i="13"/>
  <c r="AK1031" i="13"/>
  <c r="AH1045" i="13"/>
  <c r="AK1067" i="13"/>
  <c r="AN1069" i="13"/>
  <c r="AH1073" i="13"/>
  <c r="AL625" i="13"/>
  <c r="AH689" i="13"/>
  <c r="AN721" i="13"/>
  <c r="AH769" i="13"/>
  <c r="AH817" i="13"/>
  <c r="AN849" i="13"/>
  <c r="AL883" i="13"/>
  <c r="AO886" i="13"/>
  <c r="AL891" i="13"/>
  <c r="AK916" i="13"/>
  <c r="AK928" i="13"/>
  <c r="AK936" i="13"/>
  <c r="AQ951" i="13"/>
  <c r="AO966" i="13"/>
  <c r="AQ991" i="13"/>
  <c r="AO1002" i="13"/>
  <c r="AQ1007" i="13"/>
  <c r="AQ1015" i="13"/>
  <c r="AO1034" i="13"/>
  <c r="AO1046" i="13"/>
  <c r="AQ1051" i="13"/>
  <c r="AQ1055" i="13"/>
  <c r="AK1060" i="13"/>
  <c r="AQ1067" i="13"/>
  <c r="AK1072" i="13"/>
  <c r="AO364" i="13"/>
  <c r="AL480" i="13"/>
  <c r="AH498" i="13"/>
  <c r="AH515" i="13"/>
  <c r="AL516" i="13"/>
  <c r="AH524" i="13"/>
  <c r="AN553" i="13"/>
  <c r="AL569" i="13"/>
  <c r="AH601" i="13"/>
  <c r="AN617" i="13"/>
  <c r="AL633" i="13"/>
  <c r="AH665" i="13"/>
  <c r="AN681" i="13"/>
  <c r="AL697" i="13"/>
  <c r="AH729" i="13"/>
  <c r="AN745" i="13"/>
  <c r="AL761" i="13"/>
  <c r="AH793" i="13"/>
  <c r="AN809" i="13"/>
  <c r="AL825" i="13"/>
  <c r="AH857" i="13"/>
  <c r="AN873" i="13"/>
  <c r="AK886" i="13"/>
  <c r="AL887" i="13"/>
  <c r="AO890" i="13"/>
  <c r="AK894" i="13"/>
  <c r="AK898" i="13"/>
  <c r="AK902" i="13"/>
  <c r="AK906" i="13"/>
  <c r="AK910" i="13"/>
  <c r="AK914" i="13"/>
  <c r="AK918" i="13"/>
  <c r="AK922" i="13"/>
  <c r="AK926" i="13"/>
  <c r="AK930" i="13"/>
  <c r="AK934" i="13"/>
  <c r="AK938" i="13"/>
  <c r="AK942" i="13"/>
  <c r="AK946" i="13"/>
  <c r="AK950" i="13"/>
  <c r="AK954" i="13"/>
  <c r="AK958" i="13"/>
  <c r="AK962" i="13"/>
  <c r="AK966" i="13"/>
  <c r="AK970" i="13"/>
  <c r="AK974" i="13"/>
  <c r="AK978" i="13"/>
  <c r="AK982" i="13"/>
  <c r="AK986" i="13"/>
  <c r="AK990" i="13"/>
  <c r="AK994" i="13"/>
  <c r="AK998" i="13"/>
  <c r="AK1002" i="13"/>
  <c r="AK1006" i="13"/>
  <c r="AK1010" i="13"/>
  <c r="AK1014" i="13"/>
  <c r="AK1018" i="13"/>
  <c r="AK1022" i="13"/>
  <c r="AK1026" i="13"/>
  <c r="AK1030" i="13"/>
  <c r="AK1034" i="13"/>
  <c r="AK1038" i="13"/>
  <c r="AK1042" i="13"/>
  <c r="AK1046" i="13"/>
  <c r="AK1050" i="13"/>
  <c r="AK1054" i="13"/>
  <c r="AK1058" i="13"/>
  <c r="AK1062" i="13"/>
  <c r="AK1066" i="13"/>
  <c r="AK1070" i="13"/>
  <c r="AK1074" i="13"/>
  <c r="AH73" i="13"/>
  <c r="AO316" i="13"/>
  <c r="AN407" i="13"/>
  <c r="AL456" i="13"/>
  <c r="AN488" i="13"/>
  <c r="AH499" i="13"/>
  <c r="AL500" i="13"/>
  <c r="AH508" i="13"/>
  <c r="AN546" i="13"/>
  <c r="AH557" i="13"/>
  <c r="AN573" i="13"/>
  <c r="AL589" i="13"/>
  <c r="AR605" i="13"/>
  <c r="AH621" i="13"/>
  <c r="AN637" i="13"/>
  <c r="AL653" i="13"/>
  <c r="AR669" i="13"/>
  <c r="AH685" i="13"/>
  <c r="AR701" i="13"/>
  <c r="AH717" i="13"/>
  <c r="AN733" i="13"/>
  <c r="AL749" i="13"/>
  <c r="AR765" i="13"/>
  <c r="AH781" i="13"/>
  <c r="AN797" i="13"/>
  <c r="AL813" i="13"/>
  <c r="AR829" i="13"/>
  <c r="AL845" i="13"/>
  <c r="AR861" i="13"/>
  <c r="AH889" i="13"/>
  <c r="AR901" i="13"/>
  <c r="AN909" i="13"/>
  <c r="AH913" i="13"/>
  <c r="AL921" i="13"/>
  <c r="AL929" i="13"/>
  <c r="AH937" i="13"/>
  <c r="AK939" i="13"/>
  <c r="AR945" i="13"/>
  <c r="AH961" i="13"/>
  <c r="AH969" i="13"/>
  <c r="AH977" i="13"/>
  <c r="AN985" i="13"/>
  <c r="AH993" i="13"/>
  <c r="AN1001" i="13"/>
  <c r="AN1009" i="13"/>
  <c r="AN1013" i="13"/>
  <c r="AK1019" i="13"/>
  <c r="AN1021" i="13"/>
  <c r="AH1025" i="13"/>
  <c r="AN1033" i="13"/>
  <c r="AR1037" i="13"/>
  <c r="AH1041" i="13"/>
  <c r="AL1045" i="13"/>
  <c r="AN1049" i="13"/>
  <c r="AN1057" i="13"/>
  <c r="AR1069" i="13"/>
  <c r="T14" i="13"/>
  <c r="AB1086" i="13"/>
  <c r="AJ3" i="13"/>
  <c r="AJ398" i="13"/>
  <c r="AJ432" i="13"/>
  <c r="AH464" i="13"/>
  <c r="AJ494" i="13"/>
  <c r="AN530" i="13"/>
  <c r="AJ537" i="13"/>
  <c r="AN547" i="13"/>
  <c r="AN548" i="13"/>
  <c r="AN561" i="13"/>
  <c r="AJ576" i="13"/>
  <c r="AL577" i="13"/>
  <c r="AJ608" i="13"/>
  <c r="AL609" i="13"/>
  <c r="AJ624" i="13"/>
  <c r="AL641" i="13"/>
  <c r="AH657" i="13"/>
  <c r="AH737" i="13"/>
  <c r="AH753" i="13"/>
  <c r="AR785" i="13"/>
  <c r="AJ832" i="13"/>
  <c r="AL833" i="13"/>
  <c r="AJ876" i="13"/>
  <c r="AO894" i="13"/>
  <c r="AQ903" i="13"/>
  <c r="AK912" i="13"/>
  <c r="AK920" i="13"/>
  <c r="AK924" i="13"/>
  <c r="AK932" i="13"/>
  <c r="AK940" i="13"/>
  <c r="AO950" i="13"/>
  <c r="AO962" i="13"/>
  <c r="AQ967" i="13"/>
  <c r="AQ971" i="13"/>
  <c r="AQ983" i="13"/>
  <c r="AO1006" i="13"/>
  <c r="AQ1027" i="13"/>
  <c r="AK1036" i="13"/>
  <c r="AK1076" i="13"/>
  <c r="AK927" i="13"/>
  <c r="AK979" i="13"/>
  <c r="AK1007" i="13"/>
  <c r="AK1055" i="13"/>
  <c r="AL875" i="13"/>
  <c r="D10" i="10"/>
  <c r="D12" i="10"/>
  <c r="AF1097" i="13" l="1"/>
  <c r="X30" i="13" s="1"/>
  <c r="AE1096" i="13"/>
  <c r="W17" i="13" s="1"/>
  <c r="AB1097" i="13"/>
  <c r="T30" i="13" s="1"/>
  <c r="AF1096" i="13"/>
  <c r="X17" i="13" s="1"/>
  <c r="AD1097" i="13"/>
  <c r="V30" i="13" s="1"/>
  <c r="AD1096" i="13"/>
  <c r="V17" i="13" s="1"/>
  <c r="AB1096" i="13"/>
  <c r="T17" i="13" s="1"/>
  <c r="AE1097" i="13"/>
  <c r="W30" i="13" s="1"/>
  <c r="E7" i="8" l="1"/>
  <c r="F7" i="8" s="1"/>
  <c r="E8" i="8"/>
  <c r="E9" i="8"/>
  <c r="E10" i="8"/>
  <c r="H10" i="8" s="1"/>
  <c r="E12" i="8"/>
  <c r="F8" i="8" s="1"/>
  <c r="H8" i="8"/>
  <c r="H9" i="8"/>
  <c r="G10" i="8" l="1"/>
  <c r="F9" i="8"/>
  <c r="G8" i="8"/>
  <c r="G7" i="8"/>
  <c r="F10" i="8"/>
  <c r="H7" i="8"/>
  <c r="G9" i="8"/>
  <c r="G15" i="8" l="1"/>
  <c r="E13" i="8"/>
  <c r="F14" i="8" s="1"/>
  <c r="I8" i="8" l="1"/>
  <c r="I10" i="8"/>
  <c r="I9" i="8"/>
  <c r="I7" i="8"/>
  <c r="H16" i="8" l="1"/>
</calcChain>
</file>

<file path=xl/sharedStrings.xml><?xml version="1.0" encoding="utf-8"?>
<sst xmlns="http://schemas.openxmlformats.org/spreadsheetml/2006/main" count="276" uniqueCount="183">
  <si>
    <t>Table 5.3</t>
  </si>
  <si>
    <t>Average</t>
  </si>
  <si>
    <t>Table 5.4</t>
  </si>
  <si>
    <t>Standard deviation</t>
  </si>
  <si>
    <t>Skew</t>
  </si>
  <si>
    <t>T-Bills</t>
  </si>
  <si>
    <r>
      <t>EAR=exp(r</t>
    </r>
    <r>
      <rPr>
        <b/>
        <vertAlign val="subscript"/>
        <sz val="11"/>
        <rFont val="Palatino"/>
      </rPr>
      <t>cc</t>
    </r>
    <r>
      <rPr>
        <b/>
        <sz val="11"/>
        <rFont val="Palatino"/>
      </rPr>
      <t>)-1</t>
    </r>
  </si>
  <si>
    <r>
      <t>r</t>
    </r>
    <r>
      <rPr>
        <b/>
        <vertAlign val="subscript"/>
        <sz val="11"/>
        <rFont val="Palatino"/>
      </rPr>
      <t>cc</t>
    </r>
    <r>
      <rPr>
        <b/>
        <sz val="11"/>
        <rFont val="Palatino"/>
      </rPr>
      <t>=ln(1+EAR)</t>
    </r>
  </si>
  <si>
    <t>Continuous</t>
  </si>
  <si>
    <t>One day</t>
  </si>
  <si>
    <t>One week</t>
  </si>
  <si>
    <t>One month</t>
  </si>
  <si>
    <t>Quarter</t>
  </si>
  <si>
    <t>Six months</t>
  </si>
  <si>
    <t>One year</t>
  </si>
  <si>
    <t>EAR=(1+APR*T)^(1/T)-1</t>
  </si>
  <si>
    <r>
      <t>r</t>
    </r>
    <r>
      <rPr>
        <vertAlign val="subscript"/>
        <sz val="14"/>
        <rFont val="Palatino"/>
      </rPr>
      <t>f</t>
    </r>
    <r>
      <rPr>
        <sz val="10"/>
        <rFont val="Palatino"/>
      </rPr>
      <t>(T)</t>
    </r>
  </si>
  <si>
    <t>APR=[(1+EAR)^T-1]/T</t>
  </si>
  <si>
    <t>T</t>
  </si>
  <si>
    <t>Period</t>
  </si>
  <si>
    <r>
      <t>APR= r</t>
    </r>
    <r>
      <rPr>
        <vertAlign val="subscript"/>
        <sz val="11"/>
        <rFont val="Palatino"/>
      </rPr>
      <t>f</t>
    </r>
    <r>
      <rPr>
        <sz val="11"/>
        <rFont val="Palatino"/>
      </rPr>
      <t>(T)*(1/T) = 0.058</t>
    </r>
  </si>
  <si>
    <r>
      <t>EAR = [1+r</t>
    </r>
    <r>
      <rPr>
        <vertAlign val="subscript"/>
        <sz val="11"/>
        <rFont val="Palatino"/>
      </rPr>
      <t>f</t>
    </r>
    <r>
      <rPr>
        <sz val="11"/>
        <rFont val="Palatino"/>
      </rPr>
      <t>(T)]</t>
    </r>
    <r>
      <rPr>
        <vertAlign val="superscript"/>
        <sz val="11"/>
        <rFont val="Palatino"/>
      </rPr>
      <t>1/T</t>
    </r>
    <r>
      <rPr>
        <sz val="11"/>
        <rFont val="Palatino"/>
      </rPr>
      <t xml:space="preserve"> – 1 = 0.058</t>
    </r>
  </si>
  <si>
    <t>Compounding</t>
  </si>
  <si>
    <t>SQRT(SUMPRODUCT(b9:b12,i9:i12)) =</t>
  </si>
  <si>
    <t>Standard Deviation of Excess Return</t>
  </si>
  <si>
    <t>SUMPRODUCT(b9:b12,h9:h12) =</t>
  </si>
  <si>
    <t>Risk Premium</t>
  </si>
  <si>
    <t>SQRT(E15) =</t>
  </si>
  <si>
    <t>Standard Deviation of HPR</t>
  </si>
  <si>
    <t>SUMPRODUCT(b9:b12,g9:g12)=</t>
  </si>
  <si>
    <t>Variance of HPR</t>
  </si>
  <si>
    <t>SUMPRODUCT(b9:b12,e9:e12) =</t>
  </si>
  <si>
    <t>Expected Value (mean)</t>
  </si>
  <si>
    <t>Crash</t>
  </si>
  <si>
    <t>Poor</t>
  </si>
  <si>
    <t>Good</t>
  </si>
  <si>
    <t>Excellent</t>
  </si>
  <si>
    <t>from Mean</t>
  </si>
  <si>
    <t>Returns</t>
  </si>
  <si>
    <t>HPR</t>
  </si>
  <si>
    <t>Dividends</t>
  </si>
  <si>
    <t>Price</t>
  </si>
  <si>
    <t>Probability</t>
  </si>
  <si>
    <t>Economy</t>
  </si>
  <si>
    <t>Deviations</t>
  </si>
  <si>
    <t>Excess</t>
  </si>
  <si>
    <t>Cash</t>
  </si>
  <si>
    <t>Year-end</t>
  </si>
  <si>
    <t>State of the</t>
  </si>
  <si>
    <t>Squared</t>
  </si>
  <si>
    <t xml:space="preserve">T-bill Rate = </t>
  </si>
  <si>
    <t xml:space="preserve">              Purchase Price =</t>
  </si>
  <si>
    <t>Rates of return expressed as decimals</t>
  </si>
  <si>
    <t>Expected HPR</t>
  </si>
  <si>
    <t>Arithmetic average</t>
  </si>
  <si>
    <t>HPR (decimal)</t>
  </si>
  <si>
    <t>* The wealth index is the cumulative value of $1 invested at the beginning of the sample period.</t>
  </si>
  <si>
    <t>F6^(1/5)-1</t>
  </si>
  <si>
    <t>Geometric avg return</t>
  </si>
  <si>
    <t>STDEV.S(C2:C6)</t>
  </si>
  <si>
    <t>Std dev (df = 4)</t>
  </si>
  <si>
    <t>SQRT(D9*5/4)</t>
  </si>
  <si>
    <t>STDEV.P(C2:C6)</t>
  </si>
  <si>
    <t>SQRT(D9)</t>
  </si>
  <si>
    <t>SUMPRODUCT(B2:B6,D2:D6)</t>
  </si>
  <si>
    <t>Variance</t>
  </si>
  <si>
    <t>SUMPRODUCT(B2:B6,C2:C6)</t>
  </si>
  <si>
    <t>=AVERAGE(C2:C6)</t>
  </si>
  <si>
    <t>Gross Return = 1 + HPR</t>
  </si>
  <si>
    <t>Squared Deviation</t>
  </si>
  <si>
    <t>Implicit Probability</t>
  </si>
  <si>
    <t>Year</t>
  </si>
  <si>
    <r>
      <t>Wealth Index</t>
    </r>
    <r>
      <rPr>
        <vertAlign val="superscript"/>
        <sz val="11"/>
        <color theme="1"/>
        <rFont val="Times"/>
        <family val="1"/>
      </rPr>
      <t>*</t>
    </r>
  </si>
  <si>
    <t>T-Bonds</t>
  </si>
  <si>
    <t>Stocks</t>
  </si>
  <si>
    <t>Risk premium</t>
  </si>
  <si>
    <t>na</t>
  </si>
  <si>
    <t>max</t>
  </si>
  <si>
    <t>min</t>
  </si>
  <si>
    <t>observ</t>
  </si>
  <si>
    <t>55 to 60</t>
  </si>
  <si>
    <t>50 to 55</t>
  </si>
  <si>
    <t>45 to 50</t>
  </si>
  <si>
    <t>40 to 45</t>
  </si>
  <si>
    <t>35 to 40</t>
  </si>
  <si>
    <t>30 to 35</t>
  </si>
  <si>
    <t>25 to 30</t>
  </si>
  <si>
    <t>20 to 25</t>
  </si>
  <si>
    <t>15 to 20</t>
  </si>
  <si>
    <t xml:space="preserve"> 10 to 15</t>
  </si>
  <si>
    <t>5 to 10</t>
  </si>
  <si>
    <t>0 to 5</t>
  </si>
  <si>
    <t>-5 to 0</t>
  </si>
  <si>
    <t>-10 to -5</t>
  </si>
  <si>
    <t>-15 to -10</t>
  </si>
  <si>
    <t>-20 to -15</t>
  </si>
  <si>
    <t>-25 to -20</t>
  </si>
  <si>
    <t>-30 to -25</t>
  </si>
  <si>
    <t>-35 to -30</t>
  </si>
  <si>
    <t>-40 to -35</t>
  </si>
  <si>
    <t>-45 to -40</t>
  </si>
  <si>
    <t>T-bonds</t>
  </si>
  <si>
    <t>T-bills</t>
  </si>
  <si>
    <t>Number of observatoins</t>
  </si>
  <si>
    <t>percentage of observations</t>
  </si>
  <si>
    <t>Bin</t>
  </si>
  <si>
    <t xml:space="preserve"> 1926-2015</t>
  </si>
  <si>
    <t>Risk and return of investments in major asset classes,</t>
  </si>
  <si>
    <t>Bills</t>
  </si>
  <si>
    <t>HML</t>
  </si>
  <si>
    <t>SMB</t>
  </si>
  <si>
    <t>Mkt-RF</t>
  </si>
  <si>
    <t>Copyright 2016 Kenneth R. French</t>
  </si>
  <si>
    <t>BIG HiBM</t>
  </si>
  <si>
    <t>ME2 BM2</t>
  </si>
  <si>
    <t>BIG LoBM</t>
  </si>
  <si>
    <t>SMALL HiBM</t>
  </si>
  <si>
    <t>ME1 BM2</t>
  </si>
  <si>
    <t>SMALL LoBM</t>
  </si>
  <si>
    <t xml:space="preserve">  Sum of BE</t>
  </si>
  <si>
    <t xml:space="preserve">  Value-Weighted Average of BE/ME</t>
  </si>
  <si>
    <t xml:space="preserve">  Sum of BE / Sum of ME</t>
  </si>
  <si>
    <t xml:space="preserve">  Average Firm Size</t>
  </si>
  <si>
    <t xml:space="preserve">  Number of Firms in Portfolios</t>
  </si>
  <si>
    <t>CTE recent</t>
  </si>
  <si>
    <t>CTE</t>
  </si>
  <si>
    <t>1%ile recent</t>
  </si>
  <si>
    <t>1 %ile</t>
  </si>
  <si>
    <t>Normal</t>
  </si>
  <si>
    <t>% &lt; 3SD below</t>
  </si>
  <si>
    <t>RF</t>
  </si>
  <si>
    <t>num &lt; 3SD</t>
  </si>
  <si>
    <t xml:space="preserve">  Average Value Weighted Returns -- Annual</t>
  </si>
  <si>
    <t>mean - 3*sig</t>
  </si>
  <si>
    <t>SD</t>
  </si>
  <si>
    <t>AVG</t>
  </si>
  <si>
    <t>Normal 1% VaR</t>
  </si>
  <si>
    <t>3sig &lt; mean</t>
  </si>
  <si>
    <t>http://mba.tuck.dartmouth.edu/pages/faculty/ken.french/data_library.html</t>
  </si>
  <si>
    <t>Source: Authors' calculations using data from Prof. Kenneth French's web site:</t>
  </si>
  <si>
    <t>Expected shortfall (monthly)</t>
  </si>
  <si>
    <t xml:space="preserve">        than 3 SD below mean</t>
  </si>
  <si>
    <t xml:space="preserve">% of monthly returns more </t>
  </si>
  <si>
    <t>VaR(1%) normal distribution</t>
  </si>
  <si>
    <t>VaR (1%) actual (monthly) returns</t>
  </si>
  <si>
    <t>Kurtosis</t>
  </si>
  <si>
    <t>Lower partial SD  (annualized)</t>
  </si>
  <si>
    <t>Sharpe ratio</t>
  </si>
  <si>
    <t>Standard deviation (annualized)</t>
  </si>
  <si>
    <t xml:space="preserve">Mean excess return (annualized) </t>
  </si>
  <si>
    <t>B. 1952-2016</t>
  </si>
  <si>
    <t>A. 1926-2016</t>
  </si>
  <si>
    <t>Small/ Value</t>
  </si>
  <si>
    <t>Small/ Growth</t>
  </si>
  <si>
    <t>Big/  Value</t>
  </si>
  <si>
    <t>Big/   Growth</t>
  </si>
  <si>
    <t>Market Index</t>
  </si>
  <si>
    <t>Statistics for monthly excess  returns on the market index and four "style" portfolios</t>
  </si>
  <si>
    <t>of Mkt-RF</t>
  </si>
  <si>
    <t>Small/ value</t>
  </si>
  <si>
    <t>Small/ growth</t>
  </si>
  <si>
    <t>Big/  value</t>
  </si>
  <si>
    <t>Big/   growth</t>
  </si>
  <si>
    <t>market index</t>
  </si>
  <si>
    <t>Moving SD</t>
  </si>
  <si>
    <t>Date</t>
  </si>
  <si>
    <t>MKT</t>
  </si>
  <si>
    <t>Recent sample period (1952-2015)</t>
  </si>
  <si>
    <t>Full sample period</t>
  </si>
  <si>
    <t xml:space="preserve">  Average Value Weighted Returns -- Monthly</t>
  </si>
  <si>
    <t>1952-2016</t>
  </si>
  <si>
    <t>1926-1951</t>
  </si>
  <si>
    <t>Full sample</t>
  </si>
  <si>
    <t>Real T-bill</t>
  </si>
  <si>
    <t>Inflation</t>
  </si>
  <si>
    <t xml:space="preserve">      Standard Deviation</t>
  </si>
  <si>
    <t xml:space="preserve">    Average annual rates</t>
  </si>
  <si>
    <t>Statistics for T-bill rates, inflation rates, and real rates, 1926–2016</t>
  </si>
  <si>
    <t>Table 5.2</t>
  </si>
  <si>
    <t>Real T-bills</t>
  </si>
  <si>
    <t>T-bill rate (monthly)</t>
  </si>
  <si>
    <t>Market index</t>
  </si>
  <si>
    <t xml:space="preserve">                            Excess monthly rates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</si>
</sst>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0.00000"/>
    <numFmt numFmtId="165" formatCode="0.0000"/>
    <numFmt numFmtId="166" formatCode="0.00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0"/>
      <name val="Palatino"/>
    </font>
    <font>
      <b/>
      <sz val="11"/>
      <name val="Palatino"/>
    </font>
    <font>
      <b/>
      <vertAlign val="subscript"/>
      <sz val="11"/>
      <name val="Palatino"/>
    </font>
    <font>
      <sz val="11"/>
      <name val="Palatino"/>
    </font>
    <font>
      <vertAlign val="subscript"/>
      <sz val="14"/>
      <name val="Palatino"/>
    </font>
    <font>
      <vertAlign val="subscript"/>
      <sz val="11"/>
      <name val="Palatino"/>
    </font>
    <font>
      <vertAlign val="superscript"/>
      <sz val="11"/>
      <name val="Palatino"/>
    </font>
    <font>
      <b/>
      <sz val="10"/>
      <color indexed="28"/>
      <name val="Arial"/>
      <family val="2"/>
    </font>
    <font>
      <sz val="9"/>
      <name val="Palatino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Times"/>
      <family val="1"/>
    </font>
    <font>
      <sz val="11"/>
      <color theme="1"/>
      <name val="Times"/>
      <family val="1"/>
    </font>
    <font>
      <vertAlign val="superscript"/>
      <sz val="11"/>
      <color theme="1"/>
      <name val="Times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3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7" fillId="0" borderId="0"/>
    <xf numFmtId="165" fontId="14" fillId="2" borderId="15" applyFont="0" applyFill="0" applyBorder="0" applyAlignment="0">
      <alignment horizontal="center"/>
    </xf>
    <xf numFmtId="9" fontId="7" fillId="0" borderId="0" applyFont="0" applyFill="0" applyBorder="0" applyAlignment="0" applyProtection="0"/>
    <xf numFmtId="0" fontId="7" fillId="0" borderId="0"/>
    <xf numFmtId="0" fontId="2" fillId="0" borderId="0"/>
    <xf numFmtId="0" fontId="22" fillId="0" borderId="0" applyNumberFormat="0" applyFill="0" applyBorder="0" applyAlignment="0" applyProtection="0"/>
    <xf numFmtId="0" fontId="1" fillId="0" borderId="0"/>
    <xf numFmtId="0" fontId="23" fillId="0" borderId="0"/>
  </cellStyleXfs>
  <cellXfs count="161">
    <xf numFmtId="0" fontId="0" fillId="0" borderId="0" xfId="0"/>
    <xf numFmtId="0" fontId="6" fillId="0" borderId="0" xfId="44"/>
    <xf numFmtId="0" fontId="7" fillId="0" borderId="0" xfId="45"/>
    <xf numFmtId="164" fontId="7" fillId="0" borderId="8" xfId="45" applyNumberFormat="1" applyFill="1" applyBorder="1" applyAlignment="1">
      <alignment horizontal="center"/>
    </xf>
    <xf numFmtId="0" fontId="7" fillId="0" borderId="6" xfId="45" applyBorder="1"/>
    <xf numFmtId="0" fontId="7" fillId="0" borderId="7" xfId="45" applyBorder="1"/>
    <xf numFmtId="0" fontId="7" fillId="0" borderId="8" xfId="45" applyBorder="1"/>
    <xf numFmtId="0" fontId="8" fillId="0" borderId="5" xfId="45" applyFont="1" applyBorder="1" applyAlignment="1">
      <alignment horizontal="center"/>
    </xf>
    <xf numFmtId="0" fontId="7" fillId="0" borderId="3" xfId="45" applyBorder="1"/>
    <xf numFmtId="0" fontId="7" fillId="0" borderId="4" xfId="45" applyBorder="1"/>
    <xf numFmtId="0" fontId="7" fillId="0" borderId="5" xfId="45" applyBorder="1"/>
    <xf numFmtId="0" fontId="8" fillId="0" borderId="3" xfId="45" applyFont="1" applyBorder="1" applyAlignment="1">
      <alignment horizontal="center"/>
    </xf>
    <xf numFmtId="164" fontId="7" fillId="0" borderId="8" xfId="45" applyNumberFormat="1" applyBorder="1" applyAlignment="1">
      <alignment horizontal="center"/>
    </xf>
    <xf numFmtId="165" fontId="7" fillId="0" borderId="9" xfId="45" applyNumberFormat="1" applyBorder="1"/>
    <xf numFmtId="165" fontId="7" fillId="0" borderId="9" xfId="45" applyNumberFormat="1" applyBorder="1" applyAlignment="1">
      <alignment horizontal="center"/>
    </xf>
    <xf numFmtId="164" fontId="7" fillId="0" borderId="2" xfId="45" applyNumberFormat="1" applyBorder="1" applyAlignment="1">
      <alignment horizontal="center"/>
    </xf>
    <xf numFmtId="165" fontId="7" fillId="0" borderId="10" xfId="45" applyNumberFormat="1" applyBorder="1"/>
    <xf numFmtId="165" fontId="7" fillId="0" borderId="10" xfId="45" applyNumberFormat="1" applyBorder="1" applyAlignment="1">
      <alignment horizontal="center"/>
    </xf>
    <xf numFmtId="0" fontId="7" fillId="0" borderId="1" xfId="45" applyBorder="1"/>
    <xf numFmtId="164" fontId="7" fillId="0" borderId="5" xfId="45" applyNumberFormat="1" applyBorder="1" applyAlignment="1">
      <alignment horizontal="center"/>
    </xf>
    <xf numFmtId="165" fontId="7" fillId="0" borderId="11" xfId="45" applyNumberFormat="1" applyBorder="1"/>
    <xf numFmtId="165" fontId="7" fillId="0" borderId="11" xfId="45" applyNumberFormat="1" applyBorder="1" applyAlignment="1">
      <alignment horizontal="center"/>
    </xf>
    <xf numFmtId="0" fontId="7" fillId="0" borderId="0" xfId="45" applyFont="1"/>
    <xf numFmtId="0" fontId="10" fillId="0" borderId="8" xfId="45" applyFont="1" applyBorder="1" applyAlignment="1"/>
    <xf numFmtId="0" fontId="7" fillId="0" borderId="12" xfId="45" applyFont="1" applyBorder="1" applyAlignment="1">
      <alignment horizontal="center"/>
    </xf>
    <xf numFmtId="0" fontId="10" fillId="0" borderId="8" xfId="45" applyFont="1" applyBorder="1" applyAlignment="1">
      <alignment horizontal="center"/>
    </xf>
    <xf numFmtId="0" fontId="7" fillId="0" borderId="12" xfId="45" applyFont="1" applyBorder="1"/>
    <xf numFmtId="0" fontId="10" fillId="0" borderId="9" xfId="45" applyFont="1" applyBorder="1" applyAlignment="1">
      <alignment horizontal="center"/>
    </xf>
    <xf numFmtId="0" fontId="10" fillId="0" borderId="6" xfId="45" applyFont="1" applyBorder="1" applyAlignment="1">
      <alignment horizontal="center"/>
    </xf>
    <xf numFmtId="0" fontId="10" fillId="0" borderId="11" xfId="45" applyFont="1" applyBorder="1" applyAlignment="1">
      <alignment horizontal="center"/>
    </xf>
    <xf numFmtId="0" fontId="10" fillId="0" borderId="3" xfId="45" applyFont="1" applyBorder="1" applyAlignment="1">
      <alignment horizontal="center"/>
    </xf>
    <xf numFmtId="0" fontId="7" fillId="0" borderId="0" xfId="48"/>
    <xf numFmtId="0" fontId="10" fillId="0" borderId="0" xfId="48" applyFont="1"/>
    <xf numFmtId="0" fontId="7" fillId="0" borderId="8" xfId="48" applyBorder="1"/>
    <xf numFmtId="0" fontId="7" fillId="0" borderId="7" xfId="48" applyFont="1" applyBorder="1"/>
    <xf numFmtId="0" fontId="15" fillId="0" borderId="7" xfId="48" applyFont="1" applyBorder="1"/>
    <xf numFmtId="0" fontId="10" fillId="0" borderId="6" xfId="48" applyFont="1" applyFill="1" applyBorder="1"/>
    <xf numFmtId="166" fontId="7" fillId="0" borderId="2" xfId="48" applyNumberFormat="1" applyFont="1" applyBorder="1"/>
    <xf numFmtId="2" fontId="7" fillId="0" borderId="0" xfId="47" applyNumberFormat="1" applyFont="1" applyBorder="1"/>
    <xf numFmtId="0" fontId="15" fillId="0" borderId="0" xfId="48" applyFont="1" applyBorder="1"/>
    <xf numFmtId="0" fontId="7" fillId="0" borderId="0" xfId="48" applyFont="1" applyBorder="1"/>
    <xf numFmtId="0" fontId="10" fillId="0" borderId="1" xfId="48" applyFont="1" applyFill="1" applyBorder="1"/>
    <xf numFmtId="166" fontId="7" fillId="0" borderId="0" xfId="47" applyNumberFormat="1" applyFont="1" applyBorder="1"/>
    <xf numFmtId="9" fontId="7" fillId="0" borderId="0" xfId="47" applyFont="1" applyBorder="1"/>
    <xf numFmtId="0" fontId="7" fillId="0" borderId="0" xfId="48" applyFont="1" applyBorder="1" applyAlignment="1"/>
    <xf numFmtId="0" fontId="8" fillId="0" borderId="0" xfId="48" applyFont="1" applyFill="1" applyBorder="1" applyAlignment="1">
      <alignment horizontal="center"/>
    </xf>
    <xf numFmtId="0" fontId="10" fillId="0" borderId="8" xfId="48" applyFont="1" applyFill="1" applyBorder="1" applyAlignment="1">
      <alignment horizontal="center"/>
    </xf>
    <xf numFmtId="0" fontId="7" fillId="0" borderId="5" xfId="48" applyBorder="1"/>
    <xf numFmtId="0" fontId="7" fillId="0" borderId="4" xfId="48" applyBorder="1"/>
    <xf numFmtId="0" fontId="16" fillId="0" borderId="4" xfId="48" applyFont="1" applyBorder="1"/>
    <xf numFmtId="165" fontId="7" fillId="0" borderId="7" xfId="48" applyNumberFormat="1" applyFont="1" applyFill="1" applyBorder="1"/>
    <xf numFmtId="165" fontId="7" fillId="0" borderId="0" xfId="47" applyNumberFormat="1" applyFont="1" applyBorder="1"/>
    <xf numFmtId="0" fontId="2" fillId="0" borderId="0" xfId="49"/>
    <xf numFmtId="0" fontId="2" fillId="0" borderId="0" xfId="49" applyBorder="1"/>
    <xf numFmtId="0" fontId="2" fillId="0" borderId="0" xfId="49" applyAlignment="1">
      <alignment wrapText="1"/>
    </xf>
    <xf numFmtId="0" fontId="10" fillId="0" borderId="1" xfId="48" applyFont="1" applyFill="1" applyBorder="1" applyAlignment="1">
      <alignment horizontal="left"/>
    </xf>
    <xf numFmtId="0" fontId="10" fillId="0" borderId="0" xfId="48" applyFont="1" applyFill="1" applyBorder="1" applyAlignment="1">
      <alignment horizontal="left"/>
    </xf>
    <xf numFmtId="6" fontId="7" fillId="0" borderId="0" xfId="48" applyNumberFormat="1" applyFont="1" applyFill="1" applyBorder="1"/>
    <xf numFmtId="0" fontId="7" fillId="0" borderId="0" xfId="48" applyFont="1" applyFill="1" applyBorder="1"/>
    <xf numFmtId="2" fontId="10" fillId="0" borderId="0" xfId="47" applyNumberFormat="1" applyFont="1" applyFill="1" applyBorder="1" applyAlignment="1">
      <alignment horizontal="left"/>
    </xf>
    <xf numFmtId="0" fontId="7" fillId="0" borderId="0" xfId="48" applyFont="1" applyFill="1"/>
    <xf numFmtId="0" fontId="7" fillId="0" borderId="2" xfId="48" applyFont="1" applyFill="1" applyBorder="1"/>
    <xf numFmtId="0" fontId="7" fillId="0" borderId="0" xfId="48" applyFill="1"/>
    <xf numFmtId="0" fontId="7" fillId="0" borderId="1" xfId="48" applyFont="1" applyFill="1" applyBorder="1"/>
    <xf numFmtId="0" fontId="7" fillId="0" borderId="3" xfId="48" applyFont="1" applyFill="1" applyBorder="1"/>
    <xf numFmtId="0" fontId="7" fillId="0" borderId="4" xfId="48" applyFont="1" applyFill="1" applyBorder="1"/>
    <xf numFmtId="0" fontId="10" fillId="0" borderId="4" xfId="48" applyFont="1" applyFill="1" applyBorder="1" applyAlignment="1">
      <alignment horizontal="center"/>
    </xf>
    <xf numFmtId="0" fontId="10" fillId="0" borderId="5" xfId="48" applyFont="1" applyFill="1" applyBorder="1" applyAlignment="1">
      <alignment horizontal="center"/>
    </xf>
    <xf numFmtId="0" fontId="10" fillId="0" borderId="1" xfId="48" applyFont="1" applyFill="1" applyBorder="1" applyAlignment="1">
      <alignment horizontal="center"/>
    </xf>
    <xf numFmtId="0" fontId="10" fillId="0" borderId="0" xfId="48" applyFont="1" applyFill="1" applyBorder="1" applyAlignment="1">
      <alignment horizontal="center"/>
    </xf>
    <xf numFmtId="0" fontId="10" fillId="0" borderId="2" xfId="48" applyFont="1" applyFill="1" applyBorder="1" applyAlignment="1">
      <alignment horizontal="center"/>
    </xf>
    <xf numFmtId="0" fontId="10" fillId="0" borderId="6" xfId="48" applyFont="1" applyFill="1" applyBorder="1" applyAlignment="1">
      <alignment horizontal="center"/>
    </xf>
    <xf numFmtId="0" fontId="10" fillId="0" borderId="7" xfId="48" applyFont="1" applyFill="1" applyBorder="1" applyAlignment="1">
      <alignment horizontal="center"/>
    </xf>
    <xf numFmtId="0" fontId="10" fillId="0" borderId="3" xfId="48" applyFont="1" applyFill="1" applyBorder="1"/>
    <xf numFmtId="2" fontId="7" fillId="0" borderId="4" xfId="48" applyNumberFormat="1" applyFont="1" applyFill="1" applyBorder="1"/>
    <xf numFmtId="165" fontId="7" fillId="0" borderId="4" xfId="47" applyNumberFormat="1" applyFont="1" applyFill="1" applyBorder="1"/>
    <xf numFmtId="165" fontId="7" fillId="0" borderId="3" xfId="47" applyNumberFormat="1" applyFont="1" applyFill="1" applyBorder="1"/>
    <xf numFmtId="165" fontId="7" fillId="0" borderId="5" xfId="48" applyNumberFormat="1" applyFont="1" applyFill="1" applyBorder="1"/>
    <xf numFmtId="2" fontId="7" fillId="0" borderId="0" xfId="48" applyNumberFormat="1" applyFont="1" applyFill="1" applyBorder="1"/>
    <xf numFmtId="165" fontId="7" fillId="0" borderId="0" xfId="47" applyNumberFormat="1" applyFont="1" applyFill="1" applyBorder="1"/>
    <xf numFmtId="165" fontId="7" fillId="0" borderId="1" xfId="47" applyNumberFormat="1" applyFont="1" applyFill="1" applyBorder="1"/>
    <xf numFmtId="165" fontId="7" fillId="0" borderId="2" xfId="48" applyNumberFormat="1" applyFont="1" applyFill="1" applyBorder="1"/>
    <xf numFmtId="0" fontId="7" fillId="0" borderId="7" xfId="48" applyFont="1" applyFill="1" applyBorder="1"/>
    <xf numFmtId="2" fontId="7" fillId="0" borderId="7" xfId="48" applyNumberFormat="1" applyFont="1" applyFill="1" applyBorder="1"/>
    <xf numFmtId="165" fontId="7" fillId="0" borderId="7" xfId="47" applyNumberFormat="1" applyFont="1" applyFill="1" applyBorder="1"/>
    <xf numFmtId="165" fontId="7" fillId="0" borderId="8" xfId="48" applyNumberFormat="1" applyFont="1" applyFill="1" applyBorder="1"/>
    <xf numFmtId="2" fontId="7" fillId="0" borderId="0" xfId="47" applyNumberFormat="1" applyFont="1" applyFill="1" applyBorder="1"/>
    <xf numFmtId="166" fontId="7" fillId="0" borderId="0" xfId="47" applyNumberFormat="1" applyFont="1" applyFill="1" applyBorder="1"/>
    <xf numFmtId="166" fontId="7" fillId="0" borderId="2" xfId="48" applyNumberFormat="1" applyFont="1" applyFill="1" applyBorder="1"/>
    <xf numFmtId="0" fontId="18" fillId="0" borderId="3" xfId="48" applyFont="1" applyBorder="1"/>
    <xf numFmtId="0" fontId="19" fillId="0" borderId="14" xfId="49" applyFont="1" applyBorder="1" applyAlignment="1">
      <alignment horizontal="center" wrapText="1"/>
    </xf>
    <xf numFmtId="0" fontId="19" fillId="0" borderId="16" xfId="49" applyFont="1" applyBorder="1" applyAlignment="1">
      <alignment horizontal="center" wrapText="1"/>
    </xf>
    <xf numFmtId="165" fontId="19" fillId="0" borderId="16" xfId="49" applyNumberFormat="1" applyFont="1" applyBorder="1" applyAlignment="1">
      <alignment horizontal="center" wrapText="1"/>
    </xf>
    <xf numFmtId="0" fontId="19" fillId="0" borderId="13" xfId="49" applyFont="1" applyBorder="1" applyAlignment="1">
      <alignment horizontal="center" wrapText="1"/>
    </xf>
    <xf numFmtId="0" fontId="19" fillId="0" borderId="0" xfId="49" applyFont="1" applyAlignment="1">
      <alignment wrapText="1"/>
    </xf>
    <xf numFmtId="0" fontId="19" fillId="0" borderId="1" xfId="49" applyFont="1" applyBorder="1" applyAlignment="1">
      <alignment horizontal="center"/>
    </xf>
    <xf numFmtId="2" fontId="19" fillId="0" borderId="0" xfId="49" applyNumberFormat="1" applyFont="1" applyBorder="1" applyAlignment="1">
      <alignment horizontal="center"/>
    </xf>
    <xf numFmtId="165" fontId="19" fillId="0" borderId="0" xfId="49" applyNumberFormat="1" applyFont="1" applyBorder="1" applyAlignment="1">
      <alignment horizontal="center"/>
    </xf>
    <xf numFmtId="165" fontId="19" fillId="0" borderId="0" xfId="49" applyNumberFormat="1" applyFont="1" applyBorder="1"/>
    <xf numFmtId="165" fontId="19" fillId="0" borderId="2" xfId="49" applyNumberFormat="1" applyFont="1" applyBorder="1"/>
    <xf numFmtId="0" fontId="19" fillId="0" borderId="0" xfId="49" applyFont="1"/>
    <xf numFmtId="0" fontId="19" fillId="0" borderId="6" xfId="49" applyFont="1" applyBorder="1" applyAlignment="1">
      <alignment horizontal="center"/>
    </xf>
    <xf numFmtId="2" fontId="19" fillId="0" borderId="7" xfId="49" applyNumberFormat="1" applyFont="1" applyBorder="1" applyAlignment="1">
      <alignment horizontal="center"/>
    </xf>
    <xf numFmtId="165" fontId="19" fillId="0" borderId="7" xfId="49" applyNumberFormat="1" applyFont="1" applyBorder="1" applyAlignment="1">
      <alignment horizontal="center"/>
    </xf>
    <xf numFmtId="165" fontId="19" fillId="0" borderId="7" xfId="49" applyNumberFormat="1" applyFont="1" applyBorder="1"/>
    <xf numFmtId="165" fontId="19" fillId="0" borderId="8" xfId="49" applyNumberFormat="1" applyFont="1" applyBorder="1"/>
    <xf numFmtId="0" fontId="19" fillId="0" borderId="1" xfId="49" applyFont="1" applyBorder="1"/>
    <xf numFmtId="2" fontId="19" fillId="0" borderId="0" xfId="49" quotePrefix="1" applyNumberFormat="1" applyFont="1" applyBorder="1"/>
    <xf numFmtId="0" fontId="19" fillId="0" borderId="0" xfId="49" applyFont="1" applyBorder="1"/>
    <xf numFmtId="0" fontId="19" fillId="0" borderId="2" xfId="49" applyFont="1" applyBorder="1"/>
    <xf numFmtId="0" fontId="19" fillId="0" borderId="6" xfId="49" applyFont="1" applyBorder="1"/>
    <xf numFmtId="0" fontId="19" fillId="0" borderId="7" xfId="49" applyFont="1" applyBorder="1"/>
    <xf numFmtId="0" fontId="19" fillId="0" borderId="8" xfId="49" applyFont="1" applyBorder="1"/>
    <xf numFmtId="2" fontId="2" fillId="0" borderId="0" xfId="49" applyNumberFormat="1"/>
    <xf numFmtId="165" fontId="2" fillId="0" borderId="0" xfId="49" applyNumberFormat="1"/>
    <xf numFmtId="10" fontId="2" fillId="0" borderId="0" xfId="49" applyNumberFormat="1"/>
    <xf numFmtId="4" fontId="2" fillId="0" borderId="0" xfId="49" applyNumberFormat="1"/>
    <xf numFmtId="0" fontId="2" fillId="0" borderId="0" xfId="49" applyFill="1" applyBorder="1" applyAlignment="1"/>
    <xf numFmtId="2" fontId="2" fillId="0" borderId="0" xfId="49" applyNumberFormat="1" applyFill="1" applyBorder="1" applyAlignment="1"/>
    <xf numFmtId="0" fontId="2" fillId="0" borderId="0" xfId="49" quotePrefix="1"/>
    <xf numFmtId="0" fontId="17" fillId="0" borderId="0" xfId="49" applyFont="1"/>
    <xf numFmtId="16" fontId="2" fillId="0" borderId="0" xfId="49" quotePrefix="1" applyNumberFormat="1"/>
    <xf numFmtId="0" fontId="21" fillId="0" borderId="17" xfId="49" applyFont="1" applyFill="1" applyBorder="1" applyAlignment="1">
      <alignment horizontal="center"/>
    </xf>
    <xf numFmtId="2" fontId="2" fillId="0" borderId="0" xfId="49" applyNumberFormat="1" applyAlignment="1">
      <alignment horizontal="right"/>
    </xf>
    <xf numFmtId="2" fontId="17" fillId="0" borderId="7" xfId="49" applyNumberFormat="1" applyFont="1" applyBorder="1" applyAlignment="1">
      <alignment horizontal="right"/>
    </xf>
    <xf numFmtId="2" fontId="2" fillId="0" borderId="0" xfId="49" applyNumberFormat="1" applyFont="1" applyFill="1" applyBorder="1" applyAlignment="1">
      <alignment horizontal="right"/>
    </xf>
    <xf numFmtId="0" fontId="17" fillId="0" borderId="0" xfId="49" applyFont="1" applyBorder="1"/>
    <xf numFmtId="0" fontId="2" fillId="0" borderId="18" xfId="49" applyBorder="1"/>
    <xf numFmtId="0" fontId="2" fillId="0" borderId="15" xfId="49" applyBorder="1"/>
    <xf numFmtId="0" fontId="2" fillId="0" borderId="19" xfId="49" applyBorder="1"/>
    <xf numFmtId="0" fontId="2" fillId="0" borderId="20" xfId="49" applyBorder="1"/>
    <xf numFmtId="0" fontId="2" fillId="0" borderId="21" xfId="49" applyBorder="1"/>
    <xf numFmtId="0" fontId="22" fillId="0" borderId="21" xfId="50" applyBorder="1"/>
    <xf numFmtId="2" fontId="2" fillId="0" borderId="20" xfId="49" applyNumberFormat="1" applyBorder="1"/>
    <xf numFmtId="2" fontId="2" fillId="0" borderId="0" xfId="49" applyNumberFormat="1" applyBorder="1"/>
    <xf numFmtId="10" fontId="2" fillId="0" borderId="20" xfId="49" applyNumberFormat="1" applyBorder="1"/>
    <xf numFmtId="10" fontId="2" fillId="0" borderId="0" xfId="49" applyNumberFormat="1" applyBorder="1"/>
    <xf numFmtId="0" fontId="17" fillId="0" borderId="20" xfId="49" applyFont="1" applyBorder="1" applyAlignment="1">
      <alignment horizontal="center" wrapText="1"/>
    </xf>
    <xf numFmtId="0" fontId="17" fillId="0" borderId="0" xfId="49" applyFont="1" applyBorder="1" applyAlignment="1">
      <alignment horizontal="center" wrapText="1"/>
    </xf>
    <xf numFmtId="0" fontId="17" fillId="0" borderId="21" xfId="49" applyFont="1" applyBorder="1"/>
    <xf numFmtId="0" fontId="2" fillId="0" borderId="22" xfId="49" applyBorder="1"/>
    <xf numFmtId="0" fontId="2" fillId="0" borderId="23" xfId="49" applyBorder="1"/>
    <xf numFmtId="0" fontId="2" fillId="0" borderId="24" xfId="49" applyBorder="1"/>
    <xf numFmtId="0" fontId="10" fillId="0" borderId="14" xfId="45" applyFont="1" applyBorder="1" applyAlignment="1">
      <alignment horizontal="center"/>
    </xf>
    <xf numFmtId="0" fontId="7" fillId="0" borderId="13" xfId="45" applyFont="1" applyBorder="1" applyAlignment="1">
      <alignment horizontal="center"/>
    </xf>
    <xf numFmtId="0" fontId="1" fillId="0" borderId="0" xfId="51"/>
    <xf numFmtId="166" fontId="1" fillId="0" borderId="0" xfId="51" applyNumberFormat="1"/>
    <xf numFmtId="2" fontId="1" fillId="0" borderId="0" xfId="51" applyNumberFormat="1"/>
    <xf numFmtId="2" fontId="23" fillId="0" borderId="0" xfId="52" applyNumberFormat="1" applyFill="1" applyBorder="1"/>
    <xf numFmtId="2" fontId="1" fillId="0" borderId="15" xfId="51" applyNumberFormat="1" applyBorder="1"/>
    <xf numFmtId="2" fontId="1" fillId="0" borderId="0" xfId="51" applyNumberFormat="1" applyBorder="1"/>
    <xf numFmtId="0" fontId="1" fillId="0" borderId="0" xfId="51" applyBorder="1"/>
    <xf numFmtId="0" fontId="17" fillId="0" borderId="0" xfId="51" applyFont="1" applyBorder="1"/>
    <xf numFmtId="0" fontId="17" fillId="0" borderId="0" xfId="51" applyFont="1"/>
    <xf numFmtId="0" fontId="1" fillId="0" borderId="7" xfId="51" applyBorder="1"/>
    <xf numFmtId="2" fontId="1" fillId="0" borderId="23" xfId="51" applyNumberFormat="1" applyBorder="1"/>
    <xf numFmtId="2" fontId="1" fillId="0" borderId="0" xfId="51" applyNumberFormat="1" applyAlignment="1">
      <alignment horizontal="right"/>
    </xf>
    <xf numFmtId="49" fontId="1" fillId="0" borderId="0" xfId="51" applyNumberFormat="1" applyAlignment="1">
      <alignment horizontal="right" wrapText="1"/>
    </xf>
    <xf numFmtId="2" fontId="1" fillId="0" borderId="0" xfId="51" applyNumberFormat="1" applyAlignment="1">
      <alignment horizontal="right" wrapText="1"/>
    </xf>
    <xf numFmtId="2" fontId="1" fillId="0" borderId="7" xfId="51" applyNumberFormat="1" applyBorder="1"/>
    <xf numFmtId="2" fontId="17" fillId="0" borderId="7" xfId="51" applyNumberFormat="1" applyFont="1" applyBorder="1"/>
  </cellXfs>
  <cellStyles count="53">
    <cellStyle name="0.00" xfId="4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50" builtinId="8"/>
    <cellStyle name="Normal" xfId="0" builtinId="0"/>
    <cellStyle name="Normal 2" xfId="44"/>
    <cellStyle name="Normal 2 2" xfId="48"/>
    <cellStyle name="Normal 3" xfId="1"/>
    <cellStyle name="Normal 4" xfId="49"/>
    <cellStyle name="Normal 5" xfId="51"/>
    <cellStyle name="Normal_ESS ch 5.3 8ed (2008).xls" xfId="52"/>
    <cellStyle name="Normal_Sheet1" xfId="45"/>
    <cellStyle name="Percent 2" xfId="4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elle_Bathurst/BKM%20Investments/BKM%20Investments%2011e/MSP/01.%20Habitat/Inserts%20and%20Data/BKM%2011e%20Ch05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5.2"/>
      <sheetName val="Figure 5.7"/>
      <sheetName val="Figure 5.8"/>
      <sheetName val="Figure 5.9"/>
      <sheetName val="LPSD"/>
      <sheetName val="Dimson"/>
      <sheetName val="Ignore"/>
    </sheetNames>
    <sheetDataSet>
      <sheetData sheetId="0"/>
      <sheetData sheetId="1"/>
      <sheetData sheetId="2"/>
      <sheetData sheetId="3">
        <row r="1">
          <cell r="B1">
            <v>1.03</v>
          </cell>
          <cell r="F1">
            <v>1.03</v>
          </cell>
          <cell r="J1">
            <v>1.0044999999999999</v>
          </cell>
        </row>
        <row r="2">
          <cell r="B2">
            <v>0.99</v>
          </cell>
          <cell r="F2">
            <v>0.99</v>
          </cell>
          <cell r="J2">
            <v>0.99</v>
          </cell>
        </row>
        <row r="3">
          <cell r="B3">
            <v>0.05</v>
          </cell>
        </row>
        <row r="4">
          <cell r="B4">
            <v>100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ba.tuck.dartmouth.edu/pages/faculty/ken.french/data_library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24" sqref="D24"/>
    </sheetView>
  </sheetViews>
  <sheetFormatPr defaultRowHeight="12.75"/>
  <cols>
    <col min="1" max="1" width="11.125" style="1" customWidth="1"/>
    <col min="2" max="3" width="9" style="1"/>
    <col min="4" max="4" width="18.5" style="1" customWidth="1"/>
    <col min="5" max="5" width="9" style="1"/>
    <col min="6" max="6" width="24.25" style="1" customWidth="1"/>
    <col min="7" max="16384" width="9" style="1"/>
  </cols>
  <sheetData>
    <row r="1" spans="1:7" ht="18.75">
      <c r="A1" s="30" t="s">
        <v>22</v>
      </c>
      <c r="B1" s="29"/>
      <c r="C1" s="143" t="s">
        <v>21</v>
      </c>
      <c r="D1" s="144"/>
      <c r="E1" s="143" t="s">
        <v>20</v>
      </c>
      <c r="F1" s="144"/>
      <c r="G1" s="22"/>
    </row>
    <row r="2" spans="1:7" ht="20.25">
      <c r="A2" s="28" t="s">
        <v>19</v>
      </c>
      <c r="B2" s="27" t="s">
        <v>18</v>
      </c>
      <c r="C2" s="26" t="s">
        <v>16</v>
      </c>
      <c r="D2" s="25" t="s">
        <v>17</v>
      </c>
      <c r="E2" s="24" t="s">
        <v>16</v>
      </c>
      <c r="F2" s="23" t="s">
        <v>15</v>
      </c>
      <c r="G2" s="22"/>
    </row>
    <row r="3" spans="1:7">
      <c r="A3" s="8" t="s">
        <v>14</v>
      </c>
      <c r="B3" s="21">
        <v>1</v>
      </c>
      <c r="C3" s="20">
        <v>5.8000000000000052E-2</v>
      </c>
      <c r="D3" s="19">
        <v>5.8000000000000052E-2</v>
      </c>
      <c r="E3" s="20">
        <v>5.8000000000000003E-2</v>
      </c>
      <c r="F3" s="19">
        <v>5.8000000000000052E-2</v>
      </c>
      <c r="G3" s="2"/>
    </row>
    <row r="4" spans="1:7">
      <c r="A4" s="18" t="s">
        <v>13</v>
      </c>
      <c r="B4" s="17">
        <v>0.5</v>
      </c>
      <c r="C4" s="16">
        <v>2.8591269649903328E-2</v>
      </c>
      <c r="D4" s="15">
        <v>5.7182539299806656E-2</v>
      </c>
      <c r="E4" s="16">
        <v>2.9000000000000001E-2</v>
      </c>
      <c r="F4" s="15">
        <v>5.8840999999999921E-2</v>
      </c>
      <c r="G4" s="2"/>
    </row>
    <row r="5" spans="1:7">
      <c r="A5" s="18" t="s">
        <v>12</v>
      </c>
      <c r="B5" s="17">
        <v>0.25</v>
      </c>
      <c r="C5" s="16">
        <v>1.4194887410651003E-2</v>
      </c>
      <c r="D5" s="15">
        <v>5.677954964260401E-2</v>
      </c>
      <c r="E5" s="16">
        <v>1.4500000000000001E-2</v>
      </c>
      <c r="F5" s="15">
        <v>5.9273738705062584E-2</v>
      </c>
      <c r="G5" s="2"/>
    </row>
    <row r="6" spans="1:7">
      <c r="A6" s="18" t="s">
        <v>11</v>
      </c>
      <c r="B6" s="17">
        <v>8.3333333333333329E-2</v>
      </c>
      <c r="C6" s="16">
        <v>4.7094157243421364E-3</v>
      </c>
      <c r="D6" s="15">
        <v>5.6512988692105637E-2</v>
      </c>
      <c r="E6" s="16">
        <v>4.8333333333333336E-3</v>
      </c>
      <c r="F6" s="15">
        <v>5.9566946224456796E-2</v>
      </c>
      <c r="G6" s="2"/>
    </row>
    <row r="7" spans="1:7">
      <c r="A7" s="18" t="s">
        <v>10</v>
      </c>
      <c r="B7" s="17">
        <v>1.9230769230769232E-2</v>
      </c>
      <c r="C7" s="16">
        <v>1.0848251790869234E-3</v>
      </c>
      <c r="D7" s="15">
        <v>5.6410909312520019E-2</v>
      </c>
      <c r="E7" s="16">
        <v>1.1153846153846155E-3</v>
      </c>
      <c r="F7" s="15">
        <v>5.9680744026800125E-2</v>
      </c>
      <c r="G7" s="2"/>
    </row>
    <row r="8" spans="1:7">
      <c r="A8" s="4" t="s">
        <v>9</v>
      </c>
      <c r="B8" s="14">
        <v>2.7397260273972603E-3</v>
      </c>
      <c r="C8" s="13">
        <v>1.544785975380325E-4</v>
      </c>
      <c r="D8" s="12">
        <v>5.6384688101381863E-2</v>
      </c>
      <c r="E8" s="13">
        <v>1.589041095890411E-4</v>
      </c>
      <c r="F8" s="12">
        <v>5.9710112839876262E-2</v>
      </c>
      <c r="G8" s="2"/>
    </row>
    <row r="9" spans="1:7" ht="17.25">
      <c r="A9" s="11" t="s">
        <v>8</v>
      </c>
      <c r="B9" s="10"/>
      <c r="C9" s="9"/>
      <c r="D9" s="7" t="s">
        <v>7</v>
      </c>
      <c r="E9" s="8"/>
      <c r="F9" s="7" t="s">
        <v>6</v>
      </c>
      <c r="G9" s="2"/>
    </row>
    <row r="10" spans="1:7">
      <c r="A10" s="4"/>
      <c r="B10" s="6"/>
      <c r="C10" s="5"/>
      <c r="D10" s="3">
        <v>5.6380333436107689E-2</v>
      </c>
      <c r="E10" s="4"/>
      <c r="F10" s="3">
        <v>5.9714995710287599E-2</v>
      </c>
      <c r="G10" s="2"/>
    </row>
  </sheetData>
  <mergeCells count="2">
    <mergeCell ref="C1:D1"/>
    <mergeCell ref="E1:F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workbookViewId="0">
      <selection activeCell="G99" sqref="G99"/>
    </sheetView>
  </sheetViews>
  <sheetFormatPr defaultRowHeight="15"/>
  <cols>
    <col min="1" max="3" width="9" style="145"/>
    <col min="4" max="4" width="9" style="146"/>
    <col min="5" max="16384" width="9" style="145"/>
  </cols>
  <sheetData>
    <row r="1" spans="1:17" ht="15.75" thickBot="1">
      <c r="B1" s="145" t="s">
        <v>102</v>
      </c>
      <c r="C1" s="145" t="s">
        <v>174</v>
      </c>
      <c r="D1" s="146" t="s">
        <v>179</v>
      </c>
      <c r="F1" s="153" t="s">
        <v>178</v>
      </c>
      <c r="G1" s="153" t="s">
        <v>177</v>
      </c>
    </row>
    <row r="2" spans="1:17">
      <c r="A2" s="145">
        <v>1926</v>
      </c>
      <c r="B2" s="147">
        <v>3.19</v>
      </c>
      <c r="C2" s="155">
        <v>-1.117</v>
      </c>
      <c r="D2" s="146">
        <f>((1+B2/100)/(1+C2/100)-1)*100</f>
        <v>4.3556526399886719</v>
      </c>
      <c r="E2" s="147"/>
    </row>
    <row r="3" spans="1:17">
      <c r="A3" s="145">
        <v>1927</v>
      </c>
      <c r="B3" s="147">
        <v>3.12</v>
      </c>
      <c r="C3" s="150">
        <v>-2.2599999999999998</v>
      </c>
      <c r="D3" s="146">
        <f>((1+B3/100)/(1+C3/100)-1)*100</f>
        <v>5.504399427051343</v>
      </c>
      <c r="E3" s="147"/>
      <c r="G3" s="154" t="s">
        <v>176</v>
      </c>
      <c r="H3" s="154"/>
      <c r="I3" s="154"/>
      <c r="K3" s="154" t="s">
        <v>175</v>
      </c>
      <c r="L3" s="154"/>
      <c r="M3" s="154"/>
    </row>
    <row r="4" spans="1:17">
      <c r="A4" s="145">
        <v>1928</v>
      </c>
      <c r="B4" s="147">
        <v>3.56</v>
      </c>
      <c r="C4" s="150">
        <v>-1.1559999999999999</v>
      </c>
      <c r="D4" s="146">
        <f>((1+B4/100)/(1+C4/100)-1)*100</f>
        <v>4.7711545465582317</v>
      </c>
      <c r="E4" s="147"/>
      <c r="G4" s="154" t="s">
        <v>102</v>
      </c>
      <c r="H4" s="154" t="s">
        <v>174</v>
      </c>
      <c r="I4" s="154" t="s">
        <v>173</v>
      </c>
      <c r="J4" s="154"/>
      <c r="K4" s="154" t="s">
        <v>102</v>
      </c>
      <c r="L4" s="154" t="s">
        <v>174</v>
      </c>
      <c r="M4" s="154" t="s">
        <v>173</v>
      </c>
    </row>
    <row r="5" spans="1:17">
      <c r="A5" s="145">
        <v>1929</v>
      </c>
      <c r="B5" s="147">
        <v>4.75</v>
      </c>
      <c r="C5" s="150">
        <v>0.58499999999999996</v>
      </c>
      <c r="D5" s="146">
        <f>((1+B5/100)/(1+C5/100)-1)*100</f>
        <v>4.1407764577223505</v>
      </c>
      <c r="E5" s="147"/>
      <c r="F5" s="145" t="s">
        <v>172</v>
      </c>
      <c r="G5" s="147">
        <f>AVERAGE(B2:B91)</f>
        <v>3.4625555555555554</v>
      </c>
      <c r="H5" s="147">
        <f>AVERAGE(C2:C91)</f>
        <v>2.9962557006188604</v>
      </c>
      <c r="I5" s="147">
        <f>AVERAGE(D2:D91)</f>
        <v>0.55817570079063072</v>
      </c>
      <c r="J5" s="147"/>
      <c r="K5" s="147">
        <f>_xlfn.STDEV.S(B2:B91)</f>
        <v>3.1172623977505425</v>
      </c>
      <c r="L5" s="147">
        <f>_xlfn.STDEV.S(C2:C91)</f>
        <v>4.0679423146052383</v>
      </c>
      <c r="M5" s="147">
        <f>_xlfn.STDEV.S(D2:D91)</f>
        <v>3.8135736474931536</v>
      </c>
    </row>
    <row r="6" spans="1:17">
      <c r="A6" s="145">
        <v>1930</v>
      </c>
      <c r="B6" s="147">
        <v>2.41</v>
      </c>
      <c r="C6" s="150">
        <v>-6.3949999999999996</v>
      </c>
      <c r="D6" s="146">
        <f>((1+B6/100)/(1+C6/100)-1)*100</f>
        <v>9.4065487954703144</v>
      </c>
      <c r="E6" s="147"/>
      <c r="F6" s="145" t="s">
        <v>171</v>
      </c>
      <c r="G6" s="147">
        <f>AVERAGE(B2:B27)</f>
        <v>1.0373076923076923</v>
      </c>
      <c r="H6" s="147">
        <f>AVERAGE(C2:C27)</f>
        <v>1.6817307692307695</v>
      </c>
      <c r="I6" s="147">
        <f>AVERAGE(D2:D27)</f>
        <v>-0.28906569219178402</v>
      </c>
      <c r="J6" s="147"/>
      <c r="K6" s="147">
        <f>_xlfn.STDEV.S(B2:B27)</f>
        <v>1.2904931079004107</v>
      </c>
      <c r="L6" s="147">
        <f>_xlfn.STDEV.S(C2:C27)</f>
        <v>5.9499957550081817</v>
      </c>
      <c r="M6" s="147">
        <f>_xlfn.STDEV.S(D2:D27)</f>
        <v>6.2706501545462965</v>
      </c>
    </row>
    <row r="7" spans="1:17">
      <c r="A7" s="145">
        <v>1931</v>
      </c>
      <c r="B7" s="147">
        <v>1.07</v>
      </c>
      <c r="C7" s="150">
        <v>-9.3170000000000002</v>
      </c>
      <c r="D7" s="146">
        <f>((1+B7/100)/(1+C7/100)-1)*100</f>
        <v>11.454186561979629</v>
      </c>
      <c r="E7" s="147"/>
      <c r="F7" s="145" t="s">
        <v>170</v>
      </c>
      <c r="G7" s="147">
        <f>AVERAGE(B28:B92)</f>
        <v>4.3822861538461542</v>
      </c>
      <c r="H7" s="147">
        <f>AVERAGE(C28:C92)</f>
        <v>3.5078155854722666</v>
      </c>
      <c r="I7" s="147">
        <f>AVERAGE(D28:D92)</f>
        <v>0.86012732671023229</v>
      </c>
      <c r="K7" s="147">
        <f>_xlfn.STDEV.S(B28:B92)</f>
        <v>3.1275367060134611</v>
      </c>
      <c r="L7" s="147">
        <f>_xlfn.STDEV.S(C28:C92)</f>
        <v>2.8685934853162407</v>
      </c>
      <c r="M7" s="147">
        <f>_xlfn.STDEV.S(D28:D92)</f>
        <v>2.1378598783895706</v>
      </c>
    </row>
    <row r="8" spans="1:17">
      <c r="A8" s="145">
        <v>1932</v>
      </c>
      <c r="B8" s="147">
        <v>0.96</v>
      </c>
      <c r="C8" s="150">
        <v>-10.273999999999999</v>
      </c>
      <c r="D8" s="146">
        <f>((1+B8/100)/(1+C8/100)-1)*100</f>
        <v>12.520339700867101</v>
      </c>
      <c r="E8" s="147"/>
    </row>
    <row r="9" spans="1:17">
      <c r="A9" s="145">
        <v>1933</v>
      </c>
      <c r="B9" s="147">
        <v>0.3</v>
      </c>
      <c r="C9" s="150">
        <v>0.76300000000000001</v>
      </c>
      <c r="D9" s="146">
        <f>((1+B9/100)/(1+C9/100)-1)*100</f>
        <v>-0.45949406031977613</v>
      </c>
      <c r="E9" s="147"/>
    </row>
    <row r="10" spans="1:17">
      <c r="A10" s="145">
        <v>1934</v>
      </c>
      <c r="B10" s="147">
        <v>0.16</v>
      </c>
      <c r="C10" s="150">
        <v>1.5149999999999999</v>
      </c>
      <c r="D10" s="146">
        <f>((1+B10/100)/(1+C10/100)-1)*100</f>
        <v>-1.334778111609114</v>
      </c>
      <c r="E10" s="147"/>
    </row>
    <row r="11" spans="1:17">
      <c r="A11" s="145">
        <v>1935</v>
      </c>
      <c r="B11" s="147">
        <v>0.17</v>
      </c>
      <c r="C11" s="150">
        <v>2.9849999999999999</v>
      </c>
      <c r="D11" s="146">
        <f>((1+B11/100)/(1+C11/100)-1)*100</f>
        <v>-2.733407777831709</v>
      </c>
      <c r="E11" s="147"/>
    </row>
    <row r="12" spans="1:17">
      <c r="A12" s="145">
        <v>1936</v>
      </c>
      <c r="B12" s="147">
        <v>0.18</v>
      </c>
      <c r="C12" s="150">
        <v>1.4490000000000001</v>
      </c>
      <c r="D12" s="146">
        <f>((1+B12/100)/(1+C12/100)-1)*100</f>
        <v>-1.2508748238030831</v>
      </c>
      <c r="E12" s="147"/>
    </row>
    <row r="13" spans="1:17">
      <c r="A13" s="145">
        <v>1937</v>
      </c>
      <c r="B13" s="147">
        <v>0.31</v>
      </c>
      <c r="C13" s="150">
        <v>2.8570000000000002</v>
      </c>
      <c r="D13" s="146">
        <f>((1+B13/100)/(1+C13/100)-1)*100</f>
        <v>-2.4762534392408719</v>
      </c>
      <c r="E13" s="147"/>
    </row>
    <row r="14" spans="1:17">
      <c r="A14" s="145">
        <v>1938</v>
      </c>
      <c r="B14" s="147">
        <v>-0.02</v>
      </c>
      <c r="C14" s="150">
        <v>-2.778</v>
      </c>
      <c r="D14" s="146">
        <f>((1+B14/100)/(1+C14/100)-1)*100</f>
        <v>2.8368064841291174</v>
      </c>
      <c r="E14" s="147"/>
    </row>
    <row r="15" spans="1:17">
      <c r="A15" s="145">
        <v>1939</v>
      </c>
      <c r="B15" s="147">
        <v>0.02</v>
      </c>
      <c r="C15" s="150">
        <v>0</v>
      </c>
      <c r="D15" s="146">
        <f>((1+B15/100)/(1+C15/100)-1)*100</f>
        <v>1.9999999999997797E-2</v>
      </c>
      <c r="E15" s="147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</row>
    <row r="16" spans="1:17">
      <c r="A16" s="145">
        <v>1940</v>
      </c>
      <c r="B16" s="147">
        <v>0</v>
      </c>
      <c r="C16" s="150">
        <v>0.71399999999999997</v>
      </c>
      <c r="D16" s="146">
        <f>((1+B16/100)/(1+C16/100)-1)*100</f>
        <v>-0.70893818138489939</v>
      </c>
      <c r="E16" s="147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</row>
    <row r="17" spans="1:17">
      <c r="A17" s="145">
        <v>1941</v>
      </c>
      <c r="B17" s="147">
        <v>0.06</v>
      </c>
      <c r="C17" s="150">
        <v>9.9290000000000003</v>
      </c>
      <c r="D17" s="146">
        <f>((1+B17/100)/(1+C17/100)-1)*100</f>
        <v>-8.9776128228220227</v>
      </c>
      <c r="E17" s="147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</row>
    <row r="18" spans="1:17">
      <c r="A18" s="145">
        <v>1942</v>
      </c>
      <c r="B18" s="147">
        <v>0.27</v>
      </c>
      <c r="C18" s="150">
        <v>9.032</v>
      </c>
      <c r="D18" s="146">
        <f>((1+B18/100)/(1+C18/100)-1)*100</f>
        <v>-8.0361728666813459</v>
      </c>
      <c r="E18" s="147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</row>
    <row r="19" spans="1:17">
      <c r="A19" s="145">
        <v>1943</v>
      </c>
      <c r="B19" s="147">
        <v>0.35</v>
      </c>
      <c r="C19" s="150">
        <v>2.9590000000000001</v>
      </c>
      <c r="D19" s="146">
        <f>((1+B19/100)/(1+C19/100)-1)*100</f>
        <v>-2.5340183956720552</v>
      </c>
      <c r="E19" s="147"/>
      <c r="F19" s="153"/>
      <c r="G19" s="152"/>
      <c r="H19" s="151"/>
      <c r="I19" s="151"/>
      <c r="J19" s="151"/>
      <c r="K19" s="151"/>
      <c r="L19" s="151"/>
      <c r="M19" s="151"/>
      <c r="N19" s="151"/>
      <c r="O19" s="151"/>
      <c r="P19" s="151"/>
      <c r="Q19" s="151"/>
    </row>
    <row r="20" spans="1:17">
      <c r="A20" s="145">
        <v>1944</v>
      </c>
      <c r="B20" s="147">
        <v>0.33</v>
      </c>
      <c r="C20" s="150">
        <v>2.2989999999999999</v>
      </c>
      <c r="D20" s="146">
        <f>((1+B20/100)/(1+C20/100)-1)*100</f>
        <v>-1.9247499975561855</v>
      </c>
      <c r="E20" s="147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</row>
    <row r="21" spans="1:17">
      <c r="A21" s="145">
        <v>1945</v>
      </c>
      <c r="B21" s="147">
        <v>0.33</v>
      </c>
      <c r="C21" s="150">
        <v>2.2469999999999999</v>
      </c>
      <c r="D21" s="146">
        <f>((1+B21/100)/(1+C21/100)-1)*100</f>
        <v>-1.8748716343755745</v>
      </c>
      <c r="E21" s="147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</row>
    <row r="22" spans="1:17">
      <c r="A22" s="145">
        <v>1946</v>
      </c>
      <c r="B22" s="147">
        <v>0.35</v>
      </c>
      <c r="C22" s="150">
        <v>18.132000000000001</v>
      </c>
      <c r="D22" s="146">
        <f>((1+B22/100)/(1+C22/100)-1)*100</f>
        <v>-15.052652964480407</v>
      </c>
      <c r="E22" s="147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</row>
    <row r="23" spans="1:17">
      <c r="A23" s="145">
        <v>1947</v>
      </c>
      <c r="B23" s="147">
        <v>0.5</v>
      </c>
      <c r="C23" s="150">
        <v>8.8840000000000003</v>
      </c>
      <c r="D23" s="146">
        <f>((1+B23/100)/(1+C23/100)-1)*100</f>
        <v>-7.6999375482164627</v>
      </c>
      <c r="E23" s="147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</row>
    <row r="24" spans="1:17">
      <c r="A24" s="145">
        <v>1948</v>
      </c>
      <c r="B24" s="147">
        <v>0.81</v>
      </c>
      <c r="C24" s="150">
        <v>2.734</v>
      </c>
      <c r="D24" s="146">
        <f>((1+B24/100)/(1+C24/100)-1)*100</f>
        <v>-1.8727977105923999</v>
      </c>
      <c r="E24" s="147"/>
    </row>
    <row r="25" spans="1:17">
      <c r="A25" s="145">
        <v>1949</v>
      </c>
      <c r="B25" s="147">
        <v>1.1000000000000001</v>
      </c>
      <c r="C25" s="150">
        <v>-1.83</v>
      </c>
      <c r="D25" s="146">
        <f>((1+B25/100)/(1+C25/100)-1)*100</f>
        <v>2.9846185188957763</v>
      </c>
      <c r="E25" s="147"/>
    </row>
    <row r="26" spans="1:17">
      <c r="A26" s="145">
        <v>1950</v>
      </c>
      <c r="B26" s="147">
        <v>1.2</v>
      </c>
      <c r="C26" s="150">
        <v>5.8029999999999999</v>
      </c>
      <c r="D26" s="146">
        <f>((1+B26/100)/(1+C26/100)-1)*100</f>
        <v>-4.3505382645104618</v>
      </c>
      <c r="E26" s="147"/>
    </row>
    <row r="27" spans="1:17">
      <c r="A27" s="145">
        <v>1951</v>
      </c>
      <c r="B27" s="147">
        <v>1.49</v>
      </c>
      <c r="C27" s="150">
        <v>5.9649999999999999</v>
      </c>
      <c r="D27" s="146">
        <f>((1+B27/100)/(1+C27/100)-1)*100</f>
        <v>-4.2230925305525524</v>
      </c>
      <c r="E27" s="147"/>
    </row>
    <row r="28" spans="1:17">
      <c r="A28" s="145">
        <v>1952</v>
      </c>
      <c r="B28" s="147">
        <v>1.66</v>
      </c>
      <c r="C28" s="150">
        <v>0.90700000000000003</v>
      </c>
      <c r="D28" s="146">
        <f>((1+B28/100)/(1+C28/100)-1)*100</f>
        <v>0.74623167867442497</v>
      </c>
      <c r="E28" s="147"/>
    </row>
    <row r="29" spans="1:17">
      <c r="A29" s="145">
        <v>1953</v>
      </c>
      <c r="B29" s="147">
        <v>1.82</v>
      </c>
      <c r="C29" s="150">
        <v>0.59899999999999998</v>
      </c>
      <c r="D29" s="146">
        <f>((1+B29/100)/(1+C29/100)-1)*100</f>
        <v>1.213729758745119</v>
      </c>
      <c r="E29" s="147"/>
    </row>
    <row r="30" spans="1:17">
      <c r="A30" s="145">
        <v>1954</v>
      </c>
      <c r="B30" s="147">
        <v>0.86</v>
      </c>
      <c r="C30" s="150">
        <v>-0.372</v>
      </c>
      <c r="D30" s="146">
        <f>((1+B30/100)/(1+C30/100)-1)*100</f>
        <v>1.2366001525675463</v>
      </c>
      <c r="E30" s="147"/>
    </row>
    <row r="31" spans="1:17">
      <c r="A31" s="145">
        <v>1955</v>
      </c>
      <c r="B31" s="147">
        <v>1.57</v>
      </c>
      <c r="C31" s="150">
        <v>0.374</v>
      </c>
      <c r="D31" s="146">
        <f>((1+B31/100)/(1+C31/100)-1)*100</f>
        <v>1.1915436268356228</v>
      </c>
      <c r="E31" s="147"/>
    </row>
    <row r="32" spans="1:17">
      <c r="A32" s="145">
        <v>1956</v>
      </c>
      <c r="B32" s="147">
        <v>2.46</v>
      </c>
      <c r="C32" s="150">
        <v>2.8279999999999998</v>
      </c>
      <c r="D32" s="146">
        <f>((1+B32/100)/(1+C32/100)-1)*100</f>
        <v>-0.3578791768779066</v>
      </c>
      <c r="E32" s="147"/>
    </row>
    <row r="33" spans="1:5">
      <c r="A33" s="145">
        <v>1957</v>
      </c>
      <c r="B33" s="147">
        <v>3.14</v>
      </c>
      <c r="C33" s="150">
        <v>3.04</v>
      </c>
      <c r="D33" s="146">
        <f>((1+B33/100)/(1+C33/100)-1)*100</f>
        <v>9.7049689440997788E-2</v>
      </c>
      <c r="E33" s="147"/>
    </row>
    <row r="34" spans="1:5">
      <c r="A34" s="145">
        <v>1958</v>
      </c>
      <c r="B34" s="147">
        <v>1.54</v>
      </c>
      <c r="C34" s="150">
        <v>1.756</v>
      </c>
      <c r="D34" s="146">
        <f>((1+B34/100)/(1+C34/100)-1)*100</f>
        <v>-0.21227249498800838</v>
      </c>
      <c r="E34" s="147"/>
    </row>
    <row r="35" spans="1:5">
      <c r="A35" s="145">
        <v>1959</v>
      </c>
      <c r="B35" s="147">
        <v>2.95</v>
      </c>
      <c r="C35" s="150">
        <v>1.5189999999999999</v>
      </c>
      <c r="D35" s="146">
        <f>((1+B35/100)/(1+C35/100)-1)*100</f>
        <v>1.4095883529191555</v>
      </c>
      <c r="E35" s="147"/>
    </row>
    <row r="36" spans="1:5">
      <c r="A36" s="145">
        <v>1960</v>
      </c>
      <c r="B36" s="147">
        <v>2.66</v>
      </c>
      <c r="C36" s="150">
        <v>1.36</v>
      </c>
      <c r="D36" s="146">
        <f>((1+B36/100)/(1+C36/100)-1)*100</f>
        <v>1.2825572217837422</v>
      </c>
      <c r="E36" s="147"/>
    </row>
    <row r="37" spans="1:5">
      <c r="A37" s="145">
        <v>1961</v>
      </c>
      <c r="B37" s="147">
        <v>2.13</v>
      </c>
      <c r="C37" s="150">
        <v>0.67100000000000004</v>
      </c>
      <c r="D37" s="146">
        <f>((1+B37/100)/(1+C37/100)-1)*100</f>
        <v>1.449275362318847</v>
      </c>
      <c r="E37" s="147"/>
    </row>
    <row r="38" spans="1:5">
      <c r="A38" s="145">
        <v>1962</v>
      </c>
      <c r="B38" s="147">
        <v>2.73</v>
      </c>
      <c r="C38" s="150">
        <v>1.2330000000000001</v>
      </c>
      <c r="D38" s="146">
        <f>((1+B38/100)/(1+C38/100)-1)*100</f>
        <v>1.4787668052907765</v>
      </c>
      <c r="E38" s="147"/>
    </row>
    <row r="39" spans="1:5">
      <c r="A39" s="145">
        <v>1963</v>
      </c>
      <c r="B39" s="147">
        <v>3.12</v>
      </c>
      <c r="C39" s="150">
        <v>1.6459999999999999</v>
      </c>
      <c r="D39" s="146">
        <f>((1+B39/100)/(1+C39/100)-1)*100</f>
        <v>1.4501308462703921</v>
      </c>
    </row>
    <row r="40" spans="1:5">
      <c r="A40" s="145">
        <v>1964</v>
      </c>
      <c r="B40" s="147">
        <v>3.54</v>
      </c>
      <c r="C40" s="150">
        <v>1.198</v>
      </c>
      <c r="D40" s="146">
        <f>((1+B40/100)/(1+C40/100)-1)*100</f>
        <v>2.3142749856716494</v>
      </c>
    </row>
    <row r="41" spans="1:5">
      <c r="A41" s="145">
        <v>1965</v>
      </c>
      <c r="B41" s="147">
        <v>3.93</v>
      </c>
      <c r="C41" s="150">
        <v>1.92</v>
      </c>
      <c r="D41" s="146">
        <f>((1+B41/100)/(1+C41/100)-1)*100</f>
        <v>1.9721350078492739</v>
      </c>
    </row>
    <row r="42" spans="1:5">
      <c r="A42" s="145">
        <v>1966</v>
      </c>
      <c r="B42" s="147">
        <v>4.76</v>
      </c>
      <c r="C42" s="150">
        <v>3.359</v>
      </c>
      <c r="D42" s="146">
        <f>((1+B42/100)/(1+C42/100)-1)*100</f>
        <v>1.3554697704118768</v>
      </c>
    </row>
    <row r="43" spans="1:5">
      <c r="A43" s="145">
        <v>1967</v>
      </c>
      <c r="B43" s="147">
        <v>4.21</v>
      </c>
      <c r="C43" s="150">
        <v>3.2810000000000001</v>
      </c>
      <c r="D43" s="146">
        <f>((1+B43/100)/(1+C43/100)-1)*100</f>
        <v>0.89948780511419635</v>
      </c>
    </row>
    <row r="44" spans="1:5">
      <c r="A44" s="145">
        <v>1968</v>
      </c>
      <c r="B44" s="147">
        <v>5.21</v>
      </c>
      <c r="C44" s="150">
        <v>4.7060000000000004</v>
      </c>
      <c r="D44" s="146">
        <f>((1+B44/100)/(1+C44/100)-1)*100</f>
        <v>0.48134777376653837</v>
      </c>
    </row>
    <row r="45" spans="1:5">
      <c r="A45" s="145">
        <v>1969</v>
      </c>
      <c r="B45" s="147">
        <v>6.58</v>
      </c>
      <c r="C45" s="150">
        <v>5.899</v>
      </c>
      <c r="D45" s="146">
        <f>((1+B45/100)/(1+C45/100)-1)*100</f>
        <v>0.64306556246989111</v>
      </c>
    </row>
    <row r="46" spans="1:5">
      <c r="A46" s="145">
        <v>1970</v>
      </c>
      <c r="B46" s="147">
        <v>6.52</v>
      </c>
      <c r="C46" s="150">
        <v>5.57</v>
      </c>
      <c r="D46" s="146">
        <f>((1+B46/100)/(1+C46/100)-1)*100</f>
        <v>0.8998768589561168</v>
      </c>
    </row>
    <row r="47" spans="1:5">
      <c r="A47" s="145">
        <v>1971</v>
      </c>
      <c r="B47" s="147">
        <v>4.3899999999999997</v>
      </c>
      <c r="C47" s="150">
        <v>3.266</v>
      </c>
      <c r="D47" s="146">
        <f>((1+B47/100)/(1+C47/100)-1)*100</f>
        <v>1.0884511843201272</v>
      </c>
    </row>
    <row r="48" spans="1:5">
      <c r="A48" s="145">
        <v>1972</v>
      </c>
      <c r="B48" s="147">
        <v>3.84</v>
      </c>
      <c r="C48" s="150">
        <v>3.4060000000000001</v>
      </c>
      <c r="D48" s="146">
        <f>((1+B48/100)/(1+C48/100)-1)*100</f>
        <v>0.41970485271647373</v>
      </c>
    </row>
    <row r="49" spans="1:4">
      <c r="A49" s="145">
        <v>1973</v>
      </c>
      <c r="B49" s="147">
        <v>6.93</v>
      </c>
      <c r="C49" s="150">
        <v>8.9410000000000007</v>
      </c>
      <c r="D49" s="146">
        <f>((1+B49/100)/(1+C49/100)-1)*100</f>
        <v>-1.8459533141792384</v>
      </c>
    </row>
    <row r="50" spans="1:4">
      <c r="A50" s="145">
        <v>1974</v>
      </c>
      <c r="B50" s="147">
        <v>8</v>
      </c>
      <c r="C50" s="150">
        <v>12.095000000000001</v>
      </c>
      <c r="D50" s="146">
        <f>((1+B50/100)/(1+C50/100)-1)*100</f>
        <v>-3.6531513448414321</v>
      </c>
    </row>
    <row r="51" spans="1:4">
      <c r="A51" s="145">
        <v>1975</v>
      </c>
      <c r="B51" s="147">
        <v>5.8</v>
      </c>
      <c r="C51" s="150">
        <v>7.1289999999999996</v>
      </c>
      <c r="D51" s="146">
        <f>((1+B51/100)/(1+C51/100)-1)*100</f>
        <v>-1.2405604458176622</v>
      </c>
    </row>
    <row r="52" spans="1:4">
      <c r="A52" s="145">
        <v>1976</v>
      </c>
      <c r="B52" s="147">
        <v>5.08</v>
      </c>
      <c r="C52" s="150">
        <v>5.0359999999999996</v>
      </c>
      <c r="D52" s="146">
        <f>((1+B52/100)/(1+C52/100)-1)*100</f>
        <v>4.1890399482080731E-2</v>
      </c>
    </row>
    <row r="53" spans="1:4">
      <c r="A53" s="145">
        <v>1977</v>
      </c>
      <c r="B53" s="147">
        <v>5.12</v>
      </c>
      <c r="C53" s="150">
        <v>6.6779999999999999</v>
      </c>
      <c r="D53" s="146">
        <f>((1+B53/100)/(1+C53/100)-1)*100</f>
        <v>-1.460469825081101</v>
      </c>
    </row>
    <row r="54" spans="1:4">
      <c r="A54" s="145">
        <v>1978</v>
      </c>
      <c r="B54" s="147">
        <v>7.18</v>
      </c>
      <c r="C54" s="150">
        <v>8.9890000000000008</v>
      </c>
      <c r="D54" s="146">
        <f>((1+B54/100)/(1+C54/100)-1)*100</f>
        <v>-1.6598005303287477</v>
      </c>
    </row>
    <row r="55" spans="1:4">
      <c r="A55" s="145">
        <v>1979</v>
      </c>
      <c r="B55" s="147">
        <v>10.38</v>
      </c>
      <c r="C55" s="150">
        <v>13.255000000000001</v>
      </c>
      <c r="D55" s="146">
        <f>((1+B55/100)/(1+C55/100)-1)*100</f>
        <v>-2.5385192706723569</v>
      </c>
    </row>
    <row r="56" spans="1:4">
      <c r="A56" s="145">
        <v>1980</v>
      </c>
      <c r="B56" s="147">
        <v>11.24</v>
      </c>
      <c r="C56" s="150">
        <v>12.353999999999999</v>
      </c>
      <c r="D56" s="146">
        <f>((1+B56/100)/(1+C56/100)-1)*100</f>
        <v>-0.99150898054363168</v>
      </c>
    </row>
    <row r="57" spans="1:4">
      <c r="A57" s="145">
        <v>1981</v>
      </c>
      <c r="B57" s="147">
        <v>14.71</v>
      </c>
      <c r="C57" s="150">
        <v>8.9120000000000008</v>
      </c>
      <c r="D57" s="146">
        <f>((1+B57/100)/(1+C57/100)-1)*100</f>
        <v>5.3235639782576616</v>
      </c>
    </row>
    <row r="58" spans="1:4">
      <c r="A58" s="145">
        <v>1982</v>
      </c>
      <c r="B58" s="147">
        <v>10.54</v>
      </c>
      <c r="C58" s="150">
        <v>3.8260000000000001</v>
      </c>
      <c r="D58" s="146">
        <f>((1+B58/100)/(1+C58/100)-1)*100</f>
        <v>6.4665883304759975</v>
      </c>
    </row>
    <row r="59" spans="1:4">
      <c r="A59" s="145">
        <v>1983</v>
      </c>
      <c r="B59" s="147">
        <v>8.8000000000000007</v>
      </c>
      <c r="C59" s="150">
        <v>3.7869999999999999</v>
      </c>
      <c r="D59" s="146">
        <f>((1+B59/100)/(1+C59/100)-1)*100</f>
        <v>4.8300846926879082</v>
      </c>
    </row>
    <row r="60" spans="1:4">
      <c r="A60" s="145">
        <v>1984</v>
      </c>
      <c r="B60" s="147">
        <v>9.85</v>
      </c>
      <c r="C60" s="150">
        <v>4.0430000000000001</v>
      </c>
      <c r="D60" s="146">
        <f>((1+B60/100)/(1+C60/100)-1)*100</f>
        <v>5.5813461741779813</v>
      </c>
    </row>
    <row r="61" spans="1:4">
      <c r="A61" s="145">
        <v>1985</v>
      </c>
      <c r="B61" s="147">
        <v>7.72</v>
      </c>
      <c r="C61" s="150">
        <v>3.7909999999999999</v>
      </c>
      <c r="D61" s="146">
        <f>((1+B61/100)/(1+C61/100)-1)*100</f>
        <v>3.7854919983428159</v>
      </c>
    </row>
    <row r="62" spans="1:4">
      <c r="A62" s="145">
        <v>1986</v>
      </c>
      <c r="B62" s="147">
        <v>6.16</v>
      </c>
      <c r="C62" s="150">
        <v>1.1870000000000001</v>
      </c>
      <c r="D62" s="146">
        <f>((1+B62/100)/(1+C62/100)-1)*100</f>
        <v>4.9146629507743178</v>
      </c>
    </row>
    <row r="63" spans="1:4">
      <c r="A63" s="145">
        <v>1987</v>
      </c>
      <c r="B63" s="147">
        <v>5.47</v>
      </c>
      <c r="C63" s="150">
        <v>4.3319999999999999</v>
      </c>
      <c r="D63" s="146">
        <f>((1+B63/100)/(1+C63/100)-1)*100</f>
        <v>1.0907487635624769</v>
      </c>
    </row>
    <row r="64" spans="1:4">
      <c r="A64" s="145">
        <v>1988</v>
      </c>
      <c r="B64" s="147">
        <v>6.35</v>
      </c>
      <c r="C64" s="150">
        <v>4.4119999999999999</v>
      </c>
      <c r="D64" s="146">
        <f>((1+B64/100)/(1+C64/100)-1)*100</f>
        <v>1.8561084932766203</v>
      </c>
    </row>
    <row r="65" spans="1:4">
      <c r="A65" s="145">
        <v>1989</v>
      </c>
      <c r="B65" s="147">
        <v>8.3699999999999992</v>
      </c>
      <c r="C65" s="150">
        <v>4.6399999999999997</v>
      </c>
      <c r="D65" s="146">
        <f>((1+B65/100)/(1+C65/100)-1)*100</f>
        <v>3.5646024464831783</v>
      </c>
    </row>
    <row r="66" spans="1:4">
      <c r="A66" s="145">
        <v>1990</v>
      </c>
      <c r="B66" s="147">
        <v>7.81</v>
      </c>
      <c r="C66" s="150">
        <v>6.2549999999999999</v>
      </c>
      <c r="D66" s="146">
        <f>((1+B66/100)/(1+C66/100)-1)*100</f>
        <v>1.4634605430332792</v>
      </c>
    </row>
    <row r="67" spans="1:4">
      <c r="A67" s="145">
        <v>1991</v>
      </c>
      <c r="B67" s="147">
        <v>5.6</v>
      </c>
      <c r="C67" s="150">
        <v>2.9809999999999999</v>
      </c>
      <c r="D67" s="146">
        <f>((1+B67/100)/(1+C67/100)-1)*100</f>
        <v>2.5431875782911506</v>
      </c>
    </row>
    <row r="68" spans="1:4">
      <c r="A68" s="145">
        <v>1992</v>
      </c>
      <c r="B68" s="147">
        <v>3.51</v>
      </c>
      <c r="C68" s="150">
        <v>2.9670000000000001</v>
      </c>
      <c r="D68" s="146">
        <f>((1+B68/100)/(1+C68/100)-1)*100</f>
        <v>0.52735342391250217</v>
      </c>
    </row>
    <row r="69" spans="1:4">
      <c r="A69" s="145">
        <v>1993</v>
      </c>
      <c r="B69" s="147">
        <v>2.9</v>
      </c>
      <c r="C69" s="150">
        <v>2.8109999999999999</v>
      </c>
      <c r="D69" s="146">
        <f>((1+B69/100)/(1+C69/100)-1)*100</f>
        <v>8.656661252199882E-2</v>
      </c>
    </row>
    <row r="70" spans="1:4">
      <c r="A70" s="145">
        <v>1994</v>
      </c>
      <c r="B70" s="147">
        <v>3.9</v>
      </c>
      <c r="C70" s="150">
        <v>2.597</v>
      </c>
      <c r="D70" s="146">
        <f>((1+B70/100)/(1+C70/100)-1)*100</f>
        <v>1.2700176418413589</v>
      </c>
    </row>
    <row r="71" spans="1:4">
      <c r="A71" s="145">
        <v>1995</v>
      </c>
      <c r="B71" s="147">
        <v>5.6</v>
      </c>
      <c r="C71" s="150">
        <v>2.532</v>
      </c>
      <c r="D71" s="146">
        <f>((1+B71/100)/(1+C71/100)-1)*100</f>
        <v>2.992236570046436</v>
      </c>
    </row>
    <row r="72" spans="1:4">
      <c r="A72" s="145">
        <v>1996</v>
      </c>
      <c r="B72" s="147">
        <v>5.21</v>
      </c>
      <c r="C72" s="150">
        <v>3.379</v>
      </c>
      <c r="D72" s="146">
        <f>((1+B72/100)/(1+C72/100)-1)*100</f>
        <v>1.7711527486240053</v>
      </c>
    </row>
    <row r="73" spans="1:4">
      <c r="A73" s="145">
        <v>1997</v>
      </c>
      <c r="B73" s="147">
        <v>5.26</v>
      </c>
      <c r="C73" s="150">
        <v>1.6970000000000001</v>
      </c>
      <c r="D73" s="146">
        <f>((1+B73/100)/(1+C73/100)-1)*100</f>
        <v>3.5035448439973749</v>
      </c>
    </row>
    <row r="74" spans="1:4">
      <c r="A74" s="145">
        <v>1998</v>
      </c>
      <c r="B74" s="147">
        <v>4.8600000000000003</v>
      </c>
      <c r="C74" s="150">
        <v>1.607</v>
      </c>
      <c r="D74" s="146">
        <f>((1+B74/100)/(1+C74/100)-1)*100</f>
        <v>3.2015510742370079</v>
      </c>
    </row>
    <row r="75" spans="1:4">
      <c r="A75" s="145">
        <v>1999</v>
      </c>
      <c r="B75" s="147">
        <v>4.68</v>
      </c>
      <c r="C75" s="150">
        <v>2.6760000000000002</v>
      </c>
      <c r="D75" s="146">
        <f>((1+B75/100)/(1+C75/100)-1)*100</f>
        <v>1.9517706182554884</v>
      </c>
    </row>
    <row r="76" spans="1:4">
      <c r="A76" s="145">
        <v>2000</v>
      </c>
      <c r="B76" s="147">
        <v>5.89</v>
      </c>
      <c r="C76" s="150">
        <v>3.4359999999999999</v>
      </c>
      <c r="D76" s="146">
        <f>((1+B76/100)/(1+C76/100)-1)*100</f>
        <v>2.3724815344754235</v>
      </c>
    </row>
    <row r="77" spans="1:4">
      <c r="A77" s="145">
        <v>2001</v>
      </c>
      <c r="B77" s="147">
        <v>3.83</v>
      </c>
      <c r="C77" s="150">
        <v>1.6040000000000001</v>
      </c>
      <c r="D77" s="146">
        <f>((1+B77/100)/(1+C77/100)-1)*100</f>
        <v>2.1908586276130793</v>
      </c>
    </row>
    <row r="78" spans="1:4">
      <c r="A78" s="145">
        <v>2002</v>
      </c>
      <c r="B78" s="147">
        <v>1.65</v>
      </c>
      <c r="C78" s="150">
        <v>2.48</v>
      </c>
      <c r="D78" s="146">
        <f>((1+B78/100)/(1+C78/100)-1)*100</f>
        <v>-0.80991412958625331</v>
      </c>
    </row>
    <row r="79" spans="1:4">
      <c r="A79" s="145">
        <v>2003</v>
      </c>
      <c r="B79" s="147">
        <v>1.02</v>
      </c>
      <c r="C79" s="150">
        <v>2.0350000000000001</v>
      </c>
      <c r="D79" s="146">
        <f>((1+B79/100)/(1+C79/100)-1)*100</f>
        <v>-0.99475670113197134</v>
      </c>
    </row>
    <row r="80" spans="1:4">
      <c r="A80" s="145">
        <v>2004</v>
      </c>
      <c r="B80" s="147">
        <v>1.2</v>
      </c>
      <c r="C80" s="150">
        <v>3.3420000000000001</v>
      </c>
      <c r="D80" s="146">
        <f>((1+B80/100)/(1+C80/100)-1)*100</f>
        <v>-2.0727293839871486</v>
      </c>
    </row>
    <row r="81" spans="1:4">
      <c r="A81" s="145">
        <v>2005</v>
      </c>
      <c r="B81" s="147">
        <v>2.98</v>
      </c>
      <c r="C81" s="150">
        <v>3.339</v>
      </c>
      <c r="D81" s="146">
        <f>((1+B81/100)/(1+C81/100)-1)*100</f>
        <v>-0.34740030385430609</v>
      </c>
    </row>
    <row r="82" spans="1:4">
      <c r="A82" s="145">
        <v>2006</v>
      </c>
      <c r="B82" s="147">
        <v>4.8</v>
      </c>
      <c r="C82" s="150">
        <v>2.524</v>
      </c>
      <c r="D82" s="146">
        <f>((1+B82/100)/(1+C82/100)-1)*100</f>
        <v>2.2199680074909356</v>
      </c>
    </row>
    <row r="83" spans="1:4">
      <c r="A83" s="145">
        <v>2007</v>
      </c>
      <c r="B83" s="147">
        <v>4.66</v>
      </c>
      <c r="C83" s="150">
        <v>4.1109999999999998</v>
      </c>
      <c r="D83" s="146">
        <f>((1+B83/100)/(1+C83/100)-1)*100</f>
        <v>0.52732180077033064</v>
      </c>
    </row>
    <row r="84" spans="1:4">
      <c r="A84" s="145">
        <v>2008</v>
      </c>
      <c r="B84" s="147">
        <v>1.6</v>
      </c>
      <c r="C84" s="150">
        <v>-2.4E-2</v>
      </c>
      <c r="D84" s="146">
        <f>((1+B84/100)/(1+C84/100)-1)*100</f>
        <v>1.624389853564856</v>
      </c>
    </row>
    <row r="85" spans="1:4">
      <c r="A85" s="145">
        <v>2009</v>
      </c>
      <c r="B85" s="147">
        <v>0.1</v>
      </c>
      <c r="C85" s="150">
        <v>2.8149999999999999</v>
      </c>
      <c r="D85" s="146">
        <f>((1+B85/100)/(1+C85/100)-1)*100</f>
        <v>-2.6406652725769586</v>
      </c>
    </row>
    <row r="86" spans="1:4">
      <c r="A86" s="145">
        <v>2010</v>
      </c>
      <c r="B86" s="147">
        <v>0.12</v>
      </c>
      <c r="C86" s="150">
        <v>1.4219999999999999</v>
      </c>
      <c r="D86" s="146">
        <f>((1+B86/100)/(1+C86/100)-1)*100</f>
        <v>-1.2837451440515624</v>
      </c>
    </row>
    <row r="87" spans="1:4">
      <c r="A87" s="145">
        <v>2011</v>
      </c>
      <c r="B87" s="147">
        <v>0.04</v>
      </c>
      <c r="C87" s="150">
        <v>3.0169999999999999</v>
      </c>
      <c r="D87" s="146">
        <f>((1+B87/100)/(1+C87/100)-1)*100</f>
        <v>-2.889814302493765</v>
      </c>
    </row>
    <row r="88" spans="1:4">
      <c r="A88" s="145">
        <v>2012</v>
      </c>
      <c r="B88" s="147">
        <v>0.06</v>
      </c>
      <c r="C88" s="150">
        <v>1.766</v>
      </c>
      <c r="D88" s="146">
        <f>((1+B88/100)/(1+C88/100)-1)*100</f>
        <v>-1.6763948666548845</v>
      </c>
    </row>
    <row r="89" spans="1:4" ht="15.75" thickBot="1">
      <c r="A89" s="145">
        <v>2013</v>
      </c>
      <c r="B89" s="147">
        <v>0.02</v>
      </c>
      <c r="C89" s="149">
        <v>1.51</v>
      </c>
      <c r="D89" s="146">
        <f>((1+B89/100)/(1+C89/100)-1)*100</f>
        <v>-1.4678356812136695</v>
      </c>
    </row>
    <row r="90" spans="1:4">
      <c r="A90" s="145">
        <v>2014</v>
      </c>
      <c r="B90" s="147">
        <v>0.02</v>
      </c>
      <c r="C90" s="148">
        <f>100*(234.812/233.049-1)</f>
        <v>0.7564932696557447</v>
      </c>
      <c r="D90" s="146">
        <f>((1+B90/100)/(1+C90/100)-1)*100</f>
        <v>-0.73096357937414425</v>
      </c>
    </row>
    <row r="91" spans="1:4">
      <c r="A91" s="145">
        <v>2015</v>
      </c>
      <c r="B91" s="147">
        <v>0.02</v>
      </c>
      <c r="C91" s="147">
        <f>100*(236.525/234.812-1)</f>
        <v>0.72951978604158807</v>
      </c>
      <c r="D91" s="146">
        <f>((1+B91/100)/(1+C91/100)-1)*100</f>
        <v>-0.70438118592114352</v>
      </c>
    </row>
    <row r="92" spans="1:4">
      <c r="A92" s="145">
        <v>2016</v>
      </c>
      <c r="B92" s="147">
        <v>0.18860000000000002</v>
      </c>
      <c r="C92" s="147">
        <v>2.0699999999999998</v>
      </c>
      <c r="D92" s="146">
        <f>((1+B92/100)/(1+C92/100)-1)*100</f>
        <v>-1.8432448319780415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opLeftCell="J1" workbookViewId="0">
      <selection activeCell="T7" sqref="T7"/>
    </sheetView>
  </sheetViews>
  <sheetFormatPr defaultRowHeight="15"/>
  <cols>
    <col min="1" max="5" width="9" style="52"/>
    <col min="6" max="6" width="9" style="113"/>
    <col min="7" max="9" width="9" style="52"/>
    <col min="10" max="10" width="12.875" style="52" customWidth="1"/>
    <col min="11" max="17" width="9" style="52"/>
    <col min="18" max="18" width="8.375" style="52" customWidth="1"/>
    <col min="19" max="16384" width="9" style="52"/>
  </cols>
  <sheetData>
    <row r="1" spans="1:20">
      <c r="B1" s="113" t="s">
        <v>111</v>
      </c>
      <c r="C1" s="113" t="s">
        <v>110</v>
      </c>
      <c r="D1" s="113" t="s">
        <v>109</v>
      </c>
      <c r="E1" s="123" t="s">
        <v>108</v>
      </c>
      <c r="F1" s="123" t="s">
        <v>101</v>
      </c>
      <c r="G1" s="123" t="s">
        <v>74</v>
      </c>
      <c r="K1" s="126" t="s">
        <v>0</v>
      </c>
      <c r="L1" s="126" t="s">
        <v>107</v>
      </c>
      <c r="T1" s="120"/>
    </row>
    <row r="2" spans="1:20">
      <c r="A2" s="52">
        <v>1927</v>
      </c>
      <c r="B2" s="113">
        <v>29.47</v>
      </c>
      <c r="C2" s="113">
        <v>-2.46</v>
      </c>
      <c r="D2" s="113">
        <v>-3.75</v>
      </c>
      <c r="E2" s="113">
        <v>3.12</v>
      </c>
      <c r="F2" s="113">
        <v>8.9278734118536374</v>
      </c>
      <c r="G2" s="113">
        <f t="shared" ref="G2:G33" si="0">B2+E2</f>
        <v>32.589999999999996</v>
      </c>
      <c r="K2" s="53"/>
      <c r="L2" s="126" t="s">
        <v>106</v>
      </c>
      <c r="P2" s="125"/>
    </row>
    <row r="3" spans="1:20">
      <c r="A3" s="52">
        <v>1928</v>
      </c>
      <c r="B3" s="113">
        <v>35.39</v>
      </c>
      <c r="C3" s="113">
        <v>4.2</v>
      </c>
      <c r="D3" s="113">
        <v>-6.15</v>
      </c>
      <c r="E3" s="113">
        <v>3.56</v>
      </c>
      <c r="F3" s="113">
        <v>0.10394122257080252</v>
      </c>
      <c r="G3" s="113">
        <f t="shared" si="0"/>
        <v>38.950000000000003</v>
      </c>
      <c r="M3" s="124" t="s">
        <v>5</v>
      </c>
      <c r="N3" s="124" t="s">
        <v>73</v>
      </c>
      <c r="O3" s="124" t="s">
        <v>74</v>
      </c>
    </row>
    <row r="4" spans="1:20">
      <c r="A4" s="52">
        <v>1929</v>
      </c>
      <c r="B4" s="113">
        <v>-19.54</v>
      </c>
      <c r="C4" s="113">
        <v>-30.78</v>
      </c>
      <c r="D4" s="113">
        <v>11.83</v>
      </c>
      <c r="E4" s="113">
        <v>4.75</v>
      </c>
      <c r="F4" s="113">
        <v>3.4213040009367868</v>
      </c>
      <c r="G4" s="113">
        <f t="shared" si="0"/>
        <v>-14.79</v>
      </c>
      <c r="K4" s="52" t="s">
        <v>1</v>
      </c>
      <c r="M4" s="113">
        <f>AVERAGE(E2:E90)</f>
        <v>3.46561797752809</v>
      </c>
      <c r="N4" s="113">
        <f>AVERAGE(F2:F90)</f>
        <v>5.9988878520110189</v>
      </c>
      <c r="O4" s="113">
        <f>AVERAGE(G2:G90)</f>
        <v>11.768988764044941</v>
      </c>
    </row>
    <row r="5" spans="1:20">
      <c r="A5" s="52">
        <v>1930</v>
      </c>
      <c r="B5" s="113">
        <v>-31.23</v>
      </c>
      <c r="C5" s="113">
        <v>-5.13</v>
      </c>
      <c r="D5" s="113">
        <v>-12.28</v>
      </c>
      <c r="E5" s="113">
        <v>2.41</v>
      </c>
      <c r="F5" s="113">
        <v>4.6584235410746855</v>
      </c>
      <c r="G5" s="113">
        <f t="shared" si="0"/>
        <v>-28.82</v>
      </c>
      <c r="K5" s="52" t="s">
        <v>75</v>
      </c>
      <c r="M5" s="123" t="s">
        <v>76</v>
      </c>
      <c r="N5" s="113">
        <f>N4-$M$4</f>
        <v>2.533269874482929</v>
      </c>
      <c r="O5" s="113">
        <f>O4-$M$4</f>
        <v>8.3033707865168509</v>
      </c>
    </row>
    <row r="6" spans="1:20">
      <c r="A6" s="52">
        <v>1931</v>
      </c>
      <c r="B6" s="113">
        <v>-45.11</v>
      </c>
      <c r="C6" s="113">
        <v>3.53</v>
      </c>
      <c r="D6" s="113">
        <v>-14.29</v>
      </c>
      <c r="E6" s="113">
        <v>1.07</v>
      </c>
      <c r="F6" s="113">
        <v>-5.3093905877475649</v>
      </c>
      <c r="G6" s="113">
        <f t="shared" si="0"/>
        <v>-44.04</v>
      </c>
      <c r="K6" s="52" t="s">
        <v>3</v>
      </c>
      <c r="M6" s="113">
        <f>_xlfn.STDEV.S(E2:E90)</f>
        <v>3.1347879278191071</v>
      </c>
      <c r="N6" s="113">
        <f>_xlfn.STDEV.S(F2:F90)</f>
        <v>10.018092167663715</v>
      </c>
      <c r="O6" s="113">
        <f>_xlfn.STDEV.S(G2:G90)</f>
        <v>20.275401691175158</v>
      </c>
    </row>
    <row r="7" spans="1:20">
      <c r="A7" s="52">
        <v>1932</v>
      </c>
      <c r="B7" s="113">
        <v>-9.39</v>
      </c>
      <c r="C7" s="113">
        <v>4.68</v>
      </c>
      <c r="D7" s="113">
        <v>10.16</v>
      </c>
      <c r="E7" s="113">
        <v>0.96</v>
      </c>
      <c r="F7" s="113">
        <v>16.842271753895389</v>
      </c>
      <c r="G7" s="113">
        <f t="shared" si="0"/>
        <v>-8.43</v>
      </c>
      <c r="K7" s="52" t="s">
        <v>77</v>
      </c>
      <c r="M7" s="52">
        <f>MAX(E1:E90)</f>
        <v>14.71</v>
      </c>
      <c r="N7" s="113">
        <f>MAX(F1:F90)</f>
        <v>40.361343237858385</v>
      </c>
      <c r="O7" s="52">
        <f>MAX(G1:G90)</f>
        <v>57.349999999999994</v>
      </c>
    </row>
    <row r="8" spans="1:20">
      <c r="A8" s="52">
        <v>1933</v>
      </c>
      <c r="B8" s="113">
        <v>57.05</v>
      </c>
      <c r="C8" s="113">
        <v>48.94</v>
      </c>
      <c r="D8" s="113">
        <v>28.27</v>
      </c>
      <c r="E8" s="113">
        <v>0.3</v>
      </c>
      <c r="F8" s="113">
        <v>-7.4116438391946815E-2</v>
      </c>
      <c r="G8" s="113">
        <f t="shared" si="0"/>
        <v>57.349999999999994</v>
      </c>
      <c r="K8" s="52" t="s">
        <v>78</v>
      </c>
      <c r="M8" s="113">
        <f>MIN(E2:E90)</f>
        <v>-0.02</v>
      </c>
      <c r="N8" s="113">
        <f>MIN(F2:F90)</f>
        <v>-14.903292330646146</v>
      </c>
      <c r="O8" s="113">
        <f>MIN(G2:G90)</f>
        <v>-44.04</v>
      </c>
    </row>
    <row r="9" spans="1:20">
      <c r="A9" s="52">
        <v>1934</v>
      </c>
      <c r="B9" s="113">
        <v>3.02</v>
      </c>
      <c r="C9" s="113">
        <v>25.44</v>
      </c>
      <c r="D9" s="113">
        <v>-27.37</v>
      </c>
      <c r="E9" s="113">
        <v>0.16</v>
      </c>
      <c r="F9" s="113">
        <v>10.02595852516257</v>
      </c>
      <c r="G9" s="113">
        <f t="shared" si="0"/>
        <v>3.18</v>
      </c>
      <c r="M9" s="113"/>
    </row>
    <row r="10" spans="1:20">
      <c r="A10" s="52">
        <v>1935</v>
      </c>
      <c r="B10" s="113">
        <v>44.96</v>
      </c>
      <c r="C10" s="113">
        <v>6.77</v>
      </c>
      <c r="D10" s="113">
        <v>14.73</v>
      </c>
      <c r="E10" s="113">
        <v>0.17</v>
      </c>
      <c r="F10" s="113">
        <v>4.9840844326778155</v>
      </c>
      <c r="G10" s="113">
        <f t="shared" si="0"/>
        <v>45.13</v>
      </c>
    </row>
    <row r="11" spans="1:20">
      <c r="A11" s="52">
        <v>1936</v>
      </c>
      <c r="B11" s="113">
        <v>32.07</v>
      </c>
      <c r="C11" s="113">
        <v>17.87</v>
      </c>
      <c r="D11" s="113">
        <v>35.86</v>
      </c>
      <c r="E11" s="113">
        <v>0.18</v>
      </c>
      <c r="F11" s="113">
        <v>7.5152135443994128</v>
      </c>
      <c r="G11" s="113">
        <f t="shared" si="0"/>
        <v>32.25</v>
      </c>
    </row>
    <row r="12" spans="1:20" ht="15.75" thickBot="1">
      <c r="A12" s="52">
        <v>1937</v>
      </c>
      <c r="B12" s="113">
        <v>-34.96</v>
      </c>
      <c r="C12" s="113">
        <v>-14</v>
      </c>
      <c r="D12" s="113">
        <v>-3.97</v>
      </c>
      <c r="E12" s="113">
        <v>0.31</v>
      </c>
      <c r="F12" s="113">
        <v>0.23196348778955489</v>
      </c>
      <c r="G12" s="113">
        <f t="shared" si="0"/>
        <v>-34.65</v>
      </c>
    </row>
    <row r="13" spans="1:20">
      <c r="A13" s="52">
        <v>1938</v>
      </c>
      <c r="B13" s="113">
        <v>28.48</v>
      </c>
      <c r="C13" s="113">
        <v>9.35</v>
      </c>
      <c r="D13" s="113">
        <v>-12.18</v>
      </c>
      <c r="E13" s="113">
        <v>-0.02</v>
      </c>
      <c r="F13" s="113">
        <v>5.5323099156870281</v>
      </c>
      <c r="G13" s="113">
        <f t="shared" si="0"/>
        <v>28.46</v>
      </c>
      <c r="I13" s="122" t="s">
        <v>105</v>
      </c>
      <c r="J13" s="116"/>
      <c r="K13" s="113"/>
      <c r="M13" s="122" t="s">
        <v>104</v>
      </c>
      <c r="N13" s="115"/>
      <c r="O13" s="115"/>
      <c r="P13" s="52" t="s">
        <v>103</v>
      </c>
      <c r="Q13" s="122"/>
      <c r="R13" s="122"/>
    </row>
    <row r="14" spans="1:20">
      <c r="A14" s="52">
        <v>1939</v>
      </c>
      <c r="B14" s="113">
        <v>2.7</v>
      </c>
      <c r="C14" s="113">
        <v>5.85</v>
      </c>
      <c r="D14" s="113">
        <v>-19.170000000000002</v>
      </c>
      <c r="E14" s="113">
        <v>0.02</v>
      </c>
      <c r="F14" s="113">
        <v>5.9399134441890267</v>
      </c>
      <c r="G14" s="113">
        <f t="shared" si="0"/>
        <v>2.72</v>
      </c>
      <c r="I14" s="118"/>
      <c r="J14" s="119"/>
      <c r="K14" s="113"/>
      <c r="M14" s="117"/>
      <c r="N14" s="117"/>
      <c r="O14" s="117"/>
      <c r="Q14" s="117"/>
      <c r="R14" s="118"/>
    </row>
    <row r="15" spans="1:20">
      <c r="A15" s="52">
        <v>1940</v>
      </c>
      <c r="B15" s="113">
        <v>-7.14</v>
      </c>
      <c r="C15" s="113">
        <v>0.79</v>
      </c>
      <c r="D15" s="113">
        <v>-0.82</v>
      </c>
      <c r="E15" s="113">
        <v>0</v>
      </c>
      <c r="F15" s="113">
        <v>6.0868930817697953</v>
      </c>
      <c r="G15" s="113">
        <f t="shared" si="0"/>
        <v>-7.14</v>
      </c>
      <c r="I15" s="118"/>
      <c r="K15" s="113"/>
      <c r="M15" s="52" t="s">
        <v>102</v>
      </c>
      <c r="N15" s="52" t="s">
        <v>101</v>
      </c>
      <c r="O15" s="52" t="s">
        <v>74</v>
      </c>
      <c r="P15" s="52" t="s">
        <v>102</v>
      </c>
      <c r="Q15" s="52" t="s">
        <v>101</v>
      </c>
      <c r="R15" s="52" t="s">
        <v>74</v>
      </c>
    </row>
    <row r="16" spans="1:20">
      <c r="A16" s="52">
        <v>1941</v>
      </c>
      <c r="B16" s="113">
        <v>-10.53</v>
      </c>
      <c r="C16" s="113">
        <v>-4.04</v>
      </c>
      <c r="D16" s="113">
        <v>11.13</v>
      </c>
      <c r="E16" s="113">
        <v>0.06</v>
      </c>
      <c r="F16" s="113">
        <v>0.93281105866951375</v>
      </c>
      <c r="G16" s="113">
        <f t="shared" si="0"/>
        <v>-10.469999999999999</v>
      </c>
      <c r="I16" s="118">
        <v>-40</v>
      </c>
      <c r="K16" s="113"/>
      <c r="L16" s="119" t="s">
        <v>100</v>
      </c>
      <c r="M16" s="115">
        <f t="shared" ref="M16:M37" si="1">P16/P$37</f>
        <v>0</v>
      </c>
      <c r="N16" s="115">
        <f t="shared" ref="N16:N37" si="2">Q16/Q$37</f>
        <v>0</v>
      </c>
      <c r="O16" s="115">
        <f t="shared" ref="O16:O37" si="3">R16/R$37</f>
        <v>1.1235955056179775E-2</v>
      </c>
      <c r="P16" s="117">
        <v>0</v>
      </c>
      <c r="Q16" s="117">
        <v>0</v>
      </c>
      <c r="R16" s="117">
        <v>1</v>
      </c>
    </row>
    <row r="17" spans="1:20">
      <c r="A17" s="52">
        <v>1942</v>
      </c>
      <c r="B17" s="113">
        <v>16.2</v>
      </c>
      <c r="C17" s="113">
        <v>5.05</v>
      </c>
      <c r="D17" s="113">
        <v>19.87</v>
      </c>
      <c r="E17" s="113">
        <v>0.27</v>
      </c>
      <c r="F17" s="113">
        <v>3.2181519684325366</v>
      </c>
      <c r="G17" s="113">
        <f t="shared" si="0"/>
        <v>16.47</v>
      </c>
      <c r="I17" s="118">
        <v>-35</v>
      </c>
      <c r="K17" s="113"/>
      <c r="L17" s="119" t="s">
        <v>99</v>
      </c>
      <c r="M17" s="115">
        <f t="shared" si="1"/>
        <v>0</v>
      </c>
      <c r="N17" s="115">
        <f t="shared" si="2"/>
        <v>0</v>
      </c>
      <c r="O17" s="115">
        <f t="shared" si="3"/>
        <v>1.1235955056179775E-2</v>
      </c>
      <c r="P17" s="117">
        <v>0</v>
      </c>
      <c r="Q17" s="117">
        <v>0</v>
      </c>
      <c r="R17" s="117">
        <v>1</v>
      </c>
    </row>
    <row r="18" spans="1:20">
      <c r="A18" s="52">
        <v>1943</v>
      </c>
      <c r="B18" s="113">
        <v>27.96</v>
      </c>
      <c r="C18" s="113">
        <v>33.35</v>
      </c>
      <c r="D18" s="113">
        <v>38.97</v>
      </c>
      <c r="E18" s="113">
        <v>0.35</v>
      </c>
      <c r="F18" s="113">
        <v>2.0842923819768044</v>
      </c>
      <c r="G18" s="113">
        <f t="shared" si="0"/>
        <v>28.310000000000002</v>
      </c>
      <c r="I18" s="118">
        <v>-30</v>
      </c>
      <c r="K18" s="113"/>
      <c r="L18" s="119" t="s">
        <v>98</v>
      </c>
      <c r="M18" s="115">
        <f t="shared" si="1"/>
        <v>0</v>
      </c>
      <c r="N18" s="115">
        <f t="shared" si="2"/>
        <v>0</v>
      </c>
      <c r="O18" s="115">
        <f t="shared" si="3"/>
        <v>1.1235955056179775E-2</v>
      </c>
      <c r="P18" s="117">
        <v>0</v>
      </c>
      <c r="Q18" s="117">
        <v>0</v>
      </c>
      <c r="R18" s="117">
        <v>1</v>
      </c>
      <c r="T18" s="120"/>
    </row>
    <row r="19" spans="1:20">
      <c r="A19" s="52">
        <v>1944</v>
      </c>
      <c r="B19" s="113">
        <v>20.97</v>
      </c>
      <c r="C19" s="113">
        <v>17.98</v>
      </c>
      <c r="D19" s="113">
        <v>15.61</v>
      </c>
      <c r="E19" s="113">
        <v>0.33</v>
      </c>
      <c r="F19" s="113">
        <v>2.8146732743146829</v>
      </c>
      <c r="G19" s="113">
        <f t="shared" si="0"/>
        <v>21.299999999999997</v>
      </c>
      <c r="I19" s="118">
        <v>-25</v>
      </c>
      <c r="K19" s="113"/>
      <c r="L19" s="119" t="s">
        <v>97</v>
      </c>
      <c r="M19" s="115">
        <f t="shared" si="1"/>
        <v>0</v>
      </c>
      <c r="N19" s="115">
        <f t="shared" si="2"/>
        <v>0</v>
      </c>
      <c r="O19" s="115">
        <f t="shared" si="3"/>
        <v>2.247191011235955E-2</v>
      </c>
      <c r="P19" s="117">
        <v>0</v>
      </c>
      <c r="Q19" s="117">
        <v>0</v>
      </c>
      <c r="R19" s="117">
        <v>2</v>
      </c>
    </row>
    <row r="20" spans="1:20">
      <c r="A20" s="52">
        <v>1945</v>
      </c>
      <c r="B20" s="113">
        <v>38.380000000000003</v>
      </c>
      <c r="C20" s="113">
        <v>25.56</v>
      </c>
      <c r="D20" s="113">
        <v>11.4</v>
      </c>
      <c r="E20" s="113">
        <v>0.33</v>
      </c>
      <c r="F20" s="113">
        <v>10.734366504132243</v>
      </c>
      <c r="G20" s="113">
        <f t="shared" si="0"/>
        <v>38.71</v>
      </c>
      <c r="I20" s="118">
        <v>-20</v>
      </c>
      <c r="K20" s="113"/>
      <c r="L20" s="119" t="s">
        <v>96</v>
      </c>
      <c r="M20" s="115">
        <f t="shared" si="1"/>
        <v>0</v>
      </c>
      <c r="N20" s="115">
        <f t="shared" si="2"/>
        <v>0</v>
      </c>
      <c r="O20" s="115">
        <f t="shared" si="3"/>
        <v>1.1235955056179775E-2</v>
      </c>
      <c r="P20" s="117">
        <v>0</v>
      </c>
      <c r="Q20" s="117">
        <v>0</v>
      </c>
      <c r="R20" s="117">
        <v>1</v>
      </c>
    </row>
    <row r="21" spans="1:20">
      <c r="A21" s="52">
        <v>1946</v>
      </c>
      <c r="B21" s="113">
        <v>-6.73</v>
      </c>
      <c r="C21" s="113">
        <v>-3.79</v>
      </c>
      <c r="D21" s="113">
        <v>2.98</v>
      </c>
      <c r="E21" s="113">
        <v>0.35</v>
      </c>
      <c r="F21" s="113">
        <v>-0.10173385267600032</v>
      </c>
      <c r="G21" s="113">
        <f t="shared" si="0"/>
        <v>-6.3800000000000008</v>
      </c>
      <c r="I21" s="118">
        <v>-15</v>
      </c>
      <c r="K21" s="113"/>
      <c r="L21" s="119" t="s">
        <v>95</v>
      </c>
      <c r="M21" s="115">
        <f t="shared" si="1"/>
        <v>0</v>
      </c>
      <c r="N21" s="115">
        <f t="shared" si="2"/>
        <v>0</v>
      </c>
      <c r="O21" s="115">
        <f t="shared" si="3"/>
        <v>1.1235955056179775E-2</v>
      </c>
      <c r="P21" s="117">
        <v>0</v>
      </c>
      <c r="Q21" s="117">
        <v>0</v>
      </c>
      <c r="R21" s="117">
        <v>1</v>
      </c>
    </row>
    <row r="22" spans="1:20">
      <c r="A22" s="52">
        <v>1947</v>
      </c>
      <c r="B22" s="113">
        <v>2.95</v>
      </c>
      <c r="C22" s="113">
        <v>-7.08</v>
      </c>
      <c r="D22" s="113">
        <v>9.76</v>
      </c>
      <c r="E22" s="113">
        <v>0.5</v>
      </c>
      <c r="F22" s="113">
        <v>-2.6230731717742262</v>
      </c>
      <c r="G22" s="113">
        <f t="shared" si="0"/>
        <v>3.45</v>
      </c>
      <c r="I22" s="118">
        <v>-10</v>
      </c>
      <c r="K22" s="113"/>
      <c r="L22" s="119" t="s">
        <v>94</v>
      </c>
      <c r="M22" s="115">
        <f t="shared" si="1"/>
        <v>0</v>
      </c>
      <c r="N22" s="115">
        <f t="shared" si="2"/>
        <v>2.247191011235955E-2</v>
      </c>
      <c r="O22" s="115">
        <f t="shared" si="3"/>
        <v>7.8651685393258425E-2</v>
      </c>
      <c r="P22" s="117">
        <v>0</v>
      </c>
      <c r="Q22" s="117">
        <v>2</v>
      </c>
      <c r="R22" s="117">
        <v>7</v>
      </c>
    </row>
    <row r="23" spans="1:20">
      <c r="A23" s="52">
        <v>1948</v>
      </c>
      <c r="B23" s="113">
        <v>1.07</v>
      </c>
      <c r="C23" s="113">
        <v>-9.14</v>
      </c>
      <c r="D23" s="113">
        <v>3.52</v>
      </c>
      <c r="E23" s="113">
        <v>0.81</v>
      </c>
      <c r="F23" s="113">
        <v>3.3987176435309907</v>
      </c>
      <c r="G23" s="113">
        <f t="shared" si="0"/>
        <v>1.8800000000000001</v>
      </c>
      <c r="I23" s="118">
        <v>-5</v>
      </c>
      <c r="K23" s="113"/>
      <c r="L23" s="119" t="s">
        <v>93</v>
      </c>
      <c r="M23" s="115">
        <f t="shared" si="1"/>
        <v>0</v>
      </c>
      <c r="N23" s="115">
        <f t="shared" si="2"/>
        <v>7.8651685393258425E-2</v>
      </c>
      <c r="O23" s="115">
        <f t="shared" si="3"/>
        <v>5.6179775280898875E-2</v>
      </c>
      <c r="P23" s="117">
        <v>0</v>
      </c>
      <c r="Q23" s="117">
        <v>7</v>
      </c>
      <c r="R23" s="117">
        <v>5</v>
      </c>
    </row>
    <row r="24" spans="1:20">
      <c r="A24" s="52">
        <v>1949</v>
      </c>
      <c r="B24" s="113">
        <v>19.12</v>
      </c>
      <c r="C24" s="113">
        <v>3.93</v>
      </c>
      <c r="D24" s="113">
        <v>-4.55</v>
      </c>
      <c r="E24" s="113">
        <v>1.1000000000000001</v>
      </c>
      <c r="F24" s="113">
        <v>6.4486852699754849</v>
      </c>
      <c r="G24" s="113">
        <f t="shared" si="0"/>
        <v>20.220000000000002</v>
      </c>
      <c r="I24" s="118">
        <v>0</v>
      </c>
      <c r="K24" s="113"/>
      <c r="L24" s="119" t="s">
        <v>92</v>
      </c>
      <c r="M24" s="115">
        <f t="shared" si="1"/>
        <v>2.247191011235955E-2</v>
      </c>
      <c r="N24" s="115">
        <f t="shared" si="2"/>
        <v>0.16853932584269662</v>
      </c>
      <c r="O24" s="115">
        <f t="shared" si="3"/>
        <v>3.3707865168539325E-2</v>
      </c>
      <c r="P24" s="117">
        <v>2</v>
      </c>
      <c r="Q24" s="117">
        <v>15</v>
      </c>
      <c r="R24" s="117">
        <v>3</v>
      </c>
    </row>
    <row r="25" spans="1:20">
      <c r="A25" s="52">
        <v>1950</v>
      </c>
      <c r="B25" s="113">
        <v>28.82</v>
      </c>
      <c r="C25" s="113">
        <v>0.93</v>
      </c>
      <c r="D25" s="113">
        <v>27.01</v>
      </c>
      <c r="E25" s="113">
        <v>1.2</v>
      </c>
      <c r="F25" s="113">
        <v>5.9221416899579715E-2</v>
      </c>
      <c r="G25" s="113">
        <f t="shared" si="0"/>
        <v>30.02</v>
      </c>
      <c r="I25" s="118">
        <v>5</v>
      </c>
      <c r="K25" s="113"/>
      <c r="L25" s="119" t="s">
        <v>91</v>
      </c>
      <c r="M25" s="115">
        <f t="shared" si="1"/>
        <v>0.6853932584269663</v>
      </c>
      <c r="N25" s="115">
        <f t="shared" si="2"/>
        <v>0.2808988764044944</v>
      </c>
      <c r="O25" s="115">
        <f t="shared" si="3"/>
        <v>0.12359550561797752</v>
      </c>
      <c r="P25" s="117">
        <v>61</v>
      </c>
      <c r="Q25" s="117">
        <v>25</v>
      </c>
      <c r="R25" s="117">
        <v>11</v>
      </c>
    </row>
    <row r="26" spans="1:20">
      <c r="A26" s="52">
        <v>1951</v>
      </c>
      <c r="B26" s="113">
        <v>19.22</v>
      </c>
      <c r="C26" s="113">
        <v>-5.0999999999999996</v>
      </c>
      <c r="D26" s="113">
        <v>-5.62</v>
      </c>
      <c r="E26" s="113">
        <v>1.49</v>
      </c>
      <c r="F26" s="113">
        <v>-3.9313436951881608</v>
      </c>
      <c r="G26" s="113">
        <f t="shared" si="0"/>
        <v>20.709999999999997</v>
      </c>
      <c r="I26" s="118">
        <v>10</v>
      </c>
      <c r="K26" s="113"/>
      <c r="L26" s="119" t="s">
        <v>90</v>
      </c>
      <c r="M26" s="115">
        <f t="shared" si="1"/>
        <v>0.24719101123595505</v>
      </c>
      <c r="N26" s="115">
        <f t="shared" si="2"/>
        <v>0.19101123595505617</v>
      </c>
      <c r="O26" s="115">
        <f t="shared" si="3"/>
        <v>5.6179775280898875E-2</v>
      </c>
      <c r="P26" s="117">
        <v>22</v>
      </c>
      <c r="Q26" s="117">
        <v>17</v>
      </c>
      <c r="R26" s="117">
        <v>5</v>
      </c>
    </row>
    <row r="27" spans="1:20">
      <c r="A27" s="52">
        <v>1952</v>
      </c>
      <c r="B27" s="113">
        <v>11.8</v>
      </c>
      <c r="C27" s="113">
        <v>-7.02</v>
      </c>
      <c r="D27" s="113">
        <v>4.05</v>
      </c>
      <c r="E27" s="113">
        <v>1.66</v>
      </c>
      <c r="F27" s="113">
        <v>1.1602312765910172</v>
      </c>
      <c r="G27" s="113">
        <f t="shared" si="0"/>
        <v>13.46</v>
      </c>
      <c r="I27" s="118">
        <v>15</v>
      </c>
      <c r="K27" s="113"/>
      <c r="L27" s="121" t="s">
        <v>89</v>
      </c>
      <c r="M27" s="115">
        <f t="shared" si="1"/>
        <v>4.49438202247191E-2</v>
      </c>
      <c r="N27" s="115">
        <f t="shared" si="2"/>
        <v>7.8651685393258425E-2</v>
      </c>
      <c r="O27" s="115">
        <f t="shared" si="3"/>
        <v>7.8651685393258425E-2</v>
      </c>
      <c r="P27" s="117">
        <v>4</v>
      </c>
      <c r="Q27" s="117">
        <v>7</v>
      </c>
      <c r="R27" s="117">
        <v>7</v>
      </c>
    </row>
    <row r="28" spans="1:20">
      <c r="A28" s="52">
        <v>1953</v>
      </c>
      <c r="B28" s="113">
        <v>-1.05</v>
      </c>
      <c r="C28" s="113">
        <v>-0.8</v>
      </c>
      <c r="D28" s="113">
        <v>-8.6999999999999993</v>
      </c>
      <c r="E28" s="113">
        <v>1.82</v>
      </c>
      <c r="F28" s="113">
        <v>3.6369115838128963</v>
      </c>
      <c r="G28" s="113">
        <f t="shared" si="0"/>
        <v>0.77</v>
      </c>
      <c r="I28" s="118">
        <v>20</v>
      </c>
      <c r="K28" s="113"/>
      <c r="L28" s="52" t="s">
        <v>88</v>
      </c>
      <c r="M28" s="115">
        <f t="shared" si="1"/>
        <v>0</v>
      </c>
      <c r="N28" s="115">
        <f t="shared" si="2"/>
        <v>8.98876404494382E-2</v>
      </c>
      <c r="O28" s="115">
        <f t="shared" si="3"/>
        <v>0.10112359550561797</v>
      </c>
      <c r="P28" s="117">
        <v>0</v>
      </c>
      <c r="Q28" s="117">
        <v>8</v>
      </c>
      <c r="R28" s="117">
        <v>9</v>
      </c>
    </row>
    <row r="29" spans="1:20">
      <c r="A29" s="52">
        <v>1954</v>
      </c>
      <c r="B29" s="113">
        <v>49.35</v>
      </c>
      <c r="C29" s="113">
        <v>-2.46</v>
      </c>
      <c r="D29" s="113">
        <v>25.74</v>
      </c>
      <c r="E29" s="113">
        <v>0.86</v>
      </c>
      <c r="F29" s="113">
        <v>7.1872516794748931</v>
      </c>
      <c r="G29" s="113">
        <f t="shared" si="0"/>
        <v>50.21</v>
      </c>
      <c r="I29" s="118">
        <v>25</v>
      </c>
      <c r="K29" s="113"/>
      <c r="L29" s="119" t="s">
        <v>87</v>
      </c>
      <c r="M29" s="115">
        <f t="shared" si="1"/>
        <v>0</v>
      </c>
      <c r="N29" s="115">
        <f t="shared" si="2"/>
        <v>3.3707865168539325E-2</v>
      </c>
      <c r="O29" s="115">
        <f t="shared" si="3"/>
        <v>0.10112359550561797</v>
      </c>
      <c r="P29" s="117">
        <v>0</v>
      </c>
      <c r="Q29" s="117">
        <v>3</v>
      </c>
      <c r="R29" s="117">
        <v>9</v>
      </c>
    </row>
    <row r="30" spans="1:20">
      <c r="A30" s="52">
        <v>1955</v>
      </c>
      <c r="B30" s="113">
        <v>23.75</v>
      </c>
      <c r="C30" s="113">
        <v>-6.76</v>
      </c>
      <c r="D30" s="113">
        <v>5.71</v>
      </c>
      <c r="E30" s="113">
        <v>1.57</v>
      </c>
      <c r="F30" s="113">
        <v>-1.2926399276356304</v>
      </c>
      <c r="G30" s="113">
        <f t="shared" si="0"/>
        <v>25.32</v>
      </c>
      <c r="I30" s="118">
        <v>30</v>
      </c>
      <c r="K30" s="113"/>
      <c r="L30" s="119" t="s">
        <v>86</v>
      </c>
      <c r="M30" s="115">
        <f t="shared" si="1"/>
        <v>0</v>
      </c>
      <c r="N30" s="115">
        <f t="shared" si="2"/>
        <v>2.247191011235955E-2</v>
      </c>
      <c r="O30" s="115">
        <f t="shared" si="3"/>
        <v>0.10112359550561797</v>
      </c>
      <c r="P30" s="117">
        <v>0</v>
      </c>
      <c r="Q30" s="117">
        <v>2</v>
      </c>
      <c r="R30" s="117">
        <v>9</v>
      </c>
    </row>
    <row r="31" spans="1:20">
      <c r="A31" s="52">
        <v>1956</v>
      </c>
      <c r="B31" s="113">
        <v>5.9</v>
      </c>
      <c r="C31" s="113">
        <v>-1.38</v>
      </c>
      <c r="D31" s="113">
        <v>-1.07</v>
      </c>
      <c r="E31" s="113">
        <v>2.46</v>
      </c>
      <c r="F31" s="113">
        <v>-5.5865192636694871</v>
      </c>
      <c r="G31" s="113">
        <f t="shared" si="0"/>
        <v>8.36</v>
      </c>
      <c r="I31" s="118">
        <v>35</v>
      </c>
      <c r="K31" s="113"/>
      <c r="L31" s="119" t="s">
        <v>85</v>
      </c>
      <c r="M31" s="115">
        <f t="shared" si="1"/>
        <v>0</v>
      </c>
      <c r="N31" s="115">
        <f t="shared" si="2"/>
        <v>2.247191011235955E-2</v>
      </c>
      <c r="O31" s="115">
        <f t="shared" si="3"/>
        <v>8.98876404494382E-2</v>
      </c>
      <c r="P31" s="117">
        <v>0</v>
      </c>
      <c r="Q31" s="117">
        <v>2</v>
      </c>
      <c r="R31" s="117">
        <v>8</v>
      </c>
    </row>
    <row r="32" spans="1:20">
      <c r="A32" s="52">
        <v>1957</v>
      </c>
      <c r="B32" s="113">
        <v>-13.16</v>
      </c>
      <c r="C32" s="113">
        <v>-2.76</v>
      </c>
      <c r="D32" s="113">
        <v>-6.42</v>
      </c>
      <c r="E32" s="113">
        <v>3.14</v>
      </c>
      <c r="F32" s="113">
        <v>7.4584191921458709</v>
      </c>
      <c r="G32" s="113">
        <f t="shared" si="0"/>
        <v>-10.02</v>
      </c>
      <c r="I32" s="118">
        <v>40</v>
      </c>
      <c r="K32" s="113"/>
      <c r="L32" s="119" t="s">
        <v>84</v>
      </c>
      <c r="M32" s="115">
        <f t="shared" si="1"/>
        <v>0</v>
      </c>
      <c r="N32" s="115">
        <f t="shared" si="2"/>
        <v>0</v>
      </c>
      <c r="O32" s="115">
        <f t="shared" si="3"/>
        <v>5.6179775280898875E-2</v>
      </c>
      <c r="P32" s="117">
        <v>0</v>
      </c>
      <c r="Q32" s="117">
        <v>0</v>
      </c>
      <c r="R32" s="117">
        <v>5</v>
      </c>
    </row>
    <row r="33" spans="1:20">
      <c r="A33" s="52">
        <v>1958</v>
      </c>
      <c r="B33" s="113">
        <v>43.45</v>
      </c>
      <c r="C33" s="113">
        <v>14.78</v>
      </c>
      <c r="D33" s="113">
        <v>13.14</v>
      </c>
      <c r="E33" s="113">
        <v>1.54</v>
      </c>
      <c r="F33" s="113">
        <v>-6.0937179070268517</v>
      </c>
      <c r="G33" s="113">
        <f t="shared" si="0"/>
        <v>44.99</v>
      </c>
      <c r="I33" s="118">
        <v>45</v>
      </c>
      <c r="K33" s="113"/>
      <c r="L33" s="119" t="s">
        <v>83</v>
      </c>
      <c r="M33" s="115">
        <f t="shared" si="1"/>
        <v>0</v>
      </c>
      <c r="N33" s="115">
        <f t="shared" si="2"/>
        <v>1.1235955056179775E-2</v>
      </c>
      <c r="O33" s="115">
        <f t="shared" si="3"/>
        <v>1.1235955056179775E-2</v>
      </c>
      <c r="P33" s="117">
        <v>0</v>
      </c>
      <c r="Q33" s="117">
        <v>1</v>
      </c>
      <c r="R33" s="117">
        <v>1</v>
      </c>
    </row>
    <row r="34" spans="1:20">
      <c r="A34" s="52">
        <v>1959</v>
      </c>
      <c r="B34" s="113">
        <v>9.76</v>
      </c>
      <c r="C34" s="113">
        <v>5.59</v>
      </c>
      <c r="D34" s="113">
        <v>1.51</v>
      </c>
      <c r="E34" s="113">
        <v>2.95</v>
      </c>
      <c r="F34" s="113">
        <v>-2.2572920203192015</v>
      </c>
      <c r="G34" s="113">
        <f t="shared" ref="G34:G65" si="4">B34+E34</f>
        <v>12.71</v>
      </c>
      <c r="I34" s="118">
        <v>50</v>
      </c>
      <c r="K34" s="113"/>
      <c r="L34" s="119" t="s">
        <v>82</v>
      </c>
      <c r="M34" s="115">
        <f t="shared" si="1"/>
        <v>0</v>
      </c>
      <c r="N34" s="115">
        <f t="shared" si="2"/>
        <v>0</v>
      </c>
      <c r="O34" s="115">
        <f t="shared" si="3"/>
        <v>1.1235955056179775E-2</v>
      </c>
      <c r="P34" s="117">
        <v>0</v>
      </c>
      <c r="Q34" s="117">
        <v>0</v>
      </c>
      <c r="R34" s="117">
        <v>1</v>
      </c>
    </row>
    <row r="35" spans="1:20">
      <c r="A35" s="52">
        <v>1960</v>
      </c>
      <c r="B35" s="113">
        <v>-1.46</v>
      </c>
      <c r="C35" s="113">
        <v>-2.7</v>
      </c>
      <c r="D35" s="113">
        <v>-4.67</v>
      </c>
      <c r="E35" s="113">
        <v>2.66</v>
      </c>
      <c r="F35" s="113">
        <v>13.778591310003051</v>
      </c>
      <c r="G35" s="113">
        <f t="shared" si="4"/>
        <v>1.2000000000000002</v>
      </c>
      <c r="I35" s="118">
        <v>55</v>
      </c>
      <c r="K35" s="113"/>
      <c r="L35" s="119" t="s">
        <v>81</v>
      </c>
      <c r="M35" s="115">
        <f t="shared" si="1"/>
        <v>0</v>
      </c>
      <c r="N35" s="115">
        <f t="shared" si="2"/>
        <v>0</v>
      </c>
      <c r="O35" s="115">
        <f t="shared" si="3"/>
        <v>1.1235955056179775E-2</v>
      </c>
      <c r="P35" s="117">
        <v>0</v>
      </c>
      <c r="Q35" s="117">
        <v>0</v>
      </c>
      <c r="R35" s="117">
        <v>1</v>
      </c>
      <c r="T35" s="120"/>
    </row>
    <row r="36" spans="1:20">
      <c r="A36" s="52">
        <v>1961</v>
      </c>
      <c r="B36" s="113">
        <v>24.81</v>
      </c>
      <c r="C36" s="113">
        <v>0.06</v>
      </c>
      <c r="D36" s="113">
        <v>7.11</v>
      </c>
      <c r="E36" s="113">
        <v>2.13</v>
      </c>
      <c r="F36" s="113">
        <v>0.97343770185558398</v>
      </c>
      <c r="G36" s="113">
        <f t="shared" si="4"/>
        <v>26.939999999999998</v>
      </c>
      <c r="I36" s="118">
        <v>60</v>
      </c>
      <c r="K36" s="113"/>
      <c r="L36" s="119" t="s">
        <v>80</v>
      </c>
      <c r="M36" s="115">
        <f t="shared" si="1"/>
        <v>0</v>
      </c>
      <c r="N36" s="115">
        <f t="shared" si="2"/>
        <v>0</v>
      </c>
      <c r="O36" s="115">
        <f t="shared" si="3"/>
        <v>1.1235955056179775E-2</v>
      </c>
      <c r="P36" s="117">
        <v>0</v>
      </c>
      <c r="Q36" s="117">
        <v>0</v>
      </c>
      <c r="R36" s="117">
        <v>1</v>
      </c>
    </row>
    <row r="37" spans="1:20">
      <c r="A37" s="52">
        <v>1962</v>
      </c>
      <c r="B37" s="113">
        <v>-12.9</v>
      </c>
      <c r="C37" s="113">
        <v>-8.6199999999999992</v>
      </c>
      <c r="D37" s="113">
        <v>9.2899999999999991</v>
      </c>
      <c r="E37" s="113">
        <v>2.73</v>
      </c>
      <c r="F37" s="113">
        <v>6.8866820670291595</v>
      </c>
      <c r="G37" s="113">
        <f t="shared" si="4"/>
        <v>-10.17</v>
      </c>
      <c r="I37" s="118"/>
      <c r="J37" s="116" t="s">
        <v>79</v>
      </c>
      <c r="K37" s="113"/>
      <c r="L37" s="118"/>
      <c r="M37" s="115">
        <f t="shared" si="1"/>
        <v>1</v>
      </c>
      <c r="N37" s="115">
        <f t="shared" si="2"/>
        <v>1</v>
      </c>
      <c r="O37" s="115">
        <f t="shared" si="3"/>
        <v>1</v>
      </c>
      <c r="P37" s="117">
        <f>SUM(P16:P36)</f>
        <v>89</v>
      </c>
      <c r="Q37" s="117">
        <f>SUM(Q16:Q36)</f>
        <v>89</v>
      </c>
      <c r="R37" s="117">
        <f>SUM(R16:R36)</f>
        <v>89</v>
      </c>
    </row>
    <row r="38" spans="1:20">
      <c r="A38" s="52">
        <v>1963</v>
      </c>
      <c r="B38" s="113">
        <v>17.84</v>
      </c>
      <c r="C38" s="113">
        <v>-5.82</v>
      </c>
      <c r="D38" s="113">
        <v>15.48</v>
      </c>
      <c r="E38" s="113">
        <v>3.12</v>
      </c>
      <c r="F38" s="113">
        <v>1.2131672268488991</v>
      </c>
      <c r="G38" s="113">
        <f t="shared" si="4"/>
        <v>20.96</v>
      </c>
      <c r="J38" s="116"/>
      <c r="K38" s="113"/>
      <c r="L38" s="113"/>
      <c r="M38" s="115"/>
      <c r="N38" s="115"/>
      <c r="O38" s="115"/>
      <c r="R38" s="114"/>
    </row>
    <row r="39" spans="1:20">
      <c r="A39" s="52">
        <v>1964</v>
      </c>
      <c r="B39" s="113">
        <v>12.54</v>
      </c>
      <c r="C39" s="113">
        <v>-1.0900000000000001</v>
      </c>
      <c r="D39" s="113">
        <v>10.09</v>
      </c>
      <c r="E39" s="113">
        <v>3.54</v>
      </c>
      <c r="F39" s="113">
        <v>3.5061494624918144</v>
      </c>
      <c r="G39" s="113">
        <f t="shared" si="4"/>
        <v>16.079999999999998</v>
      </c>
      <c r="J39" s="116"/>
      <c r="K39" s="113"/>
      <c r="L39" s="113"/>
      <c r="M39" s="115"/>
      <c r="N39" s="115"/>
      <c r="O39" s="115"/>
      <c r="R39" s="114"/>
    </row>
    <row r="40" spans="1:20">
      <c r="A40" s="52">
        <v>1965</v>
      </c>
      <c r="B40" s="113">
        <v>10.52</v>
      </c>
      <c r="C40" s="113">
        <v>21.68</v>
      </c>
      <c r="D40" s="113">
        <v>7.54</v>
      </c>
      <c r="E40" s="113">
        <v>3.93</v>
      </c>
      <c r="F40" s="113">
        <v>0.70970668249634716</v>
      </c>
      <c r="G40" s="113">
        <f t="shared" si="4"/>
        <v>14.45</v>
      </c>
      <c r="J40" s="116"/>
      <c r="K40" s="113"/>
      <c r="L40" s="113"/>
      <c r="M40" s="115"/>
      <c r="N40" s="115"/>
      <c r="O40" s="115"/>
      <c r="R40" s="114"/>
    </row>
    <row r="41" spans="1:20">
      <c r="A41" s="52">
        <v>1966</v>
      </c>
      <c r="B41" s="113">
        <v>-13.51</v>
      </c>
      <c r="C41" s="113">
        <v>2.68</v>
      </c>
      <c r="D41" s="113">
        <v>-0.86</v>
      </c>
      <c r="E41" s="113">
        <v>4.76</v>
      </c>
      <c r="F41" s="113">
        <v>3.6517854285851525</v>
      </c>
      <c r="G41" s="113">
        <f t="shared" si="4"/>
        <v>-8.75</v>
      </c>
      <c r="J41" s="116"/>
      <c r="K41" s="113"/>
      <c r="L41" s="113"/>
      <c r="M41" s="115"/>
      <c r="N41" s="115"/>
      <c r="O41" s="115"/>
      <c r="R41" s="114"/>
    </row>
    <row r="42" spans="1:20">
      <c r="A42" s="52">
        <v>1967</v>
      </c>
      <c r="B42" s="113">
        <v>24.49</v>
      </c>
      <c r="C42" s="113">
        <v>51.08</v>
      </c>
      <c r="D42" s="113">
        <v>-8.92</v>
      </c>
      <c r="E42" s="113">
        <v>4.21</v>
      </c>
      <c r="F42" s="113">
        <v>-9.1811159157241367</v>
      </c>
      <c r="G42" s="113">
        <f t="shared" si="4"/>
        <v>28.7</v>
      </c>
      <c r="J42" s="116"/>
      <c r="K42" s="113"/>
      <c r="L42" s="113"/>
      <c r="M42" s="115"/>
      <c r="N42" s="115"/>
      <c r="O42" s="115"/>
      <c r="R42" s="114"/>
    </row>
    <row r="43" spans="1:20">
      <c r="A43" s="52">
        <v>1968</v>
      </c>
      <c r="B43" s="113">
        <v>8.7899999999999991</v>
      </c>
      <c r="C43" s="113">
        <v>24.5</v>
      </c>
      <c r="D43" s="113">
        <v>18.59</v>
      </c>
      <c r="E43" s="113">
        <v>5.21</v>
      </c>
      <c r="F43" s="113">
        <v>-0.26025334325864291</v>
      </c>
      <c r="G43" s="113">
        <f t="shared" si="4"/>
        <v>14</v>
      </c>
      <c r="J43" s="116"/>
      <c r="K43" s="113"/>
      <c r="L43" s="113"/>
      <c r="M43" s="115"/>
      <c r="N43" s="115"/>
      <c r="O43" s="115"/>
      <c r="R43" s="114"/>
    </row>
    <row r="44" spans="1:20">
      <c r="A44" s="52">
        <v>1969</v>
      </c>
      <c r="B44" s="113">
        <v>-17.54</v>
      </c>
      <c r="C44" s="113">
        <v>-13.97</v>
      </c>
      <c r="D44" s="113">
        <v>-9.86</v>
      </c>
      <c r="E44" s="113">
        <v>6.58</v>
      </c>
      <c r="F44" s="113">
        <v>-5.0736749116909952</v>
      </c>
      <c r="G44" s="113">
        <f t="shared" si="4"/>
        <v>-10.959999999999999</v>
      </c>
      <c r="J44" s="116"/>
      <c r="R44" s="114"/>
    </row>
    <row r="45" spans="1:20">
      <c r="A45" s="52">
        <v>1970</v>
      </c>
      <c r="B45" s="113">
        <v>-6.49</v>
      </c>
      <c r="C45" s="113">
        <v>-11.68</v>
      </c>
      <c r="D45" s="113">
        <v>22.46</v>
      </c>
      <c r="E45" s="113">
        <v>6.52</v>
      </c>
      <c r="F45" s="113">
        <v>12.10592159064543</v>
      </c>
      <c r="G45" s="113">
        <f t="shared" si="4"/>
        <v>2.9999999999999361E-2</v>
      </c>
      <c r="J45" s="116"/>
      <c r="R45" s="114"/>
    </row>
    <row r="46" spans="1:20">
      <c r="A46" s="52">
        <v>1971</v>
      </c>
      <c r="B46" s="113">
        <v>11.78</v>
      </c>
      <c r="C46" s="113">
        <v>5.73</v>
      </c>
      <c r="D46" s="113">
        <v>-11.18</v>
      </c>
      <c r="E46" s="113">
        <v>4.3899999999999997</v>
      </c>
      <c r="F46" s="113">
        <v>13.229690237462188</v>
      </c>
      <c r="G46" s="113">
        <f t="shared" si="4"/>
        <v>16.169999999999998</v>
      </c>
      <c r="J46" s="116"/>
      <c r="R46" s="114"/>
    </row>
    <row r="47" spans="1:20">
      <c r="A47" s="52">
        <v>1972</v>
      </c>
      <c r="B47" s="113">
        <v>13.05</v>
      </c>
      <c r="C47" s="113">
        <v>-11.94</v>
      </c>
      <c r="D47" s="113">
        <v>1.79</v>
      </c>
      <c r="E47" s="113">
        <v>3.84</v>
      </c>
      <c r="F47" s="113">
        <v>5.6859921480646003</v>
      </c>
      <c r="G47" s="113">
        <f t="shared" si="4"/>
        <v>16.89</v>
      </c>
      <c r="J47" s="116"/>
      <c r="R47" s="114"/>
    </row>
    <row r="48" spans="1:20">
      <c r="A48" s="52">
        <v>1973</v>
      </c>
      <c r="B48" s="113">
        <v>-26.24</v>
      </c>
      <c r="C48" s="113">
        <v>-23.49</v>
      </c>
      <c r="D48" s="113">
        <v>18.190000000000001</v>
      </c>
      <c r="E48" s="113">
        <v>6.93</v>
      </c>
      <c r="F48" s="113">
        <v>-1.1067936431821468</v>
      </c>
      <c r="G48" s="113">
        <f t="shared" si="4"/>
        <v>-19.309999999999999</v>
      </c>
      <c r="J48" s="116"/>
      <c r="K48" s="113"/>
      <c r="L48" s="113"/>
      <c r="M48" s="115"/>
      <c r="N48" s="115"/>
      <c r="O48" s="115"/>
      <c r="R48" s="114"/>
    </row>
    <row r="49" spans="1:18">
      <c r="A49" s="52">
        <v>1974</v>
      </c>
      <c r="B49" s="113">
        <v>-35.74</v>
      </c>
      <c r="C49" s="113">
        <v>-0.63</v>
      </c>
      <c r="D49" s="113">
        <v>10.02</v>
      </c>
      <c r="E49" s="113">
        <v>8</v>
      </c>
      <c r="F49" s="113">
        <v>4.3545180722745824</v>
      </c>
      <c r="G49" s="113">
        <f t="shared" si="4"/>
        <v>-27.740000000000002</v>
      </c>
      <c r="J49" s="116"/>
      <c r="K49" s="113"/>
      <c r="L49" s="113"/>
      <c r="M49" s="115"/>
      <c r="N49" s="115"/>
      <c r="O49" s="115"/>
      <c r="R49" s="114"/>
    </row>
    <row r="50" spans="1:18">
      <c r="A50" s="52">
        <v>1975</v>
      </c>
      <c r="B50" s="113">
        <v>32.450000000000003</v>
      </c>
      <c r="C50" s="113">
        <v>15.49</v>
      </c>
      <c r="D50" s="113">
        <v>8.9</v>
      </c>
      <c r="E50" s="113">
        <v>5.8</v>
      </c>
      <c r="F50" s="113">
        <v>9.195915405723909</v>
      </c>
      <c r="G50" s="113">
        <f t="shared" si="4"/>
        <v>38.25</v>
      </c>
      <c r="J50" s="116"/>
      <c r="K50" s="113"/>
      <c r="L50" s="113"/>
      <c r="M50" s="115"/>
      <c r="N50" s="115"/>
      <c r="O50" s="115"/>
      <c r="R50" s="114"/>
    </row>
    <row r="51" spans="1:18">
      <c r="A51" s="52">
        <v>1976</v>
      </c>
      <c r="B51" s="113">
        <v>21.89</v>
      </c>
      <c r="C51" s="113">
        <v>14.58</v>
      </c>
      <c r="D51" s="113">
        <v>24.74</v>
      </c>
      <c r="E51" s="113">
        <v>5.08</v>
      </c>
      <c r="F51" s="113">
        <v>16.754911048833065</v>
      </c>
      <c r="G51" s="113">
        <f t="shared" si="4"/>
        <v>26.97</v>
      </c>
      <c r="J51" s="116"/>
      <c r="K51" s="113"/>
      <c r="L51" s="113"/>
      <c r="M51" s="115"/>
      <c r="N51" s="115"/>
      <c r="O51" s="115"/>
      <c r="R51" s="114"/>
    </row>
    <row r="52" spans="1:18">
      <c r="A52" s="52">
        <v>1977</v>
      </c>
      <c r="B52" s="113">
        <v>-8.27</v>
      </c>
      <c r="C52" s="113">
        <v>22.95</v>
      </c>
      <c r="D52" s="113">
        <v>7.47</v>
      </c>
      <c r="E52" s="113">
        <v>5.12</v>
      </c>
      <c r="F52" s="113">
        <v>-0.6882104026741942</v>
      </c>
      <c r="G52" s="113">
        <f t="shared" si="4"/>
        <v>-3.1499999999999995</v>
      </c>
      <c r="J52" s="116"/>
      <c r="K52" s="113"/>
      <c r="L52" s="113"/>
      <c r="M52" s="115"/>
      <c r="N52" s="115"/>
      <c r="O52" s="115"/>
      <c r="R52" s="114"/>
    </row>
    <row r="53" spans="1:18">
      <c r="A53" s="52">
        <v>1978</v>
      </c>
      <c r="B53" s="113">
        <v>1.03</v>
      </c>
      <c r="C53" s="113">
        <v>14.34</v>
      </c>
      <c r="D53" s="113">
        <v>0.52</v>
      </c>
      <c r="E53" s="113">
        <v>7.18</v>
      </c>
      <c r="F53" s="113">
        <v>-1.1774288227540342</v>
      </c>
      <c r="G53" s="113">
        <f t="shared" si="4"/>
        <v>8.2099999999999991</v>
      </c>
      <c r="J53" s="116"/>
      <c r="K53" s="113"/>
      <c r="L53" s="113"/>
      <c r="M53" s="115"/>
      <c r="N53" s="115"/>
      <c r="O53" s="115"/>
      <c r="R53" s="114"/>
    </row>
    <row r="54" spans="1:18">
      <c r="A54" s="52">
        <v>1979</v>
      </c>
      <c r="B54" s="113">
        <v>13.08</v>
      </c>
      <c r="C54" s="113">
        <v>21.68</v>
      </c>
      <c r="D54" s="113">
        <v>-1.41</v>
      </c>
      <c r="E54" s="113">
        <v>10.38</v>
      </c>
      <c r="F54" s="113">
        <v>-1.2340204013556733</v>
      </c>
      <c r="G54" s="113">
        <f t="shared" si="4"/>
        <v>23.46</v>
      </c>
      <c r="J54" s="116"/>
      <c r="K54" s="113"/>
      <c r="L54" s="113"/>
      <c r="M54" s="115"/>
      <c r="N54" s="115"/>
      <c r="O54" s="115"/>
      <c r="R54" s="114"/>
    </row>
    <row r="55" spans="1:18">
      <c r="A55" s="52">
        <v>1980</v>
      </c>
      <c r="B55" s="113">
        <v>22.12</v>
      </c>
      <c r="C55" s="113">
        <v>5.52</v>
      </c>
      <c r="D55" s="113">
        <v>-25.14</v>
      </c>
      <c r="E55" s="113">
        <v>11.24</v>
      </c>
      <c r="F55" s="113">
        <v>-3.9466309639433206</v>
      </c>
      <c r="G55" s="113">
        <f t="shared" si="4"/>
        <v>33.36</v>
      </c>
      <c r="J55" s="116"/>
      <c r="K55" s="113"/>
      <c r="L55" s="113"/>
      <c r="M55" s="115"/>
      <c r="N55" s="115"/>
      <c r="O55" s="115"/>
      <c r="R55" s="114"/>
    </row>
    <row r="56" spans="1:18">
      <c r="A56" s="52">
        <v>1981</v>
      </c>
      <c r="B56" s="113">
        <v>-18.13</v>
      </c>
      <c r="C56" s="113">
        <v>7.29</v>
      </c>
      <c r="D56" s="113">
        <v>25.21</v>
      </c>
      <c r="E56" s="113">
        <v>14.71</v>
      </c>
      <c r="F56" s="113">
        <v>1.8577469820098669</v>
      </c>
      <c r="G56" s="113">
        <f t="shared" si="4"/>
        <v>-3.4199999999999982</v>
      </c>
      <c r="J56" s="116"/>
      <c r="K56" s="113"/>
      <c r="L56" s="113"/>
      <c r="M56" s="115"/>
      <c r="N56" s="115"/>
      <c r="O56" s="115"/>
      <c r="R56" s="114"/>
    </row>
    <row r="57" spans="1:18">
      <c r="A57" s="52">
        <v>1982</v>
      </c>
      <c r="B57" s="113">
        <v>10.66</v>
      </c>
      <c r="C57" s="113">
        <v>8.9499999999999993</v>
      </c>
      <c r="D57" s="113">
        <v>13.62</v>
      </c>
      <c r="E57" s="113">
        <v>10.54</v>
      </c>
      <c r="F57" s="113">
        <v>40.361343237858385</v>
      </c>
      <c r="G57" s="113">
        <f t="shared" si="4"/>
        <v>21.2</v>
      </c>
      <c r="J57" s="116"/>
      <c r="K57" s="113"/>
      <c r="L57" s="113"/>
      <c r="M57" s="115"/>
      <c r="N57" s="115"/>
      <c r="O57" s="115"/>
      <c r="R57" s="114"/>
    </row>
    <row r="58" spans="1:18">
      <c r="A58" s="52">
        <v>1983</v>
      </c>
      <c r="B58" s="113">
        <v>13.75</v>
      </c>
      <c r="C58" s="113">
        <v>13.66</v>
      </c>
      <c r="D58" s="113">
        <v>20.67</v>
      </c>
      <c r="E58" s="113">
        <v>8.8000000000000007</v>
      </c>
      <c r="F58" s="113">
        <v>0.65175391706939756</v>
      </c>
      <c r="G58" s="113">
        <f t="shared" si="4"/>
        <v>22.55</v>
      </c>
      <c r="J58" s="116"/>
      <c r="K58" s="113"/>
      <c r="L58" s="113"/>
      <c r="M58" s="115"/>
      <c r="N58" s="115"/>
      <c r="O58" s="115"/>
      <c r="R58" s="114"/>
    </row>
    <row r="59" spans="1:18">
      <c r="A59" s="52">
        <v>1984</v>
      </c>
      <c r="B59" s="113">
        <v>-6.06</v>
      </c>
      <c r="C59" s="113">
        <v>-8.23</v>
      </c>
      <c r="D59" s="113">
        <v>19.350000000000001</v>
      </c>
      <c r="E59" s="113">
        <v>9.85</v>
      </c>
      <c r="F59" s="113">
        <v>15.476936190996614</v>
      </c>
      <c r="G59" s="113">
        <f t="shared" si="4"/>
        <v>3.79</v>
      </c>
      <c r="J59" s="116"/>
      <c r="K59" s="113"/>
      <c r="L59" s="113"/>
      <c r="M59" s="115"/>
      <c r="N59" s="115"/>
      <c r="O59" s="115"/>
      <c r="R59" s="114"/>
    </row>
    <row r="60" spans="1:18">
      <c r="A60" s="52">
        <v>1985</v>
      </c>
      <c r="B60" s="113">
        <v>24.91</v>
      </c>
      <c r="C60" s="113">
        <v>0.24</v>
      </c>
      <c r="D60" s="113">
        <v>1.43</v>
      </c>
      <c r="E60" s="113">
        <v>7.72</v>
      </c>
      <c r="F60" s="113">
        <v>30.96680694890528</v>
      </c>
      <c r="G60" s="113">
        <f t="shared" si="4"/>
        <v>32.630000000000003</v>
      </c>
      <c r="J60" s="116"/>
      <c r="K60" s="113"/>
      <c r="L60" s="113"/>
      <c r="M60" s="115"/>
      <c r="N60" s="115"/>
      <c r="O60" s="115"/>
      <c r="R60" s="114"/>
    </row>
    <row r="61" spans="1:18">
      <c r="A61" s="52">
        <v>1986</v>
      </c>
      <c r="B61" s="113">
        <v>10.119999999999999</v>
      </c>
      <c r="C61" s="113">
        <v>-9.8000000000000007</v>
      </c>
      <c r="D61" s="113">
        <v>9.26</v>
      </c>
      <c r="E61" s="113">
        <v>6.16</v>
      </c>
      <c r="F61" s="113">
        <v>24.530844086538227</v>
      </c>
      <c r="G61" s="113">
        <f t="shared" si="4"/>
        <v>16.28</v>
      </c>
      <c r="J61" s="116"/>
      <c r="K61" s="113"/>
      <c r="L61" s="113"/>
      <c r="M61" s="115"/>
      <c r="N61" s="115"/>
      <c r="O61" s="115"/>
      <c r="R61" s="114"/>
    </row>
    <row r="62" spans="1:18">
      <c r="A62" s="52">
        <v>1987</v>
      </c>
      <c r="B62" s="113">
        <v>-3.87</v>
      </c>
      <c r="C62" s="113">
        <v>-10.98</v>
      </c>
      <c r="D62" s="113">
        <v>-1.63</v>
      </c>
      <c r="E62" s="113">
        <v>5.47</v>
      </c>
      <c r="F62" s="113">
        <v>-2.7140672839393587</v>
      </c>
      <c r="G62" s="113">
        <f t="shared" si="4"/>
        <v>1.5999999999999996</v>
      </c>
      <c r="J62" s="116"/>
      <c r="K62" s="113"/>
      <c r="L62" s="113"/>
      <c r="M62" s="115"/>
      <c r="N62" s="115"/>
      <c r="O62" s="115"/>
      <c r="R62" s="114"/>
    </row>
    <row r="63" spans="1:18">
      <c r="A63" s="52">
        <v>1988</v>
      </c>
      <c r="B63" s="113">
        <v>11.55</v>
      </c>
      <c r="C63" s="113">
        <v>5.9</v>
      </c>
      <c r="D63" s="113">
        <v>14.88</v>
      </c>
      <c r="E63" s="113">
        <v>6.35</v>
      </c>
      <c r="F63" s="113">
        <v>9.6730060248813476</v>
      </c>
      <c r="G63" s="113">
        <f t="shared" si="4"/>
        <v>17.899999999999999</v>
      </c>
      <c r="J63" s="116"/>
      <c r="K63" s="113"/>
      <c r="L63" s="113"/>
      <c r="M63" s="115"/>
      <c r="N63" s="115"/>
      <c r="O63" s="115"/>
      <c r="R63" s="114"/>
    </row>
    <row r="64" spans="1:18">
      <c r="A64" s="52">
        <v>1989</v>
      </c>
      <c r="B64" s="113">
        <v>20.49</v>
      </c>
      <c r="C64" s="113">
        <v>-12.69</v>
      </c>
      <c r="D64" s="113">
        <v>-4.2699999999999996</v>
      </c>
      <c r="E64" s="113">
        <v>8.3699999999999992</v>
      </c>
      <c r="F64" s="113">
        <v>18.114633713259877</v>
      </c>
      <c r="G64" s="113">
        <f t="shared" si="4"/>
        <v>28.86</v>
      </c>
      <c r="J64" s="116"/>
      <c r="K64" s="113"/>
      <c r="L64" s="113"/>
      <c r="M64" s="115"/>
      <c r="N64" s="115"/>
      <c r="O64" s="115"/>
      <c r="R64" s="114"/>
    </row>
    <row r="65" spans="1:18">
      <c r="A65" s="52">
        <v>1990</v>
      </c>
      <c r="B65" s="113">
        <v>-13.95</v>
      </c>
      <c r="C65" s="113">
        <v>-14.18</v>
      </c>
      <c r="D65" s="113">
        <v>-9.64</v>
      </c>
      <c r="E65" s="113">
        <v>7.81</v>
      </c>
      <c r="F65" s="113">
        <v>6.1825106134576258</v>
      </c>
      <c r="G65" s="113">
        <f t="shared" si="4"/>
        <v>-6.14</v>
      </c>
      <c r="J65" s="116"/>
      <c r="K65" s="113"/>
      <c r="L65" s="113"/>
      <c r="M65" s="115"/>
      <c r="N65" s="115"/>
      <c r="O65" s="115"/>
      <c r="R65" s="114"/>
    </row>
    <row r="66" spans="1:18">
      <c r="A66" s="52">
        <v>1991</v>
      </c>
      <c r="B66" s="113">
        <v>29.17</v>
      </c>
      <c r="C66" s="113">
        <v>16.16</v>
      </c>
      <c r="D66" s="113">
        <v>-14.48</v>
      </c>
      <c r="E66" s="113">
        <v>5.6</v>
      </c>
      <c r="F66" s="113">
        <v>19.299369977915546</v>
      </c>
      <c r="G66" s="113">
        <f t="shared" ref="G66:G90" si="5">B66+E66</f>
        <v>34.770000000000003</v>
      </c>
      <c r="J66" s="116"/>
      <c r="K66" s="113"/>
      <c r="L66" s="113"/>
      <c r="M66" s="115"/>
      <c r="N66" s="115"/>
      <c r="O66" s="115"/>
      <c r="R66" s="114"/>
    </row>
    <row r="67" spans="1:18">
      <c r="A67" s="52">
        <v>1992</v>
      </c>
      <c r="B67" s="113">
        <v>6.23</v>
      </c>
      <c r="C67" s="113">
        <v>7.57</v>
      </c>
      <c r="D67" s="113">
        <v>24.22</v>
      </c>
      <c r="E67" s="113">
        <v>3.51</v>
      </c>
      <c r="F67" s="113">
        <v>8.0538729644052953</v>
      </c>
      <c r="G67" s="113">
        <f t="shared" si="5"/>
        <v>9.74</v>
      </c>
      <c r="J67" s="116"/>
      <c r="K67" s="113"/>
      <c r="L67" s="113"/>
      <c r="M67" s="115"/>
      <c r="N67" s="115"/>
      <c r="O67" s="115"/>
      <c r="R67" s="114"/>
    </row>
    <row r="68" spans="1:18">
      <c r="A68" s="52">
        <v>1993</v>
      </c>
      <c r="B68" s="113">
        <v>8.2100000000000009</v>
      </c>
      <c r="C68" s="113">
        <v>5.83</v>
      </c>
      <c r="D68" s="113">
        <v>18.96</v>
      </c>
      <c r="E68" s="113">
        <v>2.9</v>
      </c>
      <c r="F68" s="113">
        <v>18.240434640399485</v>
      </c>
      <c r="G68" s="113">
        <f t="shared" si="5"/>
        <v>11.110000000000001</v>
      </c>
      <c r="J68" s="116"/>
      <c r="K68" s="113"/>
      <c r="L68" s="113"/>
      <c r="M68" s="115"/>
      <c r="N68" s="115"/>
      <c r="O68" s="115"/>
      <c r="R68" s="114"/>
    </row>
    <row r="69" spans="1:18">
      <c r="A69" s="52">
        <v>1994</v>
      </c>
      <c r="B69" s="113">
        <v>-4.1100000000000003</v>
      </c>
      <c r="C69" s="113">
        <v>-1.49</v>
      </c>
      <c r="D69" s="113">
        <v>-0.81</v>
      </c>
      <c r="E69" s="113">
        <v>3.9</v>
      </c>
      <c r="F69" s="113">
        <v>-7.7703888802825087</v>
      </c>
      <c r="G69" s="113">
        <f t="shared" si="5"/>
        <v>-0.21000000000000041</v>
      </c>
      <c r="J69" s="116"/>
      <c r="K69" s="113"/>
      <c r="L69" s="113"/>
      <c r="M69" s="115"/>
      <c r="N69" s="115"/>
      <c r="O69" s="115"/>
      <c r="R69" s="114"/>
    </row>
    <row r="70" spans="1:18">
      <c r="A70" s="52">
        <v>1995</v>
      </c>
      <c r="B70" s="113">
        <v>31.21</v>
      </c>
      <c r="C70" s="113">
        <v>-7.73</v>
      </c>
      <c r="D70" s="113">
        <v>1.65</v>
      </c>
      <c r="E70" s="113">
        <v>5.6</v>
      </c>
      <c r="F70" s="113">
        <v>31.668347002314423</v>
      </c>
      <c r="G70" s="113">
        <f t="shared" si="5"/>
        <v>36.81</v>
      </c>
      <c r="J70" s="116"/>
      <c r="K70" s="113"/>
      <c r="L70" s="113"/>
      <c r="M70" s="115"/>
      <c r="N70" s="115"/>
      <c r="O70" s="115"/>
      <c r="R70" s="114"/>
    </row>
    <row r="71" spans="1:18">
      <c r="A71" s="52">
        <v>1996</v>
      </c>
      <c r="B71" s="113">
        <v>15.97</v>
      </c>
      <c r="C71" s="113">
        <v>-2.38</v>
      </c>
      <c r="D71" s="113">
        <v>3.21</v>
      </c>
      <c r="E71" s="113">
        <v>5.21</v>
      </c>
      <c r="F71" s="113">
        <v>-0.93135010868058421</v>
      </c>
      <c r="G71" s="113">
        <f t="shared" si="5"/>
        <v>21.18</v>
      </c>
      <c r="J71" s="116"/>
      <c r="K71" s="113"/>
      <c r="L71" s="113"/>
      <c r="M71" s="115"/>
      <c r="N71" s="115"/>
      <c r="O71" s="115"/>
      <c r="R71" s="114"/>
    </row>
    <row r="72" spans="1:18">
      <c r="A72" s="52">
        <v>1997</v>
      </c>
      <c r="B72" s="113">
        <v>25.97</v>
      </c>
      <c r="C72" s="113">
        <v>-5.19</v>
      </c>
      <c r="D72" s="113">
        <v>13.15</v>
      </c>
      <c r="E72" s="113">
        <v>5.26</v>
      </c>
      <c r="F72" s="113">
        <v>15.854143998823368</v>
      </c>
      <c r="G72" s="113">
        <f t="shared" si="5"/>
        <v>31.229999999999997</v>
      </c>
      <c r="J72" s="116"/>
      <c r="K72" s="113"/>
      <c r="L72" s="113"/>
      <c r="M72" s="115"/>
      <c r="N72" s="115"/>
      <c r="O72" s="115"/>
      <c r="R72" s="114"/>
    </row>
    <row r="73" spans="1:18">
      <c r="A73" s="52">
        <v>1998</v>
      </c>
      <c r="B73" s="113">
        <v>19.46</v>
      </c>
      <c r="C73" s="113">
        <v>-24.92</v>
      </c>
      <c r="D73" s="113">
        <v>-10.19</v>
      </c>
      <c r="E73" s="113">
        <v>4.8600000000000003</v>
      </c>
      <c r="F73" s="113">
        <v>13.062821091834543</v>
      </c>
      <c r="G73" s="113">
        <f t="shared" si="5"/>
        <v>24.32</v>
      </c>
      <c r="J73" s="116"/>
      <c r="K73" s="113"/>
      <c r="L73" s="113"/>
      <c r="M73" s="115"/>
      <c r="N73" s="115"/>
      <c r="O73" s="115"/>
      <c r="R73" s="114"/>
    </row>
    <row r="74" spans="1:18">
      <c r="A74" s="52">
        <v>1999</v>
      </c>
      <c r="B74" s="113">
        <v>20.56</v>
      </c>
      <c r="C74" s="113">
        <v>15.57</v>
      </c>
      <c r="D74" s="113">
        <v>-34.29</v>
      </c>
      <c r="E74" s="113">
        <v>4.68</v>
      </c>
      <c r="F74" s="113">
        <v>-8.9637514101070117</v>
      </c>
      <c r="G74" s="113">
        <f t="shared" si="5"/>
        <v>25.24</v>
      </c>
      <c r="J74" s="116"/>
      <c r="K74" s="113"/>
      <c r="L74" s="113"/>
      <c r="M74" s="115"/>
      <c r="N74" s="115"/>
      <c r="O74" s="115"/>
      <c r="R74" s="114"/>
    </row>
    <row r="75" spans="1:18">
      <c r="A75" s="52">
        <v>2000</v>
      </c>
      <c r="B75" s="113">
        <v>-17.59</v>
      </c>
      <c r="C75" s="113">
        <v>-2.19</v>
      </c>
      <c r="D75" s="113">
        <v>39.19</v>
      </c>
      <c r="E75" s="113">
        <v>5.89</v>
      </c>
      <c r="F75" s="113">
        <v>21.478976340935297</v>
      </c>
      <c r="G75" s="113">
        <f t="shared" si="5"/>
        <v>-11.7</v>
      </c>
      <c r="J75" s="116"/>
      <c r="K75" s="113"/>
      <c r="L75" s="113"/>
      <c r="M75" s="115"/>
      <c r="N75" s="115"/>
      <c r="O75" s="115"/>
      <c r="R75" s="114"/>
    </row>
    <row r="76" spans="1:18">
      <c r="A76" s="52">
        <v>2001</v>
      </c>
      <c r="B76" s="113">
        <v>-15.2</v>
      </c>
      <c r="C76" s="113">
        <v>18.8</v>
      </c>
      <c r="D76" s="113">
        <v>18.329999999999998</v>
      </c>
      <c r="E76" s="113">
        <v>3.83</v>
      </c>
      <c r="F76" s="113">
        <v>3.6954992061994707</v>
      </c>
      <c r="G76" s="113">
        <f t="shared" si="5"/>
        <v>-11.37</v>
      </c>
      <c r="J76" s="116"/>
      <c r="K76" s="113"/>
      <c r="L76" s="113"/>
      <c r="M76" s="115"/>
      <c r="N76" s="115"/>
      <c r="O76" s="115"/>
      <c r="R76" s="114"/>
    </row>
    <row r="77" spans="1:18">
      <c r="A77" s="52">
        <v>2002</v>
      </c>
      <c r="B77" s="113">
        <v>-22.76</v>
      </c>
      <c r="C77" s="113">
        <v>3.7</v>
      </c>
      <c r="D77" s="113">
        <v>10.49</v>
      </c>
      <c r="E77" s="113">
        <v>1.65</v>
      </c>
      <c r="F77" s="113">
        <v>17.83904471724378</v>
      </c>
      <c r="G77" s="113">
        <f t="shared" si="5"/>
        <v>-21.110000000000003</v>
      </c>
      <c r="J77" s="116"/>
      <c r="K77" s="113"/>
      <c r="L77" s="113"/>
      <c r="M77" s="115"/>
      <c r="N77" s="115"/>
      <c r="O77" s="115"/>
      <c r="R77" s="114"/>
    </row>
    <row r="78" spans="1:18">
      <c r="A78" s="52">
        <v>2003</v>
      </c>
      <c r="B78" s="113">
        <v>30.75</v>
      </c>
      <c r="C78" s="113">
        <v>27.76</v>
      </c>
      <c r="D78" s="113">
        <v>5.05</v>
      </c>
      <c r="E78" s="113">
        <v>1.02</v>
      </c>
      <c r="F78" s="113">
        <v>1.448251451813265</v>
      </c>
      <c r="G78" s="113">
        <f t="shared" si="5"/>
        <v>31.77</v>
      </c>
      <c r="J78" s="116"/>
      <c r="K78" s="113"/>
      <c r="L78" s="113"/>
      <c r="M78" s="115"/>
      <c r="N78" s="115"/>
      <c r="O78" s="115"/>
      <c r="R78" s="114"/>
    </row>
    <row r="79" spans="1:18">
      <c r="A79" s="52">
        <v>2004</v>
      </c>
      <c r="B79" s="113">
        <v>10.72</v>
      </c>
      <c r="C79" s="113">
        <v>5.08</v>
      </c>
      <c r="D79" s="113">
        <v>10.16</v>
      </c>
      <c r="E79" s="113">
        <v>1.2</v>
      </c>
      <c r="F79" s="113">
        <v>8.5097698726516171</v>
      </c>
      <c r="G79" s="113">
        <f t="shared" si="5"/>
        <v>11.92</v>
      </c>
      <c r="J79" s="116"/>
      <c r="K79" s="113"/>
      <c r="L79" s="113"/>
      <c r="M79" s="115"/>
      <c r="N79" s="115"/>
      <c r="O79" s="115"/>
      <c r="R79" s="114"/>
    </row>
    <row r="80" spans="1:18">
      <c r="A80" s="52">
        <v>2005</v>
      </c>
      <c r="B80" s="113">
        <v>3.09</v>
      </c>
      <c r="C80" s="113">
        <v>-2</v>
      </c>
      <c r="D80" s="113">
        <v>9.18</v>
      </c>
      <c r="E80" s="113">
        <v>2.98</v>
      </c>
      <c r="F80" s="113">
        <v>7.8123476424973415</v>
      </c>
      <c r="G80" s="113">
        <f t="shared" si="5"/>
        <v>6.07</v>
      </c>
      <c r="J80" s="116"/>
      <c r="K80" s="113"/>
      <c r="L80" s="113"/>
      <c r="M80" s="115"/>
      <c r="N80" s="115"/>
      <c r="O80" s="115"/>
      <c r="R80" s="114"/>
    </row>
    <row r="81" spans="1:18">
      <c r="A81" s="52">
        <v>2006</v>
      </c>
      <c r="B81" s="113">
        <v>10.6</v>
      </c>
      <c r="C81" s="113">
        <v>0.2</v>
      </c>
      <c r="D81" s="113">
        <v>14.44</v>
      </c>
      <c r="E81" s="113">
        <v>4.8</v>
      </c>
      <c r="F81" s="113">
        <v>1.1886130970580222</v>
      </c>
      <c r="G81" s="113">
        <f t="shared" si="5"/>
        <v>15.399999999999999</v>
      </c>
      <c r="J81" s="116"/>
      <c r="K81" s="113"/>
      <c r="L81" s="113"/>
      <c r="M81" s="115"/>
      <c r="N81" s="115"/>
      <c r="O81" s="115"/>
      <c r="R81" s="114"/>
    </row>
    <row r="82" spans="1:18">
      <c r="A82" s="52">
        <v>2007</v>
      </c>
      <c r="B82" s="113">
        <v>1.04</v>
      </c>
      <c r="C82" s="113">
        <v>-8.23</v>
      </c>
      <c r="D82" s="113">
        <v>-12.31</v>
      </c>
      <c r="E82" s="113">
        <v>4.66</v>
      </c>
      <c r="F82" s="113">
        <v>9.8824652007780465</v>
      </c>
      <c r="G82" s="113">
        <f t="shared" si="5"/>
        <v>5.7</v>
      </c>
      <c r="J82" s="116"/>
      <c r="K82" s="113"/>
      <c r="L82" s="113"/>
      <c r="M82" s="115"/>
      <c r="N82" s="115"/>
      <c r="O82" s="115"/>
      <c r="R82" s="114"/>
    </row>
    <row r="83" spans="1:18">
      <c r="A83" s="52">
        <v>2008</v>
      </c>
      <c r="B83" s="113">
        <v>-38.340000000000003</v>
      </c>
      <c r="C83" s="113">
        <v>3.79</v>
      </c>
      <c r="D83" s="113">
        <v>0.91</v>
      </c>
      <c r="E83" s="113">
        <v>1.6</v>
      </c>
      <c r="F83" s="113">
        <v>25.87286065718175</v>
      </c>
      <c r="G83" s="113">
        <f t="shared" si="5"/>
        <v>-36.74</v>
      </c>
      <c r="J83" s="116"/>
      <c r="K83" s="113"/>
      <c r="L83" s="113"/>
      <c r="M83" s="115"/>
      <c r="N83" s="115"/>
      <c r="O83" s="115"/>
      <c r="R83" s="114"/>
    </row>
    <row r="84" spans="1:18">
      <c r="A84" s="52">
        <v>2009</v>
      </c>
      <c r="B84" s="113">
        <v>28.26</v>
      </c>
      <c r="C84" s="113">
        <v>8.5399999999999991</v>
      </c>
      <c r="D84" s="113">
        <v>-5.57</v>
      </c>
      <c r="E84" s="113">
        <v>0.1</v>
      </c>
      <c r="F84" s="113">
        <v>-14.903292330646146</v>
      </c>
      <c r="G84" s="113">
        <f t="shared" si="5"/>
        <v>28.360000000000003</v>
      </c>
      <c r="J84" s="116"/>
      <c r="K84" s="113"/>
      <c r="L84" s="113"/>
      <c r="M84" s="115"/>
      <c r="N84" s="115"/>
      <c r="O84" s="115"/>
      <c r="R84" s="114"/>
    </row>
    <row r="85" spans="1:18">
      <c r="A85" s="52">
        <v>2010</v>
      </c>
      <c r="B85" s="113">
        <v>17.37</v>
      </c>
      <c r="C85" s="113">
        <v>13.57</v>
      </c>
      <c r="D85" s="113">
        <v>-3.29</v>
      </c>
      <c r="E85" s="113">
        <v>0.12</v>
      </c>
      <c r="F85" s="113">
        <v>10.14366100473676</v>
      </c>
      <c r="G85" s="113">
        <f t="shared" si="5"/>
        <v>17.490000000000002</v>
      </c>
      <c r="J85" s="116"/>
      <c r="K85" s="113"/>
      <c r="L85" s="113"/>
      <c r="M85" s="115"/>
      <c r="N85" s="115"/>
      <c r="O85" s="115"/>
      <c r="R85" s="114"/>
    </row>
    <row r="86" spans="1:18">
      <c r="A86" s="52">
        <v>2011</v>
      </c>
      <c r="B86" s="113">
        <v>0.44</v>
      </c>
      <c r="C86" s="113">
        <v>-6.04</v>
      </c>
      <c r="D86" s="113">
        <v>-6.56</v>
      </c>
      <c r="E86" s="113">
        <v>0.04</v>
      </c>
      <c r="F86" s="113">
        <v>27.100627798490784</v>
      </c>
      <c r="G86" s="113">
        <f t="shared" si="5"/>
        <v>0.48</v>
      </c>
      <c r="J86" s="116"/>
      <c r="K86" s="113"/>
      <c r="L86" s="113"/>
      <c r="M86" s="115"/>
      <c r="N86" s="115"/>
      <c r="O86" s="115"/>
      <c r="R86" s="114"/>
    </row>
    <row r="87" spans="1:18">
      <c r="A87" s="52">
        <v>2012</v>
      </c>
      <c r="B87" s="113">
        <v>16.28</v>
      </c>
      <c r="C87" s="113">
        <v>0.25</v>
      </c>
      <c r="D87" s="113">
        <v>8.0299999999999994</v>
      </c>
      <c r="E87" s="113">
        <v>0.06</v>
      </c>
      <c r="F87" s="113">
        <v>3.4281847903298024</v>
      </c>
      <c r="G87" s="113">
        <f t="shared" si="5"/>
        <v>16.34</v>
      </c>
      <c r="J87" s="116"/>
      <c r="K87" s="113"/>
      <c r="L87" s="113"/>
      <c r="M87" s="115"/>
      <c r="N87" s="115"/>
      <c r="O87" s="115"/>
      <c r="R87" s="114"/>
    </row>
    <row r="88" spans="1:18">
      <c r="A88" s="52">
        <v>2013</v>
      </c>
      <c r="B88" s="113">
        <v>35.19</v>
      </c>
      <c r="C88" s="113">
        <v>7.99</v>
      </c>
      <c r="D88" s="113">
        <v>0</v>
      </c>
      <c r="E88" s="113">
        <v>0.02</v>
      </c>
      <c r="F88" s="113">
        <v>-12.775136694534627</v>
      </c>
      <c r="G88" s="113">
        <f t="shared" si="5"/>
        <v>35.21</v>
      </c>
      <c r="J88" s="116"/>
      <c r="K88" s="113"/>
      <c r="L88" s="113"/>
      <c r="M88" s="115"/>
      <c r="N88" s="115"/>
      <c r="O88" s="115"/>
      <c r="R88" s="114"/>
    </row>
    <row r="89" spans="1:18">
      <c r="A89" s="52">
        <v>2014</v>
      </c>
      <c r="B89" s="113">
        <v>11.7</v>
      </c>
      <c r="C89" s="113">
        <v>-7.75</v>
      </c>
      <c r="D89" s="113">
        <v>-3.17</v>
      </c>
      <c r="E89" s="113">
        <v>0.02</v>
      </c>
      <c r="F89" s="113">
        <v>24.70550334168875</v>
      </c>
      <c r="G89" s="113">
        <f t="shared" si="5"/>
        <v>11.719999999999999</v>
      </c>
      <c r="J89" s="116"/>
      <c r="K89" s="113"/>
      <c r="L89" s="113"/>
      <c r="M89" s="115"/>
      <c r="N89" s="115"/>
      <c r="O89" s="115"/>
      <c r="R89" s="114"/>
    </row>
    <row r="90" spans="1:18">
      <c r="A90" s="52">
        <v>2015</v>
      </c>
      <c r="B90" s="113">
        <v>7.0000000000000007E-2</v>
      </c>
      <c r="C90" s="113">
        <v>-4.24</v>
      </c>
      <c r="D90" s="113">
        <v>-10.58</v>
      </c>
      <c r="E90" s="113">
        <v>0.02</v>
      </c>
      <c r="F90" s="113">
        <v>-0.65376770036769116</v>
      </c>
      <c r="G90" s="113">
        <f t="shared" si="5"/>
        <v>9.0000000000000011E-2</v>
      </c>
      <c r="J90" s="116"/>
      <c r="K90" s="113"/>
      <c r="L90" s="113"/>
      <c r="M90" s="115"/>
      <c r="N90" s="115"/>
      <c r="O90" s="115"/>
      <c r="R90" s="1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30"/>
  <sheetViews>
    <sheetView topLeftCell="Z1" workbookViewId="0">
      <selection activeCell="Z26" sqref="Z26"/>
    </sheetView>
  </sheetViews>
  <sheetFormatPr defaultRowHeight="15"/>
  <cols>
    <col min="1" max="1" width="9.25" style="52" customWidth="1"/>
    <col min="2" max="18" width="9" style="52"/>
    <col min="19" max="19" width="19.375" style="52" customWidth="1"/>
    <col min="20" max="20" width="8" style="52" customWidth="1"/>
    <col min="21" max="25" width="9" style="52"/>
    <col min="26" max="26" width="7.25" style="52" customWidth="1"/>
    <col min="27" max="27" width="11.625" style="52" customWidth="1"/>
    <col min="28" max="16384" width="9" style="52"/>
  </cols>
  <sheetData>
    <row r="1" spans="1:44" ht="15.75" thickBot="1">
      <c r="A1" s="52" t="s">
        <v>169</v>
      </c>
      <c r="AB1" s="120"/>
      <c r="AH1" s="120" t="s">
        <v>168</v>
      </c>
      <c r="AI1" s="120"/>
      <c r="AN1" s="120" t="s">
        <v>167</v>
      </c>
      <c r="AO1" s="120"/>
    </row>
    <row r="2" spans="1:44" ht="30">
      <c r="B2" s="52" t="s">
        <v>118</v>
      </c>
      <c r="C2" s="52" t="s">
        <v>117</v>
      </c>
      <c r="D2" s="52" t="s">
        <v>116</v>
      </c>
      <c r="E2" s="52" t="s">
        <v>115</v>
      </c>
      <c r="F2" s="52" t="s">
        <v>114</v>
      </c>
      <c r="G2" s="52" t="s">
        <v>113</v>
      </c>
      <c r="H2" s="52" t="s">
        <v>111</v>
      </c>
      <c r="I2" s="52" t="s">
        <v>110</v>
      </c>
      <c r="J2" s="52" t="s">
        <v>109</v>
      </c>
      <c r="K2" s="52" t="s">
        <v>130</v>
      </c>
      <c r="L2" s="52" t="s">
        <v>166</v>
      </c>
      <c r="M2" s="52" t="s">
        <v>165</v>
      </c>
      <c r="N2" s="52" t="s">
        <v>164</v>
      </c>
      <c r="Q2" s="142"/>
      <c r="R2" s="141"/>
      <c r="S2" s="141"/>
      <c r="T2" s="141"/>
      <c r="U2" s="141"/>
      <c r="V2" s="141"/>
      <c r="W2" s="141"/>
      <c r="X2" s="140"/>
      <c r="AB2" s="54" t="s">
        <v>163</v>
      </c>
      <c r="AC2" s="54" t="s">
        <v>162</v>
      </c>
      <c r="AD2" s="54" t="s">
        <v>161</v>
      </c>
      <c r="AE2" s="54" t="s">
        <v>160</v>
      </c>
      <c r="AF2" s="54" t="s">
        <v>159</v>
      </c>
      <c r="AH2" s="54" t="s">
        <v>163</v>
      </c>
      <c r="AI2" s="54" t="s">
        <v>162</v>
      </c>
      <c r="AJ2" s="54" t="s">
        <v>161</v>
      </c>
      <c r="AK2" s="54" t="s">
        <v>160</v>
      </c>
      <c r="AL2" s="54" t="s">
        <v>159</v>
      </c>
      <c r="AN2" s="54" t="s">
        <v>163</v>
      </c>
      <c r="AO2" s="54" t="s">
        <v>162</v>
      </c>
      <c r="AP2" s="54" t="s">
        <v>161</v>
      </c>
      <c r="AQ2" s="54" t="s">
        <v>160</v>
      </c>
      <c r="AR2" s="54" t="s">
        <v>159</v>
      </c>
    </row>
    <row r="3" spans="1:44">
      <c r="A3" s="52">
        <v>192607</v>
      </c>
      <c r="B3" s="52">
        <v>1.37</v>
      </c>
      <c r="C3" s="52">
        <v>0.91</v>
      </c>
      <c r="D3" s="52">
        <v>-7.0000000000000007E-2</v>
      </c>
      <c r="E3" s="52">
        <v>5.72</v>
      </c>
      <c r="F3" s="52">
        <v>1.96</v>
      </c>
      <c r="G3" s="52">
        <v>1.42</v>
      </c>
      <c r="H3" s="52">
        <v>2.96</v>
      </c>
      <c r="I3" s="52">
        <v>-2.2999999999999998</v>
      </c>
      <c r="J3" s="52">
        <v>-2.87</v>
      </c>
      <c r="K3" s="52">
        <v>0.22</v>
      </c>
      <c r="L3" s="52">
        <f t="shared" ref="L3:L66" si="0">H3+K3</f>
        <v>3.18</v>
      </c>
      <c r="M3" s="113">
        <f t="shared" ref="M3:M66" si="1">INT(A3/100)+ (A3/100-INT(A3/100))/0.12</f>
        <v>1926.5833333333328</v>
      </c>
      <c r="N3" s="52" t="s">
        <v>158</v>
      </c>
      <c r="Q3" s="139" t="s">
        <v>2</v>
      </c>
      <c r="R3" s="53" t="s">
        <v>157</v>
      </c>
      <c r="S3" s="53"/>
      <c r="T3" s="53"/>
      <c r="U3" s="53"/>
      <c r="V3" s="53"/>
      <c r="W3" s="53"/>
      <c r="X3" s="130"/>
      <c r="AA3" s="52">
        <v>192607</v>
      </c>
      <c r="AB3" s="52">
        <f t="shared" ref="AB3:AB66" si="2">H3</f>
        <v>2.96</v>
      </c>
      <c r="AC3" s="52">
        <f t="shared" ref="AC3:AC66" si="3">E3-$K3</f>
        <v>5.5</v>
      </c>
      <c r="AD3" s="52">
        <f t="shared" ref="AD3:AD66" si="4">G3-$K3</f>
        <v>1.2</v>
      </c>
      <c r="AE3" s="52">
        <f t="shared" ref="AE3:AE66" si="5">B3-$K3</f>
        <v>1.1500000000000001</v>
      </c>
      <c r="AF3" s="52">
        <f t="shared" ref="AF3:AF66" si="6">D3-$K3</f>
        <v>-0.29000000000000004</v>
      </c>
      <c r="AH3" s="52">
        <f t="shared" ref="AH3:AH66" si="7">IF(AB3&lt;=AB$1093,AB3,0)</f>
        <v>0</v>
      </c>
      <c r="AI3" s="52">
        <f t="shared" ref="AI3:AI66" si="8">IF(AC3&lt;=AC$1093,AC3,0)</f>
        <v>0</v>
      </c>
      <c r="AJ3" s="52">
        <f t="shared" ref="AJ3:AJ66" si="9">IF(AD3&lt;=AD$1093,AD3,0)</f>
        <v>0</v>
      </c>
      <c r="AK3" s="52">
        <f t="shared" ref="AK3:AK66" si="10">IF(AE3&lt;=AE$1093,AE3,0)</f>
        <v>0</v>
      </c>
      <c r="AL3" s="52">
        <f t="shared" ref="AL3:AL66" si="11">IF(AF3&lt;=AF$1093,AF3,0)</f>
        <v>0</v>
      </c>
      <c r="AN3" s="52">
        <f t="shared" ref="AN3:AN66" si="12">IF(AB3&lt;=AB$1094,AB3,0)</f>
        <v>0</v>
      </c>
      <c r="AO3" s="52">
        <f t="shared" ref="AO3:AO66" si="13">IF(AC3&lt;=AC$1094,AC3,0)</f>
        <v>0</v>
      </c>
      <c r="AP3" s="52">
        <f t="shared" ref="AP3:AP66" si="14">IF(AD3&lt;=AD$1094,AD3,0)</f>
        <v>0</v>
      </c>
      <c r="AQ3" s="52">
        <f t="shared" ref="AQ3:AQ66" si="15">IF(AE3&lt;=AE$1094,AE3,0)</f>
        <v>0</v>
      </c>
      <c r="AR3" s="52">
        <f t="shared" ref="AR3:AR66" si="16">IF(AF3&lt;=AF$1094,AF3,0)</f>
        <v>0</v>
      </c>
    </row>
    <row r="4" spans="1:44">
      <c r="A4" s="52">
        <v>192608</v>
      </c>
      <c r="B4" s="52">
        <v>0.61</v>
      </c>
      <c r="C4" s="52">
        <v>1.51</v>
      </c>
      <c r="D4" s="52">
        <v>5.38</v>
      </c>
      <c r="E4" s="52">
        <v>2.72</v>
      </c>
      <c r="F4" s="52">
        <v>2.68</v>
      </c>
      <c r="G4" s="52">
        <v>6.32</v>
      </c>
      <c r="H4" s="52">
        <v>2.64</v>
      </c>
      <c r="I4" s="52">
        <v>-1.4</v>
      </c>
      <c r="J4" s="52">
        <v>4.1900000000000004</v>
      </c>
      <c r="K4" s="52">
        <v>0.25</v>
      </c>
      <c r="L4" s="52">
        <f t="shared" si="0"/>
        <v>2.89</v>
      </c>
      <c r="M4" s="113">
        <f t="shared" si="1"/>
        <v>1926.6666666666661</v>
      </c>
      <c r="Q4" s="131"/>
      <c r="R4" s="53"/>
      <c r="S4" s="53"/>
      <c r="T4" s="53"/>
      <c r="U4" s="53"/>
      <c r="V4" s="53"/>
      <c r="W4" s="53"/>
      <c r="X4" s="130"/>
      <c r="AA4" s="52">
        <v>192608</v>
      </c>
      <c r="AB4" s="52">
        <f t="shared" si="2"/>
        <v>2.64</v>
      </c>
      <c r="AC4" s="52">
        <f t="shared" si="3"/>
        <v>2.4700000000000002</v>
      </c>
      <c r="AD4" s="52">
        <f t="shared" si="4"/>
        <v>6.07</v>
      </c>
      <c r="AE4" s="52">
        <f t="shared" si="5"/>
        <v>0.36</v>
      </c>
      <c r="AF4" s="52">
        <f t="shared" si="6"/>
        <v>5.13</v>
      </c>
      <c r="AH4" s="52">
        <f t="shared" si="7"/>
        <v>0</v>
      </c>
      <c r="AI4" s="52">
        <f t="shared" si="8"/>
        <v>0</v>
      </c>
      <c r="AJ4" s="52">
        <f t="shared" si="9"/>
        <v>0</v>
      </c>
      <c r="AK4" s="52">
        <f t="shared" si="10"/>
        <v>0</v>
      </c>
      <c r="AL4" s="52">
        <f t="shared" si="11"/>
        <v>0</v>
      </c>
      <c r="AN4" s="52">
        <f t="shared" si="12"/>
        <v>0</v>
      </c>
      <c r="AO4" s="52">
        <f t="shared" si="13"/>
        <v>0</v>
      </c>
      <c r="AP4" s="52">
        <f t="shared" si="14"/>
        <v>0</v>
      </c>
      <c r="AQ4" s="52">
        <f t="shared" si="15"/>
        <v>0</v>
      </c>
      <c r="AR4" s="52">
        <f t="shared" si="16"/>
        <v>0</v>
      </c>
    </row>
    <row r="5" spans="1:44" ht="30">
      <c r="A5" s="52">
        <v>192609</v>
      </c>
      <c r="B5" s="52">
        <v>-2.68</v>
      </c>
      <c r="C5" s="52">
        <v>-0.14000000000000001</v>
      </c>
      <c r="D5" s="52">
        <v>-0.44</v>
      </c>
      <c r="E5" s="52">
        <v>1.43</v>
      </c>
      <c r="F5" s="52">
        <v>7.0000000000000007E-2</v>
      </c>
      <c r="G5" s="52">
        <v>-0.8</v>
      </c>
      <c r="H5" s="52">
        <v>0.36</v>
      </c>
      <c r="I5" s="52">
        <v>-1.32</v>
      </c>
      <c r="J5" s="52">
        <v>0.01</v>
      </c>
      <c r="K5" s="52">
        <v>0.23</v>
      </c>
      <c r="L5" s="52">
        <f t="shared" si="0"/>
        <v>0.59</v>
      </c>
      <c r="M5" s="113">
        <f t="shared" si="1"/>
        <v>1926.7499999999993</v>
      </c>
      <c r="Q5" s="131"/>
      <c r="R5" s="53"/>
      <c r="S5" s="53"/>
      <c r="T5" s="138" t="s">
        <v>156</v>
      </c>
      <c r="U5" s="138" t="s">
        <v>155</v>
      </c>
      <c r="V5" s="138" t="s">
        <v>154</v>
      </c>
      <c r="W5" s="138" t="s">
        <v>153</v>
      </c>
      <c r="X5" s="137" t="s">
        <v>152</v>
      </c>
      <c r="Y5" s="54"/>
      <c r="Z5" s="54"/>
      <c r="AA5" s="52">
        <v>192609</v>
      </c>
      <c r="AB5" s="52">
        <f t="shared" si="2"/>
        <v>0.36</v>
      </c>
      <c r="AC5" s="52">
        <f t="shared" si="3"/>
        <v>1.2</v>
      </c>
      <c r="AD5" s="52">
        <f t="shared" si="4"/>
        <v>-1.03</v>
      </c>
      <c r="AE5" s="52">
        <f t="shared" si="5"/>
        <v>-2.91</v>
      </c>
      <c r="AF5" s="52">
        <f t="shared" si="6"/>
        <v>-0.67</v>
      </c>
      <c r="AH5" s="52">
        <f t="shared" si="7"/>
        <v>0</v>
      </c>
      <c r="AI5" s="52">
        <f t="shared" si="8"/>
        <v>0</v>
      </c>
      <c r="AJ5" s="52">
        <f t="shared" si="9"/>
        <v>0</v>
      </c>
      <c r="AK5" s="52">
        <f t="shared" si="10"/>
        <v>0</v>
      </c>
      <c r="AL5" s="52">
        <f t="shared" si="11"/>
        <v>0</v>
      </c>
      <c r="AN5" s="52">
        <f t="shared" si="12"/>
        <v>0</v>
      </c>
      <c r="AO5" s="52">
        <f t="shared" si="13"/>
        <v>0</v>
      </c>
      <c r="AP5" s="52">
        <f t="shared" si="14"/>
        <v>0</v>
      </c>
      <c r="AQ5" s="52">
        <f t="shared" si="15"/>
        <v>0</v>
      </c>
      <c r="AR5" s="52">
        <f t="shared" si="16"/>
        <v>0</v>
      </c>
    </row>
    <row r="6" spans="1:44">
      <c r="A6" s="52">
        <v>192610</v>
      </c>
      <c r="B6" s="52">
        <v>-3.54</v>
      </c>
      <c r="C6" s="52">
        <v>-4.3600000000000003</v>
      </c>
      <c r="D6" s="52">
        <v>-2.0099999999999998</v>
      </c>
      <c r="E6" s="52">
        <v>-3.59</v>
      </c>
      <c r="F6" s="52">
        <v>-2.35</v>
      </c>
      <c r="G6" s="52">
        <v>-4.0999999999999996</v>
      </c>
      <c r="H6" s="52">
        <v>-3.24</v>
      </c>
      <c r="I6" s="52">
        <v>0.04</v>
      </c>
      <c r="J6" s="52">
        <v>0.51</v>
      </c>
      <c r="K6" s="52">
        <v>0.32</v>
      </c>
      <c r="L6" s="52">
        <f t="shared" si="0"/>
        <v>-2.9200000000000004</v>
      </c>
      <c r="M6" s="113">
        <f t="shared" si="1"/>
        <v>1926.8333333333326</v>
      </c>
      <c r="Q6" s="131"/>
      <c r="R6" s="126" t="s">
        <v>151</v>
      </c>
      <c r="S6" s="53"/>
      <c r="T6" s="53"/>
      <c r="U6" s="53"/>
      <c r="V6" s="53"/>
      <c r="W6" s="53"/>
      <c r="X6" s="130"/>
      <c r="AA6" s="52">
        <v>192610</v>
      </c>
      <c r="AB6" s="52">
        <f t="shared" si="2"/>
        <v>-3.24</v>
      </c>
      <c r="AC6" s="52">
        <f t="shared" si="3"/>
        <v>-3.9099999999999997</v>
      </c>
      <c r="AD6" s="52">
        <f t="shared" si="4"/>
        <v>-4.42</v>
      </c>
      <c r="AE6" s="52">
        <f t="shared" si="5"/>
        <v>-3.86</v>
      </c>
      <c r="AF6" s="52">
        <f t="shared" si="6"/>
        <v>-2.3299999999999996</v>
      </c>
      <c r="AH6" s="52">
        <f t="shared" si="7"/>
        <v>0</v>
      </c>
      <c r="AI6" s="52">
        <f t="shared" si="8"/>
        <v>0</v>
      </c>
      <c r="AJ6" s="52">
        <f t="shared" si="9"/>
        <v>0</v>
      </c>
      <c r="AK6" s="52">
        <f t="shared" si="10"/>
        <v>0</v>
      </c>
      <c r="AL6" s="52">
        <f t="shared" si="11"/>
        <v>0</v>
      </c>
      <c r="AN6" s="52">
        <f t="shared" si="12"/>
        <v>0</v>
      </c>
      <c r="AO6" s="52">
        <f t="shared" si="13"/>
        <v>0</v>
      </c>
      <c r="AP6" s="52">
        <f t="shared" si="14"/>
        <v>0</v>
      </c>
      <c r="AQ6" s="52">
        <f t="shared" si="15"/>
        <v>0</v>
      </c>
      <c r="AR6" s="52">
        <f t="shared" si="16"/>
        <v>0</v>
      </c>
    </row>
    <row r="7" spans="1:44">
      <c r="A7" s="52">
        <v>192611</v>
      </c>
      <c r="B7" s="52">
        <v>3.12</v>
      </c>
      <c r="C7" s="52">
        <v>3.66</v>
      </c>
      <c r="D7" s="52">
        <v>2.09</v>
      </c>
      <c r="E7" s="52">
        <v>3.13</v>
      </c>
      <c r="F7" s="52">
        <v>2.9</v>
      </c>
      <c r="G7" s="52">
        <v>3.46</v>
      </c>
      <c r="H7" s="52">
        <v>2.5299999999999998</v>
      </c>
      <c r="I7" s="52">
        <v>-0.2</v>
      </c>
      <c r="J7" s="52">
        <v>-0.35</v>
      </c>
      <c r="K7" s="52">
        <v>0.31</v>
      </c>
      <c r="L7" s="52">
        <f t="shared" si="0"/>
        <v>2.84</v>
      </c>
      <c r="M7" s="113">
        <f t="shared" si="1"/>
        <v>1926.9166666666658</v>
      </c>
      <c r="Q7" s="131"/>
      <c r="R7" s="53" t="s">
        <v>149</v>
      </c>
      <c r="S7" s="53"/>
      <c r="T7" s="134">
        <f>((1+ AVERAGE(L3:L1082)/100)^12 -1)*100-((1+ AVERAGE(K3:K1082)/100)^12 -1)*100</f>
        <v>8.3009473442954302</v>
      </c>
      <c r="U7" s="134">
        <f>((1+ AVERAGE(E3:E1082)/100)^12 -1)*100-((1+ AVERAGE(K3:K1082)/100)^12 -1)*100</f>
        <v>7.9761094646359831</v>
      </c>
      <c r="V7" s="134">
        <f>((1+ AVERAGE(G3:G1082)/100)^12 -1)*100-((1+ AVERAGE(K3:K1082)/100)^12 -1)*100</f>
        <v>11.665774584773914</v>
      </c>
      <c r="W7" s="134">
        <f>((1+ AVERAGE(B3:B1082)/100)^12 -1)*100-((1+ AVERAGE(K3:K1082)/100)^12 -1)*100</f>
        <v>8.7939690480304691</v>
      </c>
      <c r="X7" s="133">
        <f>((1+ AVERAGE(D3:D1082)/100)^12 -1)*100-((1+ AVERAGE(K3:K1082)/100)^12 -1)*100</f>
        <v>15.564722585071845</v>
      </c>
      <c r="AA7" s="52">
        <v>192611</v>
      </c>
      <c r="AB7" s="52">
        <f t="shared" si="2"/>
        <v>2.5299999999999998</v>
      </c>
      <c r="AC7" s="52">
        <f t="shared" si="3"/>
        <v>2.82</v>
      </c>
      <c r="AD7" s="52">
        <f t="shared" si="4"/>
        <v>3.15</v>
      </c>
      <c r="AE7" s="52">
        <f t="shared" si="5"/>
        <v>2.81</v>
      </c>
      <c r="AF7" s="52">
        <f t="shared" si="6"/>
        <v>1.7799999999999998</v>
      </c>
      <c r="AH7" s="52">
        <f t="shared" si="7"/>
        <v>0</v>
      </c>
      <c r="AI7" s="52">
        <f t="shared" si="8"/>
        <v>0</v>
      </c>
      <c r="AJ7" s="52">
        <f t="shared" si="9"/>
        <v>0</v>
      </c>
      <c r="AK7" s="52">
        <f t="shared" si="10"/>
        <v>0</v>
      </c>
      <c r="AL7" s="52">
        <f t="shared" si="11"/>
        <v>0</v>
      </c>
      <c r="AN7" s="52">
        <f t="shared" si="12"/>
        <v>0</v>
      </c>
      <c r="AO7" s="52">
        <f t="shared" si="13"/>
        <v>0</v>
      </c>
      <c r="AP7" s="52">
        <f t="shared" si="14"/>
        <v>0</v>
      </c>
      <c r="AQ7" s="52">
        <f t="shared" si="15"/>
        <v>0</v>
      </c>
      <c r="AR7" s="52">
        <f t="shared" si="16"/>
        <v>0</v>
      </c>
    </row>
    <row r="8" spans="1:44">
      <c r="A8" s="52">
        <v>192612</v>
      </c>
      <c r="B8" s="52">
        <v>2.74</v>
      </c>
      <c r="C8" s="52">
        <v>1.84</v>
      </c>
      <c r="D8" s="52">
        <v>3.26</v>
      </c>
      <c r="E8" s="52">
        <v>2.97</v>
      </c>
      <c r="F8" s="52">
        <v>2.61</v>
      </c>
      <c r="G8" s="52">
        <v>2.4</v>
      </c>
      <c r="H8" s="52">
        <v>2.62</v>
      </c>
      <c r="I8" s="52">
        <v>-0.04</v>
      </c>
      <c r="J8" s="52">
        <v>-0.02</v>
      </c>
      <c r="K8" s="52">
        <v>0.28000000000000003</v>
      </c>
      <c r="L8" s="52">
        <f t="shared" si="0"/>
        <v>2.9000000000000004</v>
      </c>
      <c r="M8" s="113">
        <f t="shared" si="1"/>
        <v>1926.9999999999991</v>
      </c>
      <c r="Q8" s="131"/>
      <c r="R8" s="53" t="s">
        <v>148</v>
      </c>
      <c r="S8" s="53"/>
      <c r="T8" s="134">
        <f>_xlfn.STDEV.S(AB3:AB1082)*SQRT(12)</f>
        <v>18.64071252993633</v>
      </c>
      <c r="U8" s="134">
        <f>_xlfn.STDEV.S(AC3:AC1082)*SQRT(12)</f>
        <v>18.498800091894406</v>
      </c>
      <c r="V8" s="134">
        <f>_xlfn.STDEV.S(AD3:AD1082)*SQRT(12)</f>
        <v>24.617267611423816</v>
      </c>
      <c r="W8" s="134">
        <f>_xlfn.STDEV.S(AE3:AE1082)*SQRT(12)</f>
        <v>26.210514360970219</v>
      </c>
      <c r="X8" s="133">
        <f>_xlfn.STDEV.S(AF3:AF1082)*SQRT(12)</f>
        <v>28.36279683710368</v>
      </c>
      <c r="AA8" s="52">
        <v>192612</v>
      </c>
      <c r="AB8" s="52">
        <f t="shared" si="2"/>
        <v>2.62</v>
      </c>
      <c r="AC8" s="52">
        <f t="shared" si="3"/>
        <v>2.6900000000000004</v>
      </c>
      <c r="AD8" s="52">
        <f t="shared" si="4"/>
        <v>2.12</v>
      </c>
      <c r="AE8" s="52">
        <f t="shared" si="5"/>
        <v>2.46</v>
      </c>
      <c r="AF8" s="52">
        <f t="shared" si="6"/>
        <v>2.9799999999999995</v>
      </c>
      <c r="AH8" s="52">
        <f t="shared" si="7"/>
        <v>0</v>
      </c>
      <c r="AI8" s="52">
        <f t="shared" si="8"/>
        <v>0</v>
      </c>
      <c r="AJ8" s="52">
        <f t="shared" si="9"/>
        <v>0</v>
      </c>
      <c r="AK8" s="52">
        <f t="shared" si="10"/>
        <v>0</v>
      </c>
      <c r="AL8" s="52">
        <f t="shared" si="11"/>
        <v>0</v>
      </c>
      <c r="AN8" s="52">
        <f t="shared" si="12"/>
        <v>0</v>
      </c>
      <c r="AO8" s="52">
        <f t="shared" si="13"/>
        <v>0</v>
      </c>
      <c r="AP8" s="52">
        <f t="shared" si="14"/>
        <v>0</v>
      </c>
      <c r="AQ8" s="52">
        <f t="shared" si="15"/>
        <v>0</v>
      </c>
      <c r="AR8" s="52">
        <f t="shared" si="16"/>
        <v>0</v>
      </c>
    </row>
    <row r="9" spans="1:44">
      <c r="A9" s="52">
        <v>192701</v>
      </c>
      <c r="B9" s="52">
        <v>-1</v>
      </c>
      <c r="C9" s="52">
        <v>-0.38</v>
      </c>
      <c r="D9" s="52">
        <v>3.93</v>
      </c>
      <c r="E9" s="52">
        <v>-0.26</v>
      </c>
      <c r="F9" s="52">
        <v>0.03</v>
      </c>
      <c r="G9" s="52">
        <v>4.46</v>
      </c>
      <c r="H9" s="52">
        <v>-0.06</v>
      </c>
      <c r="I9" s="52">
        <v>-0.56000000000000005</v>
      </c>
      <c r="J9" s="52">
        <v>4.83</v>
      </c>
      <c r="K9" s="52">
        <v>0.25</v>
      </c>
      <c r="L9" s="52">
        <f t="shared" si="0"/>
        <v>0.19</v>
      </c>
      <c r="M9" s="113">
        <f t="shared" si="1"/>
        <v>1927.0833333333333</v>
      </c>
      <c r="Q9" s="131"/>
      <c r="R9" s="53" t="s">
        <v>147</v>
      </c>
      <c r="S9" s="53"/>
      <c r="T9" s="134">
        <f>T7/T8</f>
        <v>0.44531277068751529</v>
      </c>
      <c r="U9" s="134">
        <f>U7/U8</f>
        <v>0.43116901772082311</v>
      </c>
      <c r="V9" s="134">
        <f>V7/V8</f>
        <v>0.4738858417966878</v>
      </c>
      <c r="W9" s="134">
        <f>W7/W8</f>
        <v>0.33551302835649305</v>
      </c>
      <c r="X9" s="133">
        <f>X7/X8</f>
        <v>0.54877248793427758</v>
      </c>
      <c r="AA9" s="52">
        <v>192701</v>
      </c>
      <c r="AB9" s="52">
        <f t="shared" si="2"/>
        <v>-0.06</v>
      </c>
      <c r="AC9" s="52">
        <f t="shared" si="3"/>
        <v>-0.51</v>
      </c>
      <c r="AD9" s="52">
        <f t="shared" si="4"/>
        <v>4.21</v>
      </c>
      <c r="AE9" s="52">
        <f t="shared" si="5"/>
        <v>-1.25</v>
      </c>
      <c r="AF9" s="52">
        <f t="shared" si="6"/>
        <v>3.68</v>
      </c>
      <c r="AH9" s="52">
        <f t="shared" si="7"/>
        <v>0</v>
      </c>
      <c r="AI9" s="52">
        <f t="shared" si="8"/>
        <v>0</v>
      </c>
      <c r="AJ9" s="52">
        <f t="shared" si="9"/>
        <v>0</v>
      </c>
      <c r="AK9" s="52">
        <f t="shared" si="10"/>
        <v>0</v>
      </c>
      <c r="AL9" s="52">
        <f t="shared" si="11"/>
        <v>0</v>
      </c>
      <c r="AN9" s="52">
        <f t="shared" si="12"/>
        <v>0</v>
      </c>
      <c r="AO9" s="52">
        <f t="shared" si="13"/>
        <v>0</v>
      </c>
      <c r="AP9" s="52">
        <f t="shared" si="14"/>
        <v>0</v>
      </c>
      <c r="AQ9" s="52">
        <f t="shared" si="15"/>
        <v>0</v>
      </c>
      <c r="AR9" s="52">
        <f t="shared" si="16"/>
        <v>0</v>
      </c>
    </row>
    <row r="10" spans="1:44">
      <c r="A10" s="52">
        <v>192702</v>
      </c>
      <c r="B10" s="52">
        <v>3.9</v>
      </c>
      <c r="C10" s="52">
        <v>6.38</v>
      </c>
      <c r="D10" s="52">
        <v>6.62</v>
      </c>
      <c r="E10" s="52">
        <v>5</v>
      </c>
      <c r="F10" s="52">
        <v>3.56</v>
      </c>
      <c r="G10" s="52">
        <v>8.6300000000000008</v>
      </c>
      <c r="H10" s="52">
        <v>4.18</v>
      </c>
      <c r="I10" s="52">
        <v>-0.1</v>
      </c>
      <c r="J10" s="52">
        <v>3.17</v>
      </c>
      <c r="K10" s="52">
        <v>0.26</v>
      </c>
      <c r="L10" s="52">
        <f t="shared" si="0"/>
        <v>4.4399999999999995</v>
      </c>
      <c r="M10" s="113">
        <f t="shared" si="1"/>
        <v>1927.1666666666665</v>
      </c>
      <c r="Q10" s="131"/>
      <c r="R10" s="53" t="s">
        <v>146</v>
      </c>
      <c r="S10" s="53"/>
      <c r="T10" s="53">
        <v>19.489999999999998</v>
      </c>
      <c r="U10" s="53">
        <v>18.57</v>
      </c>
      <c r="V10" s="53">
        <v>22.78</v>
      </c>
      <c r="W10" s="53">
        <v>25.92</v>
      </c>
      <c r="X10" s="130">
        <v>25.98</v>
      </c>
      <c r="AA10" s="52">
        <v>192702</v>
      </c>
      <c r="AB10" s="52">
        <f t="shared" si="2"/>
        <v>4.18</v>
      </c>
      <c r="AC10" s="52">
        <f t="shared" si="3"/>
        <v>4.74</v>
      </c>
      <c r="AD10" s="52">
        <f t="shared" si="4"/>
        <v>8.370000000000001</v>
      </c>
      <c r="AE10" s="52">
        <f t="shared" si="5"/>
        <v>3.6399999999999997</v>
      </c>
      <c r="AF10" s="52">
        <f t="shared" si="6"/>
        <v>6.36</v>
      </c>
      <c r="AH10" s="52">
        <f t="shared" si="7"/>
        <v>0</v>
      </c>
      <c r="AI10" s="52">
        <f t="shared" si="8"/>
        <v>0</v>
      </c>
      <c r="AJ10" s="52">
        <f t="shared" si="9"/>
        <v>0</v>
      </c>
      <c r="AK10" s="52">
        <f t="shared" si="10"/>
        <v>0</v>
      </c>
      <c r="AL10" s="52">
        <f t="shared" si="11"/>
        <v>0</v>
      </c>
      <c r="AN10" s="52">
        <f t="shared" si="12"/>
        <v>0</v>
      </c>
      <c r="AO10" s="52">
        <f t="shared" si="13"/>
        <v>0</v>
      </c>
      <c r="AP10" s="52">
        <f t="shared" si="14"/>
        <v>0</v>
      </c>
      <c r="AQ10" s="52">
        <f t="shared" si="15"/>
        <v>0</v>
      </c>
      <c r="AR10" s="52">
        <f t="shared" si="16"/>
        <v>0</v>
      </c>
    </row>
    <row r="11" spans="1:44">
      <c r="A11" s="52">
        <v>192703</v>
      </c>
      <c r="B11" s="52">
        <v>-1.6</v>
      </c>
      <c r="C11" s="52">
        <v>-0.99</v>
      </c>
      <c r="D11" s="52">
        <v>-3.17</v>
      </c>
      <c r="E11" s="52">
        <v>1.3</v>
      </c>
      <c r="F11" s="52">
        <v>0.21</v>
      </c>
      <c r="G11" s="52">
        <v>-2.48</v>
      </c>
      <c r="H11" s="52">
        <v>0.13</v>
      </c>
      <c r="I11" s="52">
        <v>-1.6</v>
      </c>
      <c r="J11" s="52">
        <v>-2.67</v>
      </c>
      <c r="K11" s="52">
        <v>0.3</v>
      </c>
      <c r="L11" s="52">
        <f t="shared" si="0"/>
        <v>0.43</v>
      </c>
      <c r="M11" s="113">
        <f t="shared" si="1"/>
        <v>1927.2499999999998</v>
      </c>
      <c r="Q11" s="131"/>
      <c r="R11" s="53" t="s">
        <v>4</v>
      </c>
      <c r="S11" s="53"/>
      <c r="T11" s="134">
        <f>SKEW(AB6:AB1082)</f>
        <v>0.19693385770549421</v>
      </c>
      <c r="U11" s="134">
        <f>SKEW(AC6:AC1082)</f>
        <v>-0.10071015586949604</v>
      </c>
      <c r="V11" s="134">
        <f>SKEW(AD6:AD1082)</f>
        <v>1.7012479330018768</v>
      </c>
      <c r="W11" s="134">
        <f>SKEW(AE6:AE1082)</f>
        <v>0.70479273630701356</v>
      </c>
      <c r="X11" s="133">
        <f>SKEW(AF6:AF1082)</f>
        <v>2.1866189340248301</v>
      </c>
      <c r="AA11" s="52">
        <v>192703</v>
      </c>
      <c r="AB11" s="52">
        <f t="shared" si="2"/>
        <v>0.13</v>
      </c>
      <c r="AC11" s="52">
        <f t="shared" si="3"/>
        <v>1</v>
      </c>
      <c r="AD11" s="52">
        <f t="shared" si="4"/>
        <v>-2.78</v>
      </c>
      <c r="AE11" s="52">
        <f t="shared" si="5"/>
        <v>-1.9000000000000001</v>
      </c>
      <c r="AF11" s="52">
        <f t="shared" si="6"/>
        <v>-3.4699999999999998</v>
      </c>
      <c r="AH11" s="52">
        <f t="shared" si="7"/>
        <v>0</v>
      </c>
      <c r="AI11" s="52">
        <f t="shared" si="8"/>
        <v>0</v>
      </c>
      <c r="AJ11" s="52">
        <f t="shared" si="9"/>
        <v>0</v>
      </c>
      <c r="AK11" s="52">
        <f t="shared" si="10"/>
        <v>0</v>
      </c>
      <c r="AL11" s="52">
        <f t="shared" si="11"/>
        <v>0</v>
      </c>
      <c r="AN11" s="52">
        <f t="shared" si="12"/>
        <v>0</v>
      </c>
      <c r="AO11" s="52">
        <f t="shared" si="13"/>
        <v>0</v>
      </c>
      <c r="AP11" s="52">
        <f t="shared" si="14"/>
        <v>0</v>
      </c>
      <c r="AQ11" s="52">
        <f t="shared" si="15"/>
        <v>0</v>
      </c>
      <c r="AR11" s="52">
        <f t="shared" si="16"/>
        <v>0</v>
      </c>
    </row>
    <row r="12" spans="1:44">
      <c r="A12" s="52">
        <v>192704</v>
      </c>
      <c r="B12" s="52">
        <v>-1.32</v>
      </c>
      <c r="C12" s="52">
        <v>0.87</v>
      </c>
      <c r="D12" s="52">
        <v>3.48</v>
      </c>
      <c r="E12" s="52">
        <v>3.05</v>
      </c>
      <c r="F12" s="52">
        <v>-0.76</v>
      </c>
      <c r="G12" s="52">
        <v>-0.55000000000000004</v>
      </c>
      <c r="H12" s="52">
        <v>0.46</v>
      </c>
      <c r="I12" s="52">
        <v>0.43</v>
      </c>
      <c r="J12" s="52">
        <v>0.6</v>
      </c>
      <c r="K12" s="52">
        <v>0.25</v>
      </c>
      <c r="L12" s="52">
        <f t="shared" si="0"/>
        <v>0.71</v>
      </c>
      <c r="M12" s="113">
        <f t="shared" si="1"/>
        <v>1927.333333333333</v>
      </c>
      <c r="Q12" s="131"/>
      <c r="R12" s="53" t="s">
        <v>145</v>
      </c>
      <c r="S12" s="53"/>
      <c r="T12" s="134">
        <f>KURT(AB7:AB1082)</f>
        <v>7.7658035959025078</v>
      </c>
      <c r="U12" s="134">
        <f>KURT(AC7:AC1082)</f>
        <v>5.5470317899698323</v>
      </c>
      <c r="V12" s="134">
        <f>KURT(AD7:AD1082)</f>
        <v>19.051448949293292</v>
      </c>
      <c r="W12" s="134">
        <f>KURT(AE7:AE1082)</f>
        <v>7.8286719941988636</v>
      </c>
      <c r="X12" s="133">
        <f>KURT(AF7:AF1082)</f>
        <v>22.210849846032779</v>
      </c>
      <c r="AA12" s="52">
        <v>192704</v>
      </c>
      <c r="AB12" s="52">
        <f t="shared" si="2"/>
        <v>0.46</v>
      </c>
      <c r="AC12" s="52">
        <f t="shared" si="3"/>
        <v>2.8</v>
      </c>
      <c r="AD12" s="52">
        <f t="shared" si="4"/>
        <v>-0.8</v>
      </c>
      <c r="AE12" s="52">
        <f t="shared" si="5"/>
        <v>-1.57</v>
      </c>
      <c r="AF12" s="52">
        <f t="shared" si="6"/>
        <v>3.23</v>
      </c>
      <c r="AH12" s="52">
        <f t="shared" si="7"/>
        <v>0</v>
      </c>
      <c r="AI12" s="52">
        <f t="shared" si="8"/>
        <v>0</v>
      </c>
      <c r="AJ12" s="52">
        <f t="shared" si="9"/>
        <v>0</v>
      </c>
      <c r="AK12" s="52">
        <f t="shared" si="10"/>
        <v>0</v>
      </c>
      <c r="AL12" s="52">
        <f t="shared" si="11"/>
        <v>0</v>
      </c>
      <c r="AN12" s="52">
        <f t="shared" si="12"/>
        <v>0</v>
      </c>
      <c r="AO12" s="52">
        <f t="shared" si="13"/>
        <v>0</v>
      </c>
      <c r="AP12" s="52">
        <f t="shared" si="14"/>
        <v>0</v>
      </c>
      <c r="AQ12" s="52">
        <f t="shared" si="15"/>
        <v>0</v>
      </c>
      <c r="AR12" s="52">
        <f t="shared" si="16"/>
        <v>0</v>
      </c>
    </row>
    <row r="13" spans="1:44">
      <c r="A13" s="52">
        <v>192705</v>
      </c>
      <c r="B13" s="52">
        <v>5.55</v>
      </c>
      <c r="C13" s="52">
        <v>3.35</v>
      </c>
      <c r="D13" s="52">
        <v>13.33</v>
      </c>
      <c r="E13" s="52">
        <v>5.41</v>
      </c>
      <c r="F13" s="52">
        <v>5.0999999999999996</v>
      </c>
      <c r="G13" s="52">
        <v>7.49</v>
      </c>
      <c r="H13" s="52">
        <v>5.44</v>
      </c>
      <c r="I13" s="52">
        <v>1.41</v>
      </c>
      <c r="J13" s="52">
        <v>4.93</v>
      </c>
      <c r="K13" s="52">
        <v>0.3</v>
      </c>
      <c r="L13" s="52">
        <f t="shared" si="0"/>
        <v>5.74</v>
      </c>
      <c r="M13" s="113">
        <f t="shared" si="1"/>
        <v>1927.4166666666663</v>
      </c>
      <c r="Q13" s="131"/>
      <c r="R13" s="53" t="s">
        <v>144</v>
      </c>
      <c r="S13" s="53"/>
      <c r="T13" s="134">
        <f>_xlfn.PERCENTILE.INC(AB3:AB1082,0.01)</f>
        <v>-13.952299999999997</v>
      </c>
      <c r="U13" s="134">
        <f>_xlfn.PERCENTILE.INC(AC3:AC1082,0.01)</f>
        <v>-14.683</v>
      </c>
      <c r="V13" s="134">
        <f>_xlfn.PERCENTILE.INC(AD3:AD1082,0.01)</f>
        <v>-19.5276</v>
      </c>
      <c r="W13" s="134">
        <f>_xlfn.PERCENTILE.INC(AE3:AE1082,0.01)</f>
        <v>-20.5914</v>
      </c>
      <c r="X13" s="133">
        <f>_xlfn.PERCENTILE.INC(AF3:AF1082,0.01)</f>
        <v>-20.472899999999996</v>
      </c>
      <c r="AA13" s="52">
        <v>192705</v>
      </c>
      <c r="AB13" s="52">
        <f t="shared" si="2"/>
        <v>5.44</v>
      </c>
      <c r="AC13" s="52">
        <f t="shared" si="3"/>
        <v>5.1100000000000003</v>
      </c>
      <c r="AD13" s="52">
        <f t="shared" si="4"/>
        <v>7.19</v>
      </c>
      <c r="AE13" s="52">
        <f t="shared" si="5"/>
        <v>5.25</v>
      </c>
      <c r="AF13" s="52">
        <f t="shared" si="6"/>
        <v>13.03</v>
      </c>
      <c r="AH13" s="52">
        <f t="shared" si="7"/>
        <v>0</v>
      </c>
      <c r="AI13" s="52">
        <f t="shared" si="8"/>
        <v>0</v>
      </c>
      <c r="AJ13" s="52">
        <f t="shared" si="9"/>
        <v>0</v>
      </c>
      <c r="AK13" s="52">
        <f t="shared" si="10"/>
        <v>0</v>
      </c>
      <c r="AL13" s="52">
        <f t="shared" si="11"/>
        <v>0</v>
      </c>
      <c r="AN13" s="52">
        <f t="shared" si="12"/>
        <v>0</v>
      </c>
      <c r="AO13" s="52">
        <f t="shared" si="13"/>
        <v>0</v>
      </c>
      <c r="AP13" s="52">
        <f t="shared" si="14"/>
        <v>0</v>
      </c>
      <c r="AQ13" s="52">
        <f t="shared" si="15"/>
        <v>0</v>
      </c>
      <c r="AR13" s="52">
        <f t="shared" si="16"/>
        <v>0</v>
      </c>
    </row>
    <row r="14" spans="1:44">
      <c r="A14" s="52">
        <v>192706</v>
      </c>
      <c r="B14" s="52">
        <v>-1.55</v>
      </c>
      <c r="C14" s="52">
        <v>1.3</v>
      </c>
      <c r="D14" s="52">
        <v>-3.95</v>
      </c>
      <c r="E14" s="52">
        <v>-0.96</v>
      </c>
      <c r="F14" s="52">
        <v>-3.02</v>
      </c>
      <c r="G14" s="52">
        <v>-1.63</v>
      </c>
      <c r="H14" s="52">
        <v>-2.34</v>
      </c>
      <c r="I14" s="52">
        <v>0.47</v>
      </c>
      <c r="J14" s="52">
        <v>-1.53</v>
      </c>
      <c r="K14" s="52">
        <v>0.26</v>
      </c>
      <c r="L14" s="52">
        <f t="shared" si="0"/>
        <v>-2.08</v>
      </c>
      <c r="M14" s="113">
        <f t="shared" si="1"/>
        <v>1927.4999999999995</v>
      </c>
      <c r="Q14" s="131"/>
      <c r="R14" s="53" t="s">
        <v>143</v>
      </c>
      <c r="S14" s="53"/>
      <c r="T14" s="134">
        <f>_xlfn.NORM.INV(0.01,AB1084,AB1085)</f>
        <v>-11.870973159201395</v>
      </c>
      <c r="U14" s="134">
        <f>_xlfn.NORM.INV(0.01,AC1084,AC1085)</f>
        <v>-11.800161355381627</v>
      </c>
      <c r="V14" s="134">
        <f>_xlfn.NORM.INV(0.01,AD1084,AD1085)</f>
        <v>-15.634664565447304</v>
      </c>
      <c r="W14" s="134">
        <f>_xlfn.NORM.INV(0.01,AE1084,AE1085)</f>
        <v>-16.917493788188803</v>
      </c>
      <c r="X14" s="133">
        <f>_xlfn.NORM.INV(0.01,AF1084,AF1085)</f>
        <v>-17.868665031280464</v>
      </c>
      <c r="AA14" s="52">
        <v>192706</v>
      </c>
      <c r="AB14" s="52">
        <f t="shared" si="2"/>
        <v>-2.34</v>
      </c>
      <c r="AC14" s="52">
        <f t="shared" si="3"/>
        <v>-1.22</v>
      </c>
      <c r="AD14" s="52">
        <f t="shared" si="4"/>
        <v>-1.89</v>
      </c>
      <c r="AE14" s="52">
        <f t="shared" si="5"/>
        <v>-1.81</v>
      </c>
      <c r="AF14" s="52">
        <f t="shared" si="6"/>
        <v>-4.21</v>
      </c>
      <c r="AH14" s="52">
        <f t="shared" si="7"/>
        <v>0</v>
      </c>
      <c r="AI14" s="52">
        <f t="shared" si="8"/>
        <v>0</v>
      </c>
      <c r="AJ14" s="52">
        <f t="shared" si="9"/>
        <v>0</v>
      </c>
      <c r="AK14" s="52">
        <f t="shared" si="10"/>
        <v>0</v>
      </c>
      <c r="AL14" s="52">
        <f t="shared" si="11"/>
        <v>0</v>
      </c>
      <c r="AN14" s="52">
        <f t="shared" si="12"/>
        <v>0</v>
      </c>
      <c r="AO14" s="52">
        <f t="shared" si="13"/>
        <v>0</v>
      </c>
      <c r="AP14" s="52">
        <f t="shared" si="14"/>
        <v>0</v>
      </c>
      <c r="AQ14" s="52">
        <f t="shared" si="15"/>
        <v>0</v>
      </c>
      <c r="AR14" s="52">
        <f t="shared" si="16"/>
        <v>0</v>
      </c>
    </row>
    <row r="15" spans="1:44">
      <c r="A15" s="52">
        <v>192707</v>
      </c>
      <c r="B15" s="52">
        <v>4.33</v>
      </c>
      <c r="C15" s="52">
        <v>5.23</v>
      </c>
      <c r="D15" s="52">
        <v>3.98</v>
      </c>
      <c r="E15" s="52">
        <v>9.24</v>
      </c>
      <c r="F15" s="52">
        <v>6.74</v>
      </c>
      <c r="G15" s="52">
        <v>7.26</v>
      </c>
      <c r="H15" s="52">
        <v>7.26</v>
      </c>
      <c r="I15" s="52">
        <v>-3.23</v>
      </c>
      <c r="J15" s="52">
        <v>-1.1599999999999999</v>
      </c>
      <c r="K15" s="52">
        <v>0.3</v>
      </c>
      <c r="L15" s="52">
        <f t="shared" si="0"/>
        <v>7.56</v>
      </c>
      <c r="M15" s="113">
        <f t="shared" si="1"/>
        <v>1927.5833333333328</v>
      </c>
      <c r="Q15" s="131"/>
      <c r="R15" s="53" t="s">
        <v>142</v>
      </c>
      <c r="S15" s="53"/>
      <c r="T15" s="136">
        <f>AB1088</f>
        <v>9.433962264150943E-3</v>
      </c>
      <c r="U15" s="136">
        <f>AC1088</f>
        <v>7.5471698113207548E-3</v>
      </c>
      <c r="V15" s="136">
        <f>AD1088</f>
        <v>9.433962264150943E-3</v>
      </c>
      <c r="W15" s="136">
        <f>AE1088</f>
        <v>7.5471698113207548E-3</v>
      </c>
      <c r="X15" s="135">
        <f>AF1088</f>
        <v>5.6603773584905656E-3</v>
      </c>
      <c r="AA15" s="52">
        <v>192707</v>
      </c>
      <c r="AB15" s="52">
        <f t="shared" si="2"/>
        <v>7.26</v>
      </c>
      <c r="AC15" s="52">
        <f t="shared" si="3"/>
        <v>8.94</v>
      </c>
      <c r="AD15" s="52">
        <f t="shared" si="4"/>
        <v>6.96</v>
      </c>
      <c r="AE15" s="52">
        <f t="shared" si="5"/>
        <v>4.03</v>
      </c>
      <c r="AF15" s="52">
        <f t="shared" si="6"/>
        <v>3.68</v>
      </c>
      <c r="AH15" s="52">
        <f t="shared" si="7"/>
        <v>0</v>
      </c>
      <c r="AI15" s="52">
        <f t="shared" si="8"/>
        <v>0</v>
      </c>
      <c r="AJ15" s="52">
        <f t="shared" si="9"/>
        <v>0</v>
      </c>
      <c r="AK15" s="52">
        <f t="shared" si="10"/>
        <v>0</v>
      </c>
      <c r="AL15" s="52">
        <f t="shared" si="11"/>
        <v>0</v>
      </c>
      <c r="AN15" s="52">
        <f t="shared" si="12"/>
        <v>0</v>
      </c>
      <c r="AO15" s="52">
        <f t="shared" si="13"/>
        <v>0</v>
      </c>
      <c r="AP15" s="52">
        <f t="shared" si="14"/>
        <v>0</v>
      </c>
      <c r="AQ15" s="52">
        <f t="shared" si="15"/>
        <v>0</v>
      </c>
      <c r="AR15" s="52">
        <f t="shared" si="16"/>
        <v>0</v>
      </c>
    </row>
    <row r="16" spans="1:44">
      <c r="A16" s="52">
        <v>192708</v>
      </c>
      <c r="B16" s="52">
        <v>2.35</v>
      </c>
      <c r="C16" s="52">
        <v>-2.2000000000000002</v>
      </c>
      <c r="D16" s="52">
        <v>0.86</v>
      </c>
      <c r="E16" s="52">
        <v>3.92</v>
      </c>
      <c r="F16" s="52">
        <v>1.22</v>
      </c>
      <c r="G16" s="52">
        <v>-1.97</v>
      </c>
      <c r="H16" s="52">
        <v>1.97</v>
      </c>
      <c r="I16" s="52">
        <v>-0.72</v>
      </c>
      <c r="J16" s="52">
        <v>-3.69</v>
      </c>
      <c r="K16" s="52">
        <v>0.28000000000000003</v>
      </c>
      <c r="L16" s="52">
        <f t="shared" si="0"/>
        <v>2.25</v>
      </c>
      <c r="M16" s="113">
        <f t="shared" si="1"/>
        <v>1927.6666666666661</v>
      </c>
      <c r="Q16" s="131"/>
      <c r="R16" s="53" t="s">
        <v>141</v>
      </c>
      <c r="S16" s="53"/>
      <c r="T16" s="53"/>
      <c r="U16" s="53"/>
      <c r="V16" s="53"/>
      <c r="W16" s="53"/>
      <c r="X16" s="130"/>
      <c r="AA16" s="52">
        <v>192708</v>
      </c>
      <c r="AB16" s="52">
        <f t="shared" si="2"/>
        <v>1.97</v>
      </c>
      <c r="AC16" s="52">
        <f t="shared" si="3"/>
        <v>3.6399999999999997</v>
      </c>
      <c r="AD16" s="52">
        <f t="shared" si="4"/>
        <v>-2.25</v>
      </c>
      <c r="AE16" s="52">
        <f t="shared" si="5"/>
        <v>2.0700000000000003</v>
      </c>
      <c r="AF16" s="52">
        <f t="shared" si="6"/>
        <v>0.57999999999999996</v>
      </c>
      <c r="AH16" s="52">
        <f t="shared" si="7"/>
        <v>0</v>
      </c>
      <c r="AI16" s="52">
        <f t="shared" si="8"/>
        <v>0</v>
      </c>
      <c r="AJ16" s="52">
        <f t="shared" si="9"/>
        <v>0</v>
      </c>
      <c r="AK16" s="52">
        <f t="shared" si="10"/>
        <v>0</v>
      </c>
      <c r="AL16" s="52">
        <f t="shared" si="11"/>
        <v>0</v>
      </c>
      <c r="AN16" s="52">
        <f t="shared" si="12"/>
        <v>0</v>
      </c>
      <c r="AO16" s="52">
        <f t="shared" si="13"/>
        <v>0</v>
      </c>
      <c r="AP16" s="52">
        <f t="shared" si="14"/>
        <v>0</v>
      </c>
      <c r="AQ16" s="52">
        <f t="shared" si="15"/>
        <v>0</v>
      </c>
      <c r="AR16" s="52">
        <f t="shared" si="16"/>
        <v>0</v>
      </c>
    </row>
    <row r="17" spans="1:44">
      <c r="A17" s="52">
        <v>192709</v>
      </c>
      <c r="B17" s="52">
        <v>2.4</v>
      </c>
      <c r="C17" s="52">
        <v>2.23</v>
      </c>
      <c r="D17" s="52">
        <v>0.4</v>
      </c>
      <c r="E17" s="52">
        <v>5.39</v>
      </c>
      <c r="F17" s="52">
        <v>4.3899999999999997</v>
      </c>
      <c r="G17" s="52">
        <v>5.97</v>
      </c>
      <c r="H17" s="52">
        <v>4.76</v>
      </c>
      <c r="I17" s="52">
        <v>-3.57</v>
      </c>
      <c r="J17" s="52">
        <v>-0.71</v>
      </c>
      <c r="K17" s="52">
        <v>0.21</v>
      </c>
      <c r="L17" s="52">
        <f t="shared" si="0"/>
        <v>4.97</v>
      </c>
      <c r="M17" s="113">
        <f t="shared" si="1"/>
        <v>1927.7499999999993</v>
      </c>
      <c r="Q17" s="131"/>
      <c r="R17" s="53" t="s">
        <v>140</v>
      </c>
      <c r="S17" s="53"/>
      <c r="T17" s="134">
        <f>AB1096</f>
        <v>-20.140909090909091</v>
      </c>
      <c r="U17" s="134">
        <f>AC1096</f>
        <v>-20.330909090909092</v>
      </c>
      <c r="V17" s="134">
        <f>AD1096</f>
        <v>-24.304545454545458</v>
      </c>
      <c r="W17" s="134">
        <f>AE1096</f>
        <v>-25.021818181818183</v>
      </c>
      <c r="X17" s="133">
        <f>AF1096</f>
        <v>-25.760909090909092</v>
      </c>
      <c r="AA17" s="52">
        <v>192709</v>
      </c>
      <c r="AB17" s="52">
        <f t="shared" si="2"/>
        <v>4.76</v>
      </c>
      <c r="AC17" s="52">
        <f t="shared" si="3"/>
        <v>5.18</v>
      </c>
      <c r="AD17" s="52">
        <f t="shared" si="4"/>
        <v>5.76</v>
      </c>
      <c r="AE17" s="52">
        <f t="shared" si="5"/>
        <v>2.19</v>
      </c>
      <c r="AF17" s="52">
        <f t="shared" si="6"/>
        <v>0.19000000000000003</v>
      </c>
      <c r="AH17" s="52">
        <f t="shared" si="7"/>
        <v>0</v>
      </c>
      <c r="AI17" s="52">
        <f t="shared" si="8"/>
        <v>0</v>
      </c>
      <c r="AJ17" s="52">
        <f t="shared" si="9"/>
        <v>0</v>
      </c>
      <c r="AK17" s="52">
        <f t="shared" si="10"/>
        <v>0</v>
      </c>
      <c r="AL17" s="52">
        <f t="shared" si="11"/>
        <v>0</v>
      </c>
      <c r="AN17" s="52">
        <f t="shared" si="12"/>
        <v>0</v>
      </c>
      <c r="AO17" s="52">
        <f t="shared" si="13"/>
        <v>0</v>
      </c>
      <c r="AP17" s="52">
        <f t="shared" si="14"/>
        <v>0</v>
      </c>
      <c r="AQ17" s="52">
        <f t="shared" si="15"/>
        <v>0</v>
      </c>
      <c r="AR17" s="52">
        <f t="shared" si="16"/>
        <v>0</v>
      </c>
    </row>
    <row r="18" spans="1:44">
      <c r="A18" s="52">
        <v>192710</v>
      </c>
      <c r="B18" s="52">
        <v>-0.16</v>
      </c>
      <c r="C18" s="52">
        <v>-2.15</v>
      </c>
      <c r="D18" s="52">
        <v>-5.84</v>
      </c>
      <c r="E18" s="52">
        <v>-3.63</v>
      </c>
      <c r="F18" s="52">
        <v>-4.28</v>
      </c>
      <c r="G18" s="52">
        <v>-6.62</v>
      </c>
      <c r="H18" s="52">
        <v>-4.3099999999999996</v>
      </c>
      <c r="I18" s="52">
        <v>2.13</v>
      </c>
      <c r="J18" s="52">
        <v>-4.33</v>
      </c>
      <c r="K18" s="52">
        <v>0.25</v>
      </c>
      <c r="L18" s="52">
        <f t="shared" si="0"/>
        <v>-4.0599999999999996</v>
      </c>
      <c r="M18" s="113">
        <f t="shared" si="1"/>
        <v>1927.8333333333326</v>
      </c>
      <c r="Q18" s="131"/>
      <c r="R18" s="53"/>
      <c r="S18" s="53"/>
      <c r="T18" s="53"/>
      <c r="U18" s="53"/>
      <c r="V18" s="53"/>
      <c r="W18" s="53"/>
      <c r="X18" s="130"/>
      <c r="AA18" s="52">
        <v>192710</v>
      </c>
      <c r="AB18" s="52">
        <f t="shared" si="2"/>
        <v>-4.3099999999999996</v>
      </c>
      <c r="AC18" s="52">
        <f t="shared" si="3"/>
        <v>-3.88</v>
      </c>
      <c r="AD18" s="52">
        <f t="shared" si="4"/>
        <v>-6.87</v>
      </c>
      <c r="AE18" s="52">
        <f t="shared" si="5"/>
        <v>-0.41000000000000003</v>
      </c>
      <c r="AF18" s="52">
        <f t="shared" si="6"/>
        <v>-6.09</v>
      </c>
      <c r="AH18" s="52">
        <f t="shared" si="7"/>
        <v>0</v>
      </c>
      <c r="AI18" s="52">
        <f t="shared" si="8"/>
        <v>0</v>
      </c>
      <c r="AJ18" s="52">
        <f t="shared" si="9"/>
        <v>0</v>
      </c>
      <c r="AK18" s="52">
        <f t="shared" si="10"/>
        <v>0</v>
      </c>
      <c r="AL18" s="52">
        <f t="shared" si="11"/>
        <v>0</v>
      </c>
      <c r="AN18" s="52">
        <f t="shared" si="12"/>
        <v>0</v>
      </c>
      <c r="AO18" s="52">
        <f t="shared" si="13"/>
        <v>0</v>
      </c>
      <c r="AP18" s="52">
        <f t="shared" si="14"/>
        <v>0</v>
      </c>
      <c r="AQ18" s="52">
        <f t="shared" si="15"/>
        <v>0</v>
      </c>
      <c r="AR18" s="52">
        <f t="shared" si="16"/>
        <v>0</v>
      </c>
    </row>
    <row r="19" spans="1:44">
      <c r="A19" s="52">
        <v>192711</v>
      </c>
      <c r="B19" s="52">
        <v>10.43</v>
      </c>
      <c r="C19" s="52">
        <v>8.06</v>
      </c>
      <c r="D19" s="52">
        <v>10.23</v>
      </c>
      <c r="E19" s="52">
        <v>7.06</v>
      </c>
      <c r="F19" s="52">
        <v>6.77</v>
      </c>
      <c r="G19" s="52">
        <v>6.63</v>
      </c>
      <c r="H19" s="52">
        <v>6.58</v>
      </c>
      <c r="I19" s="52">
        <v>2.76</v>
      </c>
      <c r="J19" s="52">
        <v>-0.31</v>
      </c>
      <c r="K19" s="52">
        <v>0.21</v>
      </c>
      <c r="L19" s="52">
        <f t="shared" si="0"/>
        <v>6.79</v>
      </c>
      <c r="M19" s="113">
        <f t="shared" si="1"/>
        <v>1927.9166666666658</v>
      </c>
      <c r="Q19" s="131"/>
      <c r="R19" s="126" t="s">
        <v>150</v>
      </c>
      <c r="S19" s="53"/>
      <c r="T19" s="53"/>
      <c r="U19" s="53"/>
      <c r="V19" s="53"/>
      <c r="W19" s="53"/>
      <c r="X19" s="130"/>
      <c r="AA19" s="52">
        <v>192711</v>
      </c>
      <c r="AB19" s="52">
        <f t="shared" si="2"/>
        <v>6.58</v>
      </c>
      <c r="AC19" s="52">
        <f t="shared" si="3"/>
        <v>6.85</v>
      </c>
      <c r="AD19" s="52">
        <f t="shared" si="4"/>
        <v>6.42</v>
      </c>
      <c r="AE19" s="52">
        <f t="shared" si="5"/>
        <v>10.219999999999999</v>
      </c>
      <c r="AF19" s="52">
        <f t="shared" si="6"/>
        <v>10.02</v>
      </c>
      <c r="AH19" s="52">
        <f t="shared" si="7"/>
        <v>0</v>
      </c>
      <c r="AI19" s="52">
        <f t="shared" si="8"/>
        <v>0</v>
      </c>
      <c r="AJ19" s="52">
        <f t="shared" si="9"/>
        <v>0</v>
      </c>
      <c r="AK19" s="52">
        <f t="shared" si="10"/>
        <v>0</v>
      </c>
      <c r="AL19" s="52">
        <f t="shared" si="11"/>
        <v>0</v>
      </c>
      <c r="AN19" s="52">
        <f t="shared" si="12"/>
        <v>0</v>
      </c>
      <c r="AO19" s="52">
        <f t="shared" si="13"/>
        <v>0</v>
      </c>
      <c r="AP19" s="52">
        <f t="shared" si="14"/>
        <v>0</v>
      </c>
      <c r="AQ19" s="52">
        <f t="shared" si="15"/>
        <v>0</v>
      </c>
      <c r="AR19" s="52">
        <f t="shared" si="16"/>
        <v>0</v>
      </c>
    </row>
    <row r="20" spans="1:44">
      <c r="A20" s="52">
        <v>192712</v>
      </c>
      <c r="B20" s="52">
        <v>5.55</v>
      </c>
      <c r="C20" s="52">
        <v>2.6</v>
      </c>
      <c r="D20" s="52">
        <v>2.4500000000000002</v>
      </c>
      <c r="E20" s="52">
        <v>2.5</v>
      </c>
      <c r="F20" s="52">
        <v>1.85</v>
      </c>
      <c r="G20" s="52">
        <v>3.48</v>
      </c>
      <c r="H20" s="52">
        <v>2.09</v>
      </c>
      <c r="I20" s="52">
        <v>0.93</v>
      </c>
      <c r="J20" s="52">
        <v>-1.06</v>
      </c>
      <c r="K20" s="52">
        <v>0.22</v>
      </c>
      <c r="L20" s="52">
        <f t="shared" si="0"/>
        <v>2.31</v>
      </c>
      <c r="M20" s="113">
        <f t="shared" si="1"/>
        <v>1927.9999999999991</v>
      </c>
      <c r="N20" s="52">
        <f t="shared" ref="N20:N83" si="17">_xlfn.STDEV.S(H9:H20)*SQRT(12)</f>
        <v>12.412527396289459</v>
      </c>
      <c r="Q20" s="131"/>
      <c r="R20" s="53" t="s">
        <v>149</v>
      </c>
      <c r="S20" s="53"/>
      <c r="T20" s="134">
        <f>((1+ AVERAGE(L309:L1082)/100)^12 -1)*100-((1+ AVERAGE(K309:K1082)/100)^12 -1)*100</f>
        <v>7.518040681854198</v>
      </c>
      <c r="U20" s="134">
        <f>((1+ AVERAGE(E309:E1082)/100)^12 -1)*100-((1+ AVERAGE(K309:K1082)/100)^12 -1)*100</f>
        <v>7.1832083203167576</v>
      </c>
      <c r="V20" s="134">
        <f>((1+ AVERAGE(G309:G1082)/100)^12 -1)*100-((1+ AVERAGE(K309:K1082)/100)^12 -1)*100</f>
        <v>9.9180965581734633</v>
      </c>
      <c r="W20" s="134">
        <f>((1+ AVERAGE(B309:B1082)/100)^12 -1)*100-((1+ AVERAGE(K309:K1082)/100)^12 -1)*100</f>
        <v>7.0456637550237344</v>
      </c>
      <c r="X20" s="133">
        <f>((1+ AVERAGE(D309:D1082)/100)^12 -1)*100-((1+ AVERAGE(K309:K1082)/100)^12 -1)*100</f>
        <v>13.335356889598796</v>
      </c>
      <c r="AA20" s="52">
        <v>192712</v>
      </c>
      <c r="AB20" s="52">
        <f t="shared" si="2"/>
        <v>2.09</v>
      </c>
      <c r="AC20" s="52">
        <f t="shared" si="3"/>
        <v>2.2799999999999998</v>
      </c>
      <c r="AD20" s="52">
        <f t="shared" si="4"/>
        <v>3.26</v>
      </c>
      <c r="AE20" s="52">
        <f t="shared" si="5"/>
        <v>5.33</v>
      </c>
      <c r="AF20" s="52">
        <f t="shared" si="6"/>
        <v>2.23</v>
      </c>
      <c r="AH20" s="52">
        <f t="shared" si="7"/>
        <v>0</v>
      </c>
      <c r="AI20" s="52">
        <f t="shared" si="8"/>
        <v>0</v>
      </c>
      <c r="AJ20" s="52">
        <f t="shared" si="9"/>
        <v>0</v>
      </c>
      <c r="AK20" s="52">
        <f t="shared" si="10"/>
        <v>0</v>
      </c>
      <c r="AL20" s="52">
        <f t="shared" si="11"/>
        <v>0</v>
      </c>
      <c r="AN20" s="52">
        <f t="shared" si="12"/>
        <v>0</v>
      </c>
      <c r="AO20" s="52">
        <f t="shared" si="13"/>
        <v>0</v>
      </c>
      <c r="AP20" s="52">
        <f t="shared" si="14"/>
        <v>0</v>
      </c>
      <c r="AQ20" s="52">
        <f t="shared" si="15"/>
        <v>0</v>
      </c>
      <c r="AR20" s="52">
        <f t="shared" si="16"/>
        <v>0</v>
      </c>
    </row>
    <row r="21" spans="1:44">
      <c r="A21" s="52">
        <v>192801</v>
      </c>
      <c r="B21" s="52">
        <v>3.2</v>
      </c>
      <c r="C21" s="52">
        <v>2.78</v>
      </c>
      <c r="D21" s="52">
        <v>3.59</v>
      </c>
      <c r="E21" s="52">
        <v>-0.48</v>
      </c>
      <c r="F21" s="52">
        <v>-0.37</v>
      </c>
      <c r="G21" s="52">
        <v>-2.3199999999999998</v>
      </c>
      <c r="H21" s="52">
        <v>-0.68</v>
      </c>
      <c r="I21" s="52">
        <v>4.25</v>
      </c>
      <c r="J21" s="52">
        <v>-0.72</v>
      </c>
      <c r="K21" s="52">
        <v>0.25</v>
      </c>
      <c r="L21" s="52">
        <f t="shared" si="0"/>
        <v>-0.43000000000000005</v>
      </c>
      <c r="M21" s="113">
        <f t="shared" si="1"/>
        <v>1928.0833333333333</v>
      </c>
      <c r="N21" s="52">
        <f t="shared" si="17"/>
        <v>12.549316533363298</v>
      </c>
      <c r="Q21" s="131"/>
      <c r="R21" s="53" t="s">
        <v>148</v>
      </c>
      <c r="S21" s="53"/>
      <c r="T21" s="134">
        <f>_xlfn.STDEV.S(AB309:AB1082)*SQRT(12)</f>
        <v>14.887970224528937</v>
      </c>
      <c r="U21" s="134">
        <f>_xlfn.STDEV.S(AC309:AC1082)*SQRT(12)</f>
        <v>15.539224798675855</v>
      </c>
      <c r="V21" s="134">
        <f>_xlfn.STDEV.S(AD309:AD1082)*SQRT(12)</f>
        <v>15.954003431683219</v>
      </c>
      <c r="W21" s="134">
        <f>_xlfn.STDEV.S(AE309:AE1082)*SQRT(12)</f>
        <v>22.325639394594912</v>
      </c>
      <c r="X21" s="133">
        <f>_xlfn.STDEV.S(AF309:AF1082)*SQRT(12)</f>
        <v>18.4208064724757</v>
      </c>
      <c r="AA21" s="52">
        <v>192801</v>
      </c>
      <c r="AB21" s="52">
        <f t="shared" si="2"/>
        <v>-0.68</v>
      </c>
      <c r="AC21" s="52">
        <f t="shared" si="3"/>
        <v>-0.73</v>
      </c>
      <c r="AD21" s="52">
        <f t="shared" si="4"/>
        <v>-2.57</v>
      </c>
      <c r="AE21" s="52">
        <f t="shared" si="5"/>
        <v>2.95</v>
      </c>
      <c r="AF21" s="52">
        <f t="shared" si="6"/>
        <v>3.34</v>
      </c>
      <c r="AH21" s="52">
        <f t="shared" si="7"/>
        <v>0</v>
      </c>
      <c r="AI21" s="52">
        <f t="shared" si="8"/>
        <v>0</v>
      </c>
      <c r="AJ21" s="52">
        <f t="shared" si="9"/>
        <v>0</v>
      </c>
      <c r="AK21" s="52">
        <f t="shared" si="10"/>
        <v>0</v>
      </c>
      <c r="AL21" s="52">
        <f t="shared" si="11"/>
        <v>0</v>
      </c>
      <c r="AN21" s="52">
        <f t="shared" si="12"/>
        <v>0</v>
      </c>
      <c r="AO21" s="52">
        <f t="shared" si="13"/>
        <v>0</v>
      </c>
      <c r="AP21" s="52">
        <f t="shared" si="14"/>
        <v>0</v>
      </c>
      <c r="AQ21" s="52">
        <f t="shared" si="15"/>
        <v>0</v>
      </c>
      <c r="AR21" s="52">
        <f t="shared" si="16"/>
        <v>0</v>
      </c>
    </row>
    <row r="22" spans="1:44">
      <c r="A22" s="52">
        <v>192802</v>
      </c>
      <c r="B22" s="52">
        <v>-4.79</v>
      </c>
      <c r="C22" s="52">
        <v>-1.72</v>
      </c>
      <c r="D22" s="52">
        <v>-4.13</v>
      </c>
      <c r="E22" s="52">
        <v>-0.68</v>
      </c>
      <c r="F22" s="52">
        <v>-1.1399999999999999</v>
      </c>
      <c r="G22" s="52">
        <v>-2.73</v>
      </c>
      <c r="H22" s="52">
        <v>-1.7</v>
      </c>
      <c r="I22" s="52">
        <v>-2.0299999999999998</v>
      </c>
      <c r="J22" s="52">
        <v>-0.69</v>
      </c>
      <c r="K22" s="52">
        <v>0.33</v>
      </c>
      <c r="L22" s="52">
        <f t="shared" si="0"/>
        <v>-1.3699999999999999</v>
      </c>
      <c r="M22" s="113">
        <f t="shared" si="1"/>
        <v>1928.1666666666665</v>
      </c>
      <c r="N22" s="52">
        <f t="shared" si="17"/>
        <v>12.873955385689639</v>
      </c>
      <c r="Q22" s="131"/>
      <c r="R22" s="53" t="s">
        <v>147</v>
      </c>
      <c r="S22" s="53"/>
      <c r="T22" s="134">
        <f>T20/T21</f>
        <v>0.5049741884536898</v>
      </c>
      <c r="U22" s="134">
        <f>U20/U21</f>
        <v>0.4622629772965805</v>
      </c>
      <c r="V22" s="134">
        <f>V20/V21</f>
        <v>0.62166819761847447</v>
      </c>
      <c r="W22" s="134">
        <f>W20/W21</f>
        <v>0.31558620250444008</v>
      </c>
      <c r="X22" s="133">
        <f>X20/X21</f>
        <v>0.72392904781473255</v>
      </c>
      <c r="AA22" s="52">
        <v>192802</v>
      </c>
      <c r="AB22" s="52">
        <f t="shared" si="2"/>
        <v>-1.7</v>
      </c>
      <c r="AC22" s="52">
        <f t="shared" si="3"/>
        <v>-1.01</v>
      </c>
      <c r="AD22" s="52">
        <f t="shared" si="4"/>
        <v>-3.06</v>
      </c>
      <c r="AE22" s="52">
        <f t="shared" si="5"/>
        <v>-5.12</v>
      </c>
      <c r="AF22" s="52">
        <f t="shared" si="6"/>
        <v>-4.46</v>
      </c>
      <c r="AH22" s="52">
        <f t="shared" si="7"/>
        <v>0</v>
      </c>
      <c r="AI22" s="52">
        <f t="shared" si="8"/>
        <v>0</v>
      </c>
      <c r="AJ22" s="52">
        <f t="shared" si="9"/>
        <v>0</v>
      </c>
      <c r="AK22" s="52">
        <f t="shared" si="10"/>
        <v>0</v>
      </c>
      <c r="AL22" s="52">
        <f t="shared" si="11"/>
        <v>0</v>
      </c>
      <c r="AN22" s="52">
        <f t="shared" si="12"/>
        <v>0</v>
      </c>
      <c r="AO22" s="52">
        <f t="shared" si="13"/>
        <v>0</v>
      </c>
      <c r="AP22" s="52">
        <f t="shared" si="14"/>
        <v>0</v>
      </c>
      <c r="AQ22" s="52">
        <f t="shared" si="15"/>
        <v>0</v>
      </c>
      <c r="AR22" s="52">
        <f t="shared" si="16"/>
        <v>0</v>
      </c>
    </row>
    <row r="23" spans="1:44">
      <c r="A23" s="52">
        <v>192803</v>
      </c>
      <c r="B23" s="52">
        <v>7.39</v>
      </c>
      <c r="C23" s="52">
        <v>8.6199999999999992</v>
      </c>
      <c r="D23" s="52">
        <v>9.4600000000000009</v>
      </c>
      <c r="E23" s="52">
        <v>12.28</v>
      </c>
      <c r="F23" s="52">
        <v>6.13</v>
      </c>
      <c r="G23" s="52">
        <v>7.83</v>
      </c>
      <c r="H23" s="52">
        <v>8.81</v>
      </c>
      <c r="I23" s="52">
        <v>-0.26</v>
      </c>
      <c r="J23" s="52">
        <v>-1.2</v>
      </c>
      <c r="K23" s="52">
        <v>0.28999999999999998</v>
      </c>
      <c r="L23" s="52">
        <f t="shared" si="0"/>
        <v>9.1</v>
      </c>
      <c r="M23" s="113">
        <f t="shared" si="1"/>
        <v>1928.2499999999998</v>
      </c>
      <c r="N23" s="52">
        <f t="shared" si="17"/>
        <v>14.577929769471258</v>
      </c>
      <c r="Q23" s="131"/>
      <c r="R23" s="53" t="s">
        <v>146</v>
      </c>
      <c r="S23" s="53"/>
      <c r="T23" s="53">
        <v>16.510000000000002</v>
      </c>
      <c r="U23" s="53">
        <v>15.67</v>
      </c>
      <c r="V23" s="53">
        <v>16.010000000000002</v>
      </c>
      <c r="W23" s="53">
        <v>23.79</v>
      </c>
      <c r="X23" s="130">
        <v>19.36</v>
      </c>
      <c r="AA23" s="52">
        <v>192803</v>
      </c>
      <c r="AB23" s="52">
        <f t="shared" si="2"/>
        <v>8.81</v>
      </c>
      <c r="AC23" s="52">
        <f t="shared" si="3"/>
        <v>11.99</v>
      </c>
      <c r="AD23" s="52">
        <f t="shared" si="4"/>
        <v>7.54</v>
      </c>
      <c r="AE23" s="52">
        <f t="shared" si="5"/>
        <v>7.1</v>
      </c>
      <c r="AF23" s="52">
        <f t="shared" si="6"/>
        <v>9.1700000000000017</v>
      </c>
      <c r="AH23" s="52">
        <f t="shared" si="7"/>
        <v>0</v>
      </c>
      <c r="AI23" s="52">
        <f t="shared" si="8"/>
        <v>0</v>
      </c>
      <c r="AJ23" s="52">
        <f t="shared" si="9"/>
        <v>0</v>
      </c>
      <c r="AK23" s="52">
        <f t="shared" si="10"/>
        <v>0</v>
      </c>
      <c r="AL23" s="52">
        <f t="shared" si="11"/>
        <v>0</v>
      </c>
      <c r="AN23" s="52">
        <f t="shared" si="12"/>
        <v>0</v>
      </c>
      <c r="AO23" s="52">
        <f t="shared" si="13"/>
        <v>0</v>
      </c>
      <c r="AP23" s="52">
        <f t="shared" si="14"/>
        <v>0</v>
      </c>
      <c r="AQ23" s="52">
        <f t="shared" si="15"/>
        <v>0</v>
      </c>
      <c r="AR23" s="52">
        <f t="shared" si="16"/>
        <v>0</v>
      </c>
    </row>
    <row r="24" spans="1:44">
      <c r="A24" s="52">
        <v>192804</v>
      </c>
      <c r="B24" s="52">
        <v>4.22</v>
      </c>
      <c r="C24" s="52">
        <v>10.68</v>
      </c>
      <c r="D24" s="52">
        <v>9.9700000000000006</v>
      </c>
      <c r="E24" s="52">
        <v>2.91</v>
      </c>
      <c r="F24" s="52">
        <v>6</v>
      </c>
      <c r="G24" s="52">
        <v>4.5</v>
      </c>
      <c r="H24" s="52">
        <v>4.2300000000000004</v>
      </c>
      <c r="I24" s="52">
        <v>3.82</v>
      </c>
      <c r="J24" s="52">
        <v>3.67</v>
      </c>
      <c r="K24" s="52">
        <v>0.22</v>
      </c>
      <c r="L24" s="52">
        <f t="shared" si="0"/>
        <v>4.45</v>
      </c>
      <c r="M24" s="113">
        <f t="shared" si="1"/>
        <v>1928.333333333333</v>
      </c>
      <c r="N24" s="52">
        <f t="shared" si="17"/>
        <v>14.528828708342724</v>
      </c>
      <c r="Q24" s="131"/>
      <c r="R24" s="53" t="s">
        <v>4</v>
      </c>
      <c r="S24" s="53"/>
      <c r="T24" s="134">
        <f>SKEW(AB309:AB1082)</f>
        <v>-0.52315634996429627</v>
      </c>
      <c r="U24" s="134">
        <f>SKEW(AC309:AC1082)</f>
        <v>-0.36273701673181274</v>
      </c>
      <c r="V24" s="134">
        <f>SKEW(AD309:AD1082)</f>
        <v>-0.29321447919887628</v>
      </c>
      <c r="W24" s="134">
        <f>SKEW(AE309:AE1082)</f>
        <v>-0.36225219564137345</v>
      </c>
      <c r="X24" s="133">
        <f>SKEW(AF309:AF1082)</f>
        <v>-0.3511850780643832</v>
      </c>
      <c r="AA24" s="52">
        <v>192804</v>
      </c>
      <c r="AB24" s="52">
        <f t="shared" si="2"/>
        <v>4.2300000000000004</v>
      </c>
      <c r="AC24" s="52">
        <f t="shared" si="3"/>
        <v>2.69</v>
      </c>
      <c r="AD24" s="52">
        <f t="shared" si="4"/>
        <v>4.28</v>
      </c>
      <c r="AE24" s="52">
        <f t="shared" si="5"/>
        <v>3.9999999999999996</v>
      </c>
      <c r="AF24" s="52">
        <f t="shared" si="6"/>
        <v>9.75</v>
      </c>
      <c r="AH24" s="52">
        <f t="shared" si="7"/>
        <v>0</v>
      </c>
      <c r="AI24" s="52">
        <f t="shared" si="8"/>
        <v>0</v>
      </c>
      <c r="AJ24" s="52">
        <f t="shared" si="9"/>
        <v>0</v>
      </c>
      <c r="AK24" s="52">
        <f t="shared" si="10"/>
        <v>0</v>
      </c>
      <c r="AL24" s="52">
        <f t="shared" si="11"/>
        <v>0</v>
      </c>
      <c r="AN24" s="52">
        <f t="shared" si="12"/>
        <v>0</v>
      </c>
      <c r="AO24" s="52">
        <f t="shared" si="13"/>
        <v>0</v>
      </c>
      <c r="AP24" s="52">
        <f t="shared" si="14"/>
        <v>0</v>
      </c>
      <c r="AQ24" s="52">
        <f t="shared" si="15"/>
        <v>0</v>
      </c>
      <c r="AR24" s="52">
        <f t="shared" si="16"/>
        <v>0</v>
      </c>
    </row>
    <row r="25" spans="1:44">
      <c r="A25" s="52">
        <v>192805</v>
      </c>
      <c r="B25" s="52">
        <v>7.53</v>
      </c>
      <c r="C25" s="52">
        <v>1.95</v>
      </c>
      <c r="D25" s="52">
        <v>2.57</v>
      </c>
      <c r="E25" s="52">
        <v>2.61</v>
      </c>
      <c r="F25" s="52">
        <v>-0.11</v>
      </c>
      <c r="G25" s="52">
        <v>0.64</v>
      </c>
      <c r="H25" s="52">
        <v>1.52</v>
      </c>
      <c r="I25" s="52">
        <v>2.98</v>
      </c>
      <c r="J25" s="52">
        <v>-3.46</v>
      </c>
      <c r="K25" s="52">
        <v>0.32</v>
      </c>
      <c r="L25" s="52">
        <f t="shared" si="0"/>
        <v>1.84</v>
      </c>
      <c r="M25" s="113">
        <f t="shared" si="1"/>
        <v>1928.4166666666663</v>
      </c>
      <c r="N25" s="52">
        <f t="shared" si="17"/>
        <v>14.241211324883848</v>
      </c>
      <c r="Q25" s="131"/>
      <c r="R25" s="53" t="s">
        <v>145</v>
      </c>
      <c r="S25" s="53"/>
      <c r="T25" s="134">
        <f>KURT(AB309:AB1082)</f>
        <v>1.9010291605234446</v>
      </c>
      <c r="U25" s="134">
        <f>KURT(AC309:AC1082)</f>
        <v>1.8055874448952105</v>
      </c>
      <c r="V25" s="134">
        <f>KURT(AD309:AD1082)</f>
        <v>2.2560471904447574</v>
      </c>
      <c r="W25" s="134">
        <f>KURT(AE309:AE1082)</f>
        <v>2.1668138135614816</v>
      </c>
      <c r="X25" s="133">
        <f>KURT(AF309:AF1082)</f>
        <v>3.4778907544411624</v>
      </c>
      <c r="AA25" s="52">
        <v>192805</v>
      </c>
      <c r="AB25" s="52">
        <f t="shared" si="2"/>
        <v>1.52</v>
      </c>
      <c r="AC25" s="52">
        <f t="shared" si="3"/>
        <v>2.29</v>
      </c>
      <c r="AD25" s="52">
        <f t="shared" si="4"/>
        <v>0.32</v>
      </c>
      <c r="AE25" s="52">
        <f t="shared" si="5"/>
        <v>7.21</v>
      </c>
      <c r="AF25" s="52">
        <f t="shared" si="6"/>
        <v>2.25</v>
      </c>
      <c r="AH25" s="52">
        <f t="shared" si="7"/>
        <v>0</v>
      </c>
      <c r="AI25" s="52">
        <f t="shared" si="8"/>
        <v>0</v>
      </c>
      <c r="AJ25" s="52">
        <f t="shared" si="9"/>
        <v>0</v>
      </c>
      <c r="AK25" s="52">
        <f t="shared" si="10"/>
        <v>0</v>
      </c>
      <c r="AL25" s="52">
        <f t="shared" si="11"/>
        <v>0</v>
      </c>
      <c r="AN25" s="52">
        <f t="shared" si="12"/>
        <v>0</v>
      </c>
      <c r="AO25" s="52">
        <f t="shared" si="13"/>
        <v>0</v>
      </c>
      <c r="AP25" s="52">
        <f t="shared" si="14"/>
        <v>0</v>
      </c>
      <c r="AQ25" s="52">
        <f t="shared" si="15"/>
        <v>0</v>
      </c>
      <c r="AR25" s="52">
        <f t="shared" si="16"/>
        <v>0</v>
      </c>
    </row>
    <row r="26" spans="1:44">
      <c r="A26" s="52">
        <v>192806</v>
      </c>
      <c r="B26" s="52">
        <v>-8.51</v>
      </c>
      <c r="C26" s="52">
        <v>-8.3000000000000007</v>
      </c>
      <c r="D26" s="52">
        <v>-6.83</v>
      </c>
      <c r="E26" s="52">
        <v>-3.61</v>
      </c>
      <c r="F26" s="52">
        <v>-4.12</v>
      </c>
      <c r="G26" s="52">
        <v>-5.42</v>
      </c>
      <c r="H26" s="52">
        <v>-4.8499999999999996</v>
      </c>
      <c r="I26" s="52">
        <v>-3.5</v>
      </c>
      <c r="J26" s="52">
        <v>-0.06</v>
      </c>
      <c r="K26" s="52">
        <v>0.31</v>
      </c>
      <c r="L26" s="52">
        <f t="shared" si="0"/>
        <v>-4.54</v>
      </c>
      <c r="M26" s="113">
        <f t="shared" si="1"/>
        <v>1928.4999999999995</v>
      </c>
      <c r="N26" s="52">
        <f t="shared" si="17"/>
        <v>15.322916883484744</v>
      </c>
      <c r="Q26" s="131"/>
      <c r="R26" s="53" t="s">
        <v>144</v>
      </c>
      <c r="S26" s="53"/>
      <c r="T26" s="134">
        <f>_xlfn.PERCENTILE.INC(AB309:AB1082,0.01)</f>
        <v>-10.7956</v>
      </c>
      <c r="U26" s="134">
        <f>_xlfn.PERCENTILE.INC(AC309:AC1082,0.01)</f>
        <v>-10.9002</v>
      </c>
      <c r="V26" s="134">
        <f>_xlfn.PERCENTILE.INC(AD309:AD1082,0.01)</f>
        <v>-11.9361</v>
      </c>
      <c r="W26" s="134">
        <f>_xlfn.PERCENTILE.INC(AE309:AE1082,0.01)</f>
        <v>-16.934100000000001</v>
      </c>
      <c r="X26" s="133">
        <f>_xlfn.PERCENTILE.INC(AF309:AF1082,0.01)</f>
        <v>-15.209100000000001</v>
      </c>
      <c r="AA26" s="52">
        <v>192806</v>
      </c>
      <c r="AB26" s="52">
        <f t="shared" si="2"/>
        <v>-4.8499999999999996</v>
      </c>
      <c r="AC26" s="52">
        <f t="shared" si="3"/>
        <v>-3.92</v>
      </c>
      <c r="AD26" s="52">
        <f t="shared" si="4"/>
        <v>-5.7299999999999995</v>
      </c>
      <c r="AE26" s="52">
        <f t="shared" si="5"/>
        <v>-8.82</v>
      </c>
      <c r="AF26" s="52">
        <f t="shared" si="6"/>
        <v>-7.14</v>
      </c>
      <c r="AH26" s="52">
        <f t="shared" si="7"/>
        <v>0</v>
      </c>
      <c r="AI26" s="52">
        <f t="shared" si="8"/>
        <v>0</v>
      </c>
      <c r="AJ26" s="52">
        <f t="shared" si="9"/>
        <v>0</v>
      </c>
      <c r="AK26" s="52">
        <f t="shared" si="10"/>
        <v>0</v>
      </c>
      <c r="AL26" s="52">
        <f t="shared" si="11"/>
        <v>0</v>
      </c>
      <c r="AN26" s="52">
        <f t="shared" si="12"/>
        <v>0</v>
      </c>
      <c r="AO26" s="52">
        <f t="shared" si="13"/>
        <v>0</v>
      </c>
      <c r="AP26" s="52">
        <f t="shared" si="14"/>
        <v>0</v>
      </c>
      <c r="AQ26" s="52">
        <f t="shared" si="15"/>
        <v>0</v>
      </c>
      <c r="AR26" s="52">
        <f t="shared" si="16"/>
        <v>0</v>
      </c>
    </row>
    <row r="27" spans="1:44">
      <c r="A27" s="52">
        <v>192807</v>
      </c>
      <c r="B27" s="52">
        <v>-0.4</v>
      </c>
      <c r="C27" s="52">
        <v>-0.4</v>
      </c>
      <c r="D27" s="52">
        <v>-0.89</v>
      </c>
      <c r="E27" s="52">
        <v>1.36</v>
      </c>
      <c r="F27" s="52">
        <v>0.11</v>
      </c>
      <c r="G27" s="52">
        <v>0.9</v>
      </c>
      <c r="H27" s="52">
        <v>0.62</v>
      </c>
      <c r="I27" s="52">
        <v>-1.35</v>
      </c>
      <c r="J27" s="52">
        <v>-0.47</v>
      </c>
      <c r="K27" s="52">
        <v>0.32</v>
      </c>
      <c r="L27" s="52">
        <f t="shared" si="0"/>
        <v>0.94</v>
      </c>
      <c r="M27" s="113">
        <f t="shared" si="1"/>
        <v>1928.5833333333328</v>
      </c>
      <c r="N27" s="52">
        <f t="shared" si="17"/>
        <v>14.307569515978088</v>
      </c>
      <c r="Q27" s="131"/>
      <c r="R27" s="53" t="s">
        <v>143</v>
      </c>
      <c r="S27" s="53"/>
      <c r="T27" s="134">
        <f>_xlfn.NORM.INV(0.01,T20/12,T21/SQRT(12))</f>
        <v>-9.3716438146695964</v>
      </c>
      <c r="U27" s="134">
        <f>_xlfn.NORM.INV(0.01,U20/12,U21/SQRT(12))</f>
        <v>-9.8369022424295114</v>
      </c>
      <c r="V27" s="134">
        <f>_xlfn.NORM.INV(0.01,V20/12,V21/SQRT(12))</f>
        <v>-9.887543124372062</v>
      </c>
      <c r="W27" s="134">
        <f>_xlfn.NORM.INV(0.01,W20/12,W21/SQRT(12))</f>
        <v>-14.405840634511113</v>
      </c>
      <c r="X27" s="133">
        <f>_xlfn.NORM.INV(0.01,X20/12,X21/SQRT(12))</f>
        <v>-11.259374684606584</v>
      </c>
      <c r="AA27" s="52">
        <v>192807</v>
      </c>
      <c r="AB27" s="52">
        <f t="shared" si="2"/>
        <v>0.62</v>
      </c>
      <c r="AC27" s="52">
        <f t="shared" si="3"/>
        <v>1.04</v>
      </c>
      <c r="AD27" s="52">
        <f t="shared" si="4"/>
        <v>0.58000000000000007</v>
      </c>
      <c r="AE27" s="52">
        <f t="shared" si="5"/>
        <v>-0.72</v>
      </c>
      <c r="AF27" s="52">
        <f t="shared" si="6"/>
        <v>-1.21</v>
      </c>
      <c r="AH27" s="52">
        <f t="shared" si="7"/>
        <v>0</v>
      </c>
      <c r="AI27" s="52">
        <f t="shared" si="8"/>
        <v>0</v>
      </c>
      <c r="AJ27" s="52">
        <f t="shared" si="9"/>
        <v>0</v>
      </c>
      <c r="AK27" s="52">
        <f t="shared" si="10"/>
        <v>0</v>
      </c>
      <c r="AL27" s="52">
        <f t="shared" si="11"/>
        <v>0</v>
      </c>
      <c r="AN27" s="52">
        <f t="shared" si="12"/>
        <v>0</v>
      </c>
      <c r="AO27" s="52">
        <f t="shared" si="13"/>
        <v>0</v>
      </c>
      <c r="AP27" s="52">
        <f t="shared" si="14"/>
        <v>0</v>
      </c>
      <c r="AQ27" s="52">
        <f t="shared" si="15"/>
        <v>0</v>
      </c>
      <c r="AR27" s="52">
        <f t="shared" si="16"/>
        <v>0</v>
      </c>
    </row>
    <row r="28" spans="1:44">
      <c r="A28" s="52">
        <v>192808</v>
      </c>
      <c r="B28" s="52">
        <v>6.12</v>
      </c>
      <c r="C28" s="52">
        <v>5.05</v>
      </c>
      <c r="D28" s="52">
        <v>3.7</v>
      </c>
      <c r="E28" s="52">
        <v>8.74</v>
      </c>
      <c r="F28" s="52">
        <v>5.39</v>
      </c>
      <c r="G28" s="52">
        <v>6.95</v>
      </c>
      <c r="H28" s="52">
        <v>6.68</v>
      </c>
      <c r="I28" s="52">
        <v>-2.0699999999999998</v>
      </c>
      <c r="J28" s="52">
        <v>-2.11</v>
      </c>
      <c r="K28" s="52">
        <v>0.32</v>
      </c>
      <c r="L28" s="52">
        <f t="shared" si="0"/>
        <v>7</v>
      </c>
      <c r="M28" s="113">
        <f t="shared" si="1"/>
        <v>1928.6666666666661</v>
      </c>
      <c r="N28" s="52">
        <f t="shared" si="17"/>
        <v>15.193087842233327</v>
      </c>
      <c r="Q28" s="131"/>
      <c r="R28" s="53" t="s">
        <v>142</v>
      </c>
      <c r="S28" s="53"/>
      <c r="T28" s="136">
        <f>(COUNTIF(AB309:AB1082,"&lt;-12.31"))/754</f>
        <v>6.6312997347480109E-3</v>
      </c>
      <c r="U28" s="136">
        <f>(COUNTIF(AC309:AC1082,"&lt;-12.8992"))/754</f>
        <v>6.6312997347480109E-3</v>
      </c>
      <c r="V28" s="136">
        <f>(COUNTIF(AD309:AD1082,"&lt;-13.0545"))/754</f>
        <v>7.9575596816976128E-3</v>
      </c>
      <c r="W28" s="136">
        <f>(COUNTIF(AE309:AE1082,"&lt;-18.7868"))/754</f>
        <v>9.2838196286472146E-3</v>
      </c>
      <c r="X28" s="135">
        <f>(COUNTIF(AF309:AF1082,"&lt;-14.9423"))/754</f>
        <v>1.1936339522546418E-2</v>
      </c>
      <c r="AA28" s="52">
        <v>192808</v>
      </c>
      <c r="AB28" s="52">
        <f t="shared" si="2"/>
        <v>6.68</v>
      </c>
      <c r="AC28" s="52">
        <f t="shared" si="3"/>
        <v>8.42</v>
      </c>
      <c r="AD28" s="52">
        <f t="shared" si="4"/>
        <v>6.63</v>
      </c>
      <c r="AE28" s="52">
        <f t="shared" si="5"/>
        <v>5.8</v>
      </c>
      <c r="AF28" s="52">
        <f t="shared" si="6"/>
        <v>3.3800000000000003</v>
      </c>
      <c r="AH28" s="52">
        <f t="shared" si="7"/>
        <v>0</v>
      </c>
      <c r="AI28" s="52">
        <f t="shared" si="8"/>
        <v>0</v>
      </c>
      <c r="AJ28" s="52">
        <f t="shared" si="9"/>
        <v>0</v>
      </c>
      <c r="AK28" s="52">
        <f t="shared" si="10"/>
        <v>0</v>
      </c>
      <c r="AL28" s="52">
        <f t="shared" si="11"/>
        <v>0</v>
      </c>
      <c r="AN28" s="52">
        <f t="shared" si="12"/>
        <v>0</v>
      </c>
      <c r="AO28" s="52">
        <f t="shared" si="13"/>
        <v>0</v>
      </c>
      <c r="AP28" s="52">
        <f t="shared" si="14"/>
        <v>0</v>
      </c>
      <c r="AQ28" s="52">
        <f t="shared" si="15"/>
        <v>0</v>
      </c>
      <c r="AR28" s="52">
        <f t="shared" si="16"/>
        <v>0</v>
      </c>
    </row>
    <row r="29" spans="1:44">
      <c r="A29" s="52">
        <v>192809</v>
      </c>
      <c r="B29" s="52">
        <v>5.73</v>
      </c>
      <c r="C29" s="52">
        <v>4.45</v>
      </c>
      <c r="D29" s="52">
        <v>6.18</v>
      </c>
      <c r="E29" s="52">
        <v>3.41</v>
      </c>
      <c r="F29" s="52">
        <v>1.92</v>
      </c>
      <c r="G29" s="52">
        <v>4.49</v>
      </c>
      <c r="H29" s="52">
        <v>2.88</v>
      </c>
      <c r="I29" s="52">
        <v>2.1800000000000002</v>
      </c>
      <c r="J29" s="52">
        <v>0.76</v>
      </c>
      <c r="K29" s="52">
        <v>0.27</v>
      </c>
      <c r="L29" s="52">
        <f t="shared" si="0"/>
        <v>3.15</v>
      </c>
      <c r="M29" s="113">
        <f t="shared" si="1"/>
        <v>1928.7499999999993</v>
      </c>
      <c r="N29" s="52">
        <f t="shared" si="17"/>
        <v>14.931773017781424</v>
      </c>
      <c r="Q29" s="131"/>
      <c r="R29" s="53" t="s">
        <v>141</v>
      </c>
      <c r="S29" s="53"/>
      <c r="T29" s="53"/>
      <c r="U29" s="53"/>
      <c r="V29" s="53"/>
      <c r="W29" s="53"/>
      <c r="X29" s="130"/>
      <c r="AA29" s="52">
        <v>192809</v>
      </c>
      <c r="AB29" s="52">
        <f t="shared" si="2"/>
        <v>2.88</v>
      </c>
      <c r="AC29" s="52">
        <f t="shared" si="3"/>
        <v>3.14</v>
      </c>
      <c r="AD29" s="52">
        <f t="shared" si="4"/>
        <v>4.2200000000000006</v>
      </c>
      <c r="AE29" s="52">
        <f t="shared" si="5"/>
        <v>5.4600000000000009</v>
      </c>
      <c r="AF29" s="52">
        <f t="shared" si="6"/>
        <v>5.91</v>
      </c>
      <c r="AH29" s="52">
        <f t="shared" si="7"/>
        <v>0</v>
      </c>
      <c r="AI29" s="52">
        <f t="shared" si="8"/>
        <v>0</v>
      </c>
      <c r="AJ29" s="52">
        <f t="shared" si="9"/>
        <v>0</v>
      </c>
      <c r="AK29" s="52">
        <f t="shared" si="10"/>
        <v>0</v>
      </c>
      <c r="AL29" s="52">
        <f t="shared" si="11"/>
        <v>0</v>
      </c>
      <c r="AN29" s="52">
        <f t="shared" si="12"/>
        <v>0</v>
      </c>
      <c r="AO29" s="52">
        <f t="shared" si="13"/>
        <v>0</v>
      </c>
      <c r="AP29" s="52">
        <f t="shared" si="14"/>
        <v>0</v>
      </c>
      <c r="AQ29" s="52">
        <f t="shared" si="15"/>
        <v>0</v>
      </c>
      <c r="AR29" s="52">
        <f t="shared" si="16"/>
        <v>0</v>
      </c>
    </row>
    <row r="30" spans="1:44">
      <c r="A30" s="52">
        <v>192810</v>
      </c>
      <c r="B30" s="52">
        <v>6.83</v>
      </c>
      <c r="C30" s="52">
        <v>3.12</v>
      </c>
      <c r="D30" s="52">
        <v>1.66</v>
      </c>
      <c r="E30" s="52">
        <v>1.36</v>
      </c>
      <c r="F30" s="52">
        <v>1.43</v>
      </c>
      <c r="G30" s="52">
        <v>2.0099999999999998</v>
      </c>
      <c r="H30" s="52">
        <v>1.33</v>
      </c>
      <c r="I30" s="52">
        <v>2.27</v>
      </c>
      <c r="J30" s="52">
        <v>-2.2599999999999998</v>
      </c>
      <c r="K30" s="52">
        <v>0.41</v>
      </c>
      <c r="L30" s="52">
        <f t="shared" si="0"/>
        <v>1.74</v>
      </c>
      <c r="M30" s="113">
        <f t="shared" si="1"/>
        <v>1928.8333333333326</v>
      </c>
      <c r="N30" s="52">
        <f t="shared" si="17"/>
        <v>13.390453519375116</v>
      </c>
      <c r="Q30" s="131"/>
      <c r="R30" s="53" t="s">
        <v>140</v>
      </c>
      <c r="S30" s="53"/>
      <c r="T30" s="134">
        <f>AB1097</f>
        <v>-18.849999999999998</v>
      </c>
      <c r="U30" s="134">
        <f>AC1097</f>
        <v>-17.989999999999998</v>
      </c>
      <c r="V30" s="134">
        <f>AD1097</f>
        <v>-21.295000000000002</v>
      </c>
      <c r="W30" s="134">
        <f>AE1097</f>
        <v>-24.654999999999998</v>
      </c>
      <c r="X30" s="133">
        <f>AF1097</f>
        <v>-28.330000000000002</v>
      </c>
      <c r="AA30" s="52">
        <v>192810</v>
      </c>
      <c r="AB30" s="52">
        <f t="shared" si="2"/>
        <v>1.33</v>
      </c>
      <c r="AC30" s="52">
        <f t="shared" si="3"/>
        <v>0.95000000000000018</v>
      </c>
      <c r="AD30" s="52">
        <f t="shared" si="4"/>
        <v>1.5999999999999999</v>
      </c>
      <c r="AE30" s="52">
        <f t="shared" si="5"/>
        <v>6.42</v>
      </c>
      <c r="AF30" s="52">
        <f t="shared" si="6"/>
        <v>1.25</v>
      </c>
      <c r="AH30" s="52">
        <f t="shared" si="7"/>
        <v>0</v>
      </c>
      <c r="AI30" s="52">
        <f t="shared" si="8"/>
        <v>0</v>
      </c>
      <c r="AJ30" s="52">
        <f t="shared" si="9"/>
        <v>0</v>
      </c>
      <c r="AK30" s="52">
        <f t="shared" si="10"/>
        <v>0</v>
      </c>
      <c r="AL30" s="52">
        <f t="shared" si="11"/>
        <v>0</v>
      </c>
      <c r="AN30" s="52">
        <f t="shared" si="12"/>
        <v>0</v>
      </c>
      <c r="AO30" s="52">
        <f t="shared" si="13"/>
        <v>0</v>
      </c>
      <c r="AP30" s="52">
        <f t="shared" si="14"/>
        <v>0</v>
      </c>
      <c r="AQ30" s="52">
        <f t="shared" si="15"/>
        <v>0</v>
      </c>
      <c r="AR30" s="52">
        <f t="shared" si="16"/>
        <v>0</v>
      </c>
    </row>
    <row r="31" spans="1:44">
      <c r="A31" s="52">
        <v>192811</v>
      </c>
      <c r="B31" s="52">
        <v>8.67</v>
      </c>
      <c r="C31" s="52">
        <v>11.19</v>
      </c>
      <c r="D31" s="52">
        <v>12.28</v>
      </c>
      <c r="E31" s="52">
        <v>11.16</v>
      </c>
      <c r="F31" s="52">
        <v>13.28</v>
      </c>
      <c r="G31" s="52">
        <v>13.15</v>
      </c>
      <c r="H31" s="52">
        <v>11.81</v>
      </c>
      <c r="I31" s="52">
        <v>-1.81</v>
      </c>
      <c r="J31" s="52">
        <v>2.8</v>
      </c>
      <c r="K31" s="52">
        <v>0.38</v>
      </c>
      <c r="L31" s="52">
        <f t="shared" si="0"/>
        <v>12.190000000000001</v>
      </c>
      <c r="M31" s="113">
        <f t="shared" si="1"/>
        <v>1928.9166666666658</v>
      </c>
      <c r="N31" s="52">
        <f t="shared" si="17"/>
        <v>15.986913966798536</v>
      </c>
      <c r="Q31" s="131"/>
      <c r="R31" s="53"/>
      <c r="S31" s="53"/>
      <c r="T31" s="53"/>
      <c r="U31" s="53"/>
      <c r="V31" s="53"/>
      <c r="W31" s="53"/>
      <c r="X31" s="130"/>
      <c r="AA31" s="52">
        <v>192811</v>
      </c>
      <c r="AB31" s="52">
        <f t="shared" si="2"/>
        <v>11.81</v>
      </c>
      <c r="AC31" s="52">
        <f t="shared" si="3"/>
        <v>10.78</v>
      </c>
      <c r="AD31" s="52">
        <f t="shared" si="4"/>
        <v>12.77</v>
      </c>
      <c r="AE31" s="52">
        <f t="shared" si="5"/>
        <v>8.2899999999999991</v>
      </c>
      <c r="AF31" s="52">
        <f t="shared" si="6"/>
        <v>11.899999999999999</v>
      </c>
      <c r="AH31" s="52">
        <f t="shared" si="7"/>
        <v>0</v>
      </c>
      <c r="AI31" s="52">
        <f t="shared" si="8"/>
        <v>0</v>
      </c>
      <c r="AJ31" s="52">
        <f t="shared" si="9"/>
        <v>0</v>
      </c>
      <c r="AK31" s="52">
        <f t="shared" si="10"/>
        <v>0</v>
      </c>
      <c r="AL31" s="52">
        <f t="shared" si="11"/>
        <v>0</v>
      </c>
      <c r="AN31" s="52">
        <f t="shared" si="12"/>
        <v>0</v>
      </c>
      <c r="AO31" s="52">
        <f t="shared" si="13"/>
        <v>0</v>
      </c>
      <c r="AP31" s="52">
        <f t="shared" si="14"/>
        <v>0</v>
      </c>
      <c r="AQ31" s="52">
        <f t="shared" si="15"/>
        <v>0</v>
      </c>
      <c r="AR31" s="52">
        <f t="shared" si="16"/>
        <v>0</v>
      </c>
    </row>
    <row r="32" spans="1:44">
      <c r="A32" s="52">
        <v>192812</v>
      </c>
      <c r="B32" s="52">
        <v>0.91</v>
      </c>
      <c r="C32" s="52">
        <v>-0.6</v>
      </c>
      <c r="D32" s="52">
        <v>-0.65</v>
      </c>
      <c r="E32" s="52">
        <v>0.93</v>
      </c>
      <c r="F32" s="52">
        <v>0</v>
      </c>
      <c r="G32" s="52">
        <v>1.29</v>
      </c>
      <c r="H32" s="52">
        <v>0.36</v>
      </c>
      <c r="I32" s="52">
        <v>-0.85</v>
      </c>
      <c r="J32" s="52">
        <v>-0.6</v>
      </c>
      <c r="K32" s="52">
        <v>0.06</v>
      </c>
      <c r="L32" s="52">
        <f t="shared" si="0"/>
        <v>0.42</v>
      </c>
      <c r="M32" s="113">
        <f t="shared" si="1"/>
        <v>1928.9999999999991</v>
      </c>
      <c r="N32" s="52">
        <f t="shared" si="17"/>
        <v>16.154991066652943</v>
      </c>
      <c r="Q32" s="131" t="s">
        <v>139</v>
      </c>
      <c r="R32" s="53"/>
      <c r="S32" s="53"/>
      <c r="T32" s="53"/>
      <c r="U32" s="53"/>
      <c r="V32" s="53"/>
      <c r="W32" s="53"/>
      <c r="X32" s="130"/>
      <c r="AA32" s="52">
        <v>192812</v>
      </c>
      <c r="AB32" s="52">
        <f t="shared" si="2"/>
        <v>0.36</v>
      </c>
      <c r="AC32" s="52">
        <f t="shared" si="3"/>
        <v>0.87000000000000011</v>
      </c>
      <c r="AD32" s="52">
        <f t="shared" si="4"/>
        <v>1.23</v>
      </c>
      <c r="AE32" s="52">
        <f t="shared" si="5"/>
        <v>0.85000000000000009</v>
      </c>
      <c r="AF32" s="52">
        <f t="shared" si="6"/>
        <v>-0.71</v>
      </c>
      <c r="AH32" s="52">
        <f t="shared" si="7"/>
        <v>0</v>
      </c>
      <c r="AI32" s="52">
        <f t="shared" si="8"/>
        <v>0</v>
      </c>
      <c r="AJ32" s="52">
        <f t="shared" si="9"/>
        <v>0</v>
      </c>
      <c r="AK32" s="52">
        <f t="shared" si="10"/>
        <v>0</v>
      </c>
      <c r="AL32" s="52">
        <f t="shared" si="11"/>
        <v>0</v>
      </c>
      <c r="AN32" s="52">
        <f t="shared" si="12"/>
        <v>0</v>
      </c>
      <c r="AO32" s="52">
        <f t="shared" si="13"/>
        <v>0</v>
      </c>
      <c r="AP32" s="52">
        <f t="shared" si="14"/>
        <v>0</v>
      </c>
      <c r="AQ32" s="52">
        <f t="shared" si="15"/>
        <v>0</v>
      </c>
      <c r="AR32" s="52">
        <f t="shared" si="16"/>
        <v>0</v>
      </c>
    </row>
    <row r="33" spans="1:44">
      <c r="A33" s="52">
        <v>192901</v>
      </c>
      <c r="B33" s="52">
        <v>-0.03</v>
      </c>
      <c r="C33" s="52">
        <v>1.94</v>
      </c>
      <c r="D33" s="52">
        <v>1.45</v>
      </c>
      <c r="E33" s="52">
        <v>6.53</v>
      </c>
      <c r="F33" s="52">
        <v>4.84</v>
      </c>
      <c r="G33" s="52">
        <v>2.63</v>
      </c>
      <c r="H33" s="52">
        <v>4.66</v>
      </c>
      <c r="I33" s="52">
        <v>-3.55</v>
      </c>
      <c r="J33" s="52">
        <v>-1.21</v>
      </c>
      <c r="K33" s="52">
        <v>0.34</v>
      </c>
      <c r="L33" s="52">
        <f t="shared" si="0"/>
        <v>5</v>
      </c>
      <c r="M33" s="113">
        <f t="shared" si="1"/>
        <v>1929.0833333333333</v>
      </c>
      <c r="N33" s="52">
        <f t="shared" si="17"/>
        <v>15.85776867256952</v>
      </c>
      <c r="Q33" s="132" t="s">
        <v>138</v>
      </c>
      <c r="R33" s="53"/>
      <c r="S33" s="53"/>
      <c r="T33" s="53"/>
      <c r="U33" s="53"/>
      <c r="V33" s="53"/>
      <c r="W33" s="53"/>
      <c r="X33" s="130"/>
      <c r="AA33" s="52">
        <v>192901</v>
      </c>
      <c r="AB33" s="52">
        <f t="shared" si="2"/>
        <v>4.66</v>
      </c>
      <c r="AC33" s="52">
        <f t="shared" si="3"/>
        <v>6.19</v>
      </c>
      <c r="AD33" s="52">
        <f t="shared" si="4"/>
        <v>2.29</v>
      </c>
      <c r="AE33" s="52">
        <f t="shared" si="5"/>
        <v>-0.37</v>
      </c>
      <c r="AF33" s="52">
        <f t="shared" si="6"/>
        <v>1.1099999999999999</v>
      </c>
      <c r="AH33" s="52">
        <f t="shared" si="7"/>
        <v>0</v>
      </c>
      <c r="AI33" s="52">
        <f t="shared" si="8"/>
        <v>0</v>
      </c>
      <c r="AJ33" s="52">
        <f t="shared" si="9"/>
        <v>0</v>
      </c>
      <c r="AK33" s="52">
        <f t="shared" si="10"/>
        <v>0</v>
      </c>
      <c r="AL33" s="52">
        <f t="shared" si="11"/>
        <v>0</v>
      </c>
      <c r="AN33" s="52">
        <f t="shared" si="12"/>
        <v>0</v>
      </c>
      <c r="AO33" s="52">
        <f t="shared" si="13"/>
        <v>0</v>
      </c>
      <c r="AP33" s="52">
        <f t="shared" si="14"/>
        <v>0</v>
      </c>
      <c r="AQ33" s="52">
        <f t="shared" si="15"/>
        <v>0</v>
      </c>
      <c r="AR33" s="52">
        <f t="shared" si="16"/>
        <v>0</v>
      </c>
    </row>
    <row r="34" spans="1:44">
      <c r="A34" s="52">
        <v>192902</v>
      </c>
      <c r="B34" s="52">
        <v>0.74</v>
      </c>
      <c r="C34" s="52">
        <v>1.1000000000000001</v>
      </c>
      <c r="D34" s="52">
        <v>0.38</v>
      </c>
      <c r="E34" s="52">
        <v>-0.57999999999999996</v>
      </c>
      <c r="F34" s="52">
        <v>0.83</v>
      </c>
      <c r="G34" s="52">
        <v>3.15</v>
      </c>
      <c r="H34" s="52">
        <v>-0.34</v>
      </c>
      <c r="I34" s="52">
        <v>-0.39</v>
      </c>
      <c r="J34" s="52">
        <v>1.68</v>
      </c>
      <c r="K34" s="52">
        <v>0.36</v>
      </c>
      <c r="L34" s="52">
        <f t="shared" si="0"/>
        <v>1.9999999999999962E-2</v>
      </c>
      <c r="M34" s="113">
        <f t="shared" si="1"/>
        <v>1929.1666666666665</v>
      </c>
      <c r="N34" s="52">
        <f t="shared" si="17"/>
        <v>15.468862272319832</v>
      </c>
      <c r="Q34" s="131"/>
      <c r="R34" s="53"/>
      <c r="S34" s="53"/>
      <c r="T34" s="53"/>
      <c r="U34" s="53"/>
      <c r="V34" s="53"/>
      <c r="W34" s="53"/>
      <c r="X34" s="130"/>
      <c r="AA34" s="52">
        <v>192902</v>
      </c>
      <c r="AB34" s="52">
        <f t="shared" si="2"/>
        <v>-0.34</v>
      </c>
      <c r="AC34" s="52">
        <f t="shared" si="3"/>
        <v>-0.94</v>
      </c>
      <c r="AD34" s="52">
        <f t="shared" si="4"/>
        <v>2.79</v>
      </c>
      <c r="AE34" s="52">
        <f t="shared" si="5"/>
        <v>0.38</v>
      </c>
      <c r="AF34" s="52">
        <f t="shared" si="6"/>
        <v>2.0000000000000018E-2</v>
      </c>
      <c r="AH34" s="52">
        <f t="shared" si="7"/>
        <v>0</v>
      </c>
      <c r="AI34" s="52">
        <f t="shared" si="8"/>
        <v>0</v>
      </c>
      <c r="AJ34" s="52">
        <f t="shared" si="9"/>
        <v>0</v>
      </c>
      <c r="AK34" s="52">
        <f t="shared" si="10"/>
        <v>0</v>
      </c>
      <c r="AL34" s="52">
        <f t="shared" si="11"/>
        <v>0</v>
      </c>
      <c r="AN34" s="52">
        <f t="shared" si="12"/>
        <v>0</v>
      </c>
      <c r="AO34" s="52">
        <f t="shared" si="13"/>
        <v>0</v>
      </c>
      <c r="AP34" s="52">
        <f t="shared" si="14"/>
        <v>0</v>
      </c>
      <c r="AQ34" s="52">
        <f t="shared" si="15"/>
        <v>0</v>
      </c>
      <c r="AR34" s="52">
        <f t="shared" si="16"/>
        <v>0</v>
      </c>
    </row>
    <row r="35" spans="1:44">
      <c r="A35" s="52">
        <v>192903</v>
      </c>
      <c r="B35" s="52">
        <v>-5.95</v>
      </c>
      <c r="C35" s="52">
        <v>-3.46</v>
      </c>
      <c r="D35" s="52">
        <v>-4.16</v>
      </c>
      <c r="E35" s="52">
        <v>-1.38</v>
      </c>
      <c r="F35" s="52">
        <v>2.21</v>
      </c>
      <c r="G35" s="52">
        <v>-0.06</v>
      </c>
      <c r="H35" s="52">
        <v>-0.89</v>
      </c>
      <c r="I35" s="52">
        <v>-4.78</v>
      </c>
      <c r="J35" s="52">
        <v>1.56</v>
      </c>
      <c r="K35" s="52">
        <v>0.34</v>
      </c>
      <c r="L35" s="52">
        <f t="shared" si="0"/>
        <v>-0.55000000000000004</v>
      </c>
      <c r="M35" s="113">
        <f t="shared" si="1"/>
        <v>1929.2499999999998</v>
      </c>
      <c r="N35" s="52">
        <f t="shared" si="17"/>
        <v>14.609270717906863</v>
      </c>
      <c r="Q35" s="131"/>
      <c r="R35" s="53"/>
      <c r="S35" s="53"/>
      <c r="T35" s="53"/>
      <c r="U35" s="53"/>
      <c r="V35" s="53"/>
      <c r="W35" s="53"/>
      <c r="X35" s="130"/>
      <c r="AA35" s="52">
        <v>192903</v>
      </c>
      <c r="AB35" s="52">
        <f t="shared" si="2"/>
        <v>-0.89</v>
      </c>
      <c r="AC35" s="52">
        <f t="shared" si="3"/>
        <v>-1.72</v>
      </c>
      <c r="AD35" s="52">
        <f t="shared" si="4"/>
        <v>-0.4</v>
      </c>
      <c r="AE35" s="52">
        <f t="shared" si="5"/>
        <v>-6.29</v>
      </c>
      <c r="AF35" s="52">
        <f t="shared" si="6"/>
        <v>-4.5</v>
      </c>
      <c r="AH35" s="52">
        <f t="shared" si="7"/>
        <v>0</v>
      </c>
      <c r="AI35" s="52">
        <f t="shared" si="8"/>
        <v>0</v>
      </c>
      <c r="AJ35" s="52">
        <f t="shared" si="9"/>
        <v>0</v>
      </c>
      <c r="AK35" s="52">
        <f t="shared" si="10"/>
        <v>0</v>
      </c>
      <c r="AL35" s="52">
        <f t="shared" si="11"/>
        <v>0</v>
      </c>
      <c r="AN35" s="52">
        <f t="shared" si="12"/>
        <v>0</v>
      </c>
      <c r="AO35" s="52">
        <f t="shared" si="13"/>
        <v>0</v>
      </c>
      <c r="AP35" s="52">
        <f t="shared" si="14"/>
        <v>0</v>
      </c>
      <c r="AQ35" s="52">
        <f t="shared" si="15"/>
        <v>0</v>
      </c>
      <c r="AR35" s="52">
        <f t="shared" si="16"/>
        <v>0</v>
      </c>
    </row>
    <row r="36" spans="1:44" ht="15.75" thickBot="1">
      <c r="A36" s="52">
        <v>192904</v>
      </c>
      <c r="B36" s="52">
        <v>-0.08</v>
      </c>
      <c r="C36" s="52">
        <v>2.75</v>
      </c>
      <c r="D36" s="52">
        <v>0.51</v>
      </c>
      <c r="E36" s="52">
        <v>2.2200000000000002</v>
      </c>
      <c r="F36" s="52">
        <v>1.1100000000000001</v>
      </c>
      <c r="G36" s="52">
        <v>2.84</v>
      </c>
      <c r="H36" s="52">
        <v>1.43</v>
      </c>
      <c r="I36" s="52">
        <v>-0.99</v>
      </c>
      <c r="J36" s="52">
        <v>0.61</v>
      </c>
      <c r="K36" s="52">
        <v>0.36</v>
      </c>
      <c r="L36" s="52">
        <f t="shared" si="0"/>
        <v>1.79</v>
      </c>
      <c r="M36" s="113">
        <f t="shared" si="1"/>
        <v>1929.333333333333</v>
      </c>
      <c r="N36" s="52">
        <f t="shared" si="17"/>
        <v>14.480641309253979</v>
      </c>
      <c r="Q36" s="129"/>
      <c r="R36" s="128"/>
      <c r="S36" s="128"/>
      <c r="T36" s="128"/>
      <c r="U36" s="128"/>
      <c r="V36" s="128"/>
      <c r="W36" s="128"/>
      <c r="X36" s="127"/>
      <c r="AA36" s="52">
        <v>192904</v>
      </c>
      <c r="AB36" s="52">
        <f t="shared" si="2"/>
        <v>1.43</v>
      </c>
      <c r="AC36" s="52">
        <f t="shared" si="3"/>
        <v>1.8600000000000003</v>
      </c>
      <c r="AD36" s="52">
        <f t="shared" si="4"/>
        <v>2.48</v>
      </c>
      <c r="AE36" s="52">
        <f t="shared" si="5"/>
        <v>-0.44</v>
      </c>
      <c r="AF36" s="52">
        <f t="shared" si="6"/>
        <v>0.15000000000000002</v>
      </c>
      <c r="AH36" s="52">
        <f t="shared" si="7"/>
        <v>0</v>
      </c>
      <c r="AI36" s="52">
        <f t="shared" si="8"/>
        <v>0</v>
      </c>
      <c r="AJ36" s="52">
        <f t="shared" si="9"/>
        <v>0</v>
      </c>
      <c r="AK36" s="52">
        <f t="shared" si="10"/>
        <v>0</v>
      </c>
      <c r="AL36" s="52">
        <f t="shared" si="11"/>
        <v>0</v>
      </c>
      <c r="AN36" s="52">
        <f t="shared" si="12"/>
        <v>0</v>
      </c>
      <c r="AO36" s="52">
        <f t="shared" si="13"/>
        <v>0</v>
      </c>
      <c r="AP36" s="52">
        <f t="shared" si="14"/>
        <v>0</v>
      </c>
      <c r="AQ36" s="52">
        <f t="shared" si="15"/>
        <v>0</v>
      </c>
      <c r="AR36" s="52">
        <f t="shared" si="16"/>
        <v>0</v>
      </c>
    </row>
    <row r="37" spans="1:44">
      <c r="A37" s="52">
        <v>192905</v>
      </c>
      <c r="B37" s="52">
        <v>-10.199999999999999</v>
      </c>
      <c r="C37" s="52">
        <v>-9.36</v>
      </c>
      <c r="D37" s="52">
        <v>-12.89</v>
      </c>
      <c r="E37" s="52">
        <v>-5.73</v>
      </c>
      <c r="F37" s="52">
        <v>-4.16</v>
      </c>
      <c r="G37" s="52">
        <v>-6.17</v>
      </c>
      <c r="H37" s="52">
        <v>-6.39</v>
      </c>
      <c r="I37" s="52">
        <v>-5.46</v>
      </c>
      <c r="J37" s="52">
        <v>-1.57</v>
      </c>
      <c r="K37" s="52">
        <v>0.44</v>
      </c>
      <c r="L37" s="52">
        <f t="shared" si="0"/>
        <v>-5.9499999999999993</v>
      </c>
      <c r="M37" s="113">
        <f t="shared" si="1"/>
        <v>1929.4166666666663</v>
      </c>
      <c r="N37" s="52">
        <f t="shared" si="17"/>
        <v>16.80122614573115</v>
      </c>
      <c r="AA37" s="52">
        <v>192905</v>
      </c>
      <c r="AB37" s="52">
        <f t="shared" si="2"/>
        <v>-6.39</v>
      </c>
      <c r="AC37" s="52">
        <f t="shared" si="3"/>
        <v>-6.1700000000000008</v>
      </c>
      <c r="AD37" s="52">
        <f t="shared" si="4"/>
        <v>-6.61</v>
      </c>
      <c r="AE37" s="52">
        <f t="shared" si="5"/>
        <v>-10.639999999999999</v>
      </c>
      <c r="AF37" s="52">
        <f t="shared" si="6"/>
        <v>-13.33</v>
      </c>
      <c r="AH37" s="52">
        <f t="shared" si="7"/>
        <v>0</v>
      </c>
      <c r="AI37" s="52">
        <f t="shared" si="8"/>
        <v>0</v>
      </c>
      <c r="AJ37" s="52">
        <f t="shared" si="9"/>
        <v>0</v>
      </c>
      <c r="AK37" s="52">
        <f t="shared" si="10"/>
        <v>0</v>
      </c>
      <c r="AL37" s="52">
        <f t="shared" si="11"/>
        <v>0</v>
      </c>
      <c r="AN37" s="52">
        <f t="shared" si="12"/>
        <v>0</v>
      </c>
      <c r="AO37" s="52">
        <f t="shared" si="13"/>
        <v>0</v>
      </c>
      <c r="AP37" s="52">
        <f t="shared" si="14"/>
        <v>0</v>
      </c>
      <c r="AQ37" s="52">
        <f t="shared" si="15"/>
        <v>0</v>
      </c>
      <c r="AR37" s="52">
        <f t="shared" si="16"/>
        <v>0</v>
      </c>
    </row>
    <row r="38" spans="1:44">
      <c r="A38" s="52">
        <v>192906</v>
      </c>
      <c r="B38" s="52">
        <v>6.97</v>
      </c>
      <c r="C38" s="52">
        <v>9.44</v>
      </c>
      <c r="D38" s="52">
        <v>6.41</v>
      </c>
      <c r="E38" s="52">
        <v>12.46</v>
      </c>
      <c r="F38" s="52">
        <v>9.35</v>
      </c>
      <c r="G38" s="52">
        <v>7.51</v>
      </c>
      <c r="H38" s="52">
        <v>9.6999999999999993</v>
      </c>
      <c r="I38" s="52">
        <v>-2.17</v>
      </c>
      <c r="J38" s="52">
        <v>-2.76</v>
      </c>
      <c r="K38" s="52">
        <v>0.52</v>
      </c>
      <c r="L38" s="52">
        <f t="shared" si="0"/>
        <v>10.219999999999999</v>
      </c>
      <c r="M38" s="113">
        <f t="shared" si="1"/>
        <v>1929.4999999999995</v>
      </c>
      <c r="N38" s="52">
        <f t="shared" si="17"/>
        <v>17.153771649936981</v>
      </c>
      <c r="AA38" s="52">
        <v>192906</v>
      </c>
      <c r="AB38" s="52">
        <f t="shared" si="2"/>
        <v>9.6999999999999993</v>
      </c>
      <c r="AC38" s="52">
        <f t="shared" si="3"/>
        <v>11.940000000000001</v>
      </c>
      <c r="AD38" s="52">
        <f t="shared" si="4"/>
        <v>6.99</v>
      </c>
      <c r="AE38" s="52">
        <f t="shared" si="5"/>
        <v>6.4499999999999993</v>
      </c>
      <c r="AF38" s="52">
        <f t="shared" si="6"/>
        <v>5.8900000000000006</v>
      </c>
      <c r="AH38" s="52">
        <f t="shared" si="7"/>
        <v>0</v>
      </c>
      <c r="AI38" s="52">
        <f t="shared" si="8"/>
        <v>0</v>
      </c>
      <c r="AJ38" s="52">
        <f t="shared" si="9"/>
        <v>0</v>
      </c>
      <c r="AK38" s="52">
        <f t="shared" si="10"/>
        <v>0</v>
      </c>
      <c r="AL38" s="52">
        <f t="shared" si="11"/>
        <v>0</v>
      </c>
      <c r="AN38" s="52">
        <f t="shared" si="12"/>
        <v>0</v>
      </c>
      <c r="AO38" s="52">
        <f t="shared" si="13"/>
        <v>0</v>
      </c>
      <c r="AP38" s="52">
        <f t="shared" si="14"/>
        <v>0</v>
      </c>
      <c r="AQ38" s="52">
        <f t="shared" si="15"/>
        <v>0</v>
      </c>
      <c r="AR38" s="52">
        <f t="shared" si="16"/>
        <v>0</v>
      </c>
    </row>
    <row r="39" spans="1:44">
      <c r="A39" s="52">
        <v>192907</v>
      </c>
      <c r="B39" s="52">
        <v>-7.0000000000000007E-2</v>
      </c>
      <c r="C39" s="52">
        <v>-0.7</v>
      </c>
      <c r="D39" s="52">
        <v>3.86</v>
      </c>
      <c r="E39" s="52">
        <v>3.55</v>
      </c>
      <c r="F39" s="52">
        <v>6.2</v>
      </c>
      <c r="G39" s="52">
        <v>4.95</v>
      </c>
      <c r="H39" s="52">
        <v>4.46</v>
      </c>
      <c r="I39" s="52">
        <v>-3.87</v>
      </c>
      <c r="J39" s="52">
        <v>2.67</v>
      </c>
      <c r="K39" s="52">
        <v>0.33</v>
      </c>
      <c r="L39" s="52">
        <f t="shared" si="0"/>
        <v>4.79</v>
      </c>
      <c r="M39" s="113">
        <f t="shared" si="1"/>
        <v>1929.5833333333328</v>
      </c>
      <c r="N39" s="52">
        <f t="shared" si="17"/>
        <v>17.086686736648609</v>
      </c>
      <c r="AA39" s="52">
        <v>192907</v>
      </c>
      <c r="AB39" s="52">
        <f t="shared" si="2"/>
        <v>4.46</v>
      </c>
      <c r="AC39" s="52">
        <f t="shared" si="3"/>
        <v>3.2199999999999998</v>
      </c>
      <c r="AD39" s="52">
        <f t="shared" si="4"/>
        <v>4.62</v>
      </c>
      <c r="AE39" s="52">
        <f t="shared" si="5"/>
        <v>-0.4</v>
      </c>
      <c r="AF39" s="52">
        <f t="shared" si="6"/>
        <v>3.53</v>
      </c>
      <c r="AH39" s="52">
        <f t="shared" si="7"/>
        <v>0</v>
      </c>
      <c r="AI39" s="52">
        <f t="shared" si="8"/>
        <v>0</v>
      </c>
      <c r="AJ39" s="52">
        <f t="shared" si="9"/>
        <v>0</v>
      </c>
      <c r="AK39" s="52">
        <f t="shared" si="10"/>
        <v>0</v>
      </c>
      <c r="AL39" s="52">
        <f t="shared" si="11"/>
        <v>0</v>
      </c>
      <c r="AN39" s="52">
        <f t="shared" si="12"/>
        <v>0</v>
      </c>
      <c r="AO39" s="52">
        <f t="shared" si="13"/>
        <v>0</v>
      </c>
      <c r="AP39" s="52">
        <f t="shared" si="14"/>
        <v>0</v>
      </c>
      <c r="AQ39" s="52">
        <f t="shared" si="15"/>
        <v>0</v>
      </c>
      <c r="AR39" s="52">
        <f t="shared" si="16"/>
        <v>0</v>
      </c>
    </row>
    <row r="40" spans="1:44">
      <c r="A40" s="52">
        <v>192908</v>
      </c>
      <c r="B40" s="52">
        <v>-0.89</v>
      </c>
      <c r="C40" s="52">
        <v>-0.46</v>
      </c>
      <c r="D40" s="52">
        <v>-0.45</v>
      </c>
      <c r="E40" s="52">
        <v>7.24</v>
      </c>
      <c r="F40" s="52">
        <v>12.54</v>
      </c>
      <c r="G40" s="52">
        <v>6.95</v>
      </c>
      <c r="H40" s="52">
        <v>8.18</v>
      </c>
      <c r="I40" s="52">
        <v>-9.51</v>
      </c>
      <c r="J40" s="52">
        <v>7.0000000000000007E-2</v>
      </c>
      <c r="K40" s="52">
        <v>0.4</v>
      </c>
      <c r="L40" s="52">
        <f t="shared" si="0"/>
        <v>8.58</v>
      </c>
      <c r="M40" s="113">
        <f t="shared" si="1"/>
        <v>1929.6666666666661</v>
      </c>
      <c r="N40" s="52">
        <f t="shared" si="17"/>
        <v>17.502372566442112</v>
      </c>
      <c r="AA40" s="52">
        <v>192908</v>
      </c>
      <c r="AB40" s="52">
        <f t="shared" si="2"/>
        <v>8.18</v>
      </c>
      <c r="AC40" s="52">
        <f t="shared" si="3"/>
        <v>6.84</v>
      </c>
      <c r="AD40" s="52">
        <f t="shared" si="4"/>
        <v>6.55</v>
      </c>
      <c r="AE40" s="52">
        <f t="shared" si="5"/>
        <v>-1.29</v>
      </c>
      <c r="AF40" s="52">
        <f t="shared" si="6"/>
        <v>-0.85000000000000009</v>
      </c>
      <c r="AH40" s="52">
        <f t="shared" si="7"/>
        <v>0</v>
      </c>
      <c r="AI40" s="52">
        <f t="shared" si="8"/>
        <v>0</v>
      </c>
      <c r="AJ40" s="52">
        <f t="shared" si="9"/>
        <v>0</v>
      </c>
      <c r="AK40" s="52">
        <f t="shared" si="10"/>
        <v>0</v>
      </c>
      <c r="AL40" s="52">
        <f t="shared" si="11"/>
        <v>0</v>
      </c>
      <c r="AN40" s="52">
        <f t="shared" si="12"/>
        <v>0</v>
      </c>
      <c r="AO40" s="52">
        <f t="shared" si="13"/>
        <v>0</v>
      </c>
      <c r="AP40" s="52">
        <f t="shared" si="14"/>
        <v>0</v>
      </c>
      <c r="AQ40" s="52">
        <f t="shared" si="15"/>
        <v>0</v>
      </c>
      <c r="AR40" s="52">
        <f t="shared" si="16"/>
        <v>0</v>
      </c>
    </row>
    <row r="41" spans="1:44">
      <c r="A41" s="52">
        <v>192909</v>
      </c>
      <c r="B41" s="52">
        <v>-4.26</v>
      </c>
      <c r="C41" s="52">
        <v>-4.3099999999999996</v>
      </c>
      <c r="D41" s="52">
        <v>-3.62</v>
      </c>
      <c r="E41" s="52">
        <v>-4.42</v>
      </c>
      <c r="F41" s="52">
        <v>-4.97</v>
      </c>
      <c r="G41" s="52">
        <v>-6.32</v>
      </c>
      <c r="H41" s="52">
        <v>-5.47</v>
      </c>
      <c r="I41" s="52">
        <v>1.17</v>
      </c>
      <c r="J41" s="52">
        <v>-0.63</v>
      </c>
      <c r="K41" s="52">
        <v>0.35</v>
      </c>
      <c r="L41" s="52">
        <f t="shared" si="0"/>
        <v>-5.12</v>
      </c>
      <c r="M41" s="113">
        <f t="shared" si="1"/>
        <v>1929.7499999999993</v>
      </c>
      <c r="N41" s="52">
        <f t="shared" si="17"/>
        <v>19.494829151248378</v>
      </c>
      <c r="AA41" s="52">
        <v>192909</v>
      </c>
      <c r="AB41" s="52">
        <f t="shared" si="2"/>
        <v>-5.47</v>
      </c>
      <c r="AC41" s="52">
        <f t="shared" si="3"/>
        <v>-4.7699999999999996</v>
      </c>
      <c r="AD41" s="52">
        <f t="shared" si="4"/>
        <v>-6.67</v>
      </c>
      <c r="AE41" s="52">
        <f t="shared" si="5"/>
        <v>-4.6099999999999994</v>
      </c>
      <c r="AF41" s="52">
        <f t="shared" si="6"/>
        <v>-3.97</v>
      </c>
      <c r="AH41" s="52">
        <f t="shared" si="7"/>
        <v>0</v>
      </c>
      <c r="AI41" s="52">
        <f t="shared" si="8"/>
        <v>0</v>
      </c>
      <c r="AJ41" s="52">
        <f t="shared" si="9"/>
        <v>0</v>
      </c>
      <c r="AK41" s="52">
        <f t="shared" si="10"/>
        <v>0</v>
      </c>
      <c r="AL41" s="52">
        <f t="shared" si="11"/>
        <v>0</v>
      </c>
      <c r="AN41" s="52">
        <f t="shared" si="12"/>
        <v>0</v>
      </c>
      <c r="AO41" s="52">
        <f t="shared" si="13"/>
        <v>0</v>
      </c>
      <c r="AP41" s="52">
        <f t="shared" si="14"/>
        <v>0</v>
      </c>
      <c r="AQ41" s="52">
        <f t="shared" si="15"/>
        <v>0</v>
      </c>
      <c r="AR41" s="52">
        <f t="shared" si="16"/>
        <v>0</v>
      </c>
    </row>
    <row r="42" spans="1:44">
      <c r="A42" s="52">
        <v>192910</v>
      </c>
      <c r="B42" s="52">
        <v>-21.73</v>
      </c>
      <c r="C42" s="52">
        <v>-19.34</v>
      </c>
      <c r="D42" s="52">
        <v>-19.829999999999998</v>
      </c>
      <c r="E42" s="52">
        <v>-24.19</v>
      </c>
      <c r="F42" s="52">
        <v>-14.09</v>
      </c>
      <c r="G42" s="52">
        <v>-10.37</v>
      </c>
      <c r="H42" s="52">
        <v>-20.12</v>
      </c>
      <c r="I42" s="52">
        <v>-4.08</v>
      </c>
      <c r="J42" s="52">
        <v>7.85</v>
      </c>
      <c r="K42" s="52">
        <v>0.46</v>
      </c>
      <c r="L42" s="52">
        <f t="shared" si="0"/>
        <v>-19.66</v>
      </c>
      <c r="M42" s="113">
        <f t="shared" si="1"/>
        <v>1929.8333333333326</v>
      </c>
      <c r="N42" s="52">
        <f t="shared" si="17"/>
        <v>29.839283899523519</v>
      </c>
      <c r="AA42" s="52">
        <v>192910</v>
      </c>
      <c r="AB42" s="52">
        <f t="shared" si="2"/>
        <v>-20.12</v>
      </c>
      <c r="AC42" s="52">
        <f t="shared" si="3"/>
        <v>-24.650000000000002</v>
      </c>
      <c r="AD42" s="52">
        <f t="shared" si="4"/>
        <v>-10.83</v>
      </c>
      <c r="AE42" s="52">
        <f t="shared" si="5"/>
        <v>-22.19</v>
      </c>
      <c r="AF42" s="52">
        <f t="shared" si="6"/>
        <v>-20.29</v>
      </c>
      <c r="AH42" s="52">
        <f t="shared" si="7"/>
        <v>-20.12</v>
      </c>
      <c r="AI42" s="52">
        <f t="shared" si="8"/>
        <v>-24.650000000000002</v>
      </c>
      <c r="AJ42" s="52">
        <f t="shared" si="9"/>
        <v>0</v>
      </c>
      <c r="AK42" s="52">
        <f t="shared" si="10"/>
        <v>-22.19</v>
      </c>
      <c r="AL42" s="52">
        <f t="shared" si="11"/>
        <v>0</v>
      </c>
      <c r="AN42" s="52">
        <f t="shared" si="12"/>
        <v>-20.12</v>
      </c>
      <c r="AO42" s="52">
        <f t="shared" si="13"/>
        <v>-24.650000000000002</v>
      </c>
      <c r="AP42" s="52">
        <f t="shared" si="14"/>
        <v>0</v>
      </c>
      <c r="AQ42" s="52">
        <f t="shared" si="15"/>
        <v>-22.19</v>
      </c>
      <c r="AR42" s="52">
        <f t="shared" si="16"/>
        <v>-20.29</v>
      </c>
    </row>
    <row r="43" spans="1:44">
      <c r="A43" s="52">
        <v>192911</v>
      </c>
      <c r="B43" s="52">
        <v>-16.41</v>
      </c>
      <c r="C43" s="52">
        <v>-9.84</v>
      </c>
      <c r="D43" s="52">
        <v>-12.34</v>
      </c>
      <c r="E43" s="52">
        <v>-14.25</v>
      </c>
      <c r="F43" s="52">
        <v>-10.93</v>
      </c>
      <c r="G43" s="52">
        <v>-7.67</v>
      </c>
      <c r="H43" s="52">
        <v>-12.74</v>
      </c>
      <c r="I43" s="52">
        <v>-1.91</v>
      </c>
      <c r="J43" s="52">
        <v>5.33</v>
      </c>
      <c r="K43" s="52">
        <v>0.37</v>
      </c>
      <c r="L43" s="52">
        <f t="shared" si="0"/>
        <v>-12.370000000000001</v>
      </c>
      <c r="M43" s="113">
        <f t="shared" si="1"/>
        <v>1929.9166666666658</v>
      </c>
      <c r="N43" s="52">
        <f t="shared" si="17"/>
        <v>29.891220967185173</v>
      </c>
      <c r="AA43" s="52">
        <v>192911</v>
      </c>
      <c r="AB43" s="52">
        <f t="shared" si="2"/>
        <v>-12.74</v>
      </c>
      <c r="AC43" s="52">
        <f t="shared" si="3"/>
        <v>-14.62</v>
      </c>
      <c r="AD43" s="52">
        <f t="shared" si="4"/>
        <v>-8.0399999999999991</v>
      </c>
      <c r="AE43" s="52">
        <f t="shared" si="5"/>
        <v>-16.78</v>
      </c>
      <c r="AF43" s="52">
        <f t="shared" si="6"/>
        <v>-12.709999999999999</v>
      </c>
      <c r="AH43" s="52">
        <f t="shared" si="7"/>
        <v>0</v>
      </c>
      <c r="AI43" s="52">
        <f t="shared" si="8"/>
        <v>0</v>
      </c>
      <c r="AJ43" s="52">
        <f t="shared" si="9"/>
        <v>0</v>
      </c>
      <c r="AK43" s="52">
        <f t="shared" si="10"/>
        <v>0</v>
      </c>
      <c r="AL43" s="52">
        <f t="shared" si="11"/>
        <v>0</v>
      </c>
      <c r="AN43" s="52">
        <f t="shared" si="12"/>
        <v>-12.74</v>
      </c>
      <c r="AO43" s="52">
        <f t="shared" si="13"/>
        <v>-14.62</v>
      </c>
      <c r="AP43" s="52">
        <f t="shared" si="14"/>
        <v>0</v>
      </c>
      <c r="AQ43" s="52">
        <f t="shared" si="15"/>
        <v>0</v>
      </c>
      <c r="AR43" s="52">
        <f t="shared" si="16"/>
        <v>0</v>
      </c>
    </row>
    <row r="44" spans="1:44">
      <c r="A44" s="52">
        <v>192912</v>
      </c>
      <c r="B44" s="52">
        <v>-2.75</v>
      </c>
      <c r="C44" s="52">
        <v>-2.72</v>
      </c>
      <c r="D44" s="52">
        <v>-1.85</v>
      </c>
      <c r="E44" s="52">
        <v>3.4</v>
      </c>
      <c r="F44" s="52">
        <v>0.55000000000000004</v>
      </c>
      <c r="G44" s="52">
        <v>1.32</v>
      </c>
      <c r="H44" s="52">
        <v>1.33</v>
      </c>
      <c r="I44" s="52">
        <v>-4.2</v>
      </c>
      <c r="J44" s="52">
        <v>-0.59</v>
      </c>
      <c r="K44" s="52">
        <v>0.37</v>
      </c>
      <c r="L44" s="52">
        <f t="shared" si="0"/>
        <v>1.7000000000000002</v>
      </c>
      <c r="M44" s="113">
        <f t="shared" si="1"/>
        <v>1929.9999999999991</v>
      </c>
      <c r="N44" s="52">
        <f t="shared" si="17"/>
        <v>29.970223252725056</v>
      </c>
      <c r="AA44" s="52">
        <v>192912</v>
      </c>
      <c r="AB44" s="52">
        <f t="shared" si="2"/>
        <v>1.33</v>
      </c>
      <c r="AC44" s="52">
        <f t="shared" si="3"/>
        <v>3.03</v>
      </c>
      <c r="AD44" s="52">
        <f t="shared" si="4"/>
        <v>0.95000000000000007</v>
      </c>
      <c r="AE44" s="52">
        <f t="shared" si="5"/>
        <v>-3.12</v>
      </c>
      <c r="AF44" s="52">
        <f t="shared" si="6"/>
        <v>-2.2200000000000002</v>
      </c>
      <c r="AH44" s="52">
        <f t="shared" si="7"/>
        <v>0</v>
      </c>
      <c r="AI44" s="52">
        <f t="shared" si="8"/>
        <v>0</v>
      </c>
      <c r="AJ44" s="52">
        <f t="shared" si="9"/>
        <v>0</v>
      </c>
      <c r="AK44" s="52">
        <f t="shared" si="10"/>
        <v>0</v>
      </c>
      <c r="AL44" s="52">
        <f t="shared" si="11"/>
        <v>0</v>
      </c>
      <c r="AN44" s="52">
        <f t="shared" si="12"/>
        <v>0</v>
      </c>
      <c r="AO44" s="52">
        <f t="shared" si="13"/>
        <v>0</v>
      </c>
      <c r="AP44" s="52">
        <f t="shared" si="14"/>
        <v>0</v>
      </c>
      <c r="AQ44" s="52">
        <f t="shared" si="15"/>
        <v>0</v>
      </c>
      <c r="AR44" s="52">
        <f t="shared" si="16"/>
        <v>0</v>
      </c>
    </row>
    <row r="45" spans="1:44">
      <c r="A45" s="52">
        <v>193001</v>
      </c>
      <c r="B45" s="52">
        <v>6.23</v>
      </c>
      <c r="C45" s="52">
        <v>9.44</v>
      </c>
      <c r="D45" s="52">
        <v>8.4600000000000009</v>
      </c>
      <c r="E45" s="52">
        <v>7.17</v>
      </c>
      <c r="F45" s="52">
        <v>3.31</v>
      </c>
      <c r="G45" s="52">
        <v>2.92</v>
      </c>
      <c r="H45" s="52">
        <v>5.61</v>
      </c>
      <c r="I45" s="52">
        <v>3.58</v>
      </c>
      <c r="J45" s="52">
        <v>-1.01</v>
      </c>
      <c r="K45" s="52">
        <v>0.14000000000000001</v>
      </c>
      <c r="L45" s="52">
        <f t="shared" si="0"/>
        <v>5.75</v>
      </c>
      <c r="M45" s="113">
        <f t="shared" si="1"/>
        <v>1930.0833333333333</v>
      </c>
      <c r="N45" s="52">
        <f t="shared" si="17"/>
        <v>30.192253070192447</v>
      </c>
      <c r="AA45" s="52">
        <v>193001</v>
      </c>
      <c r="AB45" s="52">
        <f t="shared" si="2"/>
        <v>5.61</v>
      </c>
      <c r="AC45" s="52">
        <f t="shared" si="3"/>
        <v>7.03</v>
      </c>
      <c r="AD45" s="52">
        <f t="shared" si="4"/>
        <v>2.78</v>
      </c>
      <c r="AE45" s="52">
        <f t="shared" si="5"/>
        <v>6.0900000000000007</v>
      </c>
      <c r="AF45" s="52">
        <f t="shared" si="6"/>
        <v>8.32</v>
      </c>
      <c r="AH45" s="52">
        <f t="shared" si="7"/>
        <v>0</v>
      </c>
      <c r="AI45" s="52">
        <f t="shared" si="8"/>
        <v>0</v>
      </c>
      <c r="AJ45" s="52">
        <f t="shared" si="9"/>
        <v>0</v>
      </c>
      <c r="AK45" s="52">
        <f t="shared" si="10"/>
        <v>0</v>
      </c>
      <c r="AL45" s="52">
        <f t="shared" si="11"/>
        <v>0</v>
      </c>
      <c r="AN45" s="52">
        <f t="shared" si="12"/>
        <v>0</v>
      </c>
      <c r="AO45" s="52">
        <f t="shared" si="13"/>
        <v>0</v>
      </c>
      <c r="AP45" s="52">
        <f t="shared" si="14"/>
        <v>0</v>
      </c>
      <c r="AQ45" s="52">
        <f t="shared" si="15"/>
        <v>0</v>
      </c>
      <c r="AR45" s="52">
        <f t="shared" si="16"/>
        <v>0</v>
      </c>
    </row>
    <row r="46" spans="1:44">
      <c r="A46" s="52">
        <v>193002</v>
      </c>
      <c r="B46" s="52">
        <v>1.35</v>
      </c>
      <c r="C46" s="52">
        <v>1.21</v>
      </c>
      <c r="D46" s="52">
        <v>4.38</v>
      </c>
      <c r="E46" s="52">
        <v>3.46</v>
      </c>
      <c r="F46" s="52">
        <v>1.88</v>
      </c>
      <c r="G46" s="52">
        <v>1.22</v>
      </c>
      <c r="H46" s="52">
        <v>2.5</v>
      </c>
      <c r="I46" s="52">
        <v>0.12</v>
      </c>
      <c r="J46" s="52">
        <v>0.39</v>
      </c>
      <c r="K46" s="52">
        <v>0.3</v>
      </c>
      <c r="L46" s="52">
        <f t="shared" si="0"/>
        <v>2.8</v>
      </c>
      <c r="M46" s="113">
        <f t="shared" si="1"/>
        <v>1930.1666666666665</v>
      </c>
      <c r="N46" s="52">
        <f t="shared" si="17"/>
        <v>30.420393877074691</v>
      </c>
      <c r="AA46" s="52">
        <v>193002</v>
      </c>
      <c r="AB46" s="52">
        <f t="shared" si="2"/>
        <v>2.5</v>
      </c>
      <c r="AC46" s="52">
        <f t="shared" si="3"/>
        <v>3.16</v>
      </c>
      <c r="AD46" s="52">
        <f t="shared" si="4"/>
        <v>0.91999999999999993</v>
      </c>
      <c r="AE46" s="52">
        <f t="shared" si="5"/>
        <v>1.05</v>
      </c>
      <c r="AF46" s="52">
        <f t="shared" si="6"/>
        <v>4.08</v>
      </c>
      <c r="AH46" s="52">
        <f t="shared" si="7"/>
        <v>0</v>
      </c>
      <c r="AI46" s="52">
        <f t="shared" si="8"/>
        <v>0</v>
      </c>
      <c r="AJ46" s="52">
        <f t="shared" si="9"/>
        <v>0</v>
      </c>
      <c r="AK46" s="52">
        <f t="shared" si="10"/>
        <v>0</v>
      </c>
      <c r="AL46" s="52">
        <f t="shared" si="11"/>
        <v>0</v>
      </c>
      <c r="AN46" s="52">
        <f t="shared" si="12"/>
        <v>0</v>
      </c>
      <c r="AO46" s="52">
        <f t="shared" si="13"/>
        <v>0</v>
      </c>
      <c r="AP46" s="52">
        <f t="shared" si="14"/>
        <v>0</v>
      </c>
      <c r="AQ46" s="52">
        <f t="shared" si="15"/>
        <v>0</v>
      </c>
      <c r="AR46" s="52">
        <f t="shared" si="16"/>
        <v>0</v>
      </c>
    </row>
    <row r="47" spans="1:44">
      <c r="A47" s="52">
        <v>193003</v>
      </c>
      <c r="B47" s="52">
        <v>9</v>
      </c>
      <c r="C47" s="52">
        <v>11.07</v>
      </c>
      <c r="D47" s="52">
        <v>10.76</v>
      </c>
      <c r="E47" s="52">
        <v>6.82</v>
      </c>
      <c r="F47" s="52">
        <v>8.33</v>
      </c>
      <c r="G47" s="52">
        <v>5.36</v>
      </c>
      <c r="H47" s="52">
        <v>7.1</v>
      </c>
      <c r="I47" s="52">
        <v>3.44</v>
      </c>
      <c r="J47" s="52">
        <v>0.15</v>
      </c>
      <c r="K47" s="52">
        <v>0.35</v>
      </c>
      <c r="L47" s="52">
        <f t="shared" si="0"/>
        <v>7.4499999999999993</v>
      </c>
      <c r="M47" s="113">
        <f t="shared" si="1"/>
        <v>1930.2499999999998</v>
      </c>
      <c r="N47" s="52">
        <f t="shared" si="17"/>
        <v>31.49189029806649</v>
      </c>
      <c r="AA47" s="52">
        <v>193003</v>
      </c>
      <c r="AB47" s="52">
        <f t="shared" si="2"/>
        <v>7.1</v>
      </c>
      <c r="AC47" s="52">
        <f t="shared" si="3"/>
        <v>6.4700000000000006</v>
      </c>
      <c r="AD47" s="52">
        <f t="shared" si="4"/>
        <v>5.0100000000000007</v>
      </c>
      <c r="AE47" s="52">
        <f t="shared" si="5"/>
        <v>8.65</v>
      </c>
      <c r="AF47" s="52">
        <f t="shared" si="6"/>
        <v>10.41</v>
      </c>
      <c r="AH47" s="52">
        <f t="shared" si="7"/>
        <v>0</v>
      </c>
      <c r="AI47" s="52">
        <f t="shared" si="8"/>
        <v>0</v>
      </c>
      <c r="AJ47" s="52">
        <f t="shared" si="9"/>
        <v>0</v>
      </c>
      <c r="AK47" s="52">
        <f t="shared" si="10"/>
        <v>0</v>
      </c>
      <c r="AL47" s="52">
        <f t="shared" si="11"/>
        <v>0</v>
      </c>
      <c r="AN47" s="52">
        <f t="shared" si="12"/>
        <v>0</v>
      </c>
      <c r="AO47" s="52">
        <f t="shared" si="13"/>
        <v>0</v>
      </c>
      <c r="AP47" s="52">
        <f t="shared" si="14"/>
        <v>0</v>
      </c>
      <c r="AQ47" s="52">
        <f t="shared" si="15"/>
        <v>0</v>
      </c>
      <c r="AR47" s="52">
        <f t="shared" si="16"/>
        <v>0</v>
      </c>
    </row>
    <row r="48" spans="1:44">
      <c r="A48" s="52">
        <v>193004</v>
      </c>
      <c r="B48" s="52">
        <v>-6.1</v>
      </c>
      <c r="C48" s="52">
        <v>-1.74</v>
      </c>
      <c r="D48" s="52">
        <v>-3.48</v>
      </c>
      <c r="E48" s="52">
        <v>-2.36</v>
      </c>
      <c r="F48" s="52">
        <v>-1.79</v>
      </c>
      <c r="G48" s="52">
        <v>-6.65</v>
      </c>
      <c r="H48" s="52">
        <v>-2.06</v>
      </c>
      <c r="I48" s="52">
        <v>-0.17</v>
      </c>
      <c r="J48" s="52">
        <v>-0.84</v>
      </c>
      <c r="K48" s="52">
        <v>0.21</v>
      </c>
      <c r="L48" s="52">
        <f t="shared" si="0"/>
        <v>-1.85</v>
      </c>
      <c r="M48" s="113">
        <f t="shared" si="1"/>
        <v>1930.333333333333</v>
      </c>
      <c r="N48" s="52">
        <f t="shared" si="17"/>
        <v>31.467953684517028</v>
      </c>
      <c r="AA48" s="52">
        <v>193004</v>
      </c>
      <c r="AB48" s="52">
        <f t="shared" si="2"/>
        <v>-2.06</v>
      </c>
      <c r="AC48" s="52">
        <f t="shared" si="3"/>
        <v>-2.57</v>
      </c>
      <c r="AD48" s="52">
        <f t="shared" si="4"/>
        <v>-6.86</v>
      </c>
      <c r="AE48" s="52">
        <f t="shared" si="5"/>
        <v>-6.31</v>
      </c>
      <c r="AF48" s="52">
        <f t="shared" si="6"/>
        <v>-3.69</v>
      </c>
      <c r="AH48" s="52">
        <f t="shared" si="7"/>
        <v>0</v>
      </c>
      <c r="AI48" s="52">
        <f t="shared" si="8"/>
        <v>0</v>
      </c>
      <c r="AJ48" s="52">
        <f t="shared" si="9"/>
        <v>0</v>
      </c>
      <c r="AK48" s="52">
        <f t="shared" si="10"/>
        <v>0</v>
      </c>
      <c r="AL48" s="52">
        <f t="shared" si="11"/>
        <v>0</v>
      </c>
      <c r="AN48" s="52">
        <f t="shared" si="12"/>
        <v>0</v>
      </c>
      <c r="AO48" s="52">
        <f t="shared" si="13"/>
        <v>0</v>
      </c>
      <c r="AP48" s="52">
        <f t="shared" si="14"/>
        <v>0</v>
      </c>
      <c r="AQ48" s="52">
        <f t="shared" si="15"/>
        <v>0</v>
      </c>
      <c r="AR48" s="52">
        <f t="shared" si="16"/>
        <v>0</v>
      </c>
    </row>
    <row r="49" spans="1:44">
      <c r="A49" s="52">
        <v>193005</v>
      </c>
      <c r="B49" s="52">
        <v>-3.76</v>
      </c>
      <c r="C49" s="52">
        <v>-2.31</v>
      </c>
      <c r="D49" s="52">
        <v>-2.96</v>
      </c>
      <c r="E49" s="52">
        <v>0.71</v>
      </c>
      <c r="F49" s="52">
        <v>-2.2599999999999998</v>
      </c>
      <c r="G49" s="52">
        <v>-1.36</v>
      </c>
      <c r="H49" s="52">
        <v>-1.66</v>
      </c>
      <c r="I49" s="52">
        <v>-2.04</v>
      </c>
      <c r="J49" s="52">
        <v>-0.63</v>
      </c>
      <c r="K49" s="52">
        <v>0.26</v>
      </c>
      <c r="L49" s="52">
        <f t="shared" si="0"/>
        <v>-1.4</v>
      </c>
      <c r="M49" s="113">
        <f t="shared" si="1"/>
        <v>1930.4166666666663</v>
      </c>
      <c r="N49" s="52">
        <f t="shared" si="17"/>
        <v>30.878053842347466</v>
      </c>
      <c r="AA49" s="52">
        <v>193005</v>
      </c>
      <c r="AB49" s="52">
        <f t="shared" si="2"/>
        <v>-1.66</v>
      </c>
      <c r="AC49" s="52">
        <f t="shared" si="3"/>
        <v>0.44999999999999996</v>
      </c>
      <c r="AD49" s="52">
        <f t="shared" si="4"/>
        <v>-1.62</v>
      </c>
      <c r="AE49" s="52">
        <f t="shared" si="5"/>
        <v>-4.0199999999999996</v>
      </c>
      <c r="AF49" s="52">
        <f t="shared" si="6"/>
        <v>-3.2199999999999998</v>
      </c>
      <c r="AH49" s="52">
        <f t="shared" si="7"/>
        <v>0</v>
      </c>
      <c r="AI49" s="52">
        <f t="shared" si="8"/>
        <v>0</v>
      </c>
      <c r="AJ49" s="52">
        <f t="shared" si="9"/>
        <v>0</v>
      </c>
      <c r="AK49" s="52">
        <f t="shared" si="10"/>
        <v>0</v>
      </c>
      <c r="AL49" s="52">
        <f t="shared" si="11"/>
        <v>0</v>
      </c>
      <c r="AN49" s="52">
        <f t="shared" si="12"/>
        <v>0</v>
      </c>
      <c r="AO49" s="52">
        <f t="shared" si="13"/>
        <v>0</v>
      </c>
      <c r="AP49" s="52">
        <f t="shared" si="14"/>
        <v>0</v>
      </c>
      <c r="AQ49" s="52">
        <f t="shared" si="15"/>
        <v>0</v>
      </c>
      <c r="AR49" s="52">
        <f t="shared" si="16"/>
        <v>0</v>
      </c>
    </row>
    <row r="50" spans="1:44">
      <c r="A50" s="52">
        <v>193006</v>
      </c>
      <c r="B50" s="52">
        <v>-16.93</v>
      </c>
      <c r="C50" s="52">
        <v>-16.649999999999999</v>
      </c>
      <c r="D50" s="52">
        <v>-18.93</v>
      </c>
      <c r="E50" s="52">
        <v>-17.850000000000001</v>
      </c>
      <c r="F50" s="52">
        <v>-13.16</v>
      </c>
      <c r="G50" s="52">
        <v>-11.84</v>
      </c>
      <c r="H50" s="52">
        <v>-16.27</v>
      </c>
      <c r="I50" s="52">
        <v>-3.22</v>
      </c>
      <c r="J50" s="52">
        <v>2</v>
      </c>
      <c r="K50" s="52">
        <v>0.27</v>
      </c>
      <c r="L50" s="52">
        <f t="shared" si="0"/>
        <v>-16</v>
      </c>
      <c r="M50" s="113">
        <f t="shared" si="1"/>
        <v>1930.4999999999995</v>
      </c>
      <c r="N50" s="52">
        <f t="shared" si="17"/>
        <v>32.608393230745193</v>
      </c>
      <c r="AA50" s="52">
        <v>193006</v>
      </c>
      <c r="AB50" s="52">
        <f t="shared" si="2"/>
        <v>-16.27</v>
      </c>
      <c r="AC50" s="52">
        <f t="shared" si="3"/>
        <v>-18.12</v>
      </c>
      <c r="AD50" s="52">
        <f t="shared" si="4"/>
        <v>-12.11</v>
      </c>
      <c r="AE50" s="52">
        <f t="shared" si="5"/>
        <v>-17.2</v>
      </c>
      <c r="AF50" s="52">
        <f t="shared" si="6"/>
        <v>-19.2</v>
      </c>
      <c r="AH50" s="52">
        <f t="shared" si="7"/>
        <v>-16.27</v>
      </c>
      <c r="AI50" s="52">
        <f t="shared" si="8"/>
        <v>-18.12</v>
      </c>
      <c r="AJ50" s="52">
        <f t="shared" si="9"/>
        <v>0</v>
      </c>
      <c r="AK50" s="52">
        <f t="shared" si="10"/>
        <v>0</v>
      </c>
      <c r="AL50" s="52">
        <f t="shared" si="11"/>
        <v>0</v>
      </c>
      <c r="AN50" s="52">
        <f t="shared" si="12"/>
        <v>-16.27</v>
      </c>
      <c r="AO50" s="52">
        <f t="shared" si="13"/>
        <v>-18.12</v>
      </c>
      <c r="AP50" s="52">
        <f t="shared" si="14"/>
        <v>-12.11</v>
      </c>
      <c r="AQ50" s="52">
        <f t="shared" si="15"/>
        <v>-17.2</v>
      </c>
      <c r="AR50" s="52">
        <f t="shared" si="16"/>
        <v>-19.2</v>
      </c>
    </row>
    <row r="51" spans="1:44">
      <c r="A51" s="52">
        <v>193007</v>
      </c>
      <c r="B51" s="52">
        <v>6.52</v>
      </c>
      <c r="C51" s="52">
        <v>3.73</v>
      </c>
      <c r="D51" s="52">
        <v>2.54</v>
      </c>
      <c r="E51" s="52">
        <v>4.4000000000000004</v>
      </c>
      <c r="F51" s="52">
        <v>4.22</v>
      </c>
      <c r="G51" s="52">
        <v>5.26</v>
      </c>
      <c r="H51" s="52">
        <v>4.12</v>
      </c>
      <c r="I51" s="52">
        <v>-0.37</v>
      </c>
      <c r="J51" s="52">
        <v>-1.56</v>
      </c>
      <c r="K51" s="52">
        <v>0.2</v>
      </c>
      <c r="L51" s="52">
        <f t="shared" si="0"/>
        <v>4.32</v>
      </c>
      <c r="M51" s="113">
        <f t="shared" si="1"/>
        <v>1930.5833333333328</v>
      </c>
      <c r="N51" s="52">
        <f t="shared" si="17"/>
        <v>32.53172325871806</v>
      </c>
      <c r="R51" s="52" t="s">
        <v>137</v>
      </c>
      <c r="T51" s="52">
        <f>T20/12-3*T21/SQRT(12)</f>
        <v>-12.266857035073857</v>
      </c>
      <c r="U51" s="52">
        <f>U20/12-3*U21/SQRT(12)</f>
        <v>-12.858762737410691</v>
      </c>
      <c r="V51" s="52">
        <f>V20/12-3*V21/SQRT(12)</f>
        <v>-12.990064217387326</v>
      </c>
      <c r="W51" s="52">
        <f>W20/12-3*W21/SQRT(12)</f>
        <v>-18.747432225197851</v>
      </c>
      <c r="X51" s="52">
        <f>X20/12-3*X21/SQRT(12)</f>
        <v>-14.841606622560869</v>
      </c>
      <c r="AA51" s="52">
        <v>193007</v>
      </c>
      <c r="AB51" s="52">
        <f t="shared" si="2"/>
        <v>4.12</v>
      </c>
      <c r="AC51" s="52">
        <f t="shared" si="3"/>
        <v>4.2</v>
      </c>
      <c r="AD51" s="52">
        <f t="shared" si="4"/>
        <v>5.0599999999999996</v>
      </c>
      <c r="AE51" s="52">
        <f t="shared" si="5"/>
        <v>6.3199999999999994</v>
      </c>
      <c r="AF51" s="52">
        <f t="shared" si="6"/>
        <v>2.34</v>
      </c>
      <c r="AH51" s="52">
        <f t="shared" si="7"/>
        <v>0</v>
      </c>
      <c r="AI51" s="52">
        <f t="shared" si="8"/>
        <v>0</v>
      </c>
      <c r="AJ51" s="52">
        <f t="shared" si="9"/>
        <v>0</v>
      </c>
      <c r="AK51" s="52">
        <f t="shared" si="10"/>
        <v>0</v>
      </c>
      <c r="AL51" s="52">
        <f t="shared" si="11"/>
        <v>0</v>
      </c>
      <c r="AN51" s="52">
        <f t="shared" si="12"/>
        <v>0</v>
      </c>
      <c r="AO51" s="52">
        <f t="shared" si="13"/>
        <v>0</v>
      </c>
      <c r="AP51" s="52">
        <f t="shared" si="14"/>
        <v>0</v>
      </c>
      <c r="AQ51" s="52">
        <f t="shared" si="15"/>
        <v>0</v>
      </c>
      <c r="AR51" s="52">
        <f t="shared" si="16"/>
        <v>0</v>
      </c>
    </row>
    <row r="52" spans="1:44">
      <c r="A52" s="52">
        <v>193008</v>
      </c>
      <c r="B52" s="52">
        <v>-3.76</v>
      </c>
      <c r="C52" s="52">
        <v>-1.61</v>
      </c>
      <c r="D52" s="52">
        <v>-2.5099999999999998</v>
      </c>
      <c r="E52" s="52">
        <v>1.2</v>
      </c>
      <c r="F52" s="52">
        <v>-0.8</v>
      </c>
      <c r="G52" s="52">
        <v>-1.62</v>
      </c>
      <c r="H52" s="52">
        <v>0.3</v>
      </c>
      <c r="I52" s="52">
        <v>-2.2200000000000002</v>
      </c>
      <c r="J52" s="52">
        <v>-0.78</v>
      </c>
      <c r="K52" s="52">
        <v>0.09</v>
      </c>
      <c r="L52" s="52">
        <f t="shared" si="0"/>
        <v>0.39</v>
      </c>
      <c r="M52" s="113">
        <f t="shared" si="1"/>
        <v>1930.6666666666661</v>
      </c>
      <c r="N52" s="52">
        <f t="shared" si="17"/>
        <v>30.619178778845601</v>
      </c>
      <c r="R52" s="52" t="s">
        <v>136</v>
      </c>
      <c r="T52" s="115">
        <f>_xlfn.NORM.S.DIST(-3,TRUE)</f>
        <v>1.3498980316300933E-3</v>
      </c>
      <c r="U52" s="115">
        <f>_xlfn.NORM.S.DIST(-3,TRUE)</f>
        <v>1.3498980316300933E-3</v>
      </c>
      <c r="V52" s="115">
        <f>_xlfn.NORM.S.DIST(-3,TRUE)</f>
        <v>1.3498980316300933E-3</v>
      </c>
      <c r="W52" s="115">
        <f>_xlfn.NORM.S.DIST(-3,TRUE)</f>
        <v>1.3498980316300933E-3</v>
      </c>
      <c r="X52" s="115">
        <f>_xlfn.NORM.S.DIST(-3,TRUE)</f>
        <v>1.3498980316300933E-3</v>
      </c>
      <c r="AA52" s="52">
        <v>193008</v>
      </c>
      <c r="AB52" s="52">
        <f t="shared" si="2"/>
        <v>0.3</v>
      </c>
      <c r="AC52" s="52">
        <f t="shared" si="3"/>
        <v>1.1099999999999999</v>
      </c>
      <c r="AD52" s="52">
        <f t="shared" si="4"/>
        <v>-1.7100000000000002</v>
      </c>
      <c r="AE52" s="52">
        <f t="shared" si="5"/>
        <v>-3.8499999999999996</v>
      </c>
      <c r="AF52" s="52">
        <f t="shared" si="6"/>
        <v>-2.5999999999999996</v>
      </c>
      <c r="AH52" s="52">
        <f t="shared" si="7"/>
        <v>0</v>
      </c>
      <c r="AI52" s="52">
        <f t="shared" si="8"/>
        <v>0</v>
      </c>
      <c r="AJ52" s="52">
        <f t="shared" si="9"/>
        <v>0</v>
      </c>
      <c r="AK52" s="52">
        <f t="shared" si="10"/>
        <v>0</v>
      </c>
      <c r="AL52" s="52">
        <f t="shared" si="11"/>
        <v>0</v>
      </c>
      <c r="AN52" s="52">
        <f t="shared" si="12"/>
        <v>0</v>
      </c>
      <c r="AO52" s="52">
        <f t="shared" si="13"/>
        <v>0</v>
      </c>
      <c r="AP52" s="52">
        <f t="shared" si="14"/>
        <v>0</v>
      </c>
      <c r="AQ52" s="52">
        <f t="shared" si="15"/>
        <v>0</v>
      </c>
      <c r="AR52" s="52">
        <f t="shared" si="16"/>
        <v>0</v>
      </c>
    </row>
    <row r="53" spans="1:44">
      <c r="A53" s="52">
        <v>193009</v>
      </c>
      <c r="B53" s="52">
        <v>-13.68</v>
      </c>
      <c r="C53" s="52">
        <v>-14.67</v>
      </c>
      <c r="D53" s="52">
        <v>-19.16</v>
      </c>
      <c r="E53" s="52">
        <v>-12.03</v>
      </c>
      <c r="F53" s="52">
        <v>-11.74</v>
      </c>
      <c r="G53" s="52">
        <v>-17.09</v>
      </c>
      <c r="H53" s="52">
        <v>-12.75</v>
      </c>
      <c r="I53" s="52">
        <v>-2.2200000000000002</v>
      </c>
      <c r="J53" s="52">
        <v>-5.27</v>
      </c>
      <c r="K53" s="52">
        <v>0.22</v>
      </c>
      <c r="L53" s="52">
        <f t="shared" si="0"/>
        <v>-12.53</v>
      </c>
      <c r="M53" s="113">
        <f t="shared" si="1"/>
        <v>1930.7499999999993</v>
      </c>
      <c r="N53" s="52">
        <f t="shared" si="17"/>
        <v>32.06189241848562</v>
      </c>
      <c r="AA53" s="52">
        <v>193009</v>
      </c>
      <c r="AB53" s="52">
        <f t="shared" si="2"/>
        <v>-12.75</v>
      </c>
      <c r="AC53" s="52">
        <f t="shared" si="3"/>
        <v>-12.25</v>
      </c>
      <c r="AD53" s="52">
        <f t="shared" si="4"/>
        <v>-17.309999999999999</v>
      </c>
      <c r="AE53" s="52">
        <f t="shared" si="5"/>
        <v>-13.9</v>
      </c>
      <c r="AF53" s="52">
        <f t="shared" si="6"/>
        <v>-19.38</v>
      </c>
      <c r="AH53" s="52">
        <f t="shared" si="7"/>
        <v>0</v>
      </c>
      <c r="AI53" s="52">
        <f t="shared" si="8"/>
        <v>0</v>
      </c>
      <c r="AJ53" s="52">
        <f t="shared" si="9"/>
        <v>0</v>
      </c>
      <c r="AK53" s="52">
        <f t="shared" si="10"/>
        <v>0</v>
      </c>
      <c r="AL53" s="52">
        <f t="shared" si="11"/>
        <v>0</v>
      </c>
      <c r="AN53" s="52">
        <f t="shared" si="12"/>
        <v>-12.75</v>
      </c>
      <c r="AO53" s="52">
        <f t="shared" si="13"/>
        <v>-12.25</v>
      </c>
      <c r="AP53" s="52">
        <f t="shared" si="14"/>
        <v>-17.309999999999999</v>
      </c>
      <c r="AQ53" s="52">
        <f t="shared" si="15"/>
        <v>0</v>
      </c>
      <c r="AR53" s="52">
        <f t="shared" si="16"/>
        <v>-19.38</v>
      </c>
    </row>
    <row r="54" spans="1:44">
      <c r="A54" s="52">
        <v>193010</v>
      </c>
      <c r="B54" s="52">
        <v>-10.1</v>
      </c>
      <c r="C54" s="52">
        <v>-7.68</v>
      </c>
      <c r="D54" s="52">
        <v>-10.74</v>
      </c>
      <c r="E54" s="52">
        <v>-9.43</v>
      </c>
      <c r="F54" s="52">
        <v>-7.33</v>
      </c>
      <c r="G54" s="52">
        <v>-11.48</v>
      </c>
      <c r="H54" s="52">
        <v>-8.7799999999999994</v>
      </c>
      <c r="I54" s="52">
        <v>-0.1</v>
      </c>
      <c r="J54" s="52">
        <v>-1.35</v>
      </c>
      <c r="K54" s="52">
        <v>0.09</v>
      </c>
      <c r="L54" s="52">
        <f t="shared" si="0"/>
        <v>-8.69</v>
      </c>
      <c r="M54" s="113">
        <f t="shared" si="1"/>
        <v>1930.8333333333326</v>
      </c>
      <c r="N54" s="52">
        <f t="shared" si="17"/>
        <v>27.400633702028266</v>
      </c>
      <c r="AA54" s="52">
        <v>193010</v>
      </c>
      <c r="AB54" s="52">
        <f t="shared" si="2"/>
        <v>-8.7799999999999994</v>
      </c>
      <c r="AC54" s="52">
        <f t="shared" si="3"/>
        <v>-9.52</v>
      </c>
      <c r="AD54" s="52">
        <f t="shared" si="4"/>
        <v>-11.57</v>
      </c>
      <c r="AE54" s="52">
        <f t="shared" si="5"/>
        <v>-10.19</v>
      </c>
      <c r="AF54" s="52">
        <f t="shared" si="6"/>
        <v>-10.83</v>
      </c>
      <c r="AH54" s="52">
        <f t="shared" si="7"/>
        <v>0</v>
      </c>
      <c r="AI54" s="52">
        <f t="shared" si="8"/>
        <v>0</v>
      </c>
      <c r="AJ54" s="52">
        <f t="shared" si="9"/>
        <v>0</v>
      </c>
      <c r="AK54" s="52">
        <f t="shared" si="10"/>
        <v>0</v>
      </c>
      <c r="AL54" s="52">
        <f t="shared" si="11"/>
        <v>0</v>
      </c>
      <c r="AN54" s="52">
        <f t="shared" si="12"/>
        <v>0</v>
      </c>
      <c r="AO54" s="52">
        <f t="shared" si="13"/>
        <v>0</v>
      </c>
      <c r="AP54" s="52">
        <f t="shared" si="14"/>
        <v>0</v>
      </c>
      <c r="AQ54" s="52">
        <f t="shared" si="15"/>
        <v>0</v>
      </c>
      <c r="AR54" s="52">
        <f t="shared" si="16"/>
        <v>0</v>
      </c>
    </row>
    <row r="55" spans="1:44">
      <c r="A55" s="52">
        <v>193011</v>
      </c>
      <c r="B55" s="52">
        <v>0.22</v>
      </c>
      <c r="C55" s="52">
        <v>-2.78</v>
      </c>
      <c r="D55" s="52">
        <v>-2.6</v>
      </c>
      <c r="E55" s="52">
        <v>-2.36</v>
      </c>
      <c r="F55" s="52">
        <v>-2.83</v>
      </c>
      <c r="G55" s="52">
        <v>-6.6</v>
      </c>
      <c r="H55" s="52">
        <v>-3.04</v>
      </c>
      <c r="I55" s="52">
        <v>2.21</v>
      </c>
      <c r="J55" s="52">
        <v>-3.53</v>
      </c>
      <c r="K55" s="52">
        <v>0.13</v>
      </c>
      <c r="L55" s="52">
        <f t="shared" si="0"/>
        <v>-2.91</v>
      </c>
      <c r="M55" s="113">
        <f t="shared" si="1"/>
        <v>1930.9166666666658</v>
      </c>
      <c r="N55" s="52">
        <f t="shared" si="17"/>
        <v>25.179139995422616</v>
      </c>
      <c r="AA55" s="52">
        <v>193011</v>
      </c>
      <c r="AB55" s="52">
        <f t="shared" si="2"/>
        <v>-3.04</v>
      </c>
      <c r="AC55" s="52">
        <f t="shared" si="3"/>
        <v>-2.4899999999999998</v>
      </c>
      <c r="AD55" s="52">
        <f t="shared" si="4"/>
        <v>-6.7299999999999995</v>
      </c>
      <c r="AE55" s="52">
        <f t="shared" si="5"/>
        <v>0.09</v>
      </c>
      <c r="AF55" s="52">
        <f t="shared" si="6"/>
        <v>-2.73</v>
      </c>
      <c r="AH55" s="52">
        <f t="shared" si="7"/>
        <v>0</v>
      </c>
      <c r="AI55" s="52">
        <f t="shared" si="8"/>
        <v>0</v>
      </c>
      <c r="AJ55" s="52">
        <f t="shared" si="9"/>
        <v>0</v>
      </c>
      <c r="AK55" s="52">
        <f t="shared" si="10"/>
        <v>0</v>
      </c>
      <c r="AL55" s="52">
        <f t="shared" si="11"/>
        <v>0</v>
      </c>
      <c r="AN55" s="52">
        <f t="shared" si="12"/>
        <v>0</v>
      </c>
      <c r="AO55" s="52">
        <f t="shared" si="13"/>
        <v>0</v>
      </c>
      <c r="AP55" s="52">
        <f t="shared" si="14"/>
        <v>0</v>
      </c>
      <c r="AQ55" s="52">
        <f t="shared" si="15"/>
        <v>0</v>
      </c>
      <c r="AR55" s="52">
        <f t="shared" si="16"/>
        <v>0</v>
      </c>
    </row>
    <row r="56" spans="1:44">
      <c r="A56" s="52">
        <v>193012</v>
      </c>
      <c r="B56" s="52">
        <v>-10.42</v>
      </c>
      <c r="C56" s="52">
        <v>-11.03</v>
      </c>
      <c r="D56" s="52">
        <v>-17.29</v>
      </c>
      <c r="E56" s="52">
        <v>-5.81</v>
      </c>
      <c r="F56" s="52">
        <v>-9.18</v>
      </c>
      <c r="G56" s="52">
        <v>-9.7200000000000006</v>
      </c>
      <c r="H56" s="52">
        <v>-7.83</v>
      </c>
      <c r="I56" s="52">
        <v>-4.68</v>
      </c>
      <c r="J56" s="52">
        <v>-5.39</v>
      </c>
      <c r="K56" s="52">
        <v>0.14000000000000001</v>
      </c>
      <c r="L56" s="52">
        <f t="shared" si="0"/>
        <v>-7.69</v>
      </c>
      <c r="M56" s="113">
        <f t="shared" si="1"/>
        <v>1930.9999999999991</v>
      </c>
      <c r="N56" s="52">
        <f t="shared" si="17"/>
        <v>25.534472955025112</v>
      </c>
      <c r="AA56" s="52">
        <v>193012</v>
      </c>
      <c r="AB56" s="52">
        <f t="shared" si="2"/>
        <v>-7.83</v>
      </c>
      <c r="AC56" s="52">
        <f t="shared" si="3"/>
        <v>-5.9499999999999993</v>
      </c>
      <c r="AD56" s="52">
        <f t="shared" si="4"/>
        <v>-9.8600000000000012</v>
      </c>
      <c r="AE56" s="52">
        <f t="shared" si="5"/>
        <v>-10.56</v>
      </c>
      <c r="AF56" s="52">
        <f t="shared" si="6"/>
        <v>-17.43</v>
      </c>
      <c r="AH56" s="52">
        <f t="shared" si="7"/>
        <v>0</v>
      </c>
      <c r="AI56" s="52">
        <f t="shared" si="8"/>
        <v>0</v>
      </c>
      <c r="AJ56" s="52">
        <f t="shared" si="9"/>
        <v>0</v>
      </c>
      <c r="AK56" s="52">
        <f t="shared" si="10"/>
        <v>0</v>
      </c>
      <c r="AL56" s="52">
        <f t="shared" si="11"/>
        <v>0</v>
      </c>
      <c r="AN56" s="52">
        <f t="shared" si="12"/>
        <v>0</v>
      </c>
      <c r="AO56" s="52">
        <f t="shared" si="13"/>
        <v>0</v>
      </c>
      <c r="AP56" s="52">
        <f t="shared" si="14"/>
        <v>0</v>
      </c>
      <c r="AQ56" s="52">
        <f t="shared" si="15"/>
        <v>0</v>
      </c>
      <c r="AR56" s="52">
        <f t="shared" si="16"/>
        <v>-17.43</v>
      </c>
    </row>
    <row r="57" spans="1:44">
      <c r="A57" s="52">
        <v>193101</v>
      </c>
      <c r="B57" s="52">
        <v>9.91</v>
      </c>
      <c r="C57" s="52">
        <v>11.36</v>
      </c>
      <c r="D57" s="52">
        <v>15.46</v>
      </c>
      <c r="E57" s="52">
        <v>4.72</v>
      </c>
      <c r="F57" s="52">
        <v>6.98</v>
      </c>
      <c r="G57" s="52">
        <v>13.59</v>
      </c>
      <c r="H57" s="52">
        <v>6.24</v>
      </c>
      <c r="I57" s="52">
        <v>3.81</v>
      </c>
      <c r="J57" s="52">
        <v>7.21</v>
      </c>
      <c r="K57" s="52">
        <v>0.15</v>
      </c>
      <c r="L57" s="52">
        <f t="shared" si="0"/>
        <v>6.3900000000000006</v>
      </c>
      <c r="M57" s="113">
        <f t="shared" si="1"/>
        <v>1931.0833333333333</v>
      </c>
      <c r="N57" s="52">
        <f t="shared" si="17"/>
        <v>25.765673253028304</v>
      </c>
      <c r="AA57" s="52">
        <v>193101</v>
      </c>
      <c r="AB57" s="52">
        <f t="shared" si="2"/>
        <v>6.24</v>
      </c>
      <c r="AC57" s="52">
        <f t="shared" si="3"/>
        <v>4.5699999999999994</v>
      </c>
      <c r="AD57" s="52">
        <f t="shared" si="4"/>
        <v>13.44</v>
      </c>
      <c r="AE57" s="52">
        <f t="shared" si="5"/>
        <v>9.76</v>
      </c>
      <c r="AF57" s="52">
        <f t="shared" si="6"/>
        <v>15.31</v>
      </c>
      <c r="AH57" s="52">
        <f t="shared" si="7"/>
        <v>0</v>
      </c>
      <c r="AI57" s="52">
        <f t="shared" si="8"/>
        <v>0</v>
      </c>
      <c r="AJ57" s="52">
        <f t="shared" si="9"/>
        <v>0</v>
      </c>
      <c r="AK57" s="52">
        <f t="shared" si="10"/>
        <v>0</v>
      </c>
      <c r="AL57" s="52">
        <f t="shared" si="11"/>
        <v>0</v>
      </c>
      <c r="AN57" s="52">
        <f t="shared" si="12"/>
        <v>0</v>
      </c>
      <c r="AO57" s="52">
        <f t="shared" si="13"/>
        <v>0</v>
      </c>
      <c r="AP57" s="52">
        <f t="shared" si="14"/>
        <v>0</v>
      </c>
      <c r="AQ57" s="52">
        <f t="shared" si="15"/>
        <v>0</v>
      </c>
      <c r="AR57" s="52">
        <f t="shared" si="16"/>
        <v>0</v>
      </c>
    </row>
    <row r="58" spans="1:44">
      <c r="A58" s="52">
        <v>193102</v>
      </c>
      <c r="B58" s="52">
        <v>13.2</v>
      </c>
      <c r="C58" s="52">
        <v>11.66</v>
      </c>
      <c r="D58" s="52">
        <v>17.09</v>
      </c>
      <c r="E58" s="52">
        <v>12.87</v>
      </c>
      <c r="F58" s="52">
        <v>6.74</v>
      </c>
      <c r="G58" s="52">
        <v>12.18</v>
      </c>
      <c r="H58" s="52">
        <v>10.88</v>
      </c>
      <c r="I58" s="52">
        <v>3.39</v>
      </c>
      <c r="J58" s="52">
        <v>1.6</v>
      </c>
      <c r="K58" s="52">
        <v>0.04</v>
      </c>
      <c r="L58" s="52">
        <f t="shared" si="0"/>
        <v>10.92</v>
      </c>
      <c r="M58" s="113">
        <f t="shared" si="1"/>
        <v>1931.1666666666665</v>
      </c>
      <c r="N58" s="52">
        <f t="shared" si="17"/>
        <v>28.788154603144424</v>
      </c>
      <c r="AA58" s="52">
        <v>193102</v>
      </c>
      <c r="AB58" s="52">
        <f t="shared" si="2"/>
        <v>10.88</v>
      </c>
      <c r="AC58" s="52">
        <f t="shared" si="3"/>
        <v>12.83</v>
      </c>
      <c r="AD58" s="52">
        <f t="shared" si="4"/>
        <v>12.14</v>
      </c>
      <c r="AE58" s="52">
        <f t="shared" si="5"/>
        <v>13.16</v>
      </c>
      <c r="AF58" s="52">
        <f t="shared" si="6"/>
        <v>17.05</v>
      </c>
      <c r="AH58" s="52">
        <f t="shared" si="7"/>
        <v>0</v>
      </c>
      <c r="AI58" s="52">
        <f t="shared" si="8"/>
        <v>0</v>
      </c>
      <c r="AJ58" s="52">
        <f t="shared" si="9"/>
        <v>0</v>
      </c>
      <c r="AK58" s="52">
        <f t="shared" si="10"/>
        <v>0</v>
      </c>
      <c r="AL58" s="52">
        <f t="shared" si="11"/>
        <v>0</v>
      </c>
      <c r="AN58" s="52">
        <f t="shared" si="12"/>
        <v>0</v>
      </c>
      <c r="AO58" s="52">
        <f t="shared" si="13"/>
        <v>0</v>
      </c>
      <c r="AP58" s="52">
        <f t="shared" si="14"/>
        <v>0</v>
      </c>
      <c r="AQ58" s="52">
        <f t="shared" si="15"/>
        <v>0</v>
      </c>
      <c r="AR58" s="52">
        <f t="shared" si="16"/>
        <v>0</v>
      </c>
    </row>
    <row r="59" spans="1:44">
      <c r="A59" s="52">
        <v>193103</v>
      </c>
      <c r="B59" s="52">
        <v>-4.34</v>
      </c>
      <c r="C59" s="52">
        <v>-2.92</v>
      </c>
      <c r="D59" s="52">
        <v>-6.96</v>
      </c>
      <c r="E59" s="52">
        <v>-4.2</v>
      </c>
      <c r="F59" s="52">
        <v>-10.36</v>
      </c>
      <c r="G59" s="52">
        <v>-8.8800000000000008</v>
      </c>
      <c r="H59" s="52">
        <v>-6.43</v>
      </c>
      <c r="I59" s="52">
        <v>3.07</v>
      </c>
      <c r="J59" s="52">
        <v>-3.65</v>
      </c>
      <c r="K59" s="52">
        <v>0.13</v>
      </c>
      <c r="L59" s="52">
        <f t="shared" si="0"/>
        <v>-6.3</v>
      </c>
      <c r="M59" s="113">
        <f t="shared" si="1"/>
        <v>1931.2499999999998</v>
      </c>
      <c r="N59" s="52">
        <f t="shared" si="17"/>
        <v>27.272728969696914</v>
      </c>
      <c r="AA59" s="52">
        <v>193103</v>
      </c>
      <c r="AB59" s="52">
        <f t="shared" si="2"/>
        <v>-6.43</v>
      </c>
      <c r="AC59" s="52">
        <f t="shared" si="3"/>
        <v>-4.33</v>
      </c>
      <c r="AD59" s="52">
        <f t="shared" si="4"/>
        <v>-9.0100000000000016</v>
      </c>
      <c r="AE59" s="52">
        <f t="shared" si="5"/>
        <v>-4.47</v>
      </c>
      <c r="AF59" s="52">
        <f t="shared" si="6"/>
        <v>-7.09</v>
      </c>
      <c r="AH59" s="52">
        <f t="shared" si="7"/>
        <v>0</v>
      </c>
      <c r="AI59" s="52">
        <f t="shared" si="8"/>
        <v>0</v>
      </c>
      <c r="AJ59" s="52">
        <f t="shared" si="9"/>
        <v>0</v>
      </c>
      <c r="AK59" s="52">
        <f t="shared" si="10"/>
        <v>0</v>
      </c>
      <c r="AL59" s="52">
        <f t="shared" si="11"/>
        <v>0</v>
      </c>
      <c r="AN59" s="52">
        <f t="shared" si="12"/>
        <v>0</v>
      </c>
      <c r="AO59" s="52">
        <f t="shared" si="13"/>
        <v>0</v>
      </c>
      <c r="AP59" s="52">
        <f t="shared" si="14"/>
        <v>0</v>
      </c>
      <c r="AQ59" s="52">
        <f t="shared" si="15"/>
        <v>0</v>
      </c>
      <c r="AR59" s="52">
        <f t="shared" si="16"/>
        <v>0</v>
      </c>
    </row>
    <row r="60" spans="1:44">
      <c r="A60" s="52">
        <v>193104</v>
      </c>
      <c r="B60" s="52">
        <v>-12.89</v>
      </c>
      <c r="C60" s="52">
        <v>-14.02</v>
      </c>
      <c r="D60" s="52">
        <v>-18.22</v>
      </c>
      <c r="E60" s="52">
        <v>-8.84</v>
      </c>
      <c r="F60" s="52">
        <v>-11.11</v>
      </c>
      <c r="G60" s="52">
        <v>-11.35</v>
      </c>
      <c r="H60" s="52">
        <v>-9.98</v>
      </c>
      <c r="I60" s="52">
        <v>-4.6100000000000003</v>
      </c>
      <c r="J60" s="52">
        <v>-3.92</v>
      </c>
      <c r="K60" s="52">
        <v>0.08</v>
      </c>
      <c r="L60" s="52">
        <f t="shared" si="0"/>
        <v>-9.9</v>
      </c>
      <c r="M60" s="113">
        <f t="shared" si="1"/>
        <v>1931.333333333333</v>
      </c>
      <c r="N60" s="52">
        <f t="shared" si="17"/>
        <v>28.079204857946845</v>
      </c>
      <c r="AA60" s="52">
        <v>193104</v>
      </c>
      <c r="AB60" s="52">
        <f t="shared" si="2"/>
        <v>-9.98</v>
      </c>
      <c r="AC60" s="52">
        <f t="shared" si="3"/>
        <v>-8.92</v>
      </c>
      <c r="AD60" s="52">
        <f t="shared" si="4"/>
        <v>-11.43</v>
      </c>
      <c r="AE60" s="52">
        <f t="shared" si="5"/>
        <v>-12.97</v>
      </c>
      <c r="AF60" s="52">
        <f t="shared" si="6"/>
        <v>-18.299999999999997</v>
      </c>
      <c r="AH60" s="52">
        <f t="shared" si="7"/>
        <v>0</v>
      </c>
      <c r="AI60" s="52">
        <f t="shared" si="8"/>
        <v>0</v>
      </c>
      <c r="AJ60" s="52">
        <f t="shared" si="9"/>
        <v>0</v>
      </c>
      <c r="AK60" s="52">
        <f t="shared" si="10"/>
        <v>0</v>
      </c>
      <c r="AL60" s="52">
        <f t="shared" si="11"/>
        <v>0</v>
      </c>
      <c r="AN60" s="52">
        <f t="shared" si="12"/>
        <v>0</v>
      </c>
      <c r="AO60" s="52">
        <f t="shared" si="13"/>
        <v>0</v>
      </c>
      <c r="AP60" s="52">
        <f t="shared" si="14"/>
        <v>0</v>
      </c>
      <c r="AQ60" s="52">
        <f t="shared" si="15"/>
        <v>0</v>
      </c>
      <c r="AR60" s="52">
        <f t="shared" si="16"/>
        <v>-18.299999999999997</v>
      </c>
    </row>
    <row r="61" spans="1:44">
      <c r="A61" s="52">
        <v>193105</v>
      </c>
      <c r="B61" s="52">
        <v>-9.67</v>
      </c>
      <c r="C61" s="52">
        <v>-8.6999999999999993</v>
      </c>
      <c r="D61" s="52">
        <v>-13.84</v>
      </c>
      <c r="E61" s="52">
        <v>-11.39</v>
      </c>
      <c r="F61" s="52">
        <v>-15.93</v>
      </c>
      <c r="G61" s="52">
        <v>-20.36</v>
      </c>
      <c r="H61" s="52">
        <v>-13.24</v>
      </c>
      <c r="I61" s="52">
        <v>5.16</v>
      </c>
      <c r="J61" s="52">
        <v>-6.57</v>
      </c>
      <c r="K61" s="52">
        <v>0.09</v>
      </c>
      <c r="L61" s="52">
        <f t="shared" si="0"/>
        <v>-13.15</v>
      </c>
      <c r="M61" s="113">
        <f t="shared" si="1"/>
        <v>1931.4166666666663</v>
      </c>
      <c r="N61" s="52">
        <f t="shared" si="17"/>
        <v>29.484101725259571</v>
      </c>
      <c r="AA61" s="52">
        <v>193105</v>
      </c>
      <c r="AB61" s="52">
        <f t="shared" si="2"/>
        <v>-13.24</v>
      </c>
      <c r="AC61" s="52">
        <f t="shared" si="3"/>
        <v>-11.48</v>
      </c>
      <c r="AD61" s="52">
        <f t="shared" si="4"/>
        <v>-20.45</v>
      </c>
      <c r="AE61" s="52">
        <f t="shared" si="5"/>
        <v>-9.76</v>
      </c>
      <c r="AF61" s="52">
        <f t="shared" si="6"/>
        <v>-13.93</v>
      </c>
      <c r="AH61" s="52">
        <f t="shared" si="7"/>
        <v>0</v>
      </c>
      <c r="AI61" s="52">
        <f t="shared" si="8"/>
        <v>0</v>
      </c>
      <c r="AJ61" s="52">
        <f t="shared" si="9"/>
        <v>-20.45</v>
      </c>
      <c r="AK61" s="52">
        <f t="shared" si="10"/>
        <v>0</v>
      </c>
      <c r="AL61" s="52">
        <f t="shared" si="11"/>
        <v>0</v>
      </c>
      <c r="AN61" s="52">
        <f t="shared" si="12"/>
        <v>-13.24</v>
      </c>
      <c r="AO61" s="52">
        <f t="shared" si="13"/>
        <v>-11.48</v>
      </c>
      <c r="AP61" s="52">
        <f t="shared" si="14"/>
        <v>-20.45</v>
      </c>
      <c r="AQ61" s="52">
        <f t="shared" si="15"/>
        <v>0</v>
      </c>
      <c r="AR61" s="52">
        <f t="shared" si="16"/>
        <v>0</v>
      </c>
    </row>
    <row r="62" spans="1:44">
      <c r="A62" s="52">
        <v>193106</v>
      </c>
      <c r="B62" s="52">
        <v>10.130000000000001</v>
      </c>
      <c r="C62" s="52">
        <v>7.73</v>
      </c>
      <c r="D62" s="52">
        <v>20.32</v>
      </c>
      <c r="E62" s="52">
        <v>12.85</v>
      </c>
      <c r="F62" s="52">
        <v>16.2</v>
      </c>
      <c r="G62" s="52">
        <v>25.27</v>
      </c>
      <c r="H62" s="52">
        <v>13.9</v>
      </c>
      <c r="I62" s="52">
        <v>-5.38</v>
      </c>
      <c r="J62" s="52">
        <v>11.3</v>
      </c>
      <c r="K62" s="52">
        <v>0.08</v>
      </c>
      <c r="L62" s="52">
        <f t="shared" si="0"/>
        <v>13.98</v>
      </c>
      <c r="M62" s="113">
        <f t="shared" si="1"/>
        <v>1931.4999999999995</v>
      </c>
      <c r="N62" s="52">
        <f t="shared" si="17"/>
        <v>31.937832083311768</v>
      </c>
      <c r="AA62" s="52">
        <v>193106</v>
      </c>
      <c r="AB62" s="52">
        <f t="shared" si="2"/>
        <v>13.9</v>
      </c>
      <c r="AC62" s="52">
        <f t="shared" si="3"/>
        <v>12.77</v>
      </c>
      <c r="AD62" s="52">
        <f t="shared" si="4"/>
        <v>25.19</v>
      </c>
      <c r="AE62" s="52">
        <f t="shared" si="5"/>
        <v>10.050000000000001</v>
      </c>
      <c r="AF62" s="52">
        <f t="shared" si="6"/>
        <v>20.240000000000002</v>
      </c>
      <c r="AH62" s="52">
        <f t="shared" si="7"/>
        <v>0</v>
      </c>
      <c r="AI62" s="52">
        <f t="shared" si="8"/>
        <v>0</v>
      </c>
      <c r="AJ62" s="52">
        <f t="shared" si="9"/>
        <v>0</v>
      </c>
      <c r="AK62" s="52">
        <f t="shared" si="10"/>
        <v>0</v>
      </c>
      <c r="AL62" s="52">
        <f t="shared" si="11"/>
        <v>0</v>
      </c>
      <c r="AN62" s="52">
        <f t="shared" si="12"/>
        <v>0</v>
      </c>
      <c r="AO62" s="52">
        <f t="shared" si="13"/>
        <v>0</v>
      </c>
      <c r="AP62" s="52">
        <f t="shared" si="14"/>
        <v>0</v>
      </c>
      <c r="AQ62" s="52">
        <f t="shared" si="15"/>
        <v>0</v>
      </c>
      <c r="AR62" s="52">
        <f t="shared" si="16"/>
        <v>0</v>
      </c>
    </row>
    <row r="63" spans="1:44">
      <c r="A63" s="52">
        <v>193107</v>
      </c>
      <c r="B63" s="52">
        <v>-8.59</v>
      </c>
      <c r="C63" s="52">
        <v>-8.94</v>
      </c>
      <c r="D63" s="52">
        <v>-5.74</v>
      </c>
      <c r="E63" s="52">
        <v>-5.17</v>
      </c>
      <c r="F63" s="52">
        <v>-10.18</v>
      </c>
      <c r="G63" s="52">
        <v>-12.21</v>
      </c>
      <c r="H63" s="52">
        <v>-6.62</v>
      </c>
      <c r="I63" s="52">
        <v>1.43</v>
      </c>
      <c r="J63" s="52">
        <v>-2.1</v>
      </c>
      <c r="K63" s="52">
        <v>0.06</v>
      </c>
      <c r="L63" s="52">
        <f t="shared" si="0"/>
        <v>-6.5600000000000005</v>
      </c>
      <c r="M63" s="113">
        <f t="shared" si="1"/>
        <v>1931.5833333333328</v>
      </c>
      <c r="N63" s="52">
        <f t="shared" si="17"/>
        <v>31.414452232864239</v>
      </c>
      <c r="AA63" s="52">
        <v>193107</v>
      </c>
      <c r="AB63" s="52">
        <f t="shared" si="2"/>
        <v>-6.62</v>
      </c>
      <c r="AC63" s="52">
        <f t="shared" si="3"/>
        <v>-5.2299999999999995</v>
      </c>
      <c r="AD63" s="52">
        <f t="shared" si="4"/>
        <v>-12.270000000000001</v>
      </c>
      <c r="AE63" s="52">
        <f t="shared" si="5"/>
        <v>-8.65</v>
      </c>
      <c r="AF63" s="52">
        <f t="shared" si="6"/>
        <v>-5.8</v>
      </c>
      <c r="AH63" s="52">
        <f t="shared" si="7"/>
        <v>0</v>
      </c>
      <c r="AI63" s="52">
        <f t="shared" si="8"/>
        <v>0</v>
      </c>
      <c r="AJ63" s="52">
        <f t="shared" si="9"/>
        <v>0</v>
      </c>
      <c r="AK63" s="52">
        <f t="shared" si="10"/>
        <v>0</v>
      </c>
      <c r="AL63" s="52">
        <f t="shared" si="11"/>
        <v>0</v>
      </c>
      <c r="AN63" s="52">
        <f t="shared" si="12"/>
        <v>0</v>
      </c>
      <c r="AO63" s="52">
        <f t="shared" si="13"/>
        <v>0</v>
      </c>
      <c r="AP63" s="52">
        <f t="shared" si="14"/>
        <v>-12.270000000000001</v>
      </c>
      <c r="AQ63" s="52">
        <f t="shared" si="15"/>
        <v>0</v>
      </c>
      <c r="AR63" s="52">
        <f t="shared" si="16"/>
        <v>0</v>
      </c>
    </row>
    <row r="64" spans="1:44">
      <c r="A64" s="52">
        <v>193108</v>
      </c>
      <c r="B64" s="52">
        <v>-1.61</v>
      </c>
      <c r="C64" s="52">
        <v>-1.18</v>
      </c>
      <c r="D64" s="52">
        <v>-3.75</v>
      </c>
      <c r="E64" s="52">
        <v>0.9</v>
      </c>
      <c r="F64" s="52">
        <v>-1.59</v>
      </c>
      <c r="G64" s="52">
        <v>0.05</v>
      </c>
      <c r="H64" s="52">
        <v>0.41</v>
      </c>
      <c r="I64" s="52">
        <v>-1.97</v>
      </c>
      <c r="J64" s="52">
        <v>-1.49</v>
      </c>
      <c r="K64" s="52">
        <v>0.03</v>
      </c>
      <c r="L64" s="52">
        <f t="shared" si="0"/>
        <v>0.43999999999999995</v>
      </c>
      <c r="M64" s="113">
        <f t="shared" si="1"/>
        <v>1931.6666666666661</v>
      </c>
      <c r="N64" s="52">
        <f t="shared" si="17"/>
        <v>31.427677437108027</v>
      </c>
      <c r="AA64" s="52">
        <v>193108</v>
      </c>
      <c r="AB64" s="52">
        <f t="shared" si="2"/>
        <v>0.41</v>
      </c>
      <c r="AC64" s="52">
        <f t="shared" si="3"/>
        <v>0.87</v>
      </c>
      <c r="AD64" s="52">
        <f t="shared" si="4"/>
        <v>2.0000000000000004E-2</v>
      </c>
      <c r="AE64" s="52">
        <f t="shared" si="5"/>
        <v>-1.6400000000000001</v>
      </c>
      <c r="AF64" s="52">
        <f t="shared" si="6"/>
        <v>-3.78</v>
      </c>
      <c r="AH64" s="52">
        <f t="shared" si="7"/>
        <v>0</v>
      </c>
      <c r="AI64" s="52">
        <f t="shared" si="8"/>
        <v>0</v>
      </c>
      <c r="AJ64" s="52">
        <f t="shared" si="9"/>
        <v>0</v>
      </c>
      <c r="AK64" s="52">
        <f t="shared" si="10"/>
        <v>0</v>
      </c>
      <c r="AL64" s="52">
        <f t="shared" si="11"/>
        <v>0</v>
      </c>
      <c r="AN64" s="52">
        <f t="shared" si="12"/>
        <v>0</v>
      </c>
      <c r="AO64" s="52">
        <f t="shared" si="13"/>
        <v>0</v>
      </c>
      <c r="AP64" s="52">
        <f t="shared" si="14"/>
        <v>0</v>
      </c>
      <c r="AQ64" s="52">
        <f t="shared" si="15"/>
        <v>0</v>
      </c>
      <c r="AR64" s="52">
        <f t="shared" si="16"/>
        <v>0</v>
      </c>
    </row>
    <row r="65" spans="1:44">
      <c r="A65" s="52">
        <v>193109</v>
      </c>
      <c r="B65" s="52">
        <v>-26.57</v>
      </c>
      <c r="C65" s="52">
        <v>-30.05</v>
      </c>
      <c r="D65" s="52">
        <v>-33.83</v>
      </c>
      <c r="E65" s="52">
        <v>-28.87</v>
      </c>
      <c r="F65" s="52">
        <v>-28.15</v>
      </c>
      <c r="G65" s="52">
        <v>-35.11</v>
      </c>
      <c r="H65" s="52">
        <v>-29.13</v>
      </c>
      <c r="I65" s="52">
        <v>0.56000000000000005</v>
      </c>
      <c r="J65" s="52">
        <v>-6.75</v>
      </c>
      <c r="K65" s="52">
        <v>0.03</v>
      </c>
      <c r="L65" s="52">
        <f t="shared" si="0"/>
        <v>-29.099999999999998</v>
      </c>
      <c r="M65" s="113">
        <f t="shared" si="1"/>
        <v>1931.7499999999993</v>
      </c>
      <c r="N65" s="52">
        <f t="shared" si="17"/>
        <v>40.009469333691946</v>
      </c>
      <c r="AA65" s="52">
        <v>193109</v>
      </c>
      <c r="AB65" s="52">
        <f t="shared" si="2"/>
        <v>-29.13</v>
      </c>
      <c r="AC65" s="52">
        <f t="shared" si="3"/>
        <v>-28.900000000000002</v>
      </c>
      <c r="AD65" s="52">
        <f t="shared" si="4"/>
        <v>-35.14</v>
      </c>
      <c r="AE65" s="52">
        <f t="shared" si="5"/>
        <v>-26.6</v>
      </c>
      <c r="AF65" s="52">
        <f t="shared" si="6"/>
        <v>-33.86</v>
      </c>
      <c r="AH65" s="52">
        <f t="shared" si="7"/>
        <v>-29.13</v>
      </c>
      <c r="AI65" s="52">
        <f t="shared" si="8"/>
        <v>-28.900000000000002</v>
      </c>
      <c r="AJ65" s="52">
        <f t="shared" si="9"/>
        <v>-35.14</v>
      </c>
      <c r="AK65" s="52">
        <f t="shared" si="10"/>
        <v>-26.6</v>
      </c>
      <c r="AL65" s="52">
        <f t="shared" si="11"/>
        <v>-33.86</v>
      </c>
      <c r="AN65" s="52">
        <f t="shared" si="12"/>
        <v>-29.13</v>
      </c>
      <c r="AO65" s="52">
        <f t="shared" si="13"/>
        <v>-28.900000000000002</v>
      </c>
      <c r="AP65" s="52">
        <f t="shared" si="14"/>
        <v>-35.14</v>
      </c>
      <c r="AQ65" s="52">
        <f t="shared" si="15"/>
        <v>-26.6</v>
      </c>
      <c r="AR65" s="52">
        <f t="shared" si="16"/>
        <v>-33.86</v>
      </c>
    </row>
    <row r="66" spans="1:44">
      <c r="A66" s="52">
        <v>193110</v>
      </c>
      <c r="B66" s="52">
        <v>4.2300000000000004</v>
      </c>
      <c r="C66" s="52">
        <v>9.2100000000000009</v>
      </c>
      <c r="D66" s="52">
        <v>5.46</v>
      </c>
      <c r="E66" s="52">
        <v>9.5399999999999991</v>
      </c>
      <c r="F66" s="52">
        <v>3.26</v>
      </c>
      <c r="G66" s="52">
        <v>11.72</v>
      </c>
      <c r="H66" s="52">
        <v>8.0399999999999991</v>
      </c>
      <c r="I66" s="52">
        <v>-1.87</v>
      </c>
      <c r="J66" s="52">
        <v>1.7</v>
      </c>
      <c r="K66" s="52">
        <v>0.1</v>
      </c>
      <c r="L66" s="52">
        <f t="shared" si="0"/>
        <v>8.1399999999999988</v>
      </c>
      <c r="M66" s="113">
        <f t="shared" si="1"/>
        <v>1931.8333333333326</v>
      </c>
      <c r="N66" s="52">
        <f t="shared" si="17"/>
        <v>41.538412452703447</v>
      </c>
      <c r="AA66" s="52">
        <v>193110</v>
      </c>
      <c r="AB66" s="52">
        <f t="shared" si="2"/>
        <v>8.0399999999999991</v>
      </c>
      <c r="AC66" s="52">
        <f t="shared" si="3"/>
        <v>9.44</v>
      </c>
      <c r="AD66" s="52">
        <f t="shared" si="4"/>
        <v>11.620000000000001</v>
      </c>
      <c r="AE66" s="52">
        <f t="shared" si="5"/>
        <v>4.1300000000000008</v>
      </c>
      <c r="AF66" s="52">
        <f t="shared" si="6"/>
        <v>5.36</v>
      </c>
      <c r="AH66" s="52">
        <f t="shared" si="7"/>
        <v>0</v>
      </c>
      <c r="AI66" s="52">
        <f t="shared" si="8"/>
        <v>0</v>
      </c>
      <c r="AJ66" s="52">
        <f t="shared" si="9"/>
        <v>0</v>
      </c>
      <c r="AK66" s="52">
        <f t="shared" si="10"/>
        <v>0</v>
      </c>
      <c r="AL66" s="52">
        <f t="shared" si="11"/>
        <v>0</v>
      </c>
      <c r="AN66" s="52">
        <f t="shared" si="12"/>
        <v>0</v>
      </c>
      <c r="AO66" s="52">
        <f t="shared" si="13"/>
        <v>0</v>
      </c>
      <c r="AP66" s="52">
        <f t="shared" si="14"/>
        <v>0</v>
      </c>
      <c r="AQ66" s="52">
        <f t="shared" si="15"/>
        <v>0</v>
      </c>
      <c r="AR66" s="52">
        <f t="shared" si="16"/>
        <v>0</v>
      </c>
    </row>
    <row r="67" spans="1:44">
      <c r="A67" s="52">
        <v>193111</v>
      </c>
      <c r="B67" s="52">
        <v>-7.73</v>
      </c>
      <c r="C67" s="52">
        <v>-7.29</v>
      </c>
      <c r="D67" s="52">
        <v>-9.39</v>
      </c>
      <c r="E67" s="52">
        <v>-6.13</v>
      </c>
      <c r="F67" s="52">
        <v>-16.63</v>
      </c>
      <c r="G67" s="52">
        <v>-14.57</v>
      </c>
      <c r="H67" s="52">
        <v>-9.08</v>
      </c>
      <c r="I67" s="52">
        <v>4.3</v>
      </c>
      <c r="J67" s="52">
        <v>-5.05</v>
      </c>
      <c r="K67" s="52">
        <v>0.17</v>
      </c>
      <c r="L67" s="52">
        <f t="shared" ref="L67:L130" si="18">H67+K67</f>
        <v>-8.91</v>
      </c>
      <c r="M67" s="113">
        <f t="shared" ref="M67:M130" si="19">INT(A67/100)+ (A67/100-INT(A67/100))/0.12</f>
        <v>1931.9166666666658</v>
      </c>
      <c r="N67" s="52">
        <f t="shared" si="17"/>
        <v>41.971060159460961</v>
      </c>
      <c r="AA67" s="52">
        <v>193111</v>
      </c>
      <c r="AB67" s="52">
        <f t="shared" ref="AB67:AB130" si="20">H67</f>
        <v>-9.08</v>
      </c>
      <c r="AC67" s="52">
        <f t="shared" ref="AC67:AC130" si="21">E67-$K67</f>
        <v>-6.3</v>
      </c>
      <c r="AD67" s="52">
        <f t="shared" ref="AD67:AD130" si="22">G67-$K67</f>
        <v>-14.74</v>
      </c>
      <c r="AE67" s="52">
        <f t="shared" ref="AE67:AE130" si="23">B67-$K67</f>
        <v>-7.9</v>
      </c>
      <c r="AF67" s="52">
        <f t="shared" ref="AF67:AF130" si="24">D67-$K67</f>
        <v>-9.56</v>
      </c>
      <c r="AH67" s="52">
        <f t="shared" ref="AH67:AH130" si="25">IF(AB67&lt;=AB$1093,AB67,0)</f>
        <v>0</v>
      </c>
      <c r="AI67" s="52">
        <f t="shared" ref="AI67:AI130" si="26">IF(AC67&lt;=AC$1093,AC67,0)</f>
        <v>0</v>
      </c>
      <c r="AJ67" s="52">
        <f t="shared" ref="AJ67:AJ130" si="27">IF(AD67&lt;=AD$1093,AD67,0)</f>
        <v>0</v>
      </c>
      <c r="AK67" s="52">
        <f t="shared" ref="AK67:AK130" si="28">IF(AE67&lt;=AE$1093,AE67,0)</f>
        <v>0</v>
      </c>
      <c r="AL67" s="52">
        <f t="shared" ref="AL67:AL130" si="29">IF(AF67&lt;=AF$1093,AF67,0)</f>
        <v>0</v>
      </c>
      <c r="AN67" s="52">
        <f t="shared" ref="AN67:AN130" si="30">IF(AB67&lt;=AB$1094,AB67,0)</f>
        <v>0</v>
      </c>
      <c r="AO67" s="52">
        <f t="shared" ref="AO67:AO130" si="31">IF(AC67&lt;=AC$1094,AC67,0)</f>
        <v>0</v>
      </c>
      <c r="AP67" s="52">
        <f t="shared" ref="AP67:AP130" si="32">IF(AD67&lt;=AD$1094,AD67,0)</f>
        <v>-14.74</v>
      </c>
      <c r="AQ67" s="52">
        <f t="shared" ref="AQ67:AQ130" si="33">IF(AE67&lt;=AE$1094,AE67,0)</f>
        <v>0</v>
      </c>
      <c r="AR67" s="52">
        <f t="shared" ref="AR67:AR130" si="34">IF(AF67&lt;=AF$1094,AF67,0)</f>
        <v>0</v>
      </c>
    </row>
    <row r="68" spans="1:44">
      <c r="A68" s="52">
        <v>193112</v>
      </c>
      <c r="B68" s="52">
        <v>-13.8</v>
      </c>
      <c r="C68" s="52">
        <v>-16.510000000000002</v>
      </c>
      <c r="D68" s="52">
        <v>-22.42</v>
      </c>
      <c r="E68" s="52">
        <v>-11.57</v>
      </c>
      <c r="F68" s="52">
        <v>-18.82</v>
      </c>
      <c r="G68" s="52">
        <v>-20.67</v>
      </c>
      <c r="H68" s="52">
        <v>-13.53</v>
      </c>
      <c r="I68" s="52">
        <v>-0.56000000000000005</v>
      </c>
      <c r="J68" s="52">
        <v>-8.86</v>
      </c>
      <c r="K68" s="52">
        <v>0.12</v>
      </c>
      <c r="L68" s="52">
        <f t="shared" si="18"/>
        <v>-13.41</v>
      </c>
      <c r="M68" s="113">
        <f t="shared" si="19"/>
        <v>1931.9999999999991</v>
      </c>
      <c r="N68" s="52">
        <f t="shared" si="17"/>
        <v>42.977189298510432</v>
      </c>
      <c r="AA68" s="52">
        <v>193112</v>
      </c>
      <c r="AB68" s="52">
        <f t="shared" si="20"/>
        <v>-13.53</v>
      </c>
      <c r="AC68" s="52">
        <f t="shared" si="21"/>
        <v>-11.69</v>
      </c>
      <c r="AD68" s="52">
        <f t="shared" si="22"/>
        <v>-20.790000000000003</v>
      </c>
      <c r="AE68" s="52">
        <f t="shared" si="23"/>
        <v>-13.92</v>
      </c>
      <c r="AF68" s="52">
        <f t="shared" si="24"/>
        <v>-22.540000000000003</v>
      </c>
      <c r="AH68" s="52">
        <f t="shared" si="25"/>
        <v>0</v>
      </c>
      <c r="AI68" s="52">
        <f t="shared" si="26"/>
        <v>0</v>
      </c>
      <c r="AJ68" s="52">
        <f t="shared" si="27"/>
        <v>-20.790000000000003</v>
      </c>
      <c r="AK68" s="52">
        <f t="shared" si="28"/>
        <v>0</v>
      </c>
      <c r="AL68" s="52">
        <f t="shared" si="29"/>
        <v>-22.540000000000003</v>
      </c>
      <c r="AN68" s="52">
        <f t="shared" si="30"/>
        <v>-13.53</v>
      </c>
      <c r="AO68" s="52">
        <f t="shared" si="31"/>
        <v>-11.69</v>
      </c>
      <c r="AP68" s="52">
        <f t="shared" si="32"/>
        <v>-20.790000000000003</v>
      </c>
      <c r="AQ68" s="52">
        <f t="shared" si="33"/>
        <v>0</v>
      </c>
      <c r="AR68" s="52">
        <f t="shared" si="34"/>
        <v>-22.540000000000003</v>
      </c>
    </row>
    <row r="69" spans="1:44">
      <c r="A69" s="52">
        <v>193201</v>
      </c>
      <c r="B69" s="52">
        <v>2.4900000000000002</v>
      </c>
      <c r="C69" s="52">
        <v>3.93</v>
      </c>
      <c r="D69" s="52">
        <v>10.51</v>
      </c>
      <c r="E69" s="52">
        <v>-3.43</v>
      </c>
      <c r="F69" s="52">
        <v>1.91</v>
      </c>
      <c r="G69" s="52">
        <v>6.64</v>
      </c>
      <c r="H69" s="52">
        <v>-1.58</v>
      </c>
      <c r="I69" s="52">
        <v>3.94</v>
      </c>
      <c r="J69" s="52">
        <v>9.0399999999999991</v>
      </c>
      <c r="K69" s="52">
        <v>0.23</v>
      </c>
      <c r="L69" s="52">
        <f t="shared" si="18"/>
        <v>-1.35</v>
      </c>
      <c r="M69" s="113">
        <f t="shared" si="19"/>
        <v>1932.0833333333333</v>
      </c>
      <c r="N69" s="52">
        <f t="shared" si="17"/>
        <v>41.625838129700156</v>
      </c>
      <c r="AA69" s="52">
        <v>193201</v>
      </c>
      <c r="AB69" s="52">
        <f t="shared" si="20"/>
        <v>-1.58</v>
      </c>
      <c r="AC69" s="52">
        <f t="shared" si="21"/>
        <v>-3.66</v>
      </c>
      <c r="AD69" s="52">
        <f t="shared" si="22"/>
        <v>6.4099999999999993</v>
      </c>
      <c r="AE69" s="52">
        <f t="shared" si="23"/>
        <v>2.2600000000000002</v>
      </c>
      <c r="AF69" s="52">
        <f t="shared" si="24"/>
        <v>10.28</v>
      </c>
      <c r="AH69" s="52">
        <f t="shared" si="25"/>
        <v>0</v>
      </c>
      <c r="AI69" s="52">
        <f t="shared" si="26"/>
        <v>0</v>
      </c>
      <c r="AJ69" s="52">
        <f t="shared" si="27"/>
        <v>0</v>
      </c>
      <c r="AK69" s="52">
        <f t="shared" si="28"/>
        <v>0</v>
      </c>
      <c r="AL69" s="52">
        <f t="shared" si="29"/>
        <v>0</v>
      </c>
      <c r="AN69" s="52">
        <f t="shared" si="30"/>
        <v>0</v>
      </c>
      <c r="AO69" s="52">
        <f t="shared" si="31"/>
        <v>0</v>
      </c>
      <c r="AP69" s="52">
        <f t="shared" si="32"/>
        <v>0</v>
      </c>
      <c r="AQ69" s="52">
        <f t="shared" si="33"/>
        <v>0</v>
      </c>
      <c r="AR69" s="52">
        <f t="shared" si="34"/>
        <v>0</v>
      </c>
    </row>
    <row r="70" spans="1:44">
      <c r="A70" s="52">
        <v>193202</v>
      </c>
      <c r="B70" s="52">
        <v>-2.48</v>
      </c>
      <c r="C70" s="52">
        <v>1.98</v>
      </c>
      <c r="D70" s="52">
        <v>1.38</v>
      </c>
      <c r="E70" s="52">
        <v>7.11</v>
      </c>
      <c r="F70" s="52">
        <v>1.74</v>
      </c>
      <c r="G70" s="52">
        <v>0.35</v>
      </c>
      <c r="H70" s="52">
        <v>5.46</v>
      </c>
      <c r="I70" s="52">
        <v>-2.77</v>
      </c>
      <c r="J70" s="52">
        <v>-1.45</v>
      </c>
      <c r="K70" s="52">
        <v>0.23</v>
      </c>
      <c r="L70" s="52">
        <f t="shared" si="18"/>
        <v>5.69</v>
      </c>
      <c r="M70" s="113">
        <f t="shared" si="19"/>
        <v>1932.1666666666665</v>
      </c>
      <c r="N70" s="52">
        <f t="shared" si="17"/>
        <v>39.722608629892825</v>
      </c>
      <c r="AA70" s="52">
        <v>193202</v>
      </c>
      <c r="AB70" s="52">
        <f t="shared" si="20"/>
        <v>5.46</v>
      </c>
      <c r="AC70" s="52">
        <f t="shared" si="21"/>
        <v>6.88</v>
      </c>
      <c r="AD70" s="52">
        <f t="shared" si="22"/>
        <v>0.11999999999999997</v>
      </c>
      <c r="AE70" s="52">
        <f t="shared" si="23"/>
        <v>-2.71</v>
      </c>
      <c r="AF70" s="52">
        <f t="shared" si="24"/>
        <v>1.1499999999999999</v>
      </c>
      <c r="AH70" s="52">
        <f t="shared" si="25"/>
        <v>0</v>
      </c>
      <c r="AI70" s="52">
        <f t="shared" si="26"/>
        <v>0</v>
      </c>
      <c r="AJ70" s="52">
        <f t="shared" si="27"/>
        <v>0</v>
      </c>
      <c r="AK70" s="52">
        <f t="shared" si="28"/>
        <v>0</v>
      </c>
      <c r="AL70" s="52">
        <f t="shared" si="29"/>
        <v>0</v>
      </c>
      <c r="AN70" s="52">
        <f t="shared" si="30"/>
        <v>0</v>
      </c>
      <c r="AO70" s="52">
        <f t="shared" si="31"/>
        <v>0</v>
      </c>
      <c r="AP70" s="52">
        <f t="shared" si="32"/>
        <v>0</v>
      </c>
      <c r="AQ70" s="52">
        <f t="shared" si="33"/>
        <v>0</v>
      </c>
      <c r="AR70" s="52">
        <f t="shared" si="34"/>
        <v>0</v>
      </c>
    </row>
    <row r="71" spans="1:44">
      <c r="A71" s="52">
        <v>193203</v>
      </c>
      <c r="B71" s="52">
        <v>-10.53</v>
      </c>
      <c r="C71" s="52">
        <v>-12.14</v>
      </c>
      <c r="D71" s="52">
        <v>-10.62</v>
      </c>
      <c r="E71" s="52">
        <v>-10.199999999999999</v>
      </c>
      <c r="F71" s="52">
        <v>-15.14</v>
      </c>
      <c r="G71" s="52">
        <v>-14.75</v>
      </c>
      <c r="H71" s="52">
        <v>-11.21</v>
      </c>
      <c r="I71" s="52">
        <v>2.27</v>
      </c>
      <c r="J71" s="52">
        <v>-2.3199999999999998</v>
      </c>
      <c r="K71" s="52">
        <v>0.16</v>
      </c>
      <c r="L71" s="52">
        <f t="shared" si="18"/>
        <v>-11.05</v>
      </c>
      <c r="M71" s="113">
        <f t="shared" si="19"/>
        <v>1932.2499999999998</v>
      </c>
      <c r="N71" s="52">
        <f t="shared" si="17"/>
        <v>40.175871546805979</v>
      </c>
      <c r="AA71" s="52">
        <v>193203</v>
      </c>
      <c r="AB71" s="52">
        <f t="shared" si="20"/>
        <v>-11.21</v>
      </c>
      <c r="AC71" s="52">
        <f t="shared" si="21"/>
        <v>-10.36</v>
      </c>
      <c r="AD71" s="52">
        <f t="shared" si="22"/>
        <v>-14.91</v>
      </c>
      <c r="AE71" s="52">
        <f t="shared" si="23"/>
        <v>-10.69</v>
      </c>
      <c r="AF71" s="52">
        <f t="shared" si="24"/>
        <v>-10.78</v>
      </c>
      <c r="AH71" s="52">
        <f t="shared" si="25"/>
        <v>0</v>
      </c>
      <c r="AI71" s="52">
        <f t="shared" si="26"/>
        <v>0</v>
      </c>
      <c r="AJ71" s="52">
        <f t="shared" si="27"/>
        <v>0</v>
      </c>
      <c r="AK71" s="52">
        <f t="shared" si="28"/>
        <v>0</v>
      </c>
      <c r="AL71" s="52">
        <f t="shared" si="29"/>
        <v>0</v>
      </c>
      <c r="AN71" s="52">
        <f t="shared" si="30"/>
        <v>-11.21</v>
      </c>
      <c r="AO71" s="52">
        <f t="shared" si="31"/>
        <v>0</v>
      </c>
      <c r="AP71" s="52">
        <f t="shared" si="32"/>
        <v>-14.91</v>
      </c>
      <c r="AQ71" s="52">
        <f t="shared" si="33"/>
        <v>0</v>
      </c>
      <c r="AR71" s="52">
        <f t="shared" si="34"/>
        <v>0</v>
      </c>
    </row>
    <row r="72" spans="1:44">
      <c r="A72" s="52">
        <v>193204</v>
      </c>
      <c r="B72" s="52">
        <v>-19.309999999999999</v>
      </c>
      <c r="C72" s="52">
        <v>-17.14</v>
      </c>
      <c r="D72" s="52">
        <v>-16.04</v>
      </c>
      <c r="E72" s="52">
        <v>-18.13</v>
      </c>
      <c r="F72" s="52">
        <v>-20.149999999999999</v>
      </c>
      <c r="G72" s="52">
        <v>-18.54</v>
      </c>
      <c r="H72" s="52">
        <v>-17.96</v>
      </c>
      <c r="I72" s="52">
        <v>1.44</v>
      </c>
      <c r="J72" s="52">
        <v>1.42</v>
      </c>
      <c r="K72" s="52">
        <v>0.11</v>
      </c>
      <c r="L72" s="52">
        <f t="shared" si="18"/>
        <v>-17.850000000000001</v>
      </c>
      <c r="M72" s="113">
        <f t="shared" si="19"/>
        <v>1932.333333333333</v>
      </c>
      <c r="N72" s="52">
        <f t="shared" si="17"/>
        <v>41.892355128135463</v>
      </c>
      <c r="AA72" s="52">
        <v>193204</v>
      </c>
      <c r="AB72" s="52">
        <f t="shared" si="20"/>
        <v>-17.96</v>
      </c>
      <c r="AC72" s="52">
        <f t="shared" si="21"/>
        <v>-18.239999999999998</v>
      </c>
      <c r="AD72" s="52">
        <f t="shared" si="22"/>
        <v>-18.649999999999999</v>
      </c>
      <c r="AE72" s="52">
        <f t="shared" si="23"/>
        <v>-19.419999999999998</v>
      </c>
      <c r="AF72" s="52">
        <f t="shared" si="24"/>
        <v>-16.149999999999999</v>
      </c>
      <c r="AH72" s="52">
        <f t="shared" si="25"/>
        <v>-17.96</v>
      </c>
      <c r="AI72" s="52">
        <f t="shared" si="26"/>
        <v>-18.239999999999998</v>
      </c>
      <c r="AJ72" s="52">
        <f t="shared" si="27"/>
        <v>0</v>
      </c>
      <c r="AK72" s="52">
        <f t="shared" si="28"/>
        <v>0</v>
      </c>
      <c r="AL72" s="52">
        <f t="shared" si="29"/>
        <v>0</v>
      </c>
      <c r="AN72" s="52">
        <f t="shared" si="30"/>
        <v>-17.96</v>
      </c>
      <c r="AO72" s="52">
        <f t="shared" si="31"/>
        <v>-18.239999999999998</v>
      </c>
      <c r="AP72" s="52">
        <f t="shared" si="32"/>
        <v>-18.649999999999999</v>
      </c>
      <c r="AQ72" s="52">
        <f t="shared" si="33"/>
        <v>-19.419999999999998</v>
      </c>
      <c r="AR72" s="52">
        <f t="shared" si="34"/>
        <v>-16.149999999999999</v>
      </c>
    </row>
    <row r="73" spans="1:44">
      <c r="A73" s="52">
        <v>193205</v>
      </c>
      <c r="B73" s="52">
        <v>-17.14</v>
      </c>
      <c r="C73" s="52">
        <v>-24.84</v>
      </c>
      <c r="D73" s="52">
        <v>-17.47</v>
      </c>
      <c r="E73" s="52">
        <v>-19.22</v>
      </c>
      <c r="F73" s="52">
        <v>-25.95</v>
      </c>
      <c r="G73" s="52">
        <v>-25.44</v>
      </c>
      <c r="H73" s="52">
        <v>-20.51</v>
      </c>
      <c r="I73" s="52">
        <v>3.72</v>
      </c>
      <c r="J73" s="52">
        <v>-3.28</v>
      </c>
      <c r="K73" s="52">
        <v>0.06</v>
      </c>
      <c r="L73" s="52">
        <f t="shared" si="18"/>
        <v>-20.450000000000003</v>
      </c>
      <c r="M73" s="113">
        <f t="shared" si="19"/>
        <v>1932.4166666666663</v>
      </c>
      <c r="N73" s="52">
        <f t="shared" si="17"/>
        <v>43.809867194918127</v>
      </c>
      <c r="AA73" s="52">
        <v>193205</v>
      </c>
      <c r="AB73" s="52">
        <f t="shared" si="20"/>
        <v>-20.51</v>
      </c>
      <c r="AC73" s="52">
        <f t="shared" si="21"/>
        <v>-19.279999999999998</v>
      </c>
      <c r="AD73" s="52">
        <f t="shared" si="22"/>
        <v>-25.5</v>
      </c>
      <c r="AE73" s="52">
        <f t="shared" si="23"/>
        <v>-17.2</v>
      </c>
      <c r="AF73" s="52">
        <f t="shared" si="24"/>
        <v>-17.529999999999998</v>
      </c>
      <c r="AH73" s="52">
        <f t="shared" si="25"/>
        <v>-20.51</v>
      </c>
      <c r="AI73" s="52">
        <f t="shared" si="26"/>
        <v>-19.279999999999998</v>
      </c>
      <c r="AJ73" s="52">
        <f t="shared" si="27"/>
        <v>-25.5</v>
      </c>
      <c r="AK73" s="52">
        <f t="shared" si="28"/>
        <v>0</v>
      </c>
      <c r="AL73" s="52">
        <f t="shared" si="29"/>
        <v>0</v>
      </c>
      <c r="AN73" s="52">
        <f t="shared" si="30"/>
        <v>-20.51</v>
      </c>
      <c r="AO73" s="52">
        <f t="shared" si="31"/>
        <v>-19.279999999999998</v>
      </c>
      <c r="AP73" s="52">
        <f t="shared" si="32"/>
        <v>-25.5</v>
      </c>
      <c r="AQ73" s="52">
        <f t="shared" si="33"/>
        <v>-17.2</v>
      </c>
      <c r="AR73" s="52">
        <f t="shared" si="34"/>
        <v>-17.529999999999998</v>
      </c>
    </row>
    <row r="74" spans="1:44">
      <c r="A74" s="52">
        <v>193206</v>
      </c>
      <c r="B74" s="52">
        <v>0.95</v>
      </c>
      <c r="C74" s="52">
        <v>6.25</v>
      </c>
      <c r="D74" s="52">
        <v>1.04</v>
      </c>
      <c r="E74" s="52">
        <v>-1.71</v>
      </c>
      <c r="F74" s="52">
        <v>0.05</v>
      </c>
      <c r="G74" s="52">
        <v>8.85</v>
      </c>
      <c r="H74" s="52">
        <v>-0.7</v>
      </c>
      <c r="I74" s="52">
        <v>0.35</v>
      </c>
      <c r="J74" s="52">
        <v>5.32</v>
      </c>
      <c r="K74" s="52">
        <v>0.02</v>
      </c>
      <c r="L74" s="52">
        <f t="shared" si="18"/>
        <v>-0.67999999999999994</v>
      </c>
      <c r="M74" s="113">
        <f t="shared" si="19"/>
        <v>1932.4999999999995</v>
      </c>
      <c r="N74" s="52">
        <f t="shared" si="17"/>
        <v>38.373401180789507</v>
      </c>
      <c r="AA74" s="52">
        <v>193206</v>
      </c>
      <c r="AB74" s="52">
        <f t="shared" si="20"/>
        <v>-0.7</v>
      </c>
      <c r="AC74" s="52">
        <f t="shared" si="21"/>
        <v>-1.73</v>
      </c>
      <c r="AD74" s="52">
        <f t="shared" si="22"/>
        <v>8.83</v>
      </c>
      <c r="AE74" s="52">
        <f t="shared" si="23"/>
        <v>0.92999999999999994</v>
      </c>
      <c r="AF74" s="52">
        <f t="shared" si="24"/>
        <v>1.02</v>
      </c>
      <c r="AH74" s="52">
        <f t="shared" si="25"/>
        <v>0</v>
      </c>
      <c r="AI74" s="52">
        <f t="shared" si="26"/>
        <v>0</v>
      </c>
      <c r="AJ74" s="52">
        <f t="shared" si="27"/>
        <v>0</v>
      </c>
      <c r="AK74" s="52">
        <f t="shared" si="28"/>
        <v>0</v>
      </c>
      <c r="AL74" s="52">
        <f t="shared" si="29"/>
        <v>0</v>
      </c>
      <c r="AN74" s="52">
        <f t="shared" si="30"/>
        <v>0</v>
      </c>
      <c r="AO74" s="52">
        <f t="shared" si="31"/>
        <v>0</v>
      </c>
      <c r="AP74" s="52">
        <f t="shared" si="32"/>
        <v>0</v>
      </c>
      <c r="AQ74" s="52">
        <f t="shared" si="33"/>
        <v>0</v>
      </c>
      <c r="AR74" s="52">
        <f t="shared" si="34"/>
        <v>0</v>
      </c>
    </row>
    <row r="75" spans="1:44">
      <c r="A75" s="52">
        <v>193207</v>
      </c>
      <c r="B75" s="52">
        <v>31.91</v>
      </c>
      <c r="C75" s="52">
        <v>36.11</v>
      </c>
      <c r="D75" s="52">
        <v>63.25</v>
      </c>
      <c r="E75" s="52">
        <v>28.2</v>
      </c>
      <c r="F75" s="52">
        <v>48.62</v>
      </c>
      <c r="G75" s="52">
        <v>67.78</v>
      </c>
      <c r="H75" s="52">
        <v>33.840000000000003</v>
      </c>
      <c r="I75" s="52">
        <v>-4.4400000000000004</v>
      </c>
      <c r="J75" s="52">
        <v>35.46</v>
      </c>
      <c r="K75" s="52">
        <v>0.03</v>
      </c>
      <c r="L75" s="52">
        <f t="shared" si="18"/>
        <v>33.870000000000005</v>
      </c>
      <c r="M75" s="113">
        <f t="shared" si="19"/>
        <v>1932.5833333333328</v>
      </c>
      <c r="N75" s="52">
        <f t="shared" si="17"/>
        <v>56.871495576350974</v>
      </c>
      <c r="AA75" s="52">
        <v>193207</v>
      </c>
      <c r="AB75" s="52">
        <f t="shared" si="20"/>
        <v>33.840000000000003</v>
      </c>
      <c r="AC75" s="52">
        <f t="shared" si="21"/>
        <v>28.169999999999998</v>
      </c>
      <c r="AD75" s="52">
        <f t="shared" si="22"/>
        <v>67.75</v>
      </c>
      <c r="AE75" s="52">
        <f t="shared" si="23"/>
        <v>31.88</v>
      </c>
      <c r="AF75" s="52">
        <f t="shared" si="24"/>
        <v>63.22</v>
      </c>
      <c r="AH75" s="52">
        <f t="shared" si="25"/>
        <v>0</v>
      </c>
      <c r="AI75" s="52">
        <f t="shared" si="26"/>
        <v>0</v>
      </c>
      <c r="AJ75" s="52">
        <f t="shared" si="27"/>
        <v>0</v>
      </c>
      <c r="AK75" s="52">
        <f t="shared" si="28"/>
        <v>0</v>
      </c>
      <c r="AL75" s="52">
        <f t="shared" si="29"/>
        <v>0</v>
      </c>
      <c r="AN75" s="52">
        <f t="shared" si="30"/>
        <v>0</v>
      </c>
      <c r="AO75" s="52">
        <f t="shared" si="31"/>
        <v>0</v>
      </c>
      <c r="AP75" s="52">
        <f t="shared" si="32"/>
        <v>0</v>
      </c>
      <c r="AQ75" s="52">
        <f t="shared" si="33"/>
        <v>0</v>
      </c>
      <c r="AR75" s="52">
        <f t="shared" si="34"/>
        <v>0</v>
      </c>
    </row>
    <row r="76" spans="1:44">
      <c r="A76" s="52">
        <v>193208</v>
      </c>
      <c r="B76" s="52">
        <v>48.73</v>
      </c>
      <c r="C76" s="52">
        <v>55.37</v>
      </c>
      <c r="D76" s="52">
        <v>83.58</v>
      </c>
      <c r="E76" s="52">
        <v>31.32</v>
      </c>
      <c r="F76" s="52">
        <v>50.97</v>
      </c>
      <c r="G76" s="52">
        <v>62.53</v>
      </c>
      <c r="H76" s="52">
        <v>37.06</v>
      </c>
      <c r="I76" s="52">
        <v>14.29</v>
      </c>
      <c r="J76" s="52">
        <v>33.03</v>
      </c>
      <c r="K76" s="52">
        <v>0.03</v>
      </c>
      <c r="L76" s="52">
        <f t="shared" si="18"/>
        <v>37.090000000000003</v>
      </c>
      <c r="M76" s="113">
        <f t="shared" si="19"/>
        <v>1932.6666666666661</v>
      </c>
      <c r="N76" s="52">
        <f t="shared" si="17"/>
        <v>70.591820025732829</v>
      </c>
      <c r="AA76" s="52">
        <v>193208</v>
      </c>
      <c r="AB76" s="52">
        <f t="shared" si="20"/>
        <v>37.06</v>
      </c>
      <c r="AC76" s="52">
        <f t="shared" si="21"/>
        <v>31.29</v>
      </c>
      <c r="AD76" s="52">
        <f t="shared" si="22"/>
        <v>62.5</v>
      </c>
      <c r="AE76" s="52">
        <f t="shared" si="23"/>
        <v>48.699999999999996</v>
      </c>
      <c r="AF76" s="52">
        <f t="shared" si="24"/>
        <v>83.55</v>
      </c>
      <c r="AH76" s="52">
        <f t="shared" si="25"/>
        <v>0</v>
      </c>
      <c r="AI76" s="52">
        <f t="shared" si="26"/>
        <v>0</v>
      </c>
      <c r="AJ76" s="52">
        <f t="shared" si="27"/>
        <v>0</v>
      </c>
      <c r="AK76" s="52">
        <f t="shared" si="28"/>
        <v>0</v>
      </c>
      <c r="AL76" s="52">
        <f t="shared" si="29"/>
        <v>0</v>
      </c>
      <c r="AN76" s="52">
        <f t="shared" si="30"/>
        <v>0</v>
      </c>
      <c r="AO76" s="52">
        <f t="shared" si="31"/>
        <v>0</v>
      </c>
      <c r="AP76" s="52">
        <f t="shared" si="32"/>
        <v>0</v>
      </c>
      <c r="AQ76" s="52">
        <f t="shared" si="33"/>
        <v>0</v>
      </c>
      <c r="AR76" s="52">
        <f t="shared" si="34"/>
        <v>0</v>
      </c>
    </row>
    <row r="77" spans="1:44">
      <c r="A77" s="52">
        <v>193209</v>
      </c>
      <c r="B77" s="52">
        <v>-2.81</v>
      </c>
      <c r="C77" s="52">
        <v>-4.58</v>
      </c>
      <c r="D77" s="52">
        <v>-12.47</v>
      </c>
      <c r="E77" s="52">
        <v>-1.04</v>
      </c>
      <c r="F77" s="52">
        <v>-6.51</v>
      </c>
      <c r="G77" s="52">
        <v>-5.01</v>
      </c>
      <c r="H77" s="52">
        <v>-2.94</v>
      </c>
      <c r="I77" s="52">
        <v>-2.4300000000000002</v>
      </c>
      <c r="J77" s="52">
        <v>-6.82</v>
      </c>
      <c r="K77" s="52">
        <v>0.03</v>
      </c>
      <c r="L77" s="52">
        <f t="shared" si="18"/>
        <v>-2.91</v>
      </c>
      <c r="M77" s="113">
        <f t="shared" si="19"/>
        <v>1932.7499999999993</v>
      </c>
      <c r="N77" s="52">
        <f t="shared" si="17"/>
        <v>64.003773965432558</v>
      </c>
      <c r="AA77" s="52">
        <v>193209</v>
      </c>
      <c r="AB77" s="52">
        <f t="shared" si="20"/>
        <v>-2.94</v>
      </c>
      <c r="AC77" s="52">
        <f t="shared" si="21"/>
        <v>-1.07</v>
      </c>
      <c r="AD77" s="52">
        <f t="shared" si="22"/>
        <v>-5.04</v>
      </c>
      <c r="AE77" s="52">
        <f t="shared" si="23"/>
        <v>-2.84</v>
      </c>
      <c r="AF77" s="52">
        <f t="shared" si="24"/>
        <v>-12.5</v>
      </c>
      <c r="AH77" s="52">
        <f t="shared" si="25"/>
        <v>0</v>
      </c>
      <c r="AI77" s="52">
        <f t="shared" si="26"/>
        <v>0</v>
      </c>
      <c r="AJ77" s="52">
        <f t="shared" si="27"/>
        <v>0</v>
      </c>
      <c r="AK77" s="52">
        <f t="shared" si="28"/>
        <v>0</v>
      </c>
      <c r="AL77" s="52">
        <f t="shared" si="29"/>
        <v>0</v>
      </c>
      <c r="AN77" s="52">
        <f t="shared" si="30"/>
        <v>0</v>
      </c>
      <c r="AO77" s="52">
        <f t="shared" si="31"/>
        <v>0</v>
      </c>
      <c r="AP77" s="52">
        <f t="shared" si="32"/>
        <v>0</v>
      </c>
      <c r="AQ77" s="52">
        <f t="shared" si="33"/>
        <v>0</v>
      </c>
      <c r="AR77" s="52">
        <f t="shared" si="34"/>
        <v>0</v>
      </c>
    </row>
    <row r="78" spans="1:44">
      <c r="A78" s="52">
        <v>193210</v>
      </c>
      <c r="B78" s="52">
        <v>-16.25</v>
      </c>
      <c r="C78" s="52">
        <v>-19.64</v>
      </c>
      <c r="D78" s="52">
        <v>-23.87</v>
      </c>
      <c r="E78" s="52">
        <v>-10.75</v>
      </c>
      <c r="F78" s="52">
        <v>-17.510000000000002</v>
      </c>
      <c r="G78" s="52">
        <v>-23.23</v>
      </c>
      <c r="H78" s="52">
        <v>-13.17</v>
      </c>
      <c r="I78" s="52">
        <v>-2.76</v>
      </c>
      <c r="J78" s="52">
        <v>-10.039999999999999</v>
      </c>
      <c r="K78" s="52">
        <v>0.02</v>
      </c>
      <c r="L78" s="52">
        <f t="shared" si="18"/>
        <v>-13.15</v>
      </c>
      <c r="M78" s="113">
        <f t="shared" si="19"/>
        <v>1932.8333333333326</v>
      </c>
      <c r="N78" s="52">
        <f t="shared" si="17"/>
        <v>64.814007464716795</v>
      </c>
      <c r="AA78" s="52">
        <v>193210</v>
      </c>
      <c r="AB78" s="52">
        <f t="shared" si="20"/>
        <v>-13.17</v>
      </c>
      <c r="AC78" s="52">
        <f t="shared" si="21"/>
        <v>-10.77</v>
      </c>
      <c r="AD78" s="52">
        <f t="shared" si="22"/>
        <v>-23.25</v>
      </c>
      <c r="AE78" s="52">
        <f t="shared" si="23"/>
        <v>-16.27</v>
      </c>
      <c r="AF78" s="52">
        <f t="shared" si="24"/>
        <v>-23.89</v>
      </c>
      <c r="AH78" s="52">
        <f t="shared" si="25"/>
        <v>0</v>
      </c>
      <c r="AI78" s="52">
        <f t="shared" si="26"/>
        <v>0</v>
      </c>
      <c r="AJ78" s="52">
        <f t="shared" si="27"/>
        <v>-23.25</v>
      </c>
      <c r="AK78" s="52">
        <f t="shared" si="28"/>
        <v>0</v>
      </c>
      <c r="AL78" s="52">
        <f t="shared" si="29"/>
        <v>-23.89</v>
      </c>
      <c r="AN78" s="52">
        <f t="shared" si="30"/>
        <v>-13.17</v>
      </c>
      <c r="AO78" s="52">
        <f t="shared" si="31"/>
        <v>0</v>
      </c>
      <c r="AP78" s="52">
        <f t="shared" si="32"/>
        <v>-23.25</v>
      </c>
      <c r="AQ78" s="52">
        <f t="shared" si="33"/>
        <v>0</v>
      </c>
      <c r="AR78" s="52">
        <f t="shared" si="34"/>
        <v>-23.89</v>
      </c>
    </row>
    <row r="79" spans="1:44">
      <c r="A79" s="52">
        <v>193211</v>
      </c>
      <c r="B79" s="52">
        <v>-0.3</v>
      </c>
      <c r="C79" s="52">
        <v>-8.2799999999999994</v>
      </c>
      <c r="D79" s="52">
        <v>-13.21</v>
      </c>
      <c r="E79" s="52">
        <v>-2.72</v>
      </c>
      <c r="F79" s="52">
        <v>-8.93</v>
      </c>
      <c r="G79" s="52">
        <v>-16.38</v>
      </c>
      <c r="H79" s="52">
        <v>-5.88</v>
      </c>
      <c r="I79" s="52">
        <v>2.08</v>
      </c>
      <c r="J79" s="52">
        <v>-13.28</v>
      </c>
      <c r="K79" s="52">
        <v>0.02</v>
      </c>
      <c r="L79" s="52">
        <f t="shared" si="18"/>
        <v>-5.86</v>
      </c>
      <c r="M79" s="113">
        <f t="shared" si="19"/>
        <v>1932.9166666666658</v>
      </c>
      <c r="N79" s="52">
        <f t="shared" si="17"/>
        <v>64.467296289739735</v>
      </c>
      <c r="AA79" s="52">
        <v>193211</v>
      </c>
      <c r="AB79" s="52">
        <f t="shared" si="20"/>
        <v>-5.88</v>
      </c>
      <c r="AC79" s="52">
        <f t="shared" si="21"/>
        <v>-2.74</v>
      </c>
      <c r="AD79" s="52">
        <f t="shared" si="22"/>
        <v>-16.399999999999999</v>
      </c>
      <c r="AE79" s="52">
        <f t="shared" si="23"/>
        <v>-0.32</v>
      </c>
      <c r="AF79" s="52">
        <f t="shared" si="24"/>
        <v>-13.23</v>
      </c>
      <c r="AH79" s="52">
        <f t="shared" si="25"/>
        <v>0</v>
      </c>
      <c r="AI79" s="52">
        <f t="shared" si="26"/>
        <v>0</v>
      </c>
      <c r="AJ79" s="52">
        <f t="shared" si="27"/>
        <v>0</v>
      </c>
      <c r="AK79" s="52">
        <f t="shared" si="28"/>
        <v>0</v>
      </c>
      <c r="AL79" s="52">
        <f t="shared" si="29"/>
        <v>0</v>
      </c>
      <c r="AN79" s="52">
        <f t="shared" si="30"/>
        <v>0</v>
      </c>
      <c r="AO79" s="52">
        <f t="shared" si="31"/>
        <v>0</v>
      </c>
      <c r="AP79" s="52">
        <f t="shared" si="32"/>
        <v>-16.399999999999999</v>
      </c>
      <c r="AQ79" s="52">
        <f t="shared" si="33"/>
        <v>0</v>
      </c>
      <c r="AR79" s="52">
        <f t="shared" si="34"/>
        <v>0</v>
      </c>
    </row>
    <row r="80" spans="1:44">
      <c r="A80" s="52">
        <v>193212</v>
      </c>
      <c r="B80" s="52">
        <v>-5.16</v>
      </c>
      <c r="C80" s="52">
        <v>-4.25</v>
      </c>
      <c r="D80" s="52">
        <v>-11.06</v>
      </c>
      <c r="E80" s="52">
        <v>6.85</v>
      </c>
      <c r="F80" s="52">
        <v>1.04</v>
      </c>
      <c r="G80" s="52">
        <v>-3.56</v>
      </c>
      <c r="H80" s="52">
        <v>4.4000000000000004</v>
      </c>
      <c r="I80" s="52">
        <v>-8.27</v>
      </c>
      <c r="J80" s="52">
        <v>-8.16</v>
      </c>
      <c r="K80" s="52">
        <v>0.01</v>
      </c>
      <c r="L80" s="52">
        <f t="shared" si="18"/>
        <v>4.41</v>
      </c>
      <c r="M80" s="113">
        <f t="shared" si="19"/>
        <v>1932.9999999999991</v>
      </c>
      <c r="N80" s="52">
        <f t="shared" si="17"/>
        <v>63.122696321601246</v>
      </c>
      <c r="AA80" s="52">
        <v>193212</v>
      </c>
      <c r="AB80" s="52">
        <f t="shared" si="20"/>
        <v>4.4000000000000004</v>
      </c>
      <c r="AC80" s="52">
        <f t="shared" si="21"/>
        <v>6.84</v>
      </c>
      <c r="AD80" s="52">
        <f t="shared" si="22"/>
        <v>-3.57</v>
      </c>
      <c r="AE80" s="52">
        <f t="shared" si="23"/>
        <v>-5.17</v>
      </c>
      <c r="AF80" s="52">
        <f t="shared" si="24"/>
        <v>-11.07</v>
      </c>
      <c r="AH80" s="52">
        <f t="shared" si="25"/>
        <v>0</v>
      </c>
      <c r="AI80" s="52">
        <f t="shared" si="26"/>
        <v>0</v>
      </c>
      <c r="AJ80" s="52">
        <f t="shared" si="27"/>
        <v>0</v>
      </c>
      <c r="AK80" s="52">
        <f t="shared" si="28"/>
        <v>0</v>
      </c>
      <c r="AL80" s="52">
        <f t="shared" si="29"/>
        <v>0</v>
      </c>
      <c r="AN80" s="52">
        <f t="shared" si="30"/>
        <v>0</v>
      </c>
      <c r="AO80" s="52">
        <f t="shared" si="31"/>
        <v>0</v>
      </c>
      <c r="AP80" s="52">
        <f t="shared" si="32"/>
        <v>0</v>
      </c>
      <c r="AQ80" s="52">
        <f t="shared" si="33"/>
        <v>0</v>
      </c>
      <c r="AR80" s="52">
        <f t="shared" si="34"/>
        <v>0</v>
      </c>
    </row>
    <row r="81" spans="1:44">
      <c r="A81" s="52">
        <v>193301</v>
      </c>
      <c r="B81" s="52">
        <v>4.3899999999999997</v>
      </c>
      <c r="C81" s="52">
        <v>1.39</v>
      </c>
      <c r="D81" s="52">
        <v>7.89</v>
      </c>
      <c r="E81" s="52">
        <v>-0.01</v>
      </c>
      <c r="F81" s="52">
        <v>3.03</v>
      </c>
      <c r="G81" s="52">
        <v>8.77</v>
      </c>
      <c r="H81" s="52">
        <v>1.25</v>
      </c>
      <c r="I81" s="52">
        <v>0.63</v>
      </c>
      <c r="J81" s="52">
        <v>6.14</v>
      </c>
      <c r="K81" s="52">
        <v>0.01</v>
      </c>
      <c r="L81" s="52">
        <f t="shared" si="18"/>
        <v>1.26</v>
      </c>
      <c r="M81" s="113">
        <f t="shared" si="19"/>
        <v>1933.0833333333333</v>
      </c>
      <c r="N81" s="52">
        <f t="shared" si="17"/>
        <v>63.081089516157341</v>
      </c>
      <c r="AA81" s="52">
        <v>193301</v>
      </c>
      <c r="AB81" s="52">
        <f t="shared" si="20"/>
        <v>1.25</v>
      </c>
      <c r="AC81" s="52">
        <f t="shared" si="21"/>
        <v>-0.02</v>
      </c>
      <c r="AD81" s="52">
        <f t="shared" si="22"/>
        <v>8.76</v>
      </c>
      <c r="AE81" s="52">
        <f t="shared" si="23"/>
        <v>4.38</v>
      </c>
      <c r="AF81" s="52">
        <f t="shared" si="24"/>
        <v>7.88</v>
      </c>
      <c r="AH81" s="52">
        <f t="shared" si="25"/>
        <v>0</v>
      </c>
      <c r="AI81" s="52">
        <f t="shared" si="26"/>
        <v>0</v>
      </c>
      <c r="AJ81" s="52">
        <f t="shared" si="27"/>
        <v>0</v>
      </c>
      <c r="AK81" s="52">
        <f t="shared" si="28"/>
        <v>0</v>
      </c>
      <c r="AL81" s="52">
        <f t="shared" si="29"/>
        <v>0</v>
      </c>
      <c r="AN81" s="52">
        <f t="shared" si="30"/>
        <v>0</v>
      </c>
      <c r="AO81" s="52">
        <f t="shared" si="31"/>
        <v>0</v>
      </c>
      <c r="AP81" s="52">
        <f t="shared" si="32"/>
        <v>0</v>
      </c>
      <c r="AQ81" s="52">
        <f t="shared" si="33"/>
        <v>0</v>
      </c>
      <c r="AR81" s="52">
        <f t="shared" si="34"/>
        <v>0</v>
      </c>
    </row>
    <row r="82" spans="1:44">
      <c r="A82" s="52">
        <v>193302</v>
      </c>
      <c r="B82" s="52">
        <v>-17.850000000000001</v>
      </c>
      <c r="C82" s="52">
        <v>-18.41</v>
      </c>
      <c r="D82" s="52">
        <v>-20.89</v>
      </c>
      <c r="E82" s="52">
        <v>-14.95</v>
      </c>
      <c r="F82" s="52">
        <v>-16.579999999999998</v>
      </c>
      <c r="G82" s="52">
        <v>-17.37</v>
      </c>
      <c r="H82" s="52">
        <v>-15.24</v>
      </c>
      <c r="I82" s="52">
        <v>-2.75</v>
      </c>
      <c r="J82" s="52">
        <v>-2.73</v>
      </c>
      <c r="K82" s="52">
        <v>-0.03</v>
      </c>
      <c r="L82" s="52">
        <f t="shared" si="18"/>
        <v>-15.27</v>
      </c>
      <c r="M82" s="113">
        <f t="shared" si="19"/>
        <v>1933.1666666666665</v>
      </c>
      <c r="N82" s="52">
        <f t="shared" si="17"/>
        <v>64.78735875574381</v>
      </c>
      <c r="AA82" s="52">
        <v>193302</v>
      </c>
      <c r="AB82" s="52">
        <f t="shared" si="20"/>
        <v>-15.24</v>
      </c>
      <c r="AC82" s="52">
        <f t="shared" si="21"/>
        <v>-14.92</v>
      </c>
      <c r="AD82" s="52">
        <f t="shared" si="22"/>
        <v>-17.34</v>
      </c>
      <c r="AE82" s="52">
        <f t="shared" si="23"/>
        <v>-17.82</v>
      </c>
      <c r="AF82" s="52">
        <f t="shared" si="24"/>
        <v>-20.86</v>
      </c>
      <c r="AH82" s="52">
        <f t="shared" si="25"/>
        <v>-15.24</v>
      </c>
      <c r="AI82" s="52">
        <f t="shared" si="26"/>
        <v>-14.92</v>
      </c>
      <c r="AJ82" s="52">
        <f t="shared" si="27"/>
        <v>0</v>
      </c>
      <c r="AK82" s="52">
        <f t="shared" si="28"/>
        <v>0</v>
      </c>
      <c r="AL82" s="52">
        <f t="shared" si="29"/>
        <v>-20.86</v>
      </c>
      <c r="AN82" s="52">
        <f t="shared" si="30"/>
        <v>-15.24</v>
      </c>
      <c r="AO82" s="52">
        <f t="shared" si="31"/>
        <v>-14.92</v>
      </c>
      <c r="AP82" s="52">
        <f t="shared" si="32"/>
        <v>-17.34</v>
      </c>
      <c r="AQ82" s="52">
        <f t="shared" si="33"/>
        <v>-17.82</v>
      </c>
      <c r="AR82" s="52">
        <f t="shared" si="34"/>
        <v>-20.86</v>
      </c>
    </row>
    <row r="83" spans="1:44">
      <c r="A83" s="52">
        <v>193303</v>
      </c>
      <c r="B83" s="52">
        <v>7.08</v>
      </c>
      <c r="C83" s="52">
        <v>6.16</v>
      </c>
      <c r="D83" s="52">
        <v>16.03</v>
      </c>
      <c r="E83" s="52">
        <v>0.96</v>
      </c>
      <c r="F83" s="52">
        <v>9.86</v>
      </c>
      <c r="G83" s="52">
        <v>6.76</v>
      </c>
      <c r="H83" s="52">
        <v>3.29</v>
      </c>
      <c r="I83" s="52">
        <v>3.9</v>
      </c>
      <c r="J83" s="52">
        <v>7.38</v>
      </c>
      <c r="K83" s="52">
        <v>0.04</v>
      </c>
      <c r="L83" s="52">
        <f t="shared" si="18"/>
        <v>3.33</v>
      </c>
      <c r="M83" s="113">
        <f t="shared" si="19"/>
        <v>1933.2499999999998</v>
      </c>
      <c r="N83" s="52">
        <f t="shared" si="17"/>
        <v>63.891833593973487</v>
      </c>
      <c r="AA83" s="52">
        <v>193303</v>
      </c>
      <c r="AB83" s="52">
        <f t="shared" si="20"/>
        <v>3.29</v>
      </c>
      <c r="AC83" s="52">
        <f t="shared" si="21"/>
        <v>0.91999999999999993</v>
      </c>
      <c r="AD83" s="52">
        <f t="shared" si="22"/>
        <v>6.72</v>
      </c>
      <c r="AE83" s="52">
        <f t="shared" si="23"/>
        <v>7.04</v>
      </c>
      <c r="AF83" s="52">
        <f t="shared" si="24"/>
        <v>15.990000000000002</v>
      </c>
      <c r="AH83" s="52">
        <f t="shared" si="25"/>
        <v>0</v>
      </c>
      <c r="AI83" s="52">
        <f t="shared" si="26"/>
        <v>0</v>
      </c>
      <c r="AJ83" s="52">
        <f t="shared" si="27"/>
        <v>0</v>
      </c>
      <c r="AK83" s="52">
        <f t="shared" si="28"/>
        <v>0</v>
      </c>
      <c r="AL83" s="52">
        <f t="shared" si="29"/>
        <v>0</v>
      </c>
      <c r="AN83" s="52">
        <f t="shared" si="30"/>
        <v>0</v>
      </c>
      <c r="AO83" s="52">
        <f t="shared" si="31"/>
        <v>0</v>
      </c>
      <c r="AP83" s="52">
        <f t="shared" si="32"/>
        <v>0</v>
      </c>
      <c r="AQ83" s="52">
        <f t="shared" si="33"/>
        <v>0</v>
      </c>
      <c r="AR83" s="52">
        <f t="shared" si="34"/>
        <v>0</v>
      </c>
    </row>
    <row r="84" spans="1:44">
      <c r="A84" s="52">
        <v>193304</v>
      </c>
      <c r="B84" s="52">
        <v>45.45</v>
      </c>
      <c r="C84" s="52">
        <v>54.8</v>
      </c>
      <c r="D84" s="52">
        <v>56.56</v>
      </c>
      <c r="E84" s="52">
        <v>33.74</v>
      </c>
      <c r="F84" s="52">
        <v>51.89</v>
      </c>
      <c r="G84" s="52">
        <v>57.49</v>
      </c>
      <c r="H84" s="52">
        <v>38.85</v>
      </c>
      <c r="I84" s="52">
        <v>4.5599999999999996</v>
      </c>
      <c r="J84" s="52">
        <v>17.43</v>
      </c>
      <c r="K84" s="52">
        <v>0.1</v>
      </c>
      <c r="L84" s="52">
        <f t="shared" si="18"/>
        <v>38.950000000000003</v>
      </c>
      <c r="M84" s="113">
        <f t="shared" si="19"/>
        <v>1933.333333333333</v>
      </c>
      <c r="N84" s="52">
        <f t="shared" ref="N84:N147" si="35">_xlfn.STDEV.S(H73:H84)*SQRT(12)</f>
        <v>71.048467643894</v>
      </c>
      <c r="AA84" s="52">
        <v>193304</v>
      </c>
      <c r="AB84" s="52">
        <f t="shared" si="20"/>
        <v>38.85</v>
      </c>
      <c r="AC84" s="52">
        <f t="shared" si="21"/>
        <v>33.64</v>
      </c>
      <c r="AD84" s="52">
        <f t="shared" si="22"/>
        <v>57.39</v>
      </c>
      <c r="AE84" s="52">
        <f t="shared" si="23"/>
        <v>45.35</v>
      </c>
      <c r="AF84" s="52">
        <f t="shared" si="24"/>
        <v>56.46</v>
      </c>
      <c r="AH84" s="52">
        <f t="shared" si="25"/>
        <v>0</v>
      </c>
      <c r="AI84" s="52">
        <f t="shared" si="26"/>
        <v>0</v>
      </c>
      <c r="AJ84" s="52">
        <f t="shared" si="27"/>
        <v>0</v>
      </c>
      <c r="AK84" s="52">
        <f t="shared" si="28"/>
        <v>0</v>
      </c>
      <c r="AL84" s="52">
        <f t="shared" si="29"/>
        <v>0</v>
      </c>
      <c r="AN84" s="52">
        <f t="shared" si="30"/>
        <v>0</v>
      </c>
      <c r="AO84" s="52">
        <f t="shared" si="31"/>
        <v>0</v>
      </c>
      <c r="AP84" s="52">
        <f t="shared" si="32"/>
        <v>0</v>
      </c>
      <c r="AQ84" s="52">
        <f t="shared" si="33"/>
        <v>0</v>
      </c>
      <c r="AR84" s="52">
        <f t="shared" si="34"/>
        <v>0</v>
      </c>
    </row>
    <row r="85" spans="1:44">
      <c r="A85" s="52">
        <v>193305</v>
      </c>
      <c r="B85" s="52">
        <v>59.94</v>
      </c>
      <c r="C85" s="52">
        <v>62.2</v>
      </c>
      <c r="D85" s="52">
        <v>73.34</v>
      </c>
      <c r="E85" s="52">
        <v>16.97</v>
      </c>
      <c r="F85" s="52">
        <v>26.78</v>
      </c>
      <c r="G85" s="52">
        <v>41.63</v>
      </c>
      <c r="H85" s="52">
        <v>21.43</v>
      </c>
      <c r="I85" s="52">
        <v>36.700000000000003</v>
      </c>
      <c r="J85" s="52">
        <v>19.03</v>
      </c>
      <c r="K85" s="52">
        <v>0.04</v>
      </c>
      <c r="L85" s="52">
        <f t="shared" si="18"/>
        <v>21.47</v>
      </c>
      <c r="M85" s="113">
        <f t="shared" si="19"/>
        <v>1933.4166666666663</v>
      </c>
      <c r="N85" s="52">
        <f t="shared" si="35"/>
        <v>66.862828578026409</v>
      </c>
      <c r="AA85" s="52">
        <v>193305</v>
      </c>
      <c r="AB85" s="52">
        <f t="shared" si="20"/>
        <v>21.43</v>
      </c>
      <c r="AC85" s="52">
        <f t="shared" si="21"/>
        <v>16.93</v>
      </c>
      <c r="AD85" s="52">
        <f t="shared" si="22"/>
        <v>41.59</v>
      </c>
      <c r="AE85" s="52">
        <f t="shared" si="23"/>
        <v>59.9</v>
      </c>
      <c r="AF85" s="52">
        <f t="shared" si="24"/>
        <v>73.3</v>
      </c>
      <c r="AH85" s="52">
        <f t="shared" si="25"/>
        <v>0</v>
      </c>
      <c r="AI85" s="52">
        <f t="shared" si="26"/>
        <v>0</v>
      </c>
      <c r="AJ85" s="52">
        <f t="shared" si="27"/>
        <v>0</v>
      </c>
      <c r="AK85" s="52">
        <f t="shared" si="28"/>
        <v>0</v>
      </c>
      <c r="AL85" s="52">
        <f t="shared" si="29"/>
        <v>0</v>
      </c>
      <c r="AN85" s="52">
        <f t="shared" si="30"/>
        <v>0</v>
      </c>
      <c r="AO85" s="52">
        <f t="shared" si="31"/>
        <v>0</v>
      </c>
      <c r="AP85" s="52">
        <f t="shared" si="32"/>
        <v>0</v>
      </c>
      <c r="AQ85" s="52">
        <f t="shared" si="33"/>
        <v>0</v>
      </c>
      <c r="AR85" s="52">
        <f t="shared" si="34"/>
        <v>0</v>
      </c>
    </row>
    <row r="86" spans="1:44">
      <c r="A86" s="52">
        <v>193306</v>
      </c>
      <c r="B86" s="52">
        <v>32.94</v>
      </c>
      <c r="C86" s="52">
        <v>23.3</v>
      </c>
      <c r="D86" s="52">
        <v>18.59</v>
      </c>
      <c r="E86" s="52">
        <v>11.37</v>
      </c>
      <c r="F86" s="52">
        <v>15.51</v>
      </c>
      <c r="G86" s="52">
        <v>21.95</v>
      </c>
      <c r="H86" s="52">
        <v>13.11</v>
      </c>
      <c r="I86" s="52">
        <v>8.67</v>
      </c>
      <c r="J86" s="52">
        <v>-1.88</v>
      </c>
      <c r="K86" s="52">
        <v>0.02</v>
      </c>
      <c r="L86" s="52">
        <f t="shared" si="18"/>
        <v>13.129999999999999</v>
      </c>
      <c r="M86" s="113">
        <f t="shared" si="19"/>
        <v>1933.4999999999995</v>
      </c>
      <c r="N86" s="52">
        <f t="shared" si="35"/>
        <v>66.209308326631145</v>
      </c>
      <c r="AA86" s="52">
        <v>193306</v>
      </c>
      <c r="AB86" s="52">
        <f t="shared" si="20"/>
        <v>13.11</v>
      </c>
      <c r="AC86" s="52">
        <f t="shared" si="21"/>
        <v>11.35</v>
      </c>
      <c r="AD86" s="52">
        <f t="shared" si="22"/>
        <v>21.93</v>
      </c>
      <c r="AE86" s="52">
        <f t="shared" si="23"/>
        <v>32.919999999999995</v>
      </c>
      <c r="AF86" s="52">
        <f t="shared" si="24"/>
        <v>18.57</v>
      </c>
      <c r="AH86" s="52">
        <f t="shared" si="25"/>
        <v>0</v>
      </c>
      <c r="AI86" s="52">
        <f t="shared" si="26"/>
        <v>0</v>
      </c>
      <c r="AJ86" s="52">
        <f t="shared" si="27"/>
        <v>0</v>
      </c>
      <c r="AK86" s="52">
        <f t="shared" si="28"/>
        <v>0</v>
      </c>
      <c r="AL86" s="52">
        <f t="shared" si="29"/>
        <v>0</v>
      </c>
      <c r="AN86" s="52">
        <f t="shared" si="30"/>
        <v>0</v>
      </c>
      <c r="AO86" s="52">
        <f t="shared" si="31"/>
        <v>0</v>
      </c>
      <c r="AP86" s="52">
        <f t="shared" si="32"/>
        <v>0</v>
      </c>
      <c r="AQ86" s="52">
        <f t="shared" si="33"/>
        <v>0</v>
      </c>
      <c r="AR86" s="52">
        <f t="shared" si="34"/>
        <v>0</v>
      </c>
    </row>
    <row r="87" spans="1:44">
      <c r="A87" s="52">
        <v>193307</v>
      </c>
      <c r="B87" s="52">
        <v>-14.14</v>
      </c>
      <c r="C87" s="52">
        <v>-12.77</v>
      </c>
      <c r="D87" s="52">
        <v>-7.24</v>
      </c>
      <c r="E87" s="52">
        <v>-8.86</v>
      </c>
      <c r="F87" s="52">
        <v>-13.06</v>
      </c>
      <c r="G87" s="52">
        <v>-9.2200000000000006</v>
      </c>
      <c r="H87" s="52">
        <v>-9.6300000000000008</v>
      </c>
      <c r="I87" s="52">
        <v>-1.01</v>
      </c>
      <c r="J87" s="52">
        <v>3.27</v>
      </c>
      <c r="K87" s="52">
        <v>0.02</v>
      </c>
      <c r="L87" s="52">
        <f t="shared" si="18"/>
        <v>-9.6100000000000012</v>
      </c>
      <c r="M87" s="113">
        <f t="shared" si="19"/>
        <v>1933.5833333333328</v>
      </c>
      <c r="N87" s="52">
        <f t="shared" si="35"/>
        <v>63.092206909627699</v>
      </c>
      <c r="AA87" s="52">
        <v>193307</v>
      </c>
      <c r="AB87" s="52">
        <f t="shared" si="20"/>
        <v>-9.6300000000000008</v>
      </c>
      <c r="AC87" s="52">
        <f t="shared" si="21"/>
        <v>-8.879999999999999</v>
      </c>
      <c r="AD87" s="52">
        <f t="shared" si="22"/>
        <v>-9.24</v>
      </c>
      <c r="AE87" s="52">
        <f t="shared" si="23"/>
        <v>-14.16</v>
      </c>
      <c r="AF87" s="52">
        <f t="shared" si="24"/>
        <v>-7.26</v>
      </c>
      <c r="AH87" s="52">
        <f t="shared" si="25"/>
        <v>0</v>
      </c>
      <c r="AI87" s="52">
        <f t="shared" si="26"/>
        <v>0</v>
      </c>
      <c r="AJ87" s="52">
        <f t="shared" si="27"/>
        <v>0</v>
      </c>
      <c r="AK87" s="52">
        <f t="shared" si="28"/>
        <v>0</v>
      </c>
      <c r="AL87" s="52">
        <f t="shared" si="29"/>
        <v>0</v>
      </c>
      <c r="AN87" s="52">
        <f t="shared" si="30"/>
        <v>0</v>
      </c>
      <c r="AO87" s="52">
        <f t="shared" si="31"/>
        <v>0</v>
      </c>
      <c r="AP87" s="52">
        <f t="shared" si="32"/>
        <v>0</v>
      </c>
      <c r="AQ87" s="52">
        <f t="shared" si="33"/>
        <v>0</v>
      </c>
      <c r="AR87" s="52">
        <f t="shared" si="34"/>
        <v>0</v>
      </c>
    </row>
    <row r="88" spans="1:44">
      <c r="A88" s="52">
        <v>193308</v>
      </c>
      <c r="B88" s="52">
        <v>10.56</v>
      </c>
      <c r="C88" s="52">
        <v>10.11</v>
      </c>
      <c r="D88" s="52">
        <v>8.2100000000000009</v>
      </c>
      <c r="E88" s="52">
        <v>10.6</v>
      </c>
      <c r="F88" s="52">
        <v>15.78</v>
      </c>
      <c r="G88" s="52">
        <v>18.86</v>
      </c>
      <c r="H88" s="52">
        <v>12.05</v>
      </c>
      <c r="I88" s="52">
        <v>-5.45</v>
      </c>
      <c r="J88" s="52">
        <v>2.96</v>
      </c>
      <c r="K88" s="52">
        <v>0.03</v>
      </c>
      <c r="L88" s="52">
        <f t="shared" si="18"/>
        <v>12.08</v>
      </c>
      <c r="M88" s="113">
        <f t="shared" si="19"/>
        <v>1933.6666666666661</v>
      </c>
      <c r="N88" s="52">
        <f t="shared" si="35"/>
        <v>53.978488644678045</v>
      </c>
      <c r="AA88" s="52">
        <v>193308</v>
      </c>
      <c r="AB88" s="52">
        <f t="shared" si="20"/>
        <v>12.05</v>
      </c>
      <c r="AC88" s="52">
        <f t="shared" si="21"/>
        <v>10.57</v>
      </c>
      <c r="AD88" s="52">
        <f t="shared" si="22"/>
        <v>18.829999999999998</v>
      </c>
      <c r="AE88" s="52">
        <f t="shared" si="23"/>
        <v>10.530000000000001</v>
      </c>
      <c r="AF88" s="52">
        <f t="shared" si="24"/>
        <v>8.1800000000000015</v>
      </c>
      <c r="AH88" s="52">
        <f t="shared" si="25"/>
        <v>0</v>
      </c>
      <c r="AI88" s="52">
        <f t="shared" si="26"/>
        <v>0</v>
      </c>
      <c r="AJ88" s="52">
        <f t="shared" si="27"/>
        <v>0</v>
      </c>
      <c r="AK88" s="52">
        <f t="shared" si="28"/>
        <v>0</v>
      </c>
      <c r="AL88" s="52">
        <f t="shared" si="29"/>
        <v>0</v>
      </c>
      <c r="AN88" s="52">
        <f t="shared" si="30"/>
        <v>0</v>
      </c>
      <c r="AO88" s="52">
        <f t="shared" si="31"/>
        <v>0</v>
      </c>
      <c r="AP88" s="52">
        <f t="shared" si="32"/>
        <v>0</v>
      </c>
      <c r="AQ88" s="52">
        <f t="shared" si="33"/>
        <v>0</v>
      </c>
      <c r="AR88" s="52">
        <f t="shared" si="34"/>
        <v>0</v>
      </c>
    </row>
    <row r="89" spans="1:44">
      <c r="A89" s="52">
        <v>193309</v>
      </c>
      <c r="B89" s="52">
        <v>-7.61</v>
      </c>
      <c r="C89" s="52">
        <v>-13.34</v>
      </c>
      <c r="D89" s="52">
        <v>-20.9</v>
      </c>
      <c r="E89" s="52">
        <v>-9.15</v>
      </c>
      <c r="F89" s="52">
        <v>-12.36</v>
      </c>
      <c r="G89" s="52">
        <v>-19.39</v>
      </c>
      <c r="H89" s="52">
        <v>-10.65</v>
      </c>
      <c r="I89" s="52">
        <v>-0.32</v>
      </c>
      <c r="J89" s="52">
        <v>-11.77</v>
      </c>
      <c r="K89" s="52">
        <v>0.02</v>
      </c>
      <c r="L89" s="52">
        <f t="shared" si="18"/>
        <v>-10.63</v>
      </c>
      <c r="M89" s="113">
        <f t="shared" si="19"/>
        <v>1933.7499999999993</v>
      </c>
      <c r="N89" s="52">
        <f t="shared" si="35"/>
        <v>55.580499114511198</v>
      </c>
      <c r="AA89" s="52">
        <v>193309</v>
      </c>
      <c r="AB89" s="52">
        <f t="shared" si="20"/>
        <v>-10.65</v>
      </c>
      <c r="AC89" s="52">
        <f t="shared" si="21"/>
        <v>-9.17</v>
      </c>
      <c r="AD89" s="52">
        <f t="shared" si="22"/>
        <v>-19.41</v>
      </c>
      <c r="AE89" s="52">
        <f t="shared" si="23"/>
        <v>-7.63</v>
      </c>
      <c r="AF89" s="52">
        <f t="shared" si="24"/>
        <v>-20.919999999999998</v>
      </c>
      <c r="AH89" s="52">
        <f t="shared" si="25"/>
        <v>0</v>
      </c>
      <c r="AI89" s="52">
        <f t="shared" si="26"/>
        <v>0</v>
      </c>
      <c r="AJ89" s="52">
        <f t="shared" si="27"/>
        <v>0</v>
      </c>
      <c r="AK89" s="52">
        <f t="shared" si="28"/>
        <v>0</v>
      </c>
      <c r="AL89" s="52">
        <f t="shared" si="29"/>
        <v>-20.919999999999998</v>
      </c>
      <c r="AN89" s="52">
        <f t="shared" si="30"/>
        <v>0</v>
      </c>
      <c r="AO89" s="52">
        <f t="shared" si="31"/>
        <v>0</v>
      </c>
      <c r="AP89" s="52">
        <f t="shared" si="32"/>
        <v>-19.41</v>
      </c>
      <c r="AQ89" s="52">
        <f t="shared" si="33"/>
        <v>0</v>
      </c>
      <c r="AR89" s="52">
        <f t="shared" si="34"/>
        <v>-20.919999999999998</v>
      </c>
    </row>
    <row r="90" spans="1:44">
      <c r="A90" s="52">
        <v>193310</v>
      </c>
      <c r="B90" s="52">
        <v>-8.49</v>
      </c>
      <c r="C90" s="52">
        <v>-12.42</v>
      </c>
      <c r="D90" s="52">
        <v>-13.84</v>
      </c>
      <c r="E90" s="52">
        <v>-6.16</v>
      </c>
      <c r="F90" s="52">
        <v>-10.59</v>
      </c>
      <c r="G90" s="52">
        <v>-17.739999999999998</v>
      </c>
      <c r="H90" s="52">
        <v>-8.36</v>
      </c>
      <c r="I90" s="52">
        <v>-0.08</v>
      </c>
      <c r="J90" s="52">
        <v>-8.4600000000000009</v>
      </c>
      <c r="K90" s="52">
        <v>0.01</v>
      </c>
      <c r="L90" s="52">
        <f t="shared" si="18"/>
        <v>-8.35</v>
      </c>
      <c r="M90" s="113">
        <f t="shared" si="19"/>
        <v>1933.8333333333326</v>
      </c>
      <c r="N90" s="52">
        <f t="shared" si="35"/>
        <v>54.215303777036638</v>
      </c>
      <c r="AA90" s="52">
        <v>193310</v>
      </c>
      <c r="AB90" s="52">
        <f t="shared" si="20"/>
        <v>-8.36</v>
      </c>
      <c r="AC90" s="52">
        <f t="shared" si="21"/>
        <v>-6.17</v>
      </c>
      <c r="AD90" s="52">
        <f t="shared" si="22"/>
        <v>-17.75</v>
      </c>
      <c r="AE90" s="52">
        <f t="shared" si="23"/>
        <v>-8.5</v>
      </c>
      <c r="AF90" s="52">
        <f t="shared" si="24"/>
        <v>-13.85</v>
      </c>
      <c r="AH90" s="52">
        <f t="shared" si="25"/>
        <v>0</v>
      </c>
      <c r="AI90" s="52">
        <f t="shared" si="26"/>
        <v>0</v>
      </c>
      <c r="AJ90" s="52">
        <f t="shared" si="27"/>
        <v>0</v>
      </c>
      <c r="AK90" s="52">
        <f t="shared" si="28"/>
        <v>0</v>
      </c>
      <c r="AL90" s="52">
        <f t="shared" si="29"/>
        <v>0</v>
      </c>
      <c r="AN90" s="52">
        <f t="shared" si="30"/>
        <v>0</v>
      </c>
      <c r="AO90" s="52">
        <f t="shared" si="31"/>
        <v>0</v>
      </c>
      <c r="AP90" s="52">
        <f t="shared" si="32"/>
        <v>-17.75</v>
      </c>
      <c r="AQ90" s="52">
        <f t="shared" si="33"/>
        <v>0</v>
      </c>
      <c r="AR90" s="52">
        <f t="shared" si="34"/>
        <v>0</v>
      </c>
    </row>
    <row r="91" spans="1:44">
      <c r="A91" s="52">
        <v>193311</v>
      </c>
      <c r="B91" s="52">
        <v>4.45</v>
      </c>
      <c r="C91" s="52">
        <v>4.66</v>
      </c>
      <c r="D91" s="52">
        <v>6.11</v>
      </c>
      <c r="E91" s="52">
        <v>9.69</v>
      </c>
      <c r="F91" s="52">
        <v>12.28</v>
      </c>
      <c r="G91" s="52">
        <v>12.69</v>
      </c>
      <c r="H91" s="52">
        <v>9.9700000000000006</v>
      </c>
      <c r="I91" s="52">
        <v>-6.48</v>
      </c>
      <c r="J91" s="52">
        <v>2.33</v>
      </c>
      <c r="K91" s="52">
        <v>0.02</v>
      </c>
      <c r="L91" s="52">
        <f t="shared" si="18"/>
        <v>9.99</v>
      </c>
      <c r="M91" s="113">
        <f t="shared" si="19"/>
        <v>1933.9166666666658</v>
      </c>
      <c r="N91" s="52">
        <f t="shared" si="35"/>
        <v>53.465819412541926</v>
      </c>
      <c r="AA91" s="52">
        <v>193311</v>
      </c>
      <c r="AB91" s="52">
        <f t="shared" si="20"/>
        <v>9.9700000000000006</v>
      </c>
      <c r="AC91" s="52">
        <f t="shared" si="21"/>
        <v>9.67</v>
      </c>
      <c r="AD91" s="52">
        <f t="shared" si="22"/>
        <v>12.67</v>
      </c>
      <c r="AE91" s="52">
        <f t="shared" si="23"/>
        <v>4.4300000000000006</v>
      </c>
      <c r="AF91" s="52">
        <f t="shared" si="24"/>
        <v>6.0900000000000007</v>
      </c>
      <c r="AH91" s="52">
        <f t="shared" si="25"/>
        <v>0</v>
      </c>
      <c r="AI91" s="52">
        <f t="shared" si="26"/>
        <v>0</v>
      </c>
      <c r="AJ91" s="52">
        <f t="shared" si="27"/>
        <v>0</v>
      </c>
      <c r="AK91" s="52">
        <f t="shared" si="28"/>
        <v>0</v>
      </c>
      <c r="AL91" s="52">
        <f t="shared" si="29"/>
        <v>0</v>
      </c>
      <c r="AN91" s="52">
        <f t="shared" si="30"/>
        <v>0</v>
      </c>
      <c r="AO91" s="52">
        <f t="shared" si="31"/>
        <v>0</v>
      </c>
      <c r="AP91" s="52">
        <f t="shared" si="32"/>
        <v>0</v>
      </c>
      <c r="AQ91" s="52">
        <f t="shared" si="33"/>
        <v>0</v>
      </c>
      <c r="AR91" s="52">
        <f t="shared" si="34"/>
        <v>0</v>
      </c>
    </row>
    <row r="92" spans="1:44">
      <c r="A92" s="52">
        <v>193312</v>
      </c>
      <c r="B92" s="52">
        <v>4.7699999999999996</v>
      </c>
      <c r="C92" s="52">
        <v>4.0599999999999996</v>
      </c>
      <c r="D92" s="52">
        <v>0.46</v>
      </c>
      <c r="E92" s="52">
        <v>2.11</v>
      </c>
      <c r="F92" s="52">
        <v>1.83</v>
      </c>
      <c r="G92" s="52">
        <v>3.35</v>
      </c>
      <c r="H92" s="52">
        <v>1.83</v>
      </c>
      <c r="I92" s="52">
        <v>0.66</v>
      </c>
      <c r="J92" s="52">
        <v>-1.53</v>
      </c>
      <c r="K92" s="52">
        <v>0.02</v>
      </c>
      <c r="L92" s="52">
        <f t="shared" si="18"/>
        <v>1.85</v>
      </c>
      <c r="M92" s="113">
        <f t="shared" si="19"/>
        <v>1933.9999999999991</v>
      </c>
      <c r="N92" s="52">
        <f t="shared" si="35"/>
        <v>53.561018728854727</v>
      </c>
      <c r="AA92" s="52">
        <v>193312</v>
      </c>
      <c r="AB92" s="52">
        <f t="shared" si="20"/>
        <v>1.83</v>
      </c>
      <c r="AC92" s="52">
        <f t="shared" si="21"/>
        <v>2.09</v>
      </c>
      <c r="AD92" s="52">
        <f t="shared" si="22"/>
        <v>3.33</v>
      </c>
      <c r="AE92" s="52">
        <f t="shared" si="23"/>
        <v>4.75</v>
      </c>
      <c r="AF92" s="52">
        <f t="shared" si="24"/>
        <v>0.44</v>
      </c>
      <c r="AH92" s="52">
        <f t="shared" si="25"/>
        <v>0</v>
      </c>
      <c r="AI92" s="52">
        <f t="shared" si="26"/>
        <v>0</v>
      </c>
      <c r="AJ92" s="52">
        <f t="shared" si="27"/>
        <v>0</v>
      </c>
      <c r="AK92" s="52">
        <f t="shared" si="28"/>
        <v>0</v>
      </c>
      <c r="AL92" s="52">
        <f t="shared" si="29"/>
        <v>0</v>
      </c>
      <c r="AN92" s="52">
        <f t="shared" si="30"/>
        <v>0</v>
      </c>
      <c r="AO92" s="52">
        <f t="shared" si="31"/>
        <v>0</v>
      </c>
      <c r="AP92" s="52">
        <f t="shared" si="32"/>
        <v>0</v>
      </c>
      <c r="AQ92" s="52">
        <f t="shared" si="33"/>
        <v>0</v>
      </c>
      <c r="AR92" s="52">
        <f t="shared" si="34"/>
        <v>0</v>
      </c>
    </row>
    <row r="93" spans="1:44">
      <c r="A93" s="52">
        <v>193401</v>
      </c>
      <c r="B93" s="52">
        <v>21.52</v>
      </c>
      <c r="C93" s="52">
        <v>28.56</v>
      </c>
      <c r="D93" s="52">
        <v>38.340000000000003</v>
      </c>
      <c r="E93" s="52">
        <v>9.8699999999999992</v>
      </c>
      <c r="F93" s="52">
        <v>16.82</v>
      </c>
      <c r="G93" s="52">
        <v>24.14</v>
      </c>
      <c r="H93" s="52">
        <v>12.6</v>
      </c>
      <c r="I93" s="52">
        <v>12.53</v>
      </c>
      <c r="J93" s="52">
        <v>15.54</v>
      </c>
      <c r="K93" s="52">
        <v>0.05</v>
      </c>
      <c r="L93" s="52">
        <f t="shared" si="18"/>
        <v>12.65</v>
      </c>
      <c r="M93" s="113">
        <f t="shared" si="19"/>
        <v>1934.0833333333333</v>
      </c>
      <c r="N93" s="52">
        <f t="shared" si="35"/>
        <v>53.935843622518107</v>
      </c>
      <c r="AA93" s="52">
        <v>193401</v>
      </c>
      <c r="AB93" s="52">
        <f t="shared" si="20"/>
        <v>12.6</v>
      </c>
      <c r="AC93" s="52">
        <f t="shared" si="21"/>
        <v>9.8199999999999985</v>
      </c>
      <c r="AD93" s="52">
        <f t="shared" si="22"/>
        <v>24.09</v>
      </c>
      <c r="AE93" s="52">
        <f t="shared" si="23"/>
        <v>21.47</v>
      </c>
      <c r="AF93" s="52">
        <f t="shared" si="24"/>
        <v>38.290000000000006</v>
      </c>
      <c r="AH93" s="52">
        <f t="shared" si="25"/>
        <v>0</v>
      </c>
      <c r="AI93" s="52">
        <f t="shared" si="26"/>
        <v>0</v>
      </c>
      <c r="AJ93" s="52">
        <f t="shared" si="27"/>
        <v>0</v>
      </c>
      <c r="AK93" s="52">
        <f t="shared" si="28"/>
        <v>0</v>
      </c>
      <c r="AL93" s="52">
        <f t="shared" si="29"/>
        <v>0</v>
      </c>
      <c r="AN93" s="52">
        <f t="shared" si="30"/>
        <v>0</v>
      </c>
      <c r="AO93" s="52">
        <f t="shared" si="31"/>
        <v>0</v>
      </c>
      <c r="AP93" s="52">
        <f t="shared" si="32"/>
        <v>0</v>
      </c>
      <c r="AQ93" s="52">
        <f t="shared" si="33"/>
        <v>0</v>
      </c>
      <c r="AR93" s="52">
        <f t="shared" si="34"/>
        <v>0</v>
      </c>
    </row>
    <row r="94" spans="1:44">
      <c r="A94" s="52">
        <v>193402</v>
      </c>
      <c r="B94" s="52">
        <v>-0.28999999999999998</v>
      </c>
      <c r="C94" s="52">
        <v>1.18</v>
      </c>
      <c r="D94" s="52">
        <v>5.37</v>
      </c>
      <c r="E94" s="52">
        <v>-2.38</v>
      </c>
      <c r="F94" s="52">
        <v>-3.12</v>
      </c>
      <c r="G94" s="52">
        <v>-3.81</v>
      </c>
      <c r="H94" s="52">
        <v>-2.5</v>
      </c>
      <c r="I94" s="52">
        <v>5.19</v>
      </c>
      <c r="J94" s="52">
        <v>2.12</v>
      </c>
      <c r="K94" s="52">
        <v>0.02</v>
      </c>
      <c r="L94" s="52">
        <f t="shared" si="18"/>
        <v>-2.48</v>
      </c>
      <c r="M94" s="113">
        <f t="shared" si="19"/>
        <v>1934.1666666666665</v>
      </c>
      <c r="N94" s="52">
        <f t="shared" si="35"/>
        <v>49.873420412443778</v>
      </c>
      <c r="AA94" s="52">
        <v>193402</v>
      </c>
      <c r="AB94" s="52">
        <f t="shared" si="20"/>
        <v>-2.5</v>
      </c>
      <c r="AC94" s="52">
        <f t="shared" si="21"/>
        <v>-2.4</v>
      </c>
      <c r="AD94" s="52">
        <f t="shared" si="22"/>
        <v>-3.83</v>
      </c>
      <c r="AE94" s="52">
        <f t="shared" si="23"/>
        <v>-0.31</v>
      </c>
      <c r="AF94" s="52">
        <f t="shared" si="24"/>
        <v>5.3500000000000005</v>
      </c>
      <c r="AH94" s="52">
        <f t="shared" si="25"/>
        <v>0</v>
      </c>
      <c r="AI94" s="52">
        <f t="shared" si="26"/>
        <v>0</v>
      </c>
      <c r="AJ94" s="52">
        <f t="shared" si="27"/>
        <v>0</v>
      </c>
      <c r="AK94" s="52">
        <f t="shared" si="28"/>
        <v>0</v>
      </c>
      <c r="AL94" s="52">
        <f t="shared" si="29"/>
        <v>0</v>
      </c>
      <c r="AN94" s="52">
        <f t="shared" si="30"/>
        <v>0</v>
      </c>
      <c r="AO94" s="52">
        <f t="shared" si="31"/>
        <v>0</v>
      </c>
      <c r="AP94" s="52">
        <f t="shared" si="32"/>
        <v>0</v>
      </c>
      <c r="AQ94" s="52">
        <f t="shared" si="33"/>
        <v>0</v>
      </c>
      <c r="AR94" s="52">
        <f t="shared" si="34"/>
        <v>0</v>
      </c>
    </row>
    <row r="95" spans="1:44">
      <c r="A95" s="52">
        <v>193403</v>
      </c>
      <c r="B95" s="52">
        <v>4.7699999999999996</v>
      </c>
      <c r="C95" s="52">
        <v>2.0699999999999998</v>
      </c>
      <c r="D95" s="52">
        <v>-7.0000000000000007E-2</v>
      </c>
      <c r="E95" s="52">
        <v>0</v>
      </c>
      <c r="F95" s="52">
        <v>-0.14000000000000001</v>
      </c>
      <c r="G95" s="52">
        <v>-0.62</v>
      </c>
      <c r="H95" s="52">
        <v>0.09</v>
      </c>
      <c r="I95" s="52">
        <v>2.5099999999999998</v>
      </c>
      <c r="J95" s="52">
        <v>-2.73</v>
      </c>
      <c r="K95" s="52">
        <v>0.02</v>
      </c>
      <c r="L95" s="52">
        <f t="shared" si="18"/>
        <v>0.11</v>
      </c>
      <c r="M95" s="113">
        <f t="shared" si="19"/>
        <v>1934.2499999999998</v>
      </c>
      <c r="N95" s="52">
        <f t="shared" si="35"/>
        <v>50.222815079856424</v>
      </c>
      <c r="AA95" s="52">
        <v>193403</v>
      </c>
      <c r="AB95" s="52">
        <f t="shared" si="20"/>
        <v>0.09</v>
      </c>
      <c r="AC95" s="52">
        <f t="shared" si="21"/>
        <v>-0.02</v>
      </c>
      <c r="AD95" s="52">
        <f t="shared" si="22"/>
        <v>-0.64</v>
      </c>
      <c r="AE95" s="52">
        <f t="shared" si="23"/>
        <v>4.75</v>
      </c>
      <c r="AF95" s="52">
        <f t="shared" si="24"/>
        <v>-9.0000000000000011E-2</v>
      </c>
      <c r="AH95" s="52">
        <f t="shared" si="25"/>
        <v>0</v>
      </c>
      <c r="AI95" s="52">
        <f t="shared" si="26"/>
        <v>0</v>
      </c>
      <c r="AJ95" s="52">
        <f t="shared" si="27"/>
        <v>0</v>
      </c>
      <c r="AK95" s="52">
        <f t="shared" si="28"/>
        <v>0</v>
      </c>
      <c r="AL95" s="52">
        <f t="shared" si="29"/>
        <v>0</v>
      </c>
      <c r="AN95" s="52">
        <f t="shared" si="30"/>
        <v>0</v>
      </c>
      <c r="AO95" s="52">
        <f t="shared" si="31"/>
        <v>0</v>
      </c>
      <c r="AP95" s="52">
        <f t="shared" si="32"/>
        <v>0</v>
      </c>
      <c r="AQ95" s="52">
        <f t="shared" si="33"/>
        <v>0</v>
      </c>
      <c r="AR95" s="52">
        <f t="shared" si="34"/>
        <v>0</v>
      </c>
    </row>
    <row r="96" spans="1:44">
      <c r="A96" s="52">
        <v>193404</v>
      </c>
      <c r="B96" s="52">
        <v>2.84</v>
      </c>
      <c r="C96" s="52">
        <v>-1.32</v>
      </c>
      <c r="D96" s="52">
        <v>-1.83</v>
      </c>
      <c r="E96" s="52">
        <v>-1.78</v>
      </c>
      <c r="F96" s="52">
        <v>-2.3199999999999998</v>
      </c>
      <c r="G96" s="52">
        <v>-4.62</v>
      </c>
      <c r="H96" s="52">
        <v>-1.79</v>
      </c>
      <c r="I96" s="52">
        <v>2.8</v>
      </c>
      <c r="J96" s="52">
        <v>-3.75</v>
      </c>
      <c r="K96" s="52">
        <v>0.01</v>
      </c>
      <c r="L96" s="52">
        <f t="shared" si="18"/>
        <v>-1.78</v>
      </c>
      <c r="M96" s="113">
        <f t="shared" si="19"/>
        <v>1934.333333333333</v>
      </c>
      <c r="N96" s="52">
        <f t="shared" si="35"/>
        <v>36.21233278117478</v>
      </c>
      <c r="AA96" s="52">
        <v>193404</v>
      </c>
      <c r="AB96" s="52">
        <f t="shared" si="20"/>
        <v>-1.79</v>
      </c>
      <c r="AC96" s="52">
        <f t="shared" si="21"/>
        <v>-1.79</v>
      </c>
      <c r="AD96" s="52">
        <f t="shared" si="22"/>
        <v>-4.63</v>
      </c>
      <c r="AE96" s="52">
        <f t="shared" si="23"/>
        <v>2.83</v>
      </c>
      <c r="AF96" s="52">
        <f t="shared" si="24"/>
        <v>-1.84</v>
      </c>
      <c r="AH96" s="52">
        <f t="shared" si="25"/>
        <v>0</v>
      </c>
      <c r="AI96" s="52">
        <f t="shared" si="26"/>
        <v>0</v>
      </c>
      <c r="AJ96" s="52">
        <f t="shared" si="27"/>
        <v>0</v>
      </c>
      <c r="AK96" s="52">
        <f t="shared" si="28"/>
        <v>0</v>
      </c>
      <c r="AL96" s="52">
        <f t="shared" si="29"/>
        <v>0</v>
      </c>
      <c r="AN96" s="52">
        <f t="shared" si="30"/>
        <v>0</v>
      </c>
      <c r="AO96" s="52">
        <f t="shared" si="31"/>
        <v>0</v>
      </c>
      <c r="AP96" s="52">
        <f t="shared" si="32"/>
        <v>0</v>
      </c>
      <c r="AQ96" s="52">
        <f t="shared" si="33"/>
        <v>0</v>
      </c>
      <c r="AR96" s="52">
        <f t="shared" si="34"/>
        <v>0</v>
      </c>
    </row>
    <row r="97" spans="1:44">
      <c r="A97" s="52">
        <v>193405</v>
      </c>
      <c r="B97" s="52">
        <v>-7.34</v>
      </c>
      <c r="C97" s="52">
        <v>-9.89</v>
      </c>
      <c r="D97" s="52">
        <v>-12.05</v>
      </c>
      <c r="E97" s="52">
        <v>-6.4</v>
      </c>
      <c r="F97" s="52">
        <v>-8.59</v>
      </c>
      <c r="G97" s="52">
        <v>-13.51</v>
      </c>
      <c r="H97" s="52">
        <v>-7.25</v>
      </c>
      <c r="I97" s="52">
        <v>-0.26</v>
      </c>
      <c r="J97" s="52">
        <v>-5.91</v>
      </c>
      <c r="K97" s="52">
        <v>0.01</v>
      </c>
      <c r="L97" s="52">
        <f t="shared" si="18"/>
        <v>-7.24</v>
      </c>
      <c r="M97" s="113">
        <f t="shared" si="19"/>
        <v>1934.4166666666663</v>
      </c>
      <c r="N97" s="52">
        <f t="shared" si="35"/>
        <v>31.493457184858975</v>
      </c>
      <c r="AA97" s="52">
        <v>193405</v>
      </c>
      <c r="AB97" s="52">
        <f t="shared" si="20"/>
        <v>-7.25</v>
      </c>
      <c r="AC97" s="52">
        <f t="shared" si="21"/>
        <v>-6.41</v>
      </c>
      <c r="AD97" s="52">
        <f t="shared" si="22"/>
        <v>-13.52</v>
      </c>
      <c r="AE97" s="52">
        <f t="shared" si="23"/>
        <v>-7.35</v>
      </c>
      <c r="AF97" s="52">
        <f t="shared" si="24"/>
        <v>-12.06</v>
      </c>
      <c r="AH97" s="52">
        <f t="shared" si="25"/>
        <v>0</v>
      </c>
      <c r="AI97" s="52">
        <f t="shared" si="26"/>
        <v>0</v>
      </c>
      <c r="AJ97" s="52">
        <f t="shared" si="27"/>
        <v>0</v>
      </c>
      <c r="AK97" s="52">
        <f t="shared" si="28"/>
        <v>0</v>
      </c>
      <c r="AL97" s="52">
        <f t="shared" si="29"/>
        <v>0</v>
      </c>
      <c r="AN97" s="52">
        <f t="shared" si="30"/>
        <v>0</v>
      </c>
      <c r="AO97" s="52">
        <f t="shared" si="31"/>
        <v>0</v>
      </c>
      <c r="AP97" s="52">
        <f t="shared" si="32"/>
        <v>-13.52</v>
      </c>
      <c r="AQ97" s="52">
        <f t="shared" si="33"/>
        <v>0</v>
      </c>
      <c r="AR97" s="52">
        <f t="shared" si="34"/>
        <v>0</v>
      </c>
    </row>
    <row r="98" spans="1:44">
      <c r="A98" s="52">
        <v>193406</v>
      </c>
      <c r="B98" s="52">
        <v>3.77</v>
      </c>
      <c r="C98" s="52">
        <v>0.08</v>
      </c>
      <c r="D98" s="52">
        <v>-2.31</v>
      </c>
      <c r="E98" s="52">
        <v>2.63</v>
      </c>
      <c r="F98" s="52">
        <v>2.48</v>
      </c>
      <c r="G98" s="52">
        <v>2.86</v>
      </c>
      <c r="H98" s="52">
        <v>2.64</v>
      </c>
      <c r="I98" s="52">
        <v>-2.14</v>
      </c>
      <c r="J98" s="52">
        <v>-2.92</v>
      </c>
      <c r="K98" s="52">
        <v>0.01</v>
      </c>
      <c r="L98" s="52">
        <f t="shared" si="18"/>
        <v>2.65</v>
      </c>
      <c r="M98" s="113">
        <f t="shared" si="19"/>
        <v>1934.4999999999995</v>
      </c>
      <c r="N98" s="52">
        <f t="shared" si="35"/>
        <v>28.635748795708295</v>
      </c>
      <c r="AA98" s="52">
        <v>193406</v>
      </c>
      <c r="AB98" s="52">
        <f t="shared" si="20"/>
        <v>2.64</v>
      </c>
      <c r="AC98" s="52">
        <f t="shared" si="21"/>
        <v>2.62</v>
      </c>
      <c r="AD98" s="52">
        <f t="shared" si="22"/>
        <v>2.85</v>
      </c>
      <c r="AE98" s="52">
        <f t="shared" si="23"/>
        <v>3.7600000000000002</v>
      </c>
      <c r="AF98" s="52">
        <f t="shared" si="24"/>
        <v>-2.3199999999999998</v>
      </c>
      <c r="AH98" s="52">
        <f t="shared" si="25"/>
        <v>0</v>
      </c>
      <c r="AI98" s="52">
        <f t="shared" si="26"/>
        <v>0</v>
      </c>
      <c r="AJ98" s="52">
        <f t="shared" si="27"/>
        <v>0</v>
      </c>
      <c r="AK98" s="52">
        <f t="shared" si="28"/>
        <v>0</v>
      </c>
      <c r="AL98" s="52">
        <f t="shared" si="29"/>
        <v>0</v>
      </c>
      <c r="AN98" s="52">
        <f t="shared" si="30"/>
        <v>0</v>
      </c>
      <c r="AO98" s="52">
        <f t="shared" si="31"/>
        <v>0</v>
      </c>
      <c r="AP98" s="52">
        <f t="shared" si="32"/>
        <v>0</v>
      </c>
      <c r="AQ98" s="52">
        <f t="shared" si="33"/>
        <v>0</v>
      </c>
      <c r="AR98" s="52">
        <f t="shared" si="34"/>
        <v>0</v>
      </c>
    </row>
    <row r="99" spans="1:44">
      <c r="A99" s="52">
        <v>193407</v>
      </c>
      <c r="B99" s="52">
        <v>-18.02</v>
      </c>
      <c r="C99" s="52">
        <v>-21.5</v>
      </c>
      <c r="D99" s="52">
        <v>-24.48</v>
      </c>
      <c r="E99" s="52">
        <v>-8.31</v>
      </c>
      <c r="F99" s="52">
        <v>-11.71</v>
      </c>
      <c r="G99" s="52">
        <v>-23.18</v>
      </c>
      <c r="H99" s="52">
        <v>-10.96</v>
      </c>
      <c r="I99" s="52">
        <v>-6.94</v>
      </c>
      <c r="J99" s="52">
        <v>-10.66</v>
      </c>
      <c r="K99" s="52">
        <v>0.01</v>
      </c>
      <c r="L99" s="52">
        <f t="shared" si="18"/>
        <v>-10.950000000000001</v>
      </c>
      <c r="M99" s="113">
        <f t="shared" si="19"/>
        <v>1934.5833333333328</v>
      </c>
      <c r="N99" s="52">
        <f t="shared" si="35"/>
        <v>29.145800726691316</v>
      </c>
      <c r="AA99" s="52">
        <v>193407</v>
      </c>
      <c r="AB99" s="52">
        <f t="shared" si="20"/>
        <v>-10.96</v>
      </c>
      <c r="AC99" s="52">
        <f t="shared" si="21"/>
        <v>-8.32</v>
      </c>
      <c r="AD99" s="52">
        <f t="shared" si="22"/>
        <v>-23.19</v>
      </c>
      <c r="AE99" s="52">
        <f t="shared" si="23"/>
        <v>-18.03</v>
      </c>
      <c r="AF99" s="52">
        <f t="shared" si="24"/>
        <v>-24.490000000000002</v>
      </c>
      <c r="AH99" s="52">
        <f t="shared" si="25"/>
        <v>0</v>
      </c>
      <c r="AI99" s="52">
        <f t="shared" si="26"/>
        <v>0</v>
      </c>
      <c r="AJ99" s="52">
        <f t="shared" si="27"/>
        <v>-23.19</v>
      </c>
      <c r="AK99" s="52">
        <f t="shared" si="28"/>
        <v>0</v>
      </c>
      <c r="AL99" s="52">
        <f t="shared" si="29"/>
        <v>-24.490000000000002</v>
      </c>
      <c r="AN99" s="52">
        <f t="shared" si="30"/>
        <v>-10.96</v>
      </c>
      <c r="AO99" s="52">
        <f t="shared" si="31"/>
        <v>0</v>
      </c>
      <c r="AP99" s="52">
        <f t="shared" si="32"/>
        <v>-23.19</v>
      </c>
      <c r="AQ99" s="52">
        <f t="shared" si="33"/>
        <v>-18.03</v>
      </c>
      <c r="AR99" s="52">
        <f t="shared" si="34"/>
        <v>-24.490000000000002</v>
      </c>
    </row>
    <row r="100" spans="1:44">
      <c r="A100" s="52">
        <v>193408</v>
      </c>
      <c r="B100" s="52">
        <v>10.92</v>
      </c>
      <c r="C100" s="52">
        <v>9.41</v>
      </c>
      <c r="D100" s="52">
        <v>12.22</v>
      </c>
      <c r="E100" s="52">
        <v>6.07</v>
      </c>
      <c r="F100" s="52">
        <v>4.45</v>
      </c>
      <c r="G100" s="52">
        <v>5.77</v>
      </c>
      <c r="H100" s="52">
        <v>5.58</v>
      </c>
      <c r="I100" s="52">
        <v>5.42</v>
      </c>
      <c r="J100" s="52">
        <v>0.5</v>
      </c>
      <c r="K100" s="52">
        <v>0.01</v>
      </c>
      <c r="L100" s="52">
        <f t="shared" si="18"/>
        <v>5.59</v>
      </c>
      <c r="M100" s="113">
        <f t="shared" si="19"/>
        <v>1934.6666666666661</v>
      </c>
      <c r="N100" s="52">
        <f t="shared" si="35"/>
        <v>26.804766197620356</v>
      </c>
      <c r="AA100" s="52">
        <v>193408</v>
      </c>
      <c r="AB100" s="52">
        <f t="shared" si="20"/>
        <v>5.58</v>
      </c>
      <c r="AC100" s="52">
        <f t="shared" si="21"/>
        <v>6.0600000000000005</v>
      </c>
      <c r="AD100" s="52">
        <f t="shared" si="22"/>
        <v>5.76</v>
      </c>
      <c r="AE100" s="52">
        <f t="shared" si="23"/>
        <v>10.91</v>
      </c>
      <c r="AF100" s="52">
        <f t="shared" si="24"/>
        <v>12.21</v>
      </c>
      <c r="AH100" s="52">
        <f t="shared" si="25"/>
        <v>0</v>
      </c>
      <c r="AI100" s="52">
        <f t="shared" si="26"/>
        <v>0</v>
      </c>
      <c r="AJ100" s="52">
        <f t="shared" si="27"/>
        <v>0</v>
      </c>
      <c r="AK100" s="52">
        <f t="shared" si="28"/>
        <v>0</v>
      </c>
      <c r="AL100" s="52">
        <f t="shared" si="29"/>
        <v>0</v>
      </c>
      <c r="AN100" s="52">
        <f t="shared" si="30"/>
        <v>0</v>
      </c>
      <c r="AO100" s="52">
        <f t="shared" si="31"/>
        <v>0</v>
      </c>
      <c r="AP100" s="52">
        <f t="shared" si="32"/>
        <v>0</v>
      </c>
      <c r="AQ100" s="52">
        <f t="shared" si="33"/>
        <v>0</v>
      </c>
      <c r="AR100" s="52">
        <f t="shared" si="34"/>
        <v>0</v>
      </c>
    </row>
    <row r="101" spans="1:44">
      <c r="A101" s="52">
        <v>193409</v>
      </c>
      <c r="B101" s="52">
        <v>-0.93</v>
      </c>
      <c r="C101" s="52">
        <v>-0.57999999999999996</v>
      </c>
      <c r="D101" s="52">
        <v>-3.57</v>
      </c>
      <c r="E101" s="52">
        <v>-0.26</v>
      </c>
      <c r="F101" s="52">
        <v>-0.15</v>
      </c>
      <c r="G101" s="52">
        <v>-0.11</v>
      </c>
      <c r="H101" s="52">
        <v>-0.23</v>
      </c>
      <c r="I101" s="52">
        <v>-1.52</v>
      </c>
      <c r="J101" s="52">
        <v>-1.24</v>
      </c>
      <c r="K101" s="52">
        <v>0.01</v>
      </c>
      <c r="L101" s="52">
        <f t="shared" si="18"/>
        <v>-0.22</v>
      </c>
      <c r="M101" s="113">
        <f t="shared" si="19"/>
        <v>1934.7499999999993</v>
      </c>
      <c r="N101" s="52">
        <f t="shared" si="35"/>
        <v>24.527963262737121</v>
      </c>
      <c r="AA101" s="52">
        <v>193409</v>
      </c>
      <c r="AB101" s="52">
        <f t="shared" si="20"/>
        <v>-0.23</v>
      </c>
      <c r="AC101" s="52">
        <f t="shared" si="21"/>
        <v>-0.27</v>
      </c>
      <c r="AD101" s="52">
        <f t="shared" si="22"/>
        <v>-0.12</v>
      </c>
      <c r="AE101" s="52">
        <f t="shared" si="23"/>
        <v>-0.94000000000000006</v>
      </c>
      <c r="AF101" s="52">
        <f t="shared" si="24"/>
        <v>-3.5799999999999996</v>
      </c>
      <c r="AH101" s="52">
        <f t="shared" si="25"/>
        <v>0</v>
      </c>
      <c r="AI101" s="52">
        <f t="shared" si="26"/>
        <v>0</v>
      </c>
      <c r="AJ101" s="52">
        <f t="shared" si="27"/>
        <v>0</v>
      </c>
      <c r="AK101" s="52">
        <f t="shared" si="28"/>
        <v>0</v>
      </c>
      <c r="AL101" s="52">
        <f t="shared" si="29"/>
        <v>0</v>
      </c>
      <c r="AN101" s="52">
        <f t="shared" si="30"/>
        <v>0</v>
      </c>
      <c r="AO101" s="52">
        <f t="shared" si="31"/>
        <v>0</v>
      </c>
      <c r="AP101" s="52">
        <f t="shared" si="32"/>
        <v>0</v>
      </c>
      <c r="AQ101" s="52">
        <f t="shared" si="33"/>
        <v>0</v>
      </c>
      <c r="AR101" s="52">
        <f t="shared" si="34"/>
        <v>0</v>
      </c>
    </row>
    <row r="102" spans="1:44">
      <c r="A102" s="52">
        <v>193410</v>
      </c>
      <c r="B102" s="52">
        <v>-0.92</v>
      </c>
      <c r="C102" s="52">
        <v>-1.64</v>
      </c>
      <c r="D102" s="52">
        <v>-4.1900000000000004</v>
      </c>
      <c r="E102" s="52">
        <v>-0.41</v>
      </c>
      <c r="F102" s="52">
        <v>-2.71</v>
      </c>
      <c r="G102" s="52">
        <v>-7.37</v>
      </c>
      <c r="H102" s="52">
        <v>-1.66</v>
      </c>
      <c r="I102" s="52">
        <v>1.24</v>
      </c>
      <c r="J102" s="52">
        <v>-5.1100000000000003</v>
      </c>
      <c r="K102" s="52">
        <v>0.01</v>
      </c>
      <c r="L102" s="52">
        <f t="shared" si="18"/>
        <v>-1.65</v>
      </c>
      <c r="M102" s="113">
        <f t="shared" si="19"/>
        <v>1934.8333333333326</v>
      </c>
      <c r="N102" s="52">
        <f t="shared" si="35"/>
        <v>22.854529688285588</v>
      </c>
      <c r="AA102" s="52">
        <v>193410</v>
      </c>
      <c r="AB102" s="52">
        <f t="shared" si="20"/>
        <v>-1.66</v>
      </c>
      <c r="AC102" s="52">
        <f t="shared" si="21"/>
        <v>-0.42</v>
      </c>
      <c r="AD102" s="52">
        <f t="shared" si="22"/>
        <v>-7.38</v>
      </c>
      <c r="AE102" s="52">
        <f t="shared" si="23"/>
        <v>-0.93</v>
      </c>
      <c r="AF102" s="52">
        <f t="shared" si="24"/>
        <v>-4.2</v>
      </c>
      <c r="AH102" s="52">
        <f t="shared" si="25"/>
        <v>0</v>
      </c>
      <c r="AI102" s="52">
        <f t="shared" si="26"/>
        <v>0</v>
      </c>
      <c r="AJ102" s="52">
        <f t="shared" si="27"/>
        <v>0</v>
      </c>
      <c r="AK102" s="52">
        <f t="shared" si="28"/>
        <v>0</v>
      </c>
      <c r="AL102" s="52">
        <f t="shared" si="29"/>
        <v>0</v>
      </c>
      <c r="AN102" s="52">
        <f t="shared" si="30"/>
        <v>0</v>
      </c>
      <c r="AO102" s="52">
        <f t="shared" si="31"/>
        <v>0</v>
      </c>
      <c r="AP102" s="52">
        <f t="shared" si="32"/>
        <v>0</v>
      </c>
      <c r="AQ102" s="52">
        <f t="shared" si="33"/>
        <v>0</v>
      </c>
      <c r="AR102" s="52">
        <f t="shared" si="34"/>
        <v>0</v>
      </c>
    </row>
    <row r="103" spans="1:44">
      <c r="A103" s="52">
        <v>193411</v>
      </c>
      <c r="B103" s="52">
        <v>17.420000000000002</v>
      </c>
      <c r="C103" s="52">
        <v>15.44</v>
      </c>
      <c r="D103" s="52">
        <v>12.53</v>
      </c>
      <c r="E103" s="52">
        <v>10.24</v>
      </c>
      <c r="F103" s="52">
        <v>5.01</v>
      </c>
      <c r="G103" s="52">
        <v>10.66</v>
      </c>
      <c r="H103" s="52">
        <v>8.33</v>
      </c>
      <c r="I103" s="52">
        <v>6.49</v>
      </c>
      <c r="J103" s="52">
        <v>-2.2400000000000002</v>
      </c>
      <c r="K103" s="52">
        <v>0.01</v>
      </c>
      <c r="L103" s="52">
        <f t="shared" si="18"/>
        <v>8.34</v>
      </c>
      <c r="M103" s="113">
        <f t="shared" si="19"/>
        <v>1934.9166666666658</v>
      </c>
      <c r="N103" s="52">
        <f t="shared" si="35"/>
        <v>22.177139745078204</v>
      </c>
      <c r="AA103" s="52">
        <v>193411</v>
      </c>
      <c r="AB103" s="52">
        <f t="shared" si="20"/>
        <v>8.33</v>
      </c>
      <c r="AC103" s="52">
        <f t="shared" si="21"/>
        <v>10.23</v>
      </c>
      <c r="AD103" s="52">
        <f t="shared" si="22"/>
        <v>10.65</v>
      </c>
      <c r="AE103" s="52">
        <f t="shared" si="23"/>
        <v>17.41</v>
      </c>
      <c r="AF103" s="52">
        <f t="shared" si="24"/>
        <v>12.52</v>
      </c>
      <c r="AH103" s="52">
        <f t="shared" si="25"/>
        <v>0</v>
      </c>
      <c r="AI103" s="52">
        <f t="shared" si="26"/>
        <v>0</v>
      </c>
      <c r="AJ103" s="52">
        <f t="shared" si="27"/>
        <v>0</v>
      </c>
      <c r="AK103" s="52">
        <f t="shared" si="28"/>
        <v>0</v>
      </c>
      <c r="AL103" s="52">
        <f t="shared" si="29"/>
        <v>0</v>
      </c>
      <c r="AN103" s="52">
        <f t="shared" si="30"/>
        <v>0</v>
      </c>
      <c r="AO103" s="52">
        <f t="shared" si="31"/>
        <v>0</v>
      </c>
      <c r="AP103" s="52">
        <f t="shared" si="32"/>
        <v>0</v>
      </c>
      <c r="AQ103" s="52">
        <f t="shared" si="33"/>
        <v>0</v>
      </c>
      <c r="AR103" s="52">
        <f t="shared" si="34"/>
        <v>0</v>
      </c>
    </row>
    <row r="104" spans="1:44">
      <c r="A104" s="52">
        <v>193412</v>
      </c>
      <c r="B104" s="52">
        <v>4.9400000000000004</v>
      </c>
      <c r="C104" s="52">
        <v>1.76</v>
      </c>
      <c r="D104" s="52">
        <v>1.6</v>
      </c>
      <c r="E104" s="52">
        <v>0.75</v>
      </c>
      <c r="F104" s="52">
        <v>0.53</v>
      </c>
      <c r="G104" s="52">
        <v>-2.2400000000000002</v>
      </c>
      <c r="H104" s="52">
        <v>0.36</v>
      </c>
      <c r="I104" s="52">
        <v>3.08</v>
      </c>
      <c r="J104" s="52">
        <v>-3.17</v>
      </c>
      <c r="K104" s="52">
        <v>0.01</v>
      </c>
      <c r="L104" s="52">
        <f t="shared" si="18"/>
        <v>0.37</v>
      </c>
      <c r="M104" s="113">
        <f t="shared" si="19"/>
        <v>1934.9999999999991</v>
      </c>
      <c r="N104" s="52">
        <f t="shared" si="35"/>
        <v>22.13374121110121</v>
      </c>
      <c r="AA104" s="52">
        <v>193412</v>
      </c>
      <c r="AB104" s="52">
        <f t="shared" si="20"/>
        <v>0.36</v>
      </c>
      <c r="AC104" s="52">
        <f t="shared" si="21"/>
        <v>0.74</v>
      </c>
      <c r="AD104" s="52">
        <f t="shared" si="22"/>
        <v>-2.25</v>
      </c>
      <c r="AE104" s="52">
        <f t="shared" si="23"/>
        <v>4.9300000000000006</v>
      </c>
      <c r="AF104" s="52">
        <f t="shared" si="24"/>
        <v>1.59</v>
      </c>
      <c r="AH104" s="52">
        <f t="shared" si="25"/>
        <v>0</v>
      </c>
      <c r="AI104" s="52">
        <f t="shared" si="26"/>
        <v>0</v>
      </c>
      <c r="AJ104" s="52">
        <f t="shared" si="27"/>
        <v>0</v>
      </c>
      <c r="AK104" s="52">
        <f t="shared" si="28"/>
        <v>0</v>
      </c>
      <c r="AL104" s="52">
        <f t="shared" si="29"/>
        <v>0</v>
      </c>
      <c r="AN104" s="52">
        <f t="shared" si="30"/>
        <v>0</v>
      </c>
      <c r="AO104" s="52">
        <f t="shared" si="31"/>
        <v>0</v>
      </c>
      <c r="AP104" s="52">
        <f t="shared" si="32"/>
        <v>0</v>
      </c>
      <c r="AQ104" s="52">
        <f t="shared" si="33"/>
        <v>0</v>
      </c>
      <c r="AR104" s="52">
        <f t="shared" si="34"/>
        <v>0</v>
      </c>
    </row>
    <row r="105" spans="1:44">
      <c r="A105" s="52">
        <v>193501</v>
      </c>
      <c r="B105" s="52">
        <v>-5.55</v>
      </c>
      <c r="C105" s="52">
        <v>-3.4</v>
      </c>
      <c r="D105" s="52">
        <v>-3.03</v>
      </c>
      <c r="E105" s="52">
        <v>-3.01</v>
      </c>
      <c r="F105" s="52">
        <v>-2.88</v>
      </c>
      <c r="G105" s="52">
        <v>-9.31</v>
      </c>
      <c r="H105" s="52">
        <v>-3.45</v>
      </c>
      <c r="I105" s="52">
        <v>1.07</v>
      </c>
      <c r="J105" s="52">
        <v>-1.89</v>
      </c>
      <c r="K105" s="52">
        <v>0.01</v>
      </c>
      <c r="L105" s="52">
        <f t="shared" si="18"/>
        <v>-3.4400000000000004</v>
      </c>
      <c r="M105" s="113">
        <f t="shared" si="19"/>
        <v>1935.0833333333333</v>
      </c>
      <c r="N105" s="52">
        <f t="shared" si="35"/>
        <v>17.929853216455406</v>
      </c>
      <c r="AA105" s="52">
        <v>193501</v>
      </c>
      <c r="AB105" s="52">
        <f t="shared" si="20"/>
        <v>-3.45</v>
      </c>
      <c r="AC105" s="52">
        <f t="shared" si="21"/>
        <v>-3.0199999999999996</v>
      </c>
      <c r="AD105" s="52">
        <f t="shared" si="22"/>
        <v>-9.32</v>
      </c>
      <c r="AE105" s="52">
        <f t="shared" si="23"/>
        <v>-5.56</v>
      </c>
      <c r="AF105" s="52">
        <f t="shared" si="24"/>
        <v>-3.0399999999999996</v>
      </c>
      <c r="AH105" s="52">
        <f t="shared" si="25"/>
        <v>0</v>
      </c>
      <c r="AI105" s="52">
        <f t="shared" si="26"/>
        <v>0</v>
      </c>
      <c r="AJ105" s="52">
        <f t="shared" si="27"/>
        <v>0</v>
      </c>
      <c r="AK105" s="52">
        <f t="shared" si="28"/>
        <v>0</v>
      </c>
      <c r="AL105" s="52">
        <f t="shared" si="29"/>
        <v>0</v>
      </c>
      <c r="AN105" s="52">
        <f t="shared" si="30"/>
        <v>0</v>
      </c>
      <c r="AO105" s="52">
        <f t="shared" si="31"/>
        <v>0</v>
      </c>
      <c r="AP105" s="52">
        <f t="shared" si="32"/>
        <v>0</v>
      </c>
      <c r="AQ105" s="52">
        <f t="shared" si="33"/>
        <v>0</v>
      </c>
      <c r="AR105" s="52">
        <f t="shared" si="34"/>
        <v>0</v>
      </c>
    </row>
    <row r="106" spans="1:44">
      <c r="A106" s="52">
        <v>193502</v>
      </c>
      <c r="B106" s="52">
        <v>-3.52</v>
      </c>
      <c r="C106" s="52">
        <v>-4.8600000000000003</v>
      </c>
      <c r="D106" s="52">
        <v>-5.88</v>
      </c>
      <c r="E106" s="52">
        <v>-0.86</v>
      </c>
      <c r="F106" s="52">
        <v>-1.68</v>
      </c>
      <c r="G106" s="52">
        <v>-12.99</v>
      </c>
      <c r="H106" s="52">
        <v>-1.94</v>
      </c>
      <c r="I106" s="52">
        <v>0.42</v>
      </c>
      <c r="J106" s="52">
        <v>-7.24</v>
      </c>
      <c r="K106" s="52">
        <v>0.02</v>
      </c>
      <c r="L106" s="52">
        <f t="shared" si="18"/>
        <v>-1.92</v>
      </c>
      <c r="M106" s="113">
        <f t="shared" si="19"/>
        <v>1935.1666666666665</v>
      </c>
      <c r="N106" s="52">
        <f t="shared" si="35"/>
        <v>17.884138223576777</v>
      </c>
      <c r="AA106" s="52">
        <v>193502</v>
      </c>
      <c r="AB106" s="52">
        <f t="shared" si="20"/>
        <v>-1.94</v>
      </c>
      <c r="AC106" s="52">
        <f t="shared" si="21"/>
        <v>-0.88</v>
      </c>
      <c r="AD106" s="52">
        <f t="shared" si="22"/>
        <v>-13.01</v>
      </c>
      <c r="AE106" s="52">
        <f t="shared" si="23"/>
        <v>-3.54</v>
      </c>
      <c r="AF106" s="52">
        <f t="shared" si="24"/>
        <v>-5.8999999999999995</v>
      </c>
      <c r="AH106" s="52">
        <f t="shared" si="25"/>
        <v>0</v>
      </c>
      <c r="AI106" s="52">
        <f t="shared" si="26"/>
        <v>0</v>
      </c>
      <c r="AJ106" s="52">
        <f t="shared" si="27"/>
        <v>0</v>
      </c>
      <c r="AK106" s="52">
        <f t="shared" si="28"/>
        <v>0</v>
      </c>
      <c r="AL106" s="52">
        <f t="shared" si="29"/>
        <v>0</v>
      </c>
      <c r="AN106" s="52">
        <f t="shared" si="30"/>
        <v>0</v>
      </c>
      <c r="AO106" s="52">
        <f t="shared" si="31"/>
        <v>0</v>
      </c>
      <c r="AP106" s="52">
        <f t="shared" si="32"/>
        <v>-13.01</v>
      </c>
      <c r="AQ106" s="52">
        <f t="shared" si="33"/>
        <v>0</v>
      </c>
      <c r="AR106" s="52">
        <f t="shared" si="34"/>
        <v>0</v>
      </c>
    </row>
    <row r="107" spans="1:44">
      <c r="A107" s="52">
        <v>193503</v>
      </c>
      <c r="B107" s="52">
        <v>-5.92</v>
      </c>
      <c r="C107" s="52">
        <v>-7.47</v>
      </c>
      <c r="D107" s="52">
        <v>-11.27</v>
      </c>
      <c r="E107" s="52">
        <v>-2.97</v>
      </c>
      <c r="F107" s="52">
        <v>-3.33</v>
      </c>
      <c r="G107" s="52">
        <v>-7.75</v>
      </c>
      <c r="H107" s="52">
        <v>-3.68</v>
      </c>
      <c r="I107" s="52">
        <v>-3.54</v>
      </c>
      <c r="J107" s="52">
        <v>-5.0599999999999996</v>
      </c>
      <c r="K107" s="52">
        <v>0.01</v>
      </c>
      <c r="L107" s="52">
        <f t="shared" si="18"/>
        <v>-3.6700000000000004</v>
      </c>
      <c r="M107" s="113">
        <f t="shared" si="19"/>
        <v>1935.2499999999998</v>
      </c>
      <c r="N107" s="52">
        <f t="shared" si="35"/>
        <v>18.062904981304538</v>
      </c>
      <c r="AA107" s="52">
        <v>193503</v>
      </c>
      <c r="AB107" s="52">
        <f t="shared" si="20"/>
        <v>-3.68</v>
      </c>
      <c r="AC107" s="52">
        <f t="shared" si="21"/>
        <v>-2.98</v>
      </c>
      <c r="AD107" s="52">
        <f t="shared" si="22"/>
        <v>-7.76</v>
      </c>
      <c r="AE107" s="52">
        <f t="shared" si="23"/>
        <v>-5.93</v>
      </c>
      <c r="AF107" s="52">
        <f t="shared" si="24"/>
        <v>-11.28</v>
      </c>
      <c r="AH107" s="52">
        <f t="shared" si="25"/>
        <v>0</v>
      </c>
      <c r="AI107" s="52">
        <f t="shared" si="26"/>
        <v>0</v>
      </c>
      <c r="AJ107" s="52">
        <f t="shared" si="27"/>
        <v>0</v>
      </c>
      <c r="AK107" s="52">
        <f t="shared" si="28"/>
        <v>0</v>
      </c>
      <c r="AL107" s="52">
        <f t="shared" si="29"/>
        <v>0</v>
      </c>
      <c r="AN107" s="52">
        <f t="shared" si="30"/>
        <v>0</v>
      </c>
      <c r="AO107" s="52">
        <f t="shared" si="31"/>
        <v>0</v>
      </c>
      <c r="AP107" s="52">
        <f t="shared" si="32"/>
        <v>0</v>
      </c>
      <c r="AQ107" s="52">
        <f t="shared" si="33"/>
        <v>0</v>
      </c>
      <c r="AR107" s="52">
        <f t="shared" si="34"/>
        <v>0</v>
      </c>
    </row>
    <row r="108" spans="1:44">
      <c r="A108" s="52">
        <v>193504</v>
      </c>
      <c r="B108" s="52">
        <v>6.72</v>
      </c>
      <c r="C108" s="52">
        <v>9.35</v>
      </c>
      <c r="D108" s="52">
        <v>10.220000000000001</v>
      </c>
      <c r="E108" s="52">
        <v>8.0299999999999994</v>
      </c>
      <c r="F108" s="52">
        <v>9.89</v>
      </c>
      <c r="G108" s="52">
        <v>13.06</v>
      </c>
      <c r="H108" s="52">
        <v>9.06</v>
      </c>
      <c r="I108" s="52">
        <v>-1.56</v>
      </c>
      <c r="J108" s="52">
        <v>4.2699999999999996</v>
      </c>
      <c r="K108" s="52">
        <v>0.01</v>
      </c>
      <c r="L108" s="52">
        <f t="shared" si="18"/>
        <v>9.07</v>
      </c>
      <c r="M108" s="113">
        <f t="shared" si="19"/>
        <v>1935.333333333333</v>
      </c>
      <c r="N108" s="52">
        <f t="shared" si="35"/>
        <v>20.720368547090871</v>
      </c>
      <c r="AA108" s="52">
        <v>193504</v>
      </c>
      <c r="AB108" s="52">
        <f t="shared" si="20"/>
        <v>9.06</v>
      </c>
      <c r="AC108" s="52">
        <f t="shared" si="21"/>
        <v>8.02</v>
      </c>
      <c r="AD108" s="52">
        <f t="shared" si="22"/>
        <v>13.05</v>
      </c>
      <c r="AE108" s="52">
        <f t="shared" si="23"/>
        <v>6.71</v>
      </c>
      <c r="AF108" s="52">
        <f t="shared" si="24"/>
        <v>10.210000000000001</v>
      </c>
      <c r="AH108" s="52">
        <f t="shared" si="25"/>
        <v>0</v>
      </c>
      <c r="AI108" s="52">
        <f t="shared" si="26"/>
        <v>0</v>
      </c>
      <c r="AJ108" s="52">
        <f t="shared" si="27"/>
        <v>0</v>
      </c>
      <c r="AK108" s="52">
        <f t="shared" si="28"/>
        <v>0</v>
      </c>
      <c r="AL108" s="52">
        <f t="shared" si="29"/>
        <v>0</v>
      </c>
      <c r="AN108" s="52">
        <f t="shared" si="30"/>
        <v>0</v>
      </c>
      <c r="AO108" s="52">
        <f t="shared" si="31"/>
        <v>0</v>
      </c>
      <c r="AP108" s="52">
        <f t="shared" si="32"/>
        <v>0</v>
      </c>
      <c r="AQ108" s="52">
        <f t="shared" si="33"/>
        <v>0</v>
      </c>
      <c r="AR108" s="52">
        <f t="shared" si="34"/>
        <v>0</v>
      </c>
    </row>
    <row r="109" spans="1:44">
      <c r="A109" s="52">
        <v>193505</v>
      </c>
      <c r="B109" s="52">
        <v>-2.48</v>
      </c>
      <c r="C109" s="52">
        <v>2.33</v>
      </c>
      <c r="D109" s="52">
        <v>1.73</v>
      </c>
      <c r="E109" s="52">
        <v>3.14</v>
      </c>
      <c r="F109" s="52">
        <v>4.34</v>
      </c>
      <c r="G109" s="52">
        <v>3.96</v>
      </c>
      <c r="H109" s="52">
        <v>3.47</v>
      </c>
      <c r="I109" s="52">
        <v>-3.28</v>
      </c>
      <c r="J109" s="52">
        <v>2.52</v>
      </c>
      <c r="K109" s="52">
        <v>0.01</v>
      </c>
      <c r="L109" s="52">
        <f t="shared" si="18"/>
        <v>3.48</v>
      </c>
      <c r="M109" s="113">
        <f t="shared" si="19"/>
        <v>1935.4166666666663</v>
      </c>
      <c r="N109" s="52">
        <f t="shared" si="35"/>
        <v>19.517127210362045</v>
      </c>
      <c r="AA109" s="52">
        <v>193505</v>
      </c>
      <c r="AB109" s="52">
        <f t="shared" si="20"/>
        <v>3.47</v>
      </c>
      <c r="AC109" s="52">
        <f t="shared" si="21"/>
        <v>3.1300000000000003</v>
      </c>
      <c r="AD109" s="52">
        <f t="shared" si="22"/>
        <v>3.95</v>
      </c>
      <c r="AE109" s="52">
        <f t="shared" si="23"/>
        <v>-2.4899999999999998</v>
      </c>
      <c r="AF109" s="52">
        <f t="shared" si="24"/>
        <v>1.72</v>
      </c>
      <c r="AH109" s="52">
        <f t="shared" si="25"/>
        <v>0</v>
      </c>
      <c r="AI109" s="52">
        <f t="shared" si="26"/>
        <v>0</v>
      </c>
      <c r="AJ109" s="52">
        <f t="shared" si="27"/>
        <v>0</v>
      </c>
      <c r="AK109" s="52">
        <f t="shared" si="28"/>
        <v>0</v>
      </c>
      <c r="AL109" s="52">
        <f t="shared" si="29"/>
        <v>0</v>
      </c>
      <c r="AN109" s="52">
        <f t="shared" si="30"/>
        <v>0</v>
      </c>
      <c r="AO109" s="52">
        <f t="shared" si="31"/>
        <v>0</v>
      </c>
      <c r="AP109" s="52">
        <f t="shared" si="32"/>
        <v>0</v>
      </c>
      <c r="AQ109" s="52">
        <f t="shared" si="33"/>
        <v>0</v>
      </c>
      <c r="AR109" s="52">
        <f t="shared" si="34"/>
        <v>0</v>
      </c>
    </row>
    <row r="110" spans="1:44">
      <c r="A110" s="52">
        <v>193506</v>
      </c>
      <c r="B110" s="52">
        <v>-1.75</v>
      </c>
      <c r="C110" s="52">
        <v>5.93</v>
      </c>
      <c r="D110" s="52">
        <v>0.81</v>
      </c>
      <c r="E110" s="52">
        <v>6.38</v>
      </c>
      <c r="F110" s="52">
        <v>5.61</v>
      </c>
      <c r="G110" s="52">
        <v>8.08</v>
      </c>
      <c r="H110" s="52">
        <v>5.93</v>
      </c>
      <c r="I110" s="52">
        <v>-5.03</v>
      </c>
      <c r="J110" s="52">
        <v>2.13</v>
      </c>
      <c r="K110" s="52">
        <v>0.01</v>
      </c>
      <c r="L110" s="52">
        <f t="shared" si="18"/>
        <v>5.9399999999999995</v>
      </c>
      <c r="M110" s="113">
        <f t="shared" si="19"/>
        <v>1935.4999999999995</v>
      </c>
      <c r="N110" s="52">
        <f t="shared" si="35"/>
        <v>20.154265733901774</v>
      </c>
      <c r="AA110" s="52">
        <v>193506</v>
      </c>
      <c r="AB110" s="52">
        <f t="shared" si="20"/>
        <v>5.93</v>
      </c>
      <c r="AC110" s="52">
        <f t="shared" si="21"/>
        <v>6.37</v>
      </c>
      <c r="AD110" s="52">
        <f t="shared" si="22"/>
        <v>8.07</v>
      </c>
      <c r="AE110" s="52">
        <f t="shared" si="23"/>
        <v>-1.76</v>
      </c>
      <c r="AF110" s="52">
        <f t="shared" si="24"/>
        <v>0.8</v>
      </c>
      <c r="AH110" s="52">
        <f t="shared" si="25"/>
        <v>0</v>
      </c>
      <c r="AI110" s="52">
        <f t="shared" si="26"/>
        <v>0</v>
      </c>
      <c r="AJ110" s="52">
        <f t="shared" si="27"/>
        <v>0</v>
      </c>
      <c r="AK110" s="52">
        <f t="shared" si="28"/>
        <v>0</v>
      </c>
      <c r="AL110" s="52">
        <f t="shared" si="29"/>
        <v>0</v>
      </c>
      <c r="AN110" s="52">
        <f t="shared" si="30"/>
        <v>0</v>
      </c>
      <c r="AO110" s="52">
        <f t="shared" si="31"/>
        <v>0</v>
      </c>
      <c r="AP110" s="52">
        <f t="shared" si="32"/>
        <v>0</v>
      </c>
      <c r="AQ110" s="52">
        <f t="shared" si="33"/>
        <v>0</v>
      </c>
      <c r="AR110" s="52">
        <f t="shared" si="34"/>
        <v>0</v>
      </c>
    </row>
    <row r="111" spans="1:44">
      <c r="A111" s="52">
        <v>193507</v>
      </c>
      <c r="B111" s="52">
        <v>9.15</v>
      </c>
      <c r="C111" s="52">
        <v>12.94</v>
      </c>
      <c r="D111" s="52">
        <v>12.75</v>
      </c>
      <c r="E111" s="52">
        <v>6.99</v>
      </c>
      <c r="F111" s="52">
        <v>6.32</v>
      </c>
      <c r="G111" s="52">
        <v>17.11</v>
      </c>
      <c r="H111" s="52">
        <v>7.51</v>
      </c>
      <c r="I111" s="52">
        <v>1.47</v>
      </c>
      <c r="J111" s="52">
        <v>6.86</v>
      </c>
      <c r="K111" s="52">
        <v>0.01</v>
      </c>
      <c r="L111" s="52">
        <f t="shared" si="18"/>
        <v>7.52</v>
      </c>
      <c r="M111" s="113">
        <f t="shared" si="19"/>
        <v>1935.5833333333328</v>
      </c>
      <c r="N111" s="52">
        <f t="shared" si="35"/>
        <v>16.412352332645955</v>
      </c>
      <c r="AA111" s="52">
        <v>193507</v>
      </c>
      <c r="AB111" s="52">
        <f t="shared" si="20"/>
        <v>7.51</v>
      </c>
      <c r="AC111" s="52">
        <f t="shared" si="21"/>
        <v>6.98</v>
      </c>
      <c r="AD111" s="52">
        <f t="shared" si="22"/>
        <v>17.099999999999998</v>
      </c>
      <c r="AE111" s="52">
        <f t="shared" si="23"/>
        <v>9.14</v>
      </c>
      <c r="AF111" s="52">
        <f t="shared" si="24"/>
        <v>12.74</v>
      </c>
      <c r="AH111" s="52">
        <f t="shared" si="25"/>
        <v>0</v>
      </c>
      <c r="AI111" s="52">
        <f t="shared" si="26"/>
        <v>0</v>
      </c>
      <c r="AJ111" s="52">
        <f t="shared" si="27"/>
        <v>0</v>
      </c>
      <c r="AK111" s="52">
        <f t="shared" si="28"/>
        <v>0</v>
      </c>
      <c r="AL111" s="52">
        <f t="shared" si="29"/>
        <v>0</v>
      </c>
      <c r="AN111" s="52">
        <f t="shared" si="30"/>
        <v>0</v>
      </c>
      <c r="AO111" s="52">
        <f t="shared" si="31"/>
        <v>0</v>
      </c>
      <c r="AP111" s="52">
        <f t="shared" si="32"/>
        <v>0</v>
      </c>
      <c r="AQ111" s="52">
        <f t="shared" si="33"/>
        <v>0</v>
      </c>
      <c r="AR111" s="52">
        <f t="shared" si="34"/>
        <v>0</v>
      </c>
    </row>
    <row r="112" spans="1:44">
      <c r="A112" s="52">
        <v>193508</v>
      </c>
      <c r="B112" s="52">
        <v>4.22</v>
      </c>
      <c r="C112" s="52">
        <v>8.68</v>
      </c>
      <c r="D112" s="52">
        <v>14.45</v>
      </c>
      <c r="E112" s="52">
        <v>2.57</v>
      </c>
      <c r="F112" s="52">
        <v>2.2000000000000002</v>
      </c>
      <c r="G112" s="52">
        <v>3.75</v>
      </c>
      <c r="H112" s="52">
        <v>2.65</v>
      </c>
      <c r="I112" s="52">
        <v>6.28</v>
      </c>
      <c r="J112" s="52">
        <v>5.7</v>
      </c>
      <c r="K112" s="52">
        <v>0.01</v>
      </c>
      <c r="L112" s="52">
        <f t="shared" si="18"/>
        <v>2.6599999999999997</v>
      </c>
      <c r="M112" s="113">
        <f t="shared" si="19"/>
        <v>1935.6666666666661</v>
      </c>
      <c r="N112" s="52">
        <f t="shared" si="35"/>
        <v>16.058550540274343</v>
      </c>
      <c r="AA112" s="52">
        <v>193508</v>
      </c>
      <c r="AB112" s="52">
        <f t="shared" si="20"/>
        <v>2.65</v>
      </c>
      <c r="AC112" s="52">
        <f t="shared" si="21"/>
        <v>2.56</v>
      </c>
      <c r="AD112" s="52">
        <f t="shared" si="22"/>
        <v>3.74</v>
      </c>
      <c r="AE112" s="52">
        <f t="shared" si="23"/>
        <v>4.21</v>
      </c>
      <c r="AF112" s="52">
        <f t="shared" si="24"/>
        <v>14.44</v>
      </c>
      <c r="AH112" s="52">
        <f t="shared" si="25"/>
        <v>0</v>
      </c>
      <c r="AI112" s="52">
        <f t="shared" si="26"/>
        <v>0</v>
      </c>
      <c r="AJ112" s="52">
        <f t="shared" si="27"/>
        <v>0</v>
      </c>
      <c r="AK112" s="52">
        <f t="shared" si="28"/>
        <v>0</v>
      </c>
      <c r="AL112" s="52">
        <f t="shared" si="29"/>
        <v>0</v>
      </c>
      <c r="AN112" s="52">
        <f t="shared" si="30"/>
        <v>0</v>
      </c>
      <c r="AO112" s="52">
        <f t="shared" si="31"/>
        <v>0</v>
      </c>
      <c r="AP112" s="52">
        <f t="shared" si="32"/>
        <v>0</v>
      </c>
      <c r="AQ112" s="52">
        <f t="shared" si="33"/>
        <v>0</v>
      </c>
      <c r="AR112" s="52">
        <f t="shared" si="34"/>
        <v>0</v>
      </c>
    </row>
    <row r="113" spans="1:44">
      <c r="A113" s="52">
        <v>193509</v>
      </c>
      <c r="B113" s="52">
        <v>5.09</v>
      </c>
      <c r="C113" s="52">
        <v>5.53</v>
      </c>
      <c r="D113" s="52">
        <v>0.56000000000000005</v>
      </c>
      <c r="E113" s="52">
        <v>4.68</v>
      </c>
      <c r="F113" s="52">
        <v>0.68</v>
      </c>
      <c r="G113" s="52">
        <v>1.1200000000000001</v>
      </c>
      <c r="H113" s="52">
        <v>2.63</v>
      </c>
      <c r="I113" s="52">
        <v>1.57</v>
      </c>
      <c r="J113" s="52">
        <v>-4.05</v>
      </c>
      <c r="K113" s="52">
        <v>0.01</v>
      </c>
      <c r="L113" s="52">
        <f t="shared" si="18"/>
        <v>2.6399999999999997</v>
      </c>
      <c r="M113" s="113">
        <f t="shared" si="19"/>
        <v>1935.7499999999993</v>
      </c>
      <c r="N113" s="52">
        <f t="shared" si="35"/>
        <v>15.840437034834155</v>
      </c>
      <c r="AA113" s="52">
        <v>193509</v>
      </c>
      <c r="AB113" s="52">
        <f t="shared" si="20"/>
        <v>2.63</v>
      </c>
      <c r="AC113" s="52">
        <f t="shared" si="21"/>
        <v>4.67</v>
      </c>
      <c r="AD113" s="52">
        <f t="shared" si="22"/>
        <v>1.1100000000000001</v>
      </c>
      <c r="AE113" s="52">
        <f t="shared" si="23"/>
        <v>5.08</v>
      </c>
      <c r="AF113" s="52">
        <f t="shared" si="24"/>
        <v>0.55000000000000004</v>
      </c>
      <c r="AH113" s="52">
        <f t="shared" si="25"/>
        <v>0</v>
      </c>
      <c r="AI113" s="52">
        <f t="shared" si="26"/>
        <v>0</v>
      </c>
      <c r="AJ113" s="52">
        <f t="shared" si="27"/>
        <v>0</v>
      </c>
      <c r="AK113" s="52">
        <f t="shared" si="28"/>
        <v>0</v>
      </c>
      <c r="AL113" s="52">
        <f t="shared" si="29"/>
        <v>0</v>
      </c>
      <c r="AN113" s="52">
        <f t="shared" si="30"/>
        <v>0</v>
      </c>
      <c r="AO113" s="52">
        <f t="shared" si="31"/>
        <v>0</v>
      </c>
      <c r="AP113" s="52">
        <f t="shared" si="32"/>
        <v>0</v>
      </c>
      <c r="AQ113" s="52">
        <f t="shared" si="33"/>
        <v>0</v>
      </c>
      <c r="AR113" s="52">
        <f t="shared" si="34"/>
        <v>0</v>
      </c>
    </row>
    <row r="114" spans="1:44">
      <c r="A114" s="52">
        <v>193510</v>
      </c>
      <c r="B114" s="52">
        <v>10.91</v>
      </c>
      <c r="C114" s="52">
        <v>10.85</v>
      </c>
      <c r="D114" s="52">
        <v>6.81</v>
      </c>
      <c r="E114" s="52">
        <v>6.6</v>
      </c>
      <c r="F114" s="52">
        <v>7.98</v>
      </c>
      <c r="G114" s="52">
        <v>6.03</v>
      </c>
      <c r="H114" s="52">
        <v>7.03</v>
      </c>
      <c r="I114" s="52">
        <v>2.65</v>
      </c>
      <c r="J114" s="52">
        <v>-2.33</v>
      </c>
      <c r="K114" s="52">
        <v>0.01</v>
      </c>
      <c r="L114" s="52">
        <f t="shared" si="18"/>
        <v>7.04</v>
      </c>
      <c r="M114" s="113">
        <f t="shared" si="19"/>
        <v>1935.8333333333326</v>
      </c>
      <c r="N114" s="52">
        <f t="shared" si="35"/>
        <v>15.773716919437394</v>
      </c>
      <c r="AA114" s="52">
        <v>193510</v>
      </c>
      <c r="AB114" s="52">
        <f t="shared" si="20"/>
        <v>7.03</v>
      </c>
      <c r="AC114" s="52">
        <f t="shared" si="21"/>
        <v>6.59</v>
      </c>
      <c r="AD114" s="52">
        <f t="shared" si="22"/>
        <v>6.0200000000000005</v>
      </c>
      <c r="AE114" s="52">
        <f t="shared" si="23"/>
        <v>10.9</v>
      </c>
      <c r="AF114" s="52">
        <f t="shared" si="24"/>
        <v>6.8</v>
      </c>
      <c r="AH114" s="52">
        <f t="shared" si="25"/>
        <v>0</v>
      </c>
      <c r="AI114" s="52">
        <f t="shared" si="26"/>
        <v>0</v>
      </c>
      <c r="AJ114" s="52">
        <f t="shared" si="27"/>
        <v>0</v>
      </c>
      <c r="AK114" s="52">
        <f t="shared" si="28"/>
        <v>0</v>
      </c>
      <c r="AL114" s="52">
        <f t="shared" si="29"/>
        <v>0</v>
      </c>
      <c r="AN114" s="52">
        <f t="shared" si="30"/>
        <v>0</v>
      </c>
      <c r="AO114" s="52">
        <f t="shared" si="31"/>
        <v>0</v>
      </c>
      <c r="AP114" s="52">
        <f t="shared" si="32"/>
        <v>0</v>
      </c>
      <c r="AQ114" s="52">
        <f t="shared" si="33"/>
        <v>0</v>
      </c>
      <c r="AR114" s="52">
        <f t="shared" si="34"/>
        <v>0</v>
      </c>
    </row>
    <row r="115" spans="1:44">
      <c r="A115" s="52">
        <v>193511</v>
      </c>
      <c r="B115" s="52">
        <v>6.7</v>
      </c>
      <c r="C115" s="52">
        <v>10.45</v>
      </c>
      <c r="D115" s="52">
        <v>18.97</v>
      </c>
      <c r="E115" s="52">
        <v>3.04</v>
      </c>
      <c r="F115" s="52">
        <v>5.61</v>
      </c>
      <c r="G115" s="52">
        <v>14.57</v>
      </c>
      <c r="H115" s="52">
        <v>4.88</v>
      </c>
      <c r="I115" s="52">
        <v>4.3</v>
      </c>
      <c r="J115" s="52">
        <v>11.91</v>
      </c>
      <c r="K115" s="52">
        <v>0.02</v>
      </c>
      <c r="L115" s="52">
        <f t="shared" si="18"/>
        <v>4.8999999999999995</v>
      </c>
      <c r="M115" s="113">
        <f t="shared" si="19"/>
        <v>1935.9166666666658</v>
      </c>
      <c r="N115" s="52">
        <f t="shared" si="35"/>
        <v>14.892417533765295</v>
      </c>
      <c r="AA115" s="52">
        <v>193511</v>
      </c>
      <c r="AB115" s="52">
        <f t="shared" si="20"/>
        <v>4.88</v>
      </c>
      <c r="AC115" s="52">
        <f t="shared" si="21"/>
        <v>3.02</v>
      </c>
      <c r="AD115" s="52">
        <f t="shared" si="22"/>
        <v>14.55</v>
      </c>
      <c r="AE115" s="52">
        <f t="shared" si="23"/>
        <v>6.6800000000000006</v>
      </c>
      <c r="AF115" s="52">
        <f t="shared" si="24"/>
        <v>18.95</v>
      </c>
      <c r="AH115" s="52">
        <f t="shared" si="25"/>
        <v>0</v>
      </c>
      <c r="AI115" s="52">
        <f t="shared" si="26"/>
        <v>0</v>
      </c>
      <c r="AJ115" s="52">
        <f t="shared" si="27"/>
        <v>0</v>
      </c>
      <c r="AK115" s="52">
        <f t="shared" si="28"/>
        <v>0</v>
      </c>
      <c r="AL115" s="52">
        <f t="shared" si="29"/>
        <v>0</v>
      </c>
      <c r="AN115" s="52">
        <f t="shared" si="30"/>
        <v>0</v>
      </c>
      <c r="AO115" s="52">
        <f t="shared" si="31"/>
        <v>0</v>
      </c>
      <c r="AP115" s="52">
        <f t="shared" si="32"/>
        <v>0</v>
      </c>
      <c r="AQ115" s="52">
        <f t="shared" si="33"/>
        <v>0</v>
      </c>
      <c r="AR115" s="52">
        <f t="shared" si="34"/>
        <v>0</v>
      </c>
    </row>
    <row r="116" spans="1:44">
      <c r="A116" s="52">
        <v>193512</v>
      </c>
      <c r="B116" s="52">
        <v>5.77</v>
      </c>
      <c r="C116" s="52">
        <v>10.16</v>
      </c>
      <c r="D116" s="52">
        <v>2.2200000000000002</v>
      </c>
      <c r="E116" s="52">
        <v>2.98</v>
      </c>
      <c r="F116" s="52">
        <v>5.81</v>
      </c>
      <c r="G116" s="52">
        <v>8.69</v>
      </c>
      <c r="H116" s="52">
        <v>4.5599999999999996</v>
      </c>
      <c r="I116" s="52">
        <v>0.22</v>
      </c>
      <c r="J116" s="52">
        <v>1.07</v>
      </c>
      <c r="K116" s="52">
        <v>0.01</v>
      </c>
      <c r="L116" s="52">
        <f t="shared" si="18"/>
        <v>4.5699999999999994</v>
      </c>
      <c r="M116" s="113">
        <f t="shared" si="19"/>
        <v>1935.9999999999991</v>
      </c>
      <c r="N116" s="52">
        <f t="shared" si="35"/>
        <v>14.711075295967872</v>
      </c>
      <c r="AA116" s="52">
        <v>193512</v>
      </c>
      <c r="AB116" s="52">
        <f t="shared" si="20"/>
        <v>4.5599999999999996</v>
      </c>
      <c r="AC116" s="52">
        <f t="shared" si="21"/>
        <v>2.97</v>
      </c>
      <c r="AD116" s="52">
        <f t="shared" si="22"/>
        <v>8.68</v>
      </c>
      <c r="AE116" s="52">
        <f t="shared" si="23"/>
        <v>5.76</v>
      </c>
      <c r="AF116" s="52">
        <f t="shared" si="24"/>
        <v>2.2100000000000004</v>
      </c>
      <c r="AH116" s="52">
        <f t="shared" si="25"/>
        <v>0</v>
      </c>
      <c r="AI116" s="52">
        <f t="shared" si="26"/>
        <v>0</v>
      </c>
      <c r="AJ116" s="52">
        <f t="shared" si="27"/>
        <v>0</v>
      </c>
      <c r="AK116" s="52">
        <f t="shared" si="28"/>
        <v>0</v>
      </c>
      <c r="AL116" s="52">
        <f t="shared" si="29"/>
        <v>0</v>
      </c>
      <c r="AN116" s="52">
        <f t="shared" si="30"/>
        <v>0</v>
      </c>
      <c r="AO116" s="52">
        <f t="shared" si="31"/>
        <v>0</v>
      </c>
      <c r="AP116" s="52">
        <f t="shared" si="32"/>
        <v>0</v>
      </c>
      <c r="AQ116" s="52">
        <f t="shared" si="33"/>
        <v>0</v>
      </c>
      <c r="AR116" s="52">
        <f t="shared" si="34"/>
        <v>0</v>
      </c>
    </row>
    <row r="117" spans="1:44">
      <c r="A117" s="52">
        <v>193601</v>
      </c>
      <c r="B117" s="52">
        <v>10.32</v>
      </c>
      <c r="C117" s="52">
        <v>7.67</v>
      </c>
      <c r="D117" s="52">
        <v>22.38</v>
      </c>
      <c r="E117" s="52">
        <v>3.29</v>
      </c>
      <c r="F117" s="52">
        <v>9.5299999999999994</v>
      </c>
      <c r="G117" s="52">
        <v>12.24</v>
      </c>
      <c r="H117" s="52">
        <v>6.89</v>
      </c>
      <c r="I117" s="52">
        <v>5.0999999999999996</v>
      </c>
      <c r="J117" s="52">
        <v>10.51</v>
      </c>
      <c r="K117" s="52">
        <v>0.01</v>
      </c>
      <c r="L117" s="52">
        <f t="shared" si="18"/>
        <v>6.8999999999999995</v>
      </c>
      <c r="M117" s="113">
        <f t="shared" si="19"/>
        <v>1936.0833333333333</v>
      </c>
      <c r="N117" s="52">
        <f t="shared" si="35"/>
        <v>13.146761440127996</v>
      </c>
      <c r="AA117" s="52">
        <v>193601</v>
      </c>
      <c r="AB117" s="52">
        <f t="shared" si="20"/>
        <v>6.89</v>
      </c>
      <c r="AC117" s="52">
        <f t="shared" si="21"/>
        <v>3.2800000000000002</v>
      </c>
      <c r="AD117" s="52">
        <f t="shared" si="22"/>
        <v>12.23</v>
      </c>
      <c r="AE117" s="52">
        <f t="shared" si="23"/>
        <v>10.31</v>
      </c>
      <c r="AF117" s="52">
        <f t="shared" si="24"/>
        <v>22.369999999999997</v>
      </c>
      <c r="AH117" s="52">
        <f t="shared" si="25"/>
        <v>0</v>
      </c>
      <c r="AI117" s="52">
        <f t="shared" si="26"/>
        <v>0</v>
      </c>
      <c r="AJ117" s="52">
        <f t="shared" si="27"/>
        <v>0</v>
      </c>
      <c r="AK117" s="52">
        <f t="shared" si="28"/>
        <v>0</v>
      </c>
      <c r="AL117" s="52">
        <f t="shared" si="29"/>
        <v>0</v>
      </c>
      <c r="AN117" s="52">
        <f t="shared" si="30"/>
        <v>0</v>
      </c>
      <c r="AO117" s="52">
        <f t="shared" si="31"/>
        <v>0</v>
      </c>
      <c r="AP117" s="52">
        <f t="shared" si="32"/>
        <v>0</v>
      </c>
      <c r="AQ117" s="52">
        <f t="shared" si="33"/>
        <v>0</v>
      </c>
      <c r="AR117" s="52">
        <f t="shared" si="34"/>
        <v>0</v>
      </c>
    </row>
    <row r="118" spans="1:44">
      <c r="A118" s="52">
        <v>193602</v>
      </c>
      <c r="B118" s="52">
        <v>1.9</v>
      </c>
      <c r="C118" s="52">
        <v>6.56</v>
      </c>
      <c r="D118" s="52">
        <v>6.78</v>
      </c>
      <c r="E118" s="52">
        <v>1.91</v>
      </c>
      <c r="F118" s="52">
        <v>2.81</v>
      </c>
      <c r="G118" s="52">
        <v>7.1</v>
      </c>
      <c r="H118" s="52">
        <v>2.4900000000000002</v>
      </c>
      <c r="I118" s="52">
        <v>1.1399999999999999</v>
      </c>
      <c r="J118" s="52">
        <v>5.04</v>
      </c>
      <c r="K118" s="52">
        <v>0.01</v>
      </c>
      <c r="L118" s="52">
        <f t="shared" si="18"/>
        <v>2.5</v>
      </c>
      <c r="M118" s="113">
        <f t="shared" si="19"/>
        <v>1936.1666666666665</v>
      </c>
      <c r="N118" s="52">
        <f t="shared" si="35"/>
        <v>11.58671810150037</v>
      </c>
      <c r="AA118" s="52">
        <v>193602</v>
      </c>
      <c r="AB118" s="52">
        <f t="shared" si="20"/>
        <v>2.4900000000000002</v>
      </c>
      <c r="AC118" s="52">
        <f t="shared" si="21"/>
        <v>1.9</v>
      </c>
      <c r="AD118" s="52">
        <f t="shared" si="22"/>
        <v>7.09</v>
      </c>
      <c r="AE118" s="52">
        <f t="shared" si="23"/>
        <v>1.89</v>
      </c>
      <c r="AF118" s="52">
        <f t="shared" si="24"/>
        <v>6.7700000000000005</v>
      </c>
      <c r="AH118" s="52">
        <f t="shared" si="25"/>
        <v>0</v>
      </c>
      <c r="AI118" s="52">
        <f t="shared" si="26"/>
        <v>0</v>
      </c>
      <c r="AJ118" s="52">
        <f t="shared" si="27"/>
        <v>0</v>
      </c>
      <c r="AK118" s="52">
        <f t="shared" si="28"/>
        <v>0</v>
      </c>
      <c r="AL118" s="52">
        <f t="shared" si="29"/>
        <v>0</v>
      </c>
      <c r="AN118" s="52">
        <f t="shared" si="30"/>
        <v>0</v>
      </c>
      <c r="AO118" s="52">
        <f t="shared" si="31"/>
        <v>0</v>
      </c>
      <c r="AP118" s="52">
        <f t="shared" si="32"/>
        <v>0</v>
      </c>
      <c r="AQ118" s="52">
        <f t="shared" si="33"/>
        <v>0</v>
      </c>
      <c r="AR118" s="52">
        <f t="shared" si="34"/>
        <v>0</v>
      </c>
    </row>
    <row r="119" spans="1:44">
      <c r="A119" s="52">
        <v>193603</v>
      </c>
      <c r="B119" s="52">
        <v>0.51</v>
      </c>
      <c r="C119" s="52">
        <v>2.34</v>
      </c>
      <c r="D119" s="52">
        <v>0.83</v>
      </c>
      <c r="E119" s="52">
        <v>2.64</v>
      </c>
      <c r="F119" s="52">
        <v>0.06</v>
      </c>
      <c r="G119" s="52">
        <v>-1.01</v>
      </c>
      <c r="H119" s="52">
        <v>0.99</v>
      </c>
      <c r="I119" s="52">
        <v>0.66</v>
      </c>
      <c r="J119" s="52">
        <v>-1.66</v>
      </c>
      <c r="K119" s="52">
        <v>0.02</v>
      </c>
      <c r="L119" s="52">
        <f t="shared" si="18"/>
        <v>1.01</v>
      </c>
      <c r="M119" s="113">
        <f t="shared" si="19"/>
        <v>1936.2499999999998</v>
      </c>
      <c r="N119" s="52">
        <f t="shared" si="35"/>
        <v>8.5560882098389666</v>
      </c>
      <c r="AA119" s="52">
        <v>193603</v>
      </c>
      <c r="AB119" s="52">
        <f t="shared" si="20"/>
        <v>0.99</v>
      </c>
      <c r="AC119" s="52">
        <f t="shared" si="21"/>
        <v>2.62</v>
      </c>
      <c r="AD119" s="52">
        <f t="shared" si="22"/>
        <v>-1.03</v>
      </c>
      <c r="AE119" s="52">
        <f t="shared" si="23"/>
        <v>0.49</v>
      </c>
      <c r="AF119" s="52">
        <f t="shared" si="24"/>
        <v>0.80999999999999994</v>
      </c>
      <c r="AH119" s="52">
        <f t="shared" si="25"/>
        <v>0</v>
      </c>
      <c r="AI119" s="52">
        <f t="shared" si="26"/>
        <v>0</v>
      </c>
      <c r="AJ119" s="52">
        <f t="shared" si="27"/>
        <v>0</v>
      </c>
      <c r="AK119" s="52">
        <f t="shared" si="28"/>
        <v>0</v>
      </c>
      <c r="AL119" s="52">
        <f t="shared" si="29"/>
        <v>0</v>
      </c>
      <c r="AN119" s="52">
        <f t="shared" si="30"/>
        <v>0</v>
      </c>
      <c r="AO119" s="52">
        <f t="shared" si="31"/>
        <v>0</v>
      </c>
      <c r="AP119" s="52">
        <f t="shared" si="32"/>
        <v>0</v>
      </c>
      <c r="AQ119" s="52">
        <f t="shared" si="33"/>
        <v>0</v>
      </c>
      <c r="AR119" s="52">
        <f t="shared" si="34"/>
        <v>0</v>
      </c>
    </row>
    <row r="120" spans="1:44">
      <c r="A120" s="52">
        <v>193604</v>
      </c>
      <c r="B120" s="52">
        <v>-14.39</v>
      </c>
      <c r="C120" s="52">
        <v>-13.97</v>
      </c>
      <c r="D120" s="52">
        <v>-15.46</v>
      </c>
      <c r="E120" s="52">
        <v>-7.16</v>
      </c>
      <c r="F120" s="52">
        <v>-8.35</v>
      </c>
      <c r="G120" s="52">
        <v>-10.25</v>
      </c>
      <c r="H120" s="52">
        <v>-8.14</v>
      </c>
      <c r="I120" s="52">
        <v>-6.03</v>
      </c>
      <c r="J120" s="52">
        <v>-2.08</v>
      </c>
      <c r="K120" s="52">
        <v>0.02</v>
      </c>
      <c r="L120" s="52">
        <f t="shared" si="18"/>
        <v>-8.120000000000001</v>
      </c>
      <c r="M120" s="113">
        <f t="shared" si="19"/>
        <v>1936.333333333333</v>
      </c>
      <c r="N120" s="52">
        <f t="shared" si="35"/>
        <v>14.515950787761962</v>
      </c>
      <c r="AA120" s="52">
        <v>193604</v>
      </c>
      <c r="AB120" s="52">
        <f t="shared" si="20"/>
        <v>-8.14</v>
      </c>
      <c r="AC120" s="52">
        <f t="shared" si="21"/>
        <v>-7.18</v>
      </c>
      <c r="AD120" s="52">
        <f t="shared" si="22"/>
        <v>-10.27</v>
      </c>
      <c r="AE120" s="52">
        <f t="shared" si="23"/>
        <v>-14.41</v>
      </c>
      <c r="AF120" s="52">
        <f t="shared" si="24"/>
        <v>-15.48</v>
      </c>
      <c r="AH120" s="52">
        <f t="shared" si="25"/>
        <v>0</v>
      </c>
      <c r="AI120" s="52">
        <f t="shared" si="26"/>
        <v>0</v>
      </c>
      <c r="AJ120" s="52">
        <f t="shared" si="27"/>
        <v>0</v>
      </c>
      <c r="AK120" s="52">
        <f t="shared" si="28"/>
        <v>0</v>
      </c>
      <c r="AL120" s="52">
        <f t="shared" si="29"/>
        <v>0</v>
      </c>
      <c r="AN120" s="52">
        <f t="shared" si="30"/>
        <v>0</v>
      </c>
      <c r="AO120" s="52">
        <f t="shared" si="31"/>
        <v>0</v>
      </c>
      <c r="AP120" s="52">
        <f t="shared" si="32"/>
        <v>0</v>
      </c>
      <c r="AQ120" s="52">
        <f t="shared" si="33"/>
        <v>0</v>
      </c>
      <c r="AR120" s="52">
        <f t="shared" si="34"/>
        <v>-15.48</v>
      </c>
    </row>
    <row r="121" spans="1:44">
      <c r="A121" s="52">
        <v>193605</v>
      </c>
      <c r="B121" s="52">
        <v>4.9000000000000004</v>
      </c>
      <c r="C121" s="52">
        <v>5.59</v>
      </c>
      <c r="D121" s="52">
        <v>8.68</v>
      </c>
      <c r="E121" s="52">
        <v>5.0599999999999996</v>
      </c>
      <c r="F121" s="52">
        <v>5.1100000000000003</v>
      </c>
      <c r="G121" s="52">
        <v>6.55</v>
      </c>
      <c r="H121" s="52">
        <v>5.19</v>
      </c>
      <c r="I121" s="52">
        <v>0.81</v>
      </c>
      <c r="J121" s="52">
        <v>2.63</v>
      </c>
      <c r="K121" s="52">
        <v>0.02</v>
      </c>
      <c r="L121" s="52">
        <f t="shared" si="18"/>
        <v>5.21</v>
      </c>
      <c r="M121" s="113">
        <f t="shared" si="19"/>
        <v>1936.4166666666663</v>
      </c>
      <c r="N121" s="52">
        <f t="shared" si="35"/>
        <v>14.625517861849294</v>
      </c>
      <c r="AA121" s="52">
        <v>193605</v>
      </c>
      <c r="AB121" s="52">
        <f t="shared" si="20"/>
        <v>5.19</v>
      </c>
      <c r="AC121" s="52">
        <f t="shared" si="21"/>
        <v>5.04</v>
      </c>
      <c r="AD121" s="52">
        <f t="shared" si="22"/>
        <v>6.53</v>
      </c>
      <c r="AE121" s="52">
        <f t="shared" si="23"/>
        <v>4.8800000000000008</v>
      </c>
      <c r="AF121" s="52">
        <f t="shared" si="24"/>
        <v>8.66</v>
      </c>
      <c r="AH121" s="52">
        <f t="shared" si="25"/>
        <v>0</v>
      </c>
      <c r="AI121" s="52">
        <f t="shared" si="26"/>
        <v>0</v>
      </c>
      <c r="AJ121" s="52">
        <f t="shared" si="27"/>
        <v>0</v>
      </c>
      <c r="AK121" s="52">
        <f t="shared" si="28"/>
        <v>0</v>
      </c>
      <c r="AL121" s="52">
        <f t="shared" si="29"/>
        <v>0</v>
      </c>
      <c r="AN121" s="52">
        <f t="shared" si="30"/>
        <v>0</v>
      </c>
      <c r="AO121" s="52">
        <f t="shared" si="31"/>
        <v>0</v>
      </c>
      <c r="AP121" s="52">
        <f t="shared" si="32"/>
        <v>0</v>
      </c>
      <c r="AQ121" s="52">
        <f t="shared" si="33"/>
        <v>0</v>
      </c>
      <c r="AR121" s="52">
        <f t="shared" si="34"/>
        <v>0</v>
      </c>
    </row>
    <row r="122" spans="1:44">
      <c r="A122" s="52">
        <v>193606</v>
      </c>
      <c r="B122" s="52">
        <v>-2.21</v>
      </c>
      <c r="C122" s="52">
        <v>-0.26</v>
      </c>
      <c r="D122" s="52">
        <v>-1.25</v>
      </c>
      <c r="E122" s="52">
        <v>3.63</v>
      </c>
      <c r="F122" s="52">
        <v>2.14</v>
      </c>
      <c r="G122" s="52">
        <v>0.27</v>
      </c>
      <c r="H122" s="52">
        <v>2.4</v>
      </c>
      <c r="I122" s="52">
        <v>-3.25</v>
      </c>
      <c r="J122" s="52">
        <v>-1.2</v>
      </c>
      <c r="K122" s="52">
        <v>0.03</v>
      </c>
      <c r="L122" s="52">
        <f t="shared" si="18"/>
        <v>2.4299999999999997</v>
      </c>
      <c r="M122" s="113">
        <f t="shared" si="19"/>
        <v>1936.4999999999995</v>
      </c>
      <c r="N122" s="52">
        <f t="shared" si="35"/>
        <v>14.423687588004796</v>
      </c>
      <c r="AA122" s="52">
        <v>193606</v>
      </c>
      <c r="AB122" s="52">
        <f t="shared" si="20"/>
        <v>2.4</v>
      </c>
      <c r="AC122" s="52">
        <f t="shared" si="21"/>
        <v>3.6</v>
      </c>
      <c r="AD122" s="52">
        <f t="shared" si="22"/>
        <v>0.24000000000000002</v>
      </c>
      <c r="AE122" s="52">
        <f t="shared" si="23"/>
        <v>-2.2399999999999998</v>
      </c>
      <c r="AF122" s="52">
        <f t="shared" si="24"/>
        <v>-1.28</v>
      </c>
      <c r="AH122" s="52">
        <f t="shared" si="25"/>
        <v>0</v>
      </c>
      <c r="AI122" s="52">
        <f t="shared" si="26"/>
        <v>0</v>
      </c>
      <c r="AJ122" s="52">
        <f t="shared" si="27"/>
        <v>0</v>
      </c>
      <c r="AK122" s="52">
        <f t="shared" si="28"/>
        <v>0</v>
      </c>
      <c r="AL122" s="52">
        <f t="shared" si="29"/>
        <v>0</v>
      </c>
      <c r="AN122" s="52">
        <f t="shared" si="30"/>
        <v>0</v>
      </c>
      <c r="AO122" s="52">
        <f t="shared" si="31"/>
        <v>0</v>
      </c>
      <c r="AP122" s="52">
        <f t="shared" si="32"/>
        <v>0</v>
      </c>
      <c r="AQ122" s="52">
        <f t="shared" si="33"/>
        <v>0</v>
      </c>
      <c r="AR122" s="52">
        <f t="shared" si="34"/>
        <v>0</v>
      </c>
    </row>
    <row r="123" spans="1:44">
      <c r="A123" s="52">
        <v>193607</v>
      </c>
      <c r="B123" s="52">
        <v>10.63</v>
      </c>
      <c r="C123" s="52">
        <v>7.62</v>
      </c>
      <c r="D123" s="52">
        <v>9.4700000000000006</v>
      </c>
      <c r="E123" s="52">
        <v>5.92</v>
      </c>
      <c r="F123" s="52">
        <v>6.2</v>
      </c>
      <c r="G123" s="52">
        <v>12.2</v>
      </c>
      <c r="H123" s="52">
        <v>6.67</v>
      </c>
      <c r="I123" s="52">
        <v>1.1399999999999999</v>
      </c>
      <c r="J123" s="52">
        <v>2.56</v>
      </c>
      <c r="K123" s="52">
        <v>0.01</v>
      </c>
      <c r="L123" s="52">
        <f t="shared" si="18"/>
        <v>6.68</v>
      </c>
      <c r="M123" s="113">
        <f t="shared" si="19"/>
        <v>1936.5833333333328</v>
      </c>
      <c r="N123" s="52">
        <f t="shared" si="35"/>
        <v>14.175794991335183</v>
      </c>
      <c r="AA123" s="52">
        <v>193607</v>
      </c>
      <c r="AB123" s="52">
        <f t="shared" si="20"/>
        <v>6.67</v>
      </c>
      <c r="AC123" s="52">
        <f t="shared" si="21"/>
        <v>5.91</v>
      </c>
      <c r="AD123" s="52">
        <f t="shared" si="22"/>
        <v>12.19</v>
      </c>
      <c r="AE123" s="52">
        <f t="shared" si="23"/>
        <v>10.620000000000001</v>
      </c>
      <c r="AF123" s="52">
        <f t="shared" si="24"/>
        <v>9.4600000000000009</v>
      </c>
      <c r="AH123" s="52">
        <f t="shared" si="25"/>
        <v>0</v>
      </c>
      <c r="AI123" s="52">
        <f t="shared" si="26"/>
        <v>0</v>
      </c>
      <c r="AJ123" s="52">
        <f t="shared" si="27"/>
        <v>0</v>
      </c>
      <c r="AK123" s="52">
        <f t="shared" si="28"/>
        <v>0</v>
      </c>
      <c r="AL123" s="52">
        <f t="shared" si="29"/>
        <v>0</v>
      </c>
      <c r="AN123" s="52">
        <f t="shared" si="30"/>
        <v>0</v>
      </c>
      <c r="AO123" s="52">
        <f t="shared" si="31"/>
        <v>0</v>
      </c>
      <c r="AP123" s="52">
        <f t="shared" si="32"/>
        <v>0</v>
      </c>
      <c r="AQ123" s="52">
        <f t="shared" si="33"/>
        <v>0</v>
      </c>
      <c r="AR123" s="52">
        <f t="shared" si="34"/>
        <v>0</v>
      </c>
    </row>
    <row r="124" spans="1:44">
      <c r="A124" s="52">
        <v>193608</v>
      </c>
      <c r="B124" s="52">
        <v>0.65</v>
      </c>
      <c r="C124" s="52">
        <v>2.27</v>
      </c>
      <c r="D124" s="52">
        <v>4.62</v>
      </c>
      <c r="E124" s="52">
        <v>0.28999999999999998</v>
      </c>
      <c r="F124" s="52">
        <v>0.78</v>
      </c>
      <c r="G124" s="52">
        <v>4.3099999999999996</v>
      </c>
      <c r="H124" s="52">
        <v>0.99</v>
      </c>
      <c r="I124" s="52">
        <v>0.72</v>
      </c>
      <c r="J124" s="52">
        <v>3.99</v>
      </c>
      <c r="K124" s="52">
        <v>0.02</v>
      </c>
      <c r="L124" s="52">
        <f t="shared" si="18"/>
        <v>1.01</v>
      </c>
      <c r="M124" s="113">
        <f t="shared" si="19"/>
        <v>1936.6666666666661</v>
      </c>
      <c r="N124" s="52">
        <f t="shared" si="35"/>
        <v>14.340588297809568</v>
      </c>
      <c r="AA124" s="52">
        <v>193608</v>
      </c>
      <c r="AB124" s="52">
        <f t="shared" si="20"/>
        <v>0.99</v>
      </c>
      <c r="AC124" s="52">
        <f t="shared" si="21"/>
        <v>0.26999999999999996</v>
      </c>
      <c r="AD124" s="52">
        <f t="shared" si="22"/>
        <v>4.29</v>
      </c>
      <c r="AE124" s="52">
        <f t="shared" si="23"/>
        <v>0.63</v>
      </c>
      <c r="AF124" s="52">
        <f t="shared" si="24"/>
        <v>4.6000000000000005</v>
      </c>
      <c r="AH124" s="52">
        <f t="shared" si="25"/>
        <v>0</v>
      </c>
      <c r="AI124" s="52">
        <f t="shared" si="26"/>
        <v>0</v>
      </c>
      <c r="AJ124" s="52">
        <f t="shared" si="27"/>
        <v>0</v>
      </c>
      <c r="AK124" s="52">
        <f t="shared" si="28"/>
        <v>0</v>
      </c>
      <c r="AL124" s="52">
        <f t="shared" si="29"/>
        <v>0</v>
      </c>
      <c r="AN124" s="52">
        <f t="shared" si="30"/>
        <v>0</v>
      </c>
      <c r="AO124" s="52">
        <f t="shared" si="31"/>
        <v>0</v>
      </c>
      <c r="AP124" s="52">
        <f t="shared" si="32"/>
        <v>0</v>
      </c>
      <c r="AQ124" s="52">
        <f t="shared" si="33"/>
        <v>0</v>
      </c>
      <c r="AR124" s="52">
        <f t="shared" si="34"/>
        <v>0</v>
      </c>
    </row>
    <row r="125" spans="1:44">
      <c r="A125" s="52">
        <v>193609</v>
      </c>
      <c r="B125" s="52">
        <v>2.23</v>
      </c>
      <c r="C125" s="52">
        <v>4.96</v>
      </c>
      <c r="D125" s="52">
        <v>4.47</v>
      </c>
      <c r="E125" s="52">
        <v>0.92</v>
      </c>
      <c r="F125" s="52">
        <v>1.1000000000000001</v>
      </c>
      <c r="G125" s="52">
        <v>0.43</v>
      </c>
      <c r="H125" s="52">
        <v>0.98</v>
      </c>
      <c r="I125" s="52">
        <v>3.07</v>
      </c>
      <c r="J125" s="52">
        <v>0.88</v>
      </c>
      <c r="K125" s="52">
        <v>0.01</v>
      </c>
      <c r="L125" s="52">
        <f t="shared" si="18"/>
        <v>0.99</v>
      </c>
      <c r="M125" s="113">
        <f t="shared" si="19"/>
        <v>1936.7499999999993</v>
      </c>
      <c r="N125" s="52">
        <f t="shared" si="35"/>
        <v>14.487269333013472</v>
      </c>
      <c r="AA125" s="52">
        <v>193609</v>
      </c>
      <c r="AB125" s="52">
        <f t="shared" si="20"/>
        <v>0.98</v>
      </c>
      <c r="AC125" s="52">
        <f t="shared" si="21"/>
        <v>0.91</v>
      </c>
      <c r="AD125" s="52">
        <f t="shared" si="22"/>
        <v>0.42</v>
      </c>
      <c r="AE125" s="52">
        <f t="shared" si="23"/>
        <v>2.2200000000000002</v>
      </c>
      <c r="AF125" s="52">
        <f t="shared" si="24"/>
        <v>4.46</v>
      </c>
      <c r="AH125" s="52">
        <f t="shared" si="25"/>
        <v>0</v>
      </c>
      <c r="AI125" s="52">
        <f t="shared" si="26"/>
        <v>0</v>
      </c>
      <c r="AJ125" s="52">
        <f t="shared" si="27"/>
        <v>0</v>
      </c>
      <c r="AK125" s="52">
        <f t="shared" si="28"/>
        <v>0</v>
      </c>
      <c r="AL125" s="52">
        <f t="shared" si="29"/>
        <v>0</v>
      </c>
      <c r="AN125" s="52">
        <f t="shared" si="30"/>
        <v>0</v>
      </c>
      <c r="AO125" s="52">
        <f t="shared" si="31"/>
        <v>0</v>
      </c>
      <c r="AP125" s="52">
        <f t="shared" si="32"/>
        <v>0</v>
      </c>
      <c r="AQ125" s="52">
        <f t="shared" si="33"/>
        <v>0</v>
      </c>
      <c r="AR125" s="52">
        <f t="shared" si="34"/>
        <v>0</v>
      </c>
    </row>
    <row r="126" spans="1:44">
      <c r="A126" s="52">
        <v>193610</v>
      </c>
      <c r="B126" s="52">
        <v>3.71</v>
      </c>
      <c r="C126" s="52">
        <v>6.49</v>
      </c>
      <c r="D126" s="52">
        <v>6.51</v>
      </c>
      <c r="E126" s="52">
        <v>6.42</v>
      </c>
      <c r="F126" s="52">
        <v>8.8000000000000007</v>
      </c>
      <c r="G126" s="52">
        <v>8.66</v>
      </c>
      <c r="H126" s="52">
        <v>7.12</v>
      </c>
      <c r="I126" s="52">
        <v>-2.39</v>
      </c>
      <c r="J126" s="52">
        <v>2.52</v>
      </c>
      <c r="K126" s="52">
        <v>0.02</v>
      </c>
      <c r="L126" s="52">
        <f t="shared" si="18"/>
        <v>7.14</v>
      </c>
      <c r="M126" s="113">
        <f t="shared" si="19"/>
        <v>1936.8333333333326</v>
      </c>
      <c r="N126" s="52">
        <f t="shared" si="35"/>
        <v>14.515437550164558</v>
      </c>
      <c r="AA126" s="52">
        <v>193610</v>
      </c>
      <c r="AB126" s="52">
        <f t="shared" si="20"/>
        <v>7.12</v>
      </c>
      <c r="AC126" s="52">
        <f t="shared" si="21"/>
        <v>6.4</v>
      </c>
      <c r="AD126" s="52">
        <f t="shared" si="22"/>
        <v>8.64</v>
      </c>
      <c r="AE126" s="52">
        <f t="shared" si="23"/>
        <v>3.69</v>
      </c>
      <c r="AF126" s="52">
        <f t="shared" si="24"/>
        <v>6.49</v>
      </c>
      <c r="AH126" s="52">
        <f t="shared" si="25"/>
        <v>0</v>
      </c>
      <c r="AI126" s="52">
        <f t="shared" si="26"/>
        <v>0</v>
      </c>
      <c r="AJ126" s="52">
        <f t="shared" si="27"/>
        <v>0</v>
      </c>
      <c r="AK126" s="52">
        <f t="shared" si="28"/>
        <v>0</v>
      </c>
      <c r="AL126" s="52">
        <f t="shared" si="29"/>
        <v>0</v>
      </c>
      <c r="AN126" s="52">
        <f t="shared" si="30"/>
        <v>0</v>
      </c>
      <c r="AO126" s="52">
        <f t="shared" si="31"/>
        <v>0</v>
      </c>
      <c r="AP126" s="52">
        <f t="shared" si="32"/>
        <v>0</v>
      </c>
      <c r="AQ126" s="52">
        <f t="shared" si="33"/>
        <v>0</v>
      </c>
      <c r="AR126" s="52">
        <f t="shared" si="34"/>
        <v>0</v>
      </c>
    </row>
    <row r="127" spans="1:44">
      <c r="A127" s="52">
        <v>193611</v>
      </c>
      <c r="B127" s="52">
        <v>10.87</v>
      </c>
      <c r="C127" s="52">
        <v>9.07</v>
      </c>
      <c r="D127" s="52">
        <v>13.02</v>
      </c>
      <c r="E127" s="52">
        <v>3.39</v>
      </c>
      <c r="F127" s="52">
        <v>3.15</v>
      </c>
      <c r="G127" s="52">
        <v>-0.59</v>
      </c>
      <c r="H127" s="52">
        <v>3.27</v>
      </c>
      <c r="I127" s="52">
        <v>9.01</v>
      </c>
      <c r="J127" s="52">
        <v>-0.92</v>
      </c>
      <c r="K127" s="52">
        <v>0.01</v>
      </c>
      <c r="L127" s="52">
        <f t="shared" si="18"/>
        <v>3.28</v>
      </c>
      <c r="M127" s="113">
        <f t="shared" si="19"/>
        <v>1936.9166666666658</v>
      </c>
      <c r="N127" s="52">
        <f t="shared" si="35"/>
        <v>14.366601103696279</v>
      </c>
      <c r="AA127" s="52">
        <v>193611</v>
      </c>
      <c r="AB127" s="52">
        <f t="shared" si="20"/>
        <v>3.27</v>
      </c>
      <c r="AC127" s="52">
        <f t="shared" si="21"/>
        <v>3.3800000000000003</v>
      </c>
      <c r="AD127" s="52">
        <f t="shared" si="22"/>
        <v>-0.6</v>
      </c>
      <c r="AE127" s="52">
        <f t="shared" si="23"/>
        <v>10.86</v>
      </c>
      <c r="AF127" s="52">
        <f t="shared" si="24"/>
        <v>13.01</v>
      </c>
      <c r="AH127" s="52">
        <f t="shared" si="25"/>
        <v>0</v>
      </c>
      <c r="AI127" s="52">
        <f t="shared" si="26"/>
        <v>0</v>
      </c>
      <c r="AJ127" s="52">
        <f t="shared" si="27"/>
        <v>0</v>
      </c>
      <c r="AK127" s="52">
        <f t="shared" si="28"/>
        <v>0</v>
      </c>
      <c r="AL127" s="52">
        <f t="shared" si="29"/>
        <v>0</v>
      </c>
      <c r="AN127" s="52">
        <f t="shared" si="30"/>
        <v>0</v>
      </c>
      <c r="AO127" s="52">
        <f t="shared" si="31"/>
        <v>0</v>
      </c>
      <c r="AP127" s="52">
        <f t="shared" si="32"/>
        <v>0</v>
      </c>
      <c r="AQ127" s="52">
        <f t="shared" si="33"/>
        <v>0</v>
      </c>
      <c r="AR127" s="52">
        <f t="shared" si="34"/>
        <v>0</v>
      </c>
    </row>
    <row r="128" spans="1:44">
      <c r="A128" s="52">
        <v>193612</v>
      </c>
      <c r="B128" s="52">
        <v>2.04</v>
      </c>
      <c r="C128" s="52">
        <v>3.41</v>
      </c>
      <c r="D128" s="52">
        <v>7</v>
      </c>
      <c r="E128" s="52">
        <v>-1.83</v>
      </c>
      <c r="F128" s="52">
        <v>2.36</v>
      </c>
      <c r="G128" s="52">
        <v>1.1100000000000001</v>
      </c>
      <c r="H128" s="52">
        <v>0.21</v>
      </c>
      <c r="I128" s="52">
        <v>3.61</v>
      </c>
      <c r="J128" s="52">
        <v>3.96</v>
      </c>
      <c r="K128" s="52">
        <v>0</v>
      </c>
      <c r="L128" s="52">
        <f t="shared" si="18"/>
        <v>0.21</v>
      </c>
      <c r="M128" s="113">
        <f t="shared" si="19"/>
        <v>1936.9999999999991</v>
      </c>
      <c r="N128" s="52">
        <f t="shared" si="35"/>
        <v>14.438402077288696</v>
      </c>
      <c r="AA128" s="52">
        <v>193612</v>
      </c>
      <c r="AB128" s="52">
        <f t="shared" si="20"/>
        <v>0.21</v>
      </c>
      <c r="AC128" s="52">
        <f t="shared" si="21"/>
        <v>-1.83</v>
      </c>
      <c r="AD128" s="52">
        <f t="shared" si="22"/>
        <v>1.1100000000000001</v>
      </c>
      <c r="AE128" s="52">
        <f t="shared" si="23"/>
        <v>2.04</v>
      </c>
      <c r="AF128" s="52">
        <f t="shared" si="24"/>
        <v>7</v>
      </c>
      <c r="AH128" s="52">
        <f t="shared" si="25"/>
        <v>0</v>
      </c>
      <c r="AI128" s="52">
        <f t="shared" si="26"/>
        <v>0</v>
      </c>
      <c r="AJ128" s="52">
        <f t="shared" si="27"/>
        <v>0</v>
      </c>
      <c r="AK128" s="52">
        <f t="shared" si="28"/>
        <v>0</v>
      </c>
      <c r="AL128" s="52">
        <f t="shared" si="29"/>
        <v>0</v>
      </c>
      <c r="AN128" s="52">
        <f t="shared" si="30"/>
        <v>0</v>
      </c>
      <c r="AO128" s="52">
        <f t="shared" si="31"/>
        <v>0</v>
      </c>
      <c r="AP128" s="52">
        <f t="shared" si="32"/>
        <v>0</v>
      </c>
      <c r="AQ128" s="52">
        <f t="shared" si="33"/>
        <v>0</v>
      </c>
      <c r="AR128" s="52">
        <f t="shared" si="34"/>
        <v>0</v>
      </c>
    </row>
    <row r="129" spans="1:44">
      <c r="A129" s="52">
        <v>193701</v>
      </c>
      <c r="B129" s="52">
        <v>7.18</v>
      </c>
      <c r="C129" s="52">
        <v>7.34</v>
      </c>
      <c r="D129" s="52">
        <v>9.7200000000000006</v>
      </c>
      <c r="E129" s="52">
        <v>3.65</v>
      </c>
      <c r="F129" s="52">
        <v>1.35</v>
      </c>
      <c r="G129" s="52">
        <v>6.32</v>
      </c>
      <c r="H129" s="52">
        <v>3.35</v>
      </c>
      <c r="I129" s="52">
        <v>4.3099999999999996</v>
      </c>
      <c r="J129" s="52">
        <v>2.61</v>
      </c>
      <c r="K129" s="52">
        <v>0.01</v>
      </c>
      <c r="L129" s="52">
        <f t="shared" si="18"/>
        <v>3.36</v>
      </c>
      <c r="M129" s="113">
        <f t="shared" si="19"/>
        <v>1937.0833333333333</v>
      </c>
      <c r="N129" s="52">
        <f t="shared" si="35"/>
        <v>13.656034297235514</v>
      </c>
      <c r="AA129" s="52">
        <v>193701</v>
      </c>
      <c r="AB129" s="52">
        <f t="shared" si="20"/>
        <v>3.35</v>
      </c>
      <c r="AC129" s="52">
        <f t="shared" si="21"/>
        <v>3.64</v>
      </c>
      <c r="AD129" s="52">
        <f t="shared" si="22"/>
        <v>6.3100000000000005</v>
      </c>
      <c r="AE129" s="52">
        <f t="shared" si="23"/>
        <v>7.17</v>
      </c>
      <c r="AF129" s="52">
        <f t="shared" si="24"/>
        <v>9.7100000000000009</v>
      </c>
      <c r="AH129" s="52">
        <f t="shared" si="25"/>
        <v>0</v>
      </c>
      <c r="AI129" s="52">
        <f t="shared" si="26"/>
        <v>0</v>
      </c>
      <c r="AJ129" s="52">
        <f t="shared" si="27"/>
        <v>0</v>
      </c>
      <c r="AK129" s="52">
        <f t="shared" si="28"/>
        <v>0</v>
      </c>
      <c r="AL129" s="52">
        <f t="shared" si="29"/>
        <v>0</v>
      </c>
      <c r="AN129" s="52">
        <f t="shared" si="30"/>
        <v>0</v>
      </c>
      <c r="AO129" s="52">
        <f t="shared" si="31"/>
        <v>0</v>
      </c>
      <c r="AP129" s="52">
        <f t="shared" si="32"/>
        <v>0</v>
      </c>
      <c r="AQ129" s="52">
        <f t="shared" si="33"/>
        <v>0</v>
      </c>
      <c r="AR129" s="52">
        <f t="shared" si="34"/>
        <v>0</v>
      </c>
    </row>
    <row r="130" spans="1:44">
      <c r="A130" s="52">
        <v>193702</v>
      </c>
      <c r="B130" s="52">
        <v>3.28</v>
      </c>
      <c r="C130" s="52">
        <v>1.69</v>
      </c>
      <c r="D130" s="52">
        <v>6.24</v>
      </c>
      <c r="E130" s="52">
        <v>-0.22</v>
      </c>
      <c r="F130" s="52">
        <v>0.82</v>
      </c>
      <c r="G130" s="52">
        <v>6.92</v>
      </c>
      <c r="H130" s="52">
        <v>1.0900000000000001</v>
      </c>
      <c r="I130" s="52">
        <v>1.23</v>
      </c>
      <c r="J130" s="52">
        <v>5.05</v>
      </c>
      <c r="K130" s="52">
        <v>0.02</v>
      </c>
      <c r="L130" s="52">
        <f t="shared" si="18"/>
        <v>1.1100000000000001</v>
      </c>
      <c r="M130" s="113">
        <f t="shared" si="19"/>
        <v>1937.1666666666665</v>
      </c>
      <c r="N130" s="52">
        <f t="shared" si="35"/>
        <v>13.687127329920422</v>
      </c>
      <c r="AA130" s="52">
        <v>193702</v>
      </c>
      <c r="AB130" s="52">
        <f t="shared" si="20"/>
        <v>1.0900000000000001</v>
      </c>
      <c r="AC130" s="52">
        <f t="shared" si="21"/>
        <v>-0.24</v>
      </c>
      <c r="AD130" s="52">
        <f t="shared" si="22"/>
        <v>6.9</v>
      </c>
      <c r="AE130" s="52">
        <f t="shared" si="23"/>
        <v>3.26</v>
      </c>
      <c r="AF130" s="52">
        <f t="shared" si="24"/>
        <v>6.2200000000000006</v>
      </c>
      <c r="AH130" s="52">
        <f t="shared" si="25"/>
        <v>0</v>
      </c>
      <c r="AI130" s="52">
        <f t="shared" si="26"/>
        <v>0</v>
      </c>
      <c r="AJ130" s="52">
        <f t="shared" si="27"/>
        <v>0</v>
      </c>
      <c r="AK130" s="52">
        <f t="shared" si="28"/>
        <v>0</v>
      </c>
      <c r="AL130" s="52">
        <f t="shared" si="29"/>
        <v>0</v>
      </c>
      <c r="AN130" s="52">
        <f t="shared" si="30"/>
        <v>0</v>
      </c>
      <c r="AO130" s="52">
        <f t="shared" si="31"/>
        <v>0</v>
      </c>
      <c r="AP130" s="52">
        <f t="shared" si="32"/>
        <v>0</v>
      </c>
      <c r="AQ130" s="52">
        <f t="shared" si="33"/>
        <v>0</v>
      </c>
      <c r="AR130" s="52">
        <f t="shared" si="34"/>
        <v>0</v>
      </c>
    </row>
    <row r="131" spans="1:44">
      <c r="A131" s="52">
        <v>193703</v>
      </c>
      <c r="B131" s="52">
        <v>-3.01</v>
      </c>
      <c r="C131" s="52">
        <v>-0.06</v>
      </c>
      <c r="D131" s="52">
        <v>1.9</v>
      </c>
      <c r="E131" s="52">
        <v>-1.74</v>
      </c>
      <c r="F131" s="52">
        <v>-0.21</v>
      </c>
      <c r="G131" s="52">
        <v>6.13</v>
      </c>
      <c r="H131" s="52">
        <v>-0.27</v>
      </c>
      <c r="I131" s="52">
        <v>-1.78</v>
      </c>
      <c r="J131" s="52">
        <v>6.39</v>
      </c>
      <c r="K131" s="52">
        <v>0.01</v>
      </c>
      <c r="L131" s="52">
        <f t="shared" ref="L131:L194" si="36">H131+K131</f>
        <v>-0.26</v>
      </c>
      <c r="M131" s="113">
        <f t="shared" ref="M131:M194" si="37">INT(A131/100)+ (A131/100-INT(A131/100))/0.12</f>
        <v>1937.2499999999998</v>
      </c>
      <c r="N131" s="52">
        <f t="shared" si="35"/>
        <v>13.846628733115049</v>
      </c>
      <c r="AA131" s="52">
        <v>193703</v>
      </c>
      <c r="AB131" s="52">
        <f t="shared" ref="AB131:AB194" si="38">H131</f>
        <v>-0.27</v>
      </c>
      <c r="AC131" s="52">
        <f t="shared" ref="AC131:AC194" si="39">E131-$K131</f>
        <v>-1.75</v>
      </c>
      <c r="AD131" s="52">
        <f t="shared" ref="AD131:AD194" si="40">G131-$K131</f>
        <v>6.12</v>
      </c>
      <c r="AE131" s="52">
        <f t="shared" ref="AE131:AE194" si="41">B131-$K131</f>
        <v>-3.0199999999999996</v>
      </c>
      <c r="AF131" s="52">
        <f t="shared" ref="AF131:AF194" si="42">D131-$K131</f>
        <v>1.89</v>
      </c>
      <c r="AH131" s="52">
        <f t="shared" ref="AH131:AH194" si="43">IF(AB131&lt;=AB$1093,AB131,0)</f>
        <v>0</v>
      </c>
      <c r="AI131" s="52">
        <f t="shared" ref="AI131:AI194" si="44">IF(AC131&lt;=AC$1093,AC131,0)</f>
        <v>0</v>
      </c>
      <c r="AJ131" s="52">
        <f t="shared" ref="AJ131:AJ194" si="45">IF(AD131&lt;=AD$1093,AD131,0)</f>
        <v>0</v>
      </c>
      <c r="AK131" s="52">
        <f t="shared" ref="AK131:AK194" si="46">IF(AE131&lt;=AE$1093,AE131,0)</f>
        <v>0</v>
      </c>
      <c r="AL131" s="52">
        <f t="shared" ref="AL131:AL194" si="47">IF(AF131&lt;=AF$1093,AF131,0)</f>
        <v>0</v>
      </c>
      <c r="AN131" s="52">
        <f t="shared" ref="AN131:AN194" si="48">IF(AB131&lt;=AB$1094,AB131,0)</f>
        <v>0</v>
      </c>
      <c r="AO131" s="52">
        <f t="shared" ref="AO131:AO194" si="49">IF(AC131&lt;=AC$1094,AC131,0)</f>
        <v>0</v>
      </c>
      <c r="AP131" s="52">
        <f t="shared" ref="AP131:AP194" si="50">IF(AD131&lt;=AD$1094,AD131,0)</f>
        <v>0</v>
      </c>
      <c r="AQ131" s="52">
        <f t="shared" ref="AQ131:AQ194" si="51">IF(AE131&lt;=AE$1094,AE131,0)</f>
        <v>0</v>
      </c>
      <c r="AR131" s="52">
        <f t="shared" ref="AR131:AR194" si="52">IF(AF131&lt;=AF$1094,AF131,0)</f>
        <v>0</v>
      </c>
    </row>
    <row r="132" spans="1:44">
      <c r="A132" s="52">
        <v>193704</v>
      </c>
      <c r="B132" s="52">
        <v>-10.09</v>
      </c>
      <c r="C132" s="52">
        <v>-11.57</v>
      </c>
      <c r="D132" s="52">
        <v>-13.35</v>
      </c>
      <c r="E132" s="52">
        <v>-6.82</v>
      </c>
      <c r="F132" s="52">
        <v>-6.11</v>
      </c>
      <c r="G132" s="52">
        <v>-10.78</v>
      </c>
      <c r="H132" s="52">
        <v>-7.36</v>
      </c>
      <c r="I132" s="52">
        <v>-3.77</v>
      </c>
      <c r="J132" s="52">
        <v>-3.61</v>
      </c>
      <c r="K132" s="52">
        <v>0.03</v>
      </c>
      <c r="L132" s="52">
        <f t="shared" si="36"/>
        <v>-7.33</v>
      </c>
      <c r="M132" s="113">
        <f t="shared" si="37"/>
        <v>1937.333333333333</v>
      </c>
      <c r="N132" s="52">
        <f t="shared" si="35"/>
        <v>13.237928978369826</v>
      </c>
      <c r="AA132" s="52">
        <v>193704</v>
      </c>
      <c r="AB132" s="52">
        <f t="shared" si="38"/>
        <v>-7.36</v>
      </c>
      <c r="AC132" s="52">
        <f t="shared" si="39"/>
        <v>-6.8500000000000005</v>
      </c>
      <c r="AD132" s="52">
        <f t="shared" si="40"/>
        <v>-10.809999999999999</v>
      </c>
      <c r="AE132" s="52">
        <f t="shared" si="41"/>
        <v>-10.119999999999999</v>
      </c>
      <c r="AF132" s="52">
        <f t="shared" si="42"/>
        <v>-13.379999999999999</v>
      </c>
      <c r="AH132" s="52">
        <f t="shared" si="43"/>
        <v>0</v>
      </c>
      <c r="AI132" s="52">
        <f t="shared" si="44"/>
        <v>0</v>
      </c>
      <c r="AJ132" s="52">
        <f t="shared" si="45"/>
        <v>0</v>
      </c>
      <c r="AK132" s="52">
        <f t="shared" si="46"/>
        <v>0</v>
      </c>
      <c r="AL132" s="52">
        <f t="shared" si="47"/>
        <v>0</v>
      </c>
      <c r="AN132" s="52">
        <f t="shared" si="48"/>
        <v>0</v>
      </c>
      <c r="AO132" s="52">
        <f t="shared" si="49"/>
        <v>0</v>
      </c>
      <c r="AP132" s="52">
        <f t="shared" si="50"/>
        <v>0</v>
      </c>
      <c r="AQ132" s="52">
        <f t="shared" si="51"/>
        <v>0</v>
      </c>
      <c r="AR132" s="52">
        <f t="shared" si="52"/>
        <v>0</v>
      </c>
    </row>
    <row r="133" spans="1:44">
      <c r="A133" s="52">
        <v>193705</v>
      </c>
      <c r="B133" s="52">
        <v>-0.34</v>
      </c>
      <c r="C133" s="52">
        <v>-0.99</v>
      </c>
      <c r="D133" s="52">
        <v>-4.0999999999999996</v>
      </c>
      <c r="E133" s="52">
        <v>0.24</v>
      </c>
      <c r="F133" s="52">
        <v>-0.72</v>
      </c>
      <c r="G133" s="52">
        <v>-2.98</v>
      </c>
      <c r="H133" s="52">
        <v>-0.83</v>
      </c>
      <c r="I133" s="52">
        <v>-0.66</v>
      </c>
      <c r="J133" s="52">
        <v>-3.49</v>
      </c>
      <c r="K133" s="52">
        <v>0.06</v>
      </c>
      <c r="L133" s="52">
        <f t="shared" si="36"/>
        <v>-0.77</v>
      </c>
      <c r="M133" s="113">
        <f t="shared" si="37"/>
        <v>1937.4166666666663</v>
      </c>
      <c r="N133" s="52">
        <f t="shared" si="35"/>
        <v>13.007302843892244</v>
      </c>
      <c r="AA133" s="52">
        <v>193705</v>
      </c>
      <c r="AB133" s="52">
        <f t="shared" si="38"/>
        <v>-0.83</v>
      </c>
      <c r="AC133" s="52">
        <f t="shared" si="39"/>
        <v>0.18</v>
      </c>
      <c r="AD133" s="52">
        <f t="shared" si="40"/>
        <v>-3.04</v>
      </c>
      <c r="AE133" s="52">
        <f t="shared" si="41"/>
        <v>-0.4</v>
      </c>
      <c r="AF133" s="52">
        <f t="shared" si="42"/>
        <v>-4.1599999999999993</v>
      </c>
      <c r="AH133" s="52">
        <f t="shared" si="43"/>
        <v>0</v>
      </c>
      <c r="AI133" s="52">
        <f t="shared" si="44"/>
        <v>0</v>
      </c>
      <c r="AJ133" s="52">
        <f t="shared" si="45"/>
        <v>0</v>
      </c>
      <c r="AK133" s="52">
        <f t="shared" si="46"/>
        <v>0</v>
      </c>
      <c r="AL133" s="52">
        <f t="shared" si="47"/>
        <v>0</v>
      </c>
      <c r="AN133" s="52">
        <f t="shared" si="48"/>
        <v>0</v>
      </c>
      <c r="AO133" s="52">
        <f t="shared" si="49"/>
        <v>0</v>
      </c>
      <c r="AP133" s="52">
        <f t="shared" si="50"/>
        <v>0</v>
      </c>
      <c r="AQ133" s="52">
        <f t="shared" si="51"/>
        <v>0</v>
      </c>
      <c r="AR133" s="52">
        <f t="shared" si="52"/>
        <v>0</v>
      </c>
    </row>
    <row r="134" spans="1:44">
      <c r="A134" s="52">
        <v>193706</v>
      </c>
      <c r="B134" s="52">
        <v>-7.22</v>
      </c>
      <c r="C134" s="52">
        <v>-7.72</v>
      </c>
      <c r="D134" s="52">
        <v>-10.34</v>
      </c>
      <c r="E134" s="52">
        <v>-4.16</v>
      </c>
      <c r="F134" s="52">
        <v>-2.7</v>
      </c>
      <c r="G134" s="52">
        <v>-7.46</v>
      </c>
      <c r="H134" s="52">
        <v>-4.21</v>
      </c>
      <c r="I134" s="52">
        <v>-3.65</v>
      </c>
      <c r="J134" s="52">
        <v>-3.21</v>
      </c>
      <c r="K134" s="52">
        <v>0.03</v>
      </c>
      <c r="L134" s="52">
        <f t="shared" si="36"/>
        <v>-4.18</v>
      </c>
      <c r="M134" s="113">
        <f t="shared" si="37"/>
        <v>1937.4999999999995</v>
      </c>
      <c r="N134" s="52">
        <f t="shared" si="35"/>
        <v>14.122524561847996</v>
      </c>
      <c r="AA134" s="52">
        <v>193706</v>
      </c>
      <c r="AB134" s="52">
        <f t="shared" si="38"/>
        <v>-4.21</v>
      </c>
      <c r="AC134" s="52">
        <f t="shared" si="39"/>
        <v>-4.1900000000000004</v>
      </c>
      <c r="AD134" s="52">
        <f t="shared" si="40"/>
        <v>-7.49</v>
      </c>
      <c r="AE134" s="52">
        <f t="shared" si="41"/>
        <v>-7.25</v>
      </c>
      <c r="AF134" s="52">
        <f t="shared" si="42"/>
        <v>-10.37</v>
      </c>
      <c r="AH134" s="52">
        <f t="shared" si="43"/>
        <v>0</v>
      </c>
      <c r="AI134" s="52">
        <f t="shared" si="44"/>
        <v>0</v>
      </c>
      <c r="AJ134" s="52">
        <f t="shared" si="45"/>
        <v>0</v>
      </c>
      <c r="AK134" s="52">
        <f t="shared" si="46"/>
        <v>0</v>
      </c>
      <c r="AL134" s="52">
        <f t="shared" si="47"/>
        <v>0</v>
      </c>
      <c r="AN134" s="52">
        <f t="shared" si="48"/>
        <v>0</v>
      </c>
      <c r="AO134" s="52">
        <f t="shared" si="49"/>
        <v>0</v>
      </c>
      <c r="AP134" s="52">
        <f t="shared" si="50"/>
        <v>0</v>
      </c>
      <c r="AQ134" s="52">
        <f t="shared" si="51"/>
        <v>0</v>
      </c>
      <c r="AR134" s="52">
        <f t="shared" si="52"/>
        <v>0</v>
      </c>
    </row>
    <row r="135" spans="1:44">
      <c r="A135" s="52">
        <v>193707</v>
      </c>
      <c r="B135" s="52">
        <v>10.92</v>
      </c>
      <c r="C135" s="52">
        <v>8.99</v>
      </c>
      <c r="D135" s="52">
        <v>10.78</v>
      </c>
      <c r="E135" s="52">
        <v>9.1999999999999993</v>
      </c>
      <c r="F135" s="52">
        <v>7.96</v>
      </c>
      <c r="G135" s="52">
        <v>10.97</v>
      </c>
      <c r="H135" s="52">
        <v>8.91</v>
      </c>
      <c r="I135" s="52">
        <v>0.85</v>
      </c>
      <c r="J135" s="52">
        <v>0.82</v>
      </c>
      <c r="K135" s="52">
        <v>0.03</v>
      </c>
      <c r="L135" s="52">
        <f t="shared" si="36"/>
        <v>8.94</v>
      </c>
      <c r="M135" s="113">
        <f t="shared" si="37"/>
        <v>1937.5833333333328</v>
      </c>
      <c r="N135" s="52">
        <f t="shared" si="35"/>
        <v>15.250486430394158</v>
      </c>
      <c r="AA135" s="52">
        <v>193707</v>
      </c>
      <c r="AB135" s="52">
        <f t="shared" si="38"/>
        <v>8.91</v>
      </c>
      <c r="AC135" s="52">
        <f t="shared" si="39"/>
        <v>9.17</v>
      </c>
      <c r="AD135" s="52">
        <f t="shared" si="40"/>
        <v>10.940000000000001</v>
      </c>
      <c r="AE135" s="52">
        <f t="shared" si="41"/>
        <v>10.89</v>
      </c>
      <c r="AF135" s="52">
        <f t="shared" si="42"/>
        <v>10.75</v>
      </c>
      <c r="AH135" s="52">
        <f t="shared" si="43"/>
        <v>0</v>
      </c>
      <c r="AI135" s="52">
        <f t="shared" si="44"/>
        <v>0</v>
      </c>
      <c r="AJ135" s="52">
        <f t="shared" si="45"/>
        <v>0</v>
      </c>
      <c r="AK135" s="52">
        <f t="shared" si="46"/>
        <v>0</v>
      </c>
      <c r="AL135" s="52">
        <f t="shared" si="47"/>
        <v>0</v>
      </c>
      <c r="AN135" s="52">
        <f t="shared" si="48"/>
        <v>0</v>
      </c>
      <c r="AO135" s="52">
        <f t="shared" si="49"/>
        <v>0</v>
      </c>
      <c r="AP135" s="52">
        <f t="shared" si="50"/>
        <v>0</v>
      </c>
      <c r="AQ135" s="52">
        <f t="shared" si="51"/>
        <v>0</v>
      </c>
      <c r="AR135" s="52">
        <f t="shared" si="52"/>
        <v>0</v>
      </c>
    </row>
    <row r="136" spans="1:44">
      <c r="A136" s="52">
        <v>193708</v>
      </c>
      <c r="B136" s="52">
        <v>-4.6399999999999997</v>
      </c>
      <c r="C136" s="52">
        <v>-5.08</v>
      </c>
      <c r="D136" s="52">
        <v>-5.58</v>
      </c>
      <c r="E136" s="52">
        <v>-4.21</v>
      </c>
      <c r="F136" s="52">
        <v>-4.59</v>
      </c>
      <c r="G136" s="52">
        <v>-7.77</v>
      </c>
      <c r="H136" s="52">
        <v>-4.8600000000000003</v>
      </c>
      <c r="I136" s="52">
        <v>0.42</v>
      </c>
      <c r="J136" s="52">
        <v>-2.25</v>
      </c>
      <c r="K136" s="52">
        <v>0.02</v>
      </c>
      <c r="L136" s="52">
        <f t="shared" si="36"/>
        <v>-4.8400000000000007</v>
      </c>
      <c r="M136" s="113">
        <f t="shared" si="37"/>
        <v>1937.6666666666661</v>
      </c>
      <c r="N136" s="52">
        <f t="shared" si="35"/>
        <v>16.37855360469349</v>
      </c>
      <c r="AA136" s="52">
        <v>193708</v>
      </c>
      <c r="AB136" s="52">
        <f t="shared" si="38"/>
        <v>-4.8600000000000003</v>
      </c>
      <c r="AC136" s="52">
        <f t="shared" si="39"/>
        <v>-4.2299999999999995</v>
      </c>
      <c r="AD136" s="52">
        <f t="shared" si="40"/>
        <v>-7.7899999999999991</v>
      </c>
      <c r="AE136" s="52">
        <f t="shared" si="41"/>
        <v>-4.6599999999999993</v>
      </c>
      <c r="AF136" s="52">
        <f t="shared" si="42"/>
        <v>-5.6</v>
      </c>
      <c r="AH136" s="52">
        <f t="shared" si="43"/>
        <v>0</v>
      </c>
      <c r="AI136" s="52">
        <f t="shared" si="44"/>
        <v>0</v>
      </c>
      <c r="AJ136" s="52">
        <f t="shared" si="45"/>
        <v>0</v>
      </c>
      <c r="AK136" s="52">
        <f t="shared" si="46"/>
        <v>0</v>
      </c>
      <c r="AL136" s="52">
        <f t="shared" si="47"/>
        <v>0</v>
      </c>
      <c r="AN136" s="52">
        <f t="shared" si="48"/>
        <v>0</v>
      </c>
      <c r="AO136" s="52">
        <f t="shared" si="49"/>
        <v>0</v>
      </c>
      <c r="AP136" s="52">
        <f t="shared" si="50"/>
        <v>0</v>
      </c>
      <c r="AQ136" s="52">
        <f t="shared" si="51"/>
        <v>0</v>
      </c>
      <c r="AR136" s="52">
        <f t="shared" si="52"/>
        <v>0</v>
      </c>
    </row>
    <row r="137" spans="1:44">
      <c r="A137" s="52">
        <v>193709</v>
      </c>
      <c r="B137" s="52">
        <v>-20.82</v>
      </c>
      <c r="C137" s="52">
        <v>-20.83</v>
      </c>
      <c r="D137" s="52">
        <v>-23.05</v>
      </c>
      <c r="E137" s="52">
        <v>-12.35</v>
      </c>
      <c r="F137" s="52">
        <v>-12.4</v>
      </c>
      <c r="G137" s="52">
        <v>-19.27</v>
      </c>
      <c r="H137" s="52">
        <v>-13.61</v>
      </c>
      <c r="I137" s="52">
        <v>-6.89</v>
      </c>
      <c r="J137" s="52">
        <v>-4.57</v>
      </c>
      <c r="K137" s="52">
        <v>0.04</v>
      </c>
      <c r="L137" s="52">
        <f t="shared" si="36"/>
        <v>-13.57</v>
      </c>
      <c r="M137" s="113">
        <f t="shared" si="37"/>
        <v>1937.7499999999993</v>
      </c>
      <c r="N137" s="52">
        <f t="shared" si="35"/>
        <v>21.669315339270117</v>
      </c>
      <c r="AA137" s="52">
        <v>193709</v>
      </c>
      <c r="AB137" s="52">
        <f t="shared" si="38"/>
        <v>-13.61</v>
      </c>
      <c r="AC137" s="52">
        <f t="shared" si="39"/>
        <v>-12.389999999999999</v>
      </c>
      <c r="AD137" s="52">
        <f t="shared" si="40"/>
        <v>-19.309999999999999</v>
      </c>
      <c r="AE137" s="52">
        <f t="shared" si="41"/>
        <v>-20.86</v>
      </c>
      <c r="AF137" s="52">
        <f t="shared" si="42"/>
        <v>-23.09</v>
      </c>
      <c r="AH137" s="52">
        <f t="shared" si="43"/>
        <v>0</v>
      </c>
      <c r="AI137" s="52">
        <f t="shared" si="44"/>
        <v>0</v>
      </c>
      <c r="AJ137" s="52">
        <f t="shared" si="45"/>
        <v>0</v>
      </c>
      <c r="AK137" s="52">
        <f t="shared" si="46"/>
        <v>-20.86</v>
      </c>
      <c r="AL137" s="52">
        <f t="shared" si="47"/>
        <v>-23.09</v>
      </c>
      <c r="AN137" s="52">
        <f t="shared" si="48"/>
        <v>-13.61</v>
      </c>
      <c r="AO137" s="52">
        <f t="shared" si="49"/>
        <v>-12.389999999999999</v>
      </c>
      <c r="AP137" s="52">
        <f t="shared" si="50"/>
        <v>-19.309999999999999</v>
      </c>
      <c r="AQ137" s="52">
        <f t="shared" si="51"/>
        <v>-20.86</v>
      </c>
      <c r="AR137" s="52">
        <f t="shared" si="52"/>
        <v>-23.09</v>
      </c>
    </row>
    <row r="138" spans="1:44">
      <c r="A138" s="52">
        <v>193710</v>
      </c>
      <c r="B138" s="52">
        <v>-10.78</v>
      </c>
      <c r="C138" s="52">
        <v>-10.26</v>
      </c>
      <c r="D138" s="52">
        <v>-9.7799999999999994</v>
      </c>
      <c r="E138" s="52">
        <v>-10.17</v>
      </c>
      <c r="F138" s="52">
        <v>-7.58</v>
      </c>
      <c r="G138" s="52">
        <v>-14.42</v>
      </c>
      <c r="H138" s="52">
        <v>-9.61</v>
      </c>
      <c r="I138" s="52">
        <v>0.45</v>
      </c>
      <c r="J138" s="52">
        <v>-1.62</v>
      </c>
      <c r="K138" s="52">
        <v>0.02</v>
      </c>
      <c r="L138" s="52">
        <f t="shared" si="36"/>
        <v>-9.59</v>
      </c>
      <c r="M138" s="113">
        <f t="shared" si="37"/>
        <v>1937.8333333333326</v>
      </c>
      <c r="N138" s="52">
        <f t="shared" si="35"/>
        <v>21.626107118270479</v>
      </c>
      <c r="AA138" s="52">
        <v>193710</v>
      </c>
      <c r="AB138" s="52">
        <f t="shared" si="38"/>
        <v>-9.61</v>
      </c>
      <c r="AC138" s="52">
        <f t="shared" si="39"/>
        <v>-10.19</v>
      </c>
      <c r="AD138" s="52">
        <f t="shared" si="40"/>
        <v>-14.44</v>
      </c>
      <c r="AE138" s="52">
        <f t="shared" si="41"/>
        <v>-10.799999999999999</v>
      </c>
      <c r="AF138" s="52">
        <f t="shared" si="42"/>
        <v>-9.7999999999999989</v>
      </c>
      <c r="AH138" s="52">
        <f t="shared" si="43"/>
        <v>0</v>
      </c>
      <c r="AI138" s="52">
        <f t="shared" si="44"/>
        <v>0</v>
      </c>
      <c r="AJ138" s="52">
        <f t="shared" si="45"/>
        <v>0</v>
      </c>
      <c r="AK138" s="52">
        <f t="shared" si="46"/>
        <v>0</v>
      </c>
      <c r="AL138" s="52">
        <f t="shared" si="47"/>
        <v>0</v>
      </c>
      <c r="AN138" s="52">
        <f t="shared" si="48"/>
        <v>0</v>
      </c>
      <c r="AO138" s="52">
        <f t="shared" si="49"/>
        <v>0</v>
      </c>
      <c r="AP138" s="52">
        <f t="shared" si="50"/>
        <v>-14.44</v>
      </c>
      <c r="AQ138" s="52">
        <f t="shared" si="51"/>
        <v>0</v>
      </c>
      <c r="AR138" s="52">
        <f t="shared" si="52"/>
        <v>0</v>
      </c>
    </row>
    <row r="139" spans="1:44">
      <c r="A139" s="52">
        <v>193711</v>
      </c>
      <c r="B139" s="52">
        <v>-11.53</v>
      </c>
      <c r="C139" s="52">
        <v>-12.3</v>
      </c>
      <c r="D139" s="52">
        <v>-11.71</v>
      </c>
      <c r="E139" s="52">
        <v>-8.74</v>
      </c>
      <c r="F139" s="52">
        <v>-7.69</v>
      </c>
      <c r="G139" s="52">
        <v>-8.16</v>
      </c>
      <c r="H139" s="52">
        <v>-8.31</v>
      </c>
      <c r="I139" s="52">
        <v>-3.65</v>
      </c>
      <c r="J139" s="52">
        <v>0.2</v>
      </c>
      <c r="K139" s="52">
        <v>0.02</v>
      </c>
      <c r="L139" s="52">
        <f t="shared" si="36"/>
        <v>-8.2900000000000009</v>
      </c>
      <c r="M139" s="113">
        <f t="shared" si="37"/>
        <v>1937.9166666666658</v>
      </c>
      <c r="N139" s="52">
        <f t="shared" si="35"/>
        <v>21.651891372348974</v>
      </c>
      <c r="AA139" s="52">
        <v>193711</v>
      </c>
      <c r="AB139" s="52">
        <f t="shared" si="38"/>
        <v>-8.31</v>
      </c>
      <c r="AC139" s="52">
        <f t="shared" si="39"/>
        <v>-8.76</v>
      </c>
      <c r="AD139" s="52">
        <f t="shared" si="40"/>
        <v>-8.18</v>
      </c>
      <c r="AE139" s="52">
        <f t="shared" si="41"/>
        <v>-11.549999999999999</v>
      </c>
      <c r="AF139" s="52">
        <f t="shared" si="42"/>
        <v>-11.73</v>
      </c>
      <c r="AH139" s="52">
        <f t="shared" si="43"/>
        <v>0</v>
      </c>
      <c r="AI139" s="52">
        <f t="shared" si="44"/>
        <v>0</v>
      </c>
      <c r="AJ139" s="52">
        <f t="shared" si="45"/>
        <v>0</v>
      </c>
      <c r="AK139" s="52">
        <f t="shared" si="46"/>
        <v>0</v>
      </c>
      <c r="AL139" s="52">
        <f t="shared" si="47"/>
        <v>0</v>
      </c>
      <c r="AN139" s="52">
        <f t="shared" si="48"/>
        <v>0</v>
      </c>
      <c r="AO139" s="52">
        <f t="shared" si="49"/>
        <v>0</v>
      </c>
      <c r="AP139" s="52">
        <f t="shared" si="50"/>
        <v>0</v>
      </c>
      <c r="AQ139" s="52">
        <f t="shared" si="51"/>
        <v>0</v>
      </c>
      <c r="AR139" s="52">
        <f t="shared" si="52"/>
        <v>0</v>
      </c>
    </row>
    <row r="140" spans="1:44">
      <c r="A140" s="52">
        <v>193712</v>
      </c>
      <c r="B140" s="52">
        <v>-14.12</v>
      </c>
      <c r="C140" s="52">
        <v>-10.59</v>
      </c>
      <c r="D140" s="52">
        <v>-12.29</v>
      </c>
      <c r="E140" s="52">
        <v>-4.12</v>
      </c>
      <c r="F140" s="52">
        <v>-2.87</v>
      </c>
      <c r="G140" s="52">
        <v>-6.73</v>
      </c>
      <c r="H140" s="52">
        <v>-4.24</v>
      </c>
      <c r="I140" s="52">
        <v>-7.76</v>
      </c>
      <c r="J140" s="52">
        <v>-0.39</v>
      </c>
      <c r="K140" s="52">
        <v>0</v>
      </c>
      <c r="L140" s="52">
        <f t="shared" si="36"/>
        <v>-4.24</v>
      </c>
      <c r="M140" s="113">
        <f t="shared" si="37"/>
        <v>1937.9999999999991</v>
      </c>
      <c r="N140" s="52">
        <f t="shared" si="35"/>
        <v>21.397319075911437</v>
      </c>
      <c r="AA140" s="52">
        <v>193712</v>
      </c>
      <c r="AB140" s="52">
        <f t="shared" si="38"/>
        <v>-4.24</v>
      </c>
      <c r="AC140" s="52">
        <f t="shared" si="39"/>
        <v>-4.12</v>
      </c>
      <c r="AD140" s="52">
        <f t="shared" si="40"/>
        <v>-6.73</v>
      </c>
      <c r="AE140" s="52">
        <f t="shared" si="41"/>
        <v>-14.12</v>
      </c>
      <c r="AF140" s="52">
        <f t="shared" si="42"/>
        <v>-12.29</v>
      </c>
      <c r="AH140" s="52">
        <f t="shared" si="43"/>
        <v>0</v>
      </c>
      <c r="AI140" s="52">
        <f t="shared" si="44"/>
        <v>0</v>
      </c>
      <c r="AJ140" s="52">
        <f t="shared" si="45"/>
        <v>0</v>
      </c>
      <c r="AK140" s="52">
        <f t="shared" si="46"/>
        <v>0</v>
      </c>
      <c r="AL140" s="52">
        <f t="shared" si="47"/>
        <v>0</v>
      </c>
      <c r="AN140" s="52">
        <f t="shared" si="48"/>
        <v>0</v>
      </c>
      <c r="AO140" s="52">
        <f t="shared" si="49"/>
        <v>0</v>
      </c>
      <c r="AP140" s="52">
        <f t="shared" si="50"/>
        <v>0</v>
      </c>
      <c r="AQ140" s="52">
        <f t="shared" si="51"/>
        <v>0</v>
      </c>
      <c r="AR140" s="52">
        <f t="shared" si="52"/>
        <v>0</v>
      </c>
    </row>
    <row r="141" spans="1:44">
      <c r="A141" s="52">
        <v>193801</v>
      </c>
      <c r="B141" s="52">
        <v>4.9800000000000004</v>
      </c>
      <c r="C141" s="52">
        <v>6.51</v>
      </c>
      <c r="D141" s="52">
        <v>3.74</v>
      </c>
      <c r="E141" s="52">
        <v>1.31</v>
      </c>
      <c r="F141" s="52">
        <v>-0.33</v>
      </c>
      <c r="G141" s="52">
        <v>-0.65</v>
      </c>
      <c r="H141" s="52">
        <v>0.49</v>
      </c>
      <c r="I141" s="52">
        <v>4.97</v>
      </c>
      <c r="J141" s="52">
        <v>-1.6</v>
      </c>
      <c r="K141" s="52">
        <v>0</v>
      </c>
      <c r="L141" s="52">
        <f t="shared" si="36"/>
        <v>0.49</v>
      </c>
      <c r="M141" s="113">
        <f t="shared" si="37"/>
        <v>1938.0833333333333</v>
      </c>
      <c r="N141" s="52">
        <f t="shared" si="35"/>
        <v>20.599681153754872</v>
      </c>
      <c r="AA141" s="52">
        <v>193801</v>
      </c>
      <c r="AB141" s="52">
        <f t="shared" si="38"/>
        <v>0.49</v>
      </c>
      <c r="AC141" s="52">
        <f t="shared" si="39"/>
        <v>1.31</v>
      </c>
      <c r="AD141" s="52">
        <f t="shared" si="40"/>
        <v>-0.65</v>
      </c>
      <c r="AE141" s="52">
        <f t="shared" si="41"/>
        <v>4.9800000000000004</v>
      </c>
      <c r="AF141" s="52">
        <f t="shared" si="42"/>
        <v>3.74</v>
      </c>
      <c r="AH141" s="52">
        <f t="shared" si="43"/>
        <v>0</v>
      </c>
      <c r="AI141" s="52">
        <f t="shared" si="44"/>
        <v>0</v>
      </c>
      <c r="AJ141" s="52">
        <f t="shared" si="45"/>
        <v>0</v>
      </c>
      <c r="AK141" s="52">
        <f t="shared" si="46"/>
        <v>0</v>
      </c>
      <c r="AL141" s="52">
        <f t="shared" si="47"/>
        <v>0</v>
      </c>
      <c r="AN141" s="52">
        <f t="shared" si="48"/>
        <v>0</v>
      </c>
      <c r="AO141" s="52">
        <f t="shared" si="49"/>
        <v>0</v>
      </c>
      <c r="AP141" s="52">
        <f t="shared" si="50"/>
        <v>0</v>
      </c>
      <c r="AQ141" s="52">
        <f t="shared" si="51"/>
        <v>0</v>
      </c>
      <c r="AR141" s="52">
        <f t="shared" si="52"/>
        <v>0</v>
      </c>
    </row>
    <row r="142" spans="1:44">
      <c r="A142" s="52">
        <v>193802</v>
      </c>
      <c r="B142" s="52">
        <v>8.43</v>
      </c>
      <c r="C142" s="52">
        <v>5.6</v>
      </c>
      <c r="D142" s="52">
        <v>4.7699999999999996</v>
      </c>
      <c r="E142" s="52">
        <v>6.39</v>
      </c>
      <c r="F142" s="52">
        <v>5.38</v>
      </c>
      <c r="G142" s="52">
        <v>6</v>
      </c>
      <c r="H142" s="52">
        <v>5.84</v>
      </c>
      <c r="I142" s="52">
        <v>0.35</v>
      </c>
      <c r="J142" s="52">
        <v>-2.02</v>
      </c>
      <c r="K142" s="52">
        <v>0</v>
      </c>
      <c r="L142" s="52">
        <f t="shared" si="36"/>
        <v>5.84</v>
      </c>
      <c r="M142" s="113">
        <f t="shared" si="37"/>
        <v>1938.1666666666665</v>
      </c>
      <c r="N142" s="52">
        <f t="shared" si="35"/>
        <v>22.252595354250253</v>
      </c>
      <c r="AA142" s="52">
        <v>193802</v>
      </c>
      <c r="AB142" s="52">
        <f t="shared" si="38"/>
        <v>5.84</v>
      </c>
      <c r="AC142" s="52">
        <f t="shared" si="39"/>
        <v>6.39</v>
      </c>
      <c r="AD142" s="52">
        <f t="shared" si="40"/>
        <v>6</v>
      </c>
      <c r="AE142" s="52">
        <f t="shared" si="41"/>
        <v>8.43</v>
      </c>
      <c r="AF142" s="52">
        <f t="shared" si="42"/>
        <v>4.7699999999999996</v>
      </c>
      <c r="AH142" s="52">
        <f t="shared" si="43"/>
        <v>0</v>
      </c>
      <c r="AI142" s="52">
        <f t="shared" si="44"/>
        <v>0</v>
      </c>
      <c r="AJ142" s="52">
        <f t="shared" si="45"/>
        <v>0</v>
      </c>
      <c r="AK142" s="52">
        <f t="shared" si="46"/>
        <v>0</v>
      </c>
      <c r="AL142" s="52">
        <f t="shared" si="47"/>
        <v>0</v>
      </c>
      <c r="AN142" s="52">
        <f t="shared" si="48"/>
        <v>0</v>
      </c>
      <c r="AO142" s="52">
        <f t="shared" si="49"/>
        <v>0</v>
      </c>
      <c r="AP142" s="52">
        <f t="shared" si="50"/>
        <v>0</v>
      </c>
      <c r="AQ142" s="52">
        <f t="shared" si="51"/>
        <v>0</v>
      </c>
      <c r="AR142" s="52">
        <f t="shared" si="52"/>
        <v>0</v>
      </c>
    </row>
    <row r="143" spans="1:44">
      <c r="A143" s="52">
        <v>193803</v>
      </c>
      <c r="B143" s="52">
        <v>-29.92</v>
      </c>
      <c r="C143" s="52">
        <v>-28.97</v>
      </c>
      <c r="D143" s="52">
        <v>-30.14</v>
      </c>
      <c r="E143" s="52">
        <v>-23.52</v>
      </c>
      <c r="F143" s="52">
        <v>-22.46</v>
      </c>
      <c r="G143" s="52">
        <v>-30.32</v>
      </c>
      <c r="H143" s="52">
        <v>-23.82</v>
      </c>
      <c r="I143" s="52">
        <v>-4.24</v>
      </c>
      <c r="J143" s="52">
        <v>-3.52</v>
      </c>
      <c r="K143" s="52">
        <v>-0.01</v>
      </c>
      <c r="L143" s="52">
        <f t="shared" si="36"/>
        <v>-23.830000000000002</v>
      </c>
      <c r="M143" s="113">
        <f t="shared" si="37"/>
        <v>1938.2499999999998</v>
      </c>
      <c r="N143" s="52">
        <f t="shared" si="35"/>
        <v>30.011457660518442</v>
      </c>
      <c r="AA143" s="52">
        <v>193803</v>
      </c>
      <c r="AB143" s="52">
        <f t="shared" si="38"/>
        <v>-23.82</v>
      </c>
      <c r="AC143" s="52">
        <f t="shared" si="39"/>
        <v>-23.509999999999998</v>
      </c>
      <c r="AD143" s="52">
        <f t="shared" si="40"/>
        <v>-30.31</v>
      </c>
      <c r="AE143" s="52">
        <f t="shared" si="41"/>
        <v>-29.91</v>
      </c>
      <c r="AF143" s="52">
        <f t="shared" si="42"/>
        <v>-30.13</v>
      </c>
      <c r="AH143" s="52">
        <f t="shared" si="43"/>
        <v>-23.82</v>
      </c>
      <c r="AI143" s="52">
        <f t="shared" si="44"/>
        <v>-23.509999999999998</v>
      </c>
      <c r="AJ143" s="52">
        <f t="shared" si="45"/>
        <v>-30.31</v>
      </c>
      <c r="AK143" s="52">
        <f t="shared" si="46"/>
        <v>-29.91</v>
      </c>
      <c r="AL143" s="52">
        <f t="shared" si="47"/>
        <v>-30.13</v>
      </c>
      <c r="AN143" s="52">
        <f t="shared" si="48"/>
        <v>-23.82</v>
      </c>
      <c r="AO143" s="52">
        <f t="shared" si="49"/>
        <v>-23.509999999999998</v>
      </c>
      <c r="AP143" s="52">
        <f t="shared" si="50"/>
        <v>-30.31</v>
      </c>
      <c r="AQ143" s="52">
        <f t="shared" si="51"/>
        <v>-29.91</v>
      </c>
      <c r="AR143" s="52">
        <f t="shared" si="52"/>
        <v>-30.13</v>
      </c>
    </row>
    <row r="144" spans="1:44">
      <c r="A144" s="52">
        <v>193804</v>
      </c>
      <c r="B144" s="52">
        <v>22.08</v>
      </c>
      <c r="C144" s="52">
        <v>20.73</v>
      </c>
      <c r="D144" s="52">
        <v>20.399999999999999</v>
      </c>
      <c r="E144" s="52">
        <v>13.81</v>
      </c>
      <c r="F144" s="52">
        <v>14.44</v>
      </c>
      <c r="G144" s="52">
        <v>15.85</v>
      </c>
      <c r="H144" s="52">
        <v>14.51</v>
      </c>
      <c r="I144" s="52">
        <v>6.37</v>
      </c>
      <c r="J144" s="52">
        <v>0.18</v>
      </c>
      <c r="K144" s="52">
        <v>0.01</v>
      </c>
      <c r="L144" s="52">
        <f t="shared" si="36"/>
        <v>14.52</v>
      </c>
      <c r="M144" s="113">
        <f t="shared" si="37"/>
        <v>1938.333333333333</v>
      </c>
      <c r="N144" s="52">
        <f t="shared" si="35"/>
        <v>35.675983773146577</v>
      </c>
      <c r="AA144" s="52">
        <v>193804</v>
      </c>
      <c r="AB144" s="52">
        <f t="shared" si="38"/>
        <v>14.51</v>
      </c>
      <c r="AC144" s="52">
        <f t="shared" si="39"/>
        <v>13.8</v>
      </c>
      <c r="AD144" s="52">
        <f t="shared" si="40"/>
        <v>15.84</v>
      </c>
      <c r="AE144" s="52">
        <f t="shared" si="41"/>
        <v>22.069999999999997</v>
      </c>
      <c r="AF144" s="52">
        <f t="shared" si="42"/>
        <v>20.389999999999997</v>
      </c>
      <c r="AH144" s="52">
        <f t="shared" si="43"/>
        <v>0</v>
      </c>
      <c r="AI144" s="52">
        <f t="shared" si="44"/>
        <v>0</v>
      </c>
      <c r="AJ144" s="52">
        <f t="shared" si="45"/>
        <v>0</v>
      </c>
      <c r="AK144" s="52">
        <f t="shared" si="46"/>
        <v>0</v>
      </c>
      <c r="AL144" s="52">
        <f t="shared" si="47"/>
        <v>0</v>
      </c>
      <c r="AN144" s="52">
        <f t="shared" si="48"/>
        <v>0</v>
      </c>
      <c r="AO144" s="52">
        <f t="shared" si="49"/>
        <v>0</v>
      </c>
      <c r="AP144" s="52">
        <f t="shared" si="50"/>
        <v>0</v>
      </c>
      <c r="AQ144" s="52">
        <f t="shared" si="51"/>
        <v>0</v>
      </c>
      <c r="AR144" s="52">
        <f t="shared" si="52"/>
        <v>0</v>
      </c>
    </row>
    <row r="145" spans="1:44">
      <c r="A145" s="52">
        <v>193805</v>
      </c>
      <c r="B145" s="52">
        <v>-7.47</v>
      </c>
      <c r="C145" s="52">
        <v>-7.65</v>
      </c>
      <c r="D145" s="52">
        <v>-5.54</v>
      </c>
      <c r="E145" s="52">
        <v>-3.56</v>
      </c>
      <c r="F145" s="52">
        <v>-3.65</v>
      </c>
      <c r="G145" s="52">
        <v>-6.05</v>
      </c>
      <c r="H145" s="52">
        <v>-3.83</v>
      </c>
      <c r="I145" s="52">
        <v>-2.4700000000000002</v>
      </c>
      <c r="J145" s="52">
        <v>-0.28000000000000003</v>
      </c>
      <c r="K145" s="52">
        <v>0</v>
      </c>
      <c r="L145" s="52">
        <f t="shared" si="36"/>
        <v>-3.83</v>
      </c>
      <c r="M145" s="113">
        <f t="shared" si="37"/>
        <v>1938.4166666666663</v>
      </c>
      <c r="N145" s="52">
        <f t="shared" si="35"/>
        <v>35.574319133585419</v>
      </c>
      <c r="AA145" s="52">
        <v>193805</v>
      </c>
      <c r="AB145" s="52">
        <f t="shared" si="38"/>
        <v>-3.83</v>
      </c>
      <c r="AC145" s="52">
        <f t="shared" si="39"/>
        <v>-3.56</v>
      </c>
      <c r="AD145" s="52">
        <f t="shared" si="40"/>
        <v>-6.05</v>
      </c>
      <c r="AE145" s="52">
        <f t="shared" si="41"/>
        <v>-7.47</v>
      </c>
      <c r="AF145" s="52">
        <f t="shared" si="42"/>
        <v>-5.54</v>
      </c>
      <c r="AH145" s="52">
        <f t="shared" si="43"/>
        <v>0</v>
      </c>
      <c r="AI145" s="52">
        <f t="shared" si="44"/>
        <v>0</v>
      </c>
      <c r="AJ145" s="52">
        <f t="shared" si="45"/>
        <v>0</v>
      </c>
      <c r="AK145" s="52">
        <f t="shared" si="46"/>
        <v>0</v>
      </c>
      <c r="AL145" s="52">
        <f t="shared" si="47"/>
        <v>0</v>
      </c>
      <c r="AN145" s="52">
        <f t="shared" si="48"/>
        <v>0</v>
      </c>
      <c r="AO145" s="52">
        <f t="shared" si="49"/>
        <v>0</v>
      </c>
      <c r="AP145" s="52">
        <f t="shared" si="50"/>
        <v>0</v>
      </c>
      <c r="AQ145" s="52">
        <f t="shared" si="51"/>
        <v>0</v>
      </c>
      <c r="AR145" s="52">
        <f t="shared" si="52"/>
        <v>0</v>
      </c>
    </row>
    <row r="146" spans="1:44">
      <c r="A146" s="52">
        <v>193806</v>
      </c>
      <c r="B146" s="52">
        <v>31.25</v>
      </c>
      <c r="C146" s="52">
        <v>30.02</v>
      </c>
      <c r="D146" s="52">
        <v>27.56</v>
      </c>
      <c r="E146" s="52">
        <v>25.73</v>
      </c>
      <c r="F146" s="52">
        <v>20.93</v>
      </c>
      <c r="G146" s="52">
        <v>30.03</v>
      </c>
      <c r="H146" s="52">
        <v>23.87</v>
      </c>
      <c r="I146" s="52">
        <v>4.05</v>
      </c>
      <c r="J146" s="52">
        <v>0.3</v>
      </c>
      <c r="K146" s="52">
        <v>0</v>
      </c>
      <c r="L146" s="52">
        <f t="shared" si="36"/>
        <v>23.87</v>
      </c>
      <c r="M146" s="113">
        <f t="shared" si="37"/>
        <v>1938.4999999999995</v>
      </c>
      <c r="N146" s="52">
        <f t="shared" si="35"/>
        <v>44.880932983334304</v>
      </c>
      <c r="AA146" s="52">
        <v>193806</v>
      </c>
      <c r="AB146" s="52">
        <f t="shared" si="38"/>
        <v>23.87</v>
      </c>
      <c r="AC146" s="52">
        <f t="shared" si="39"/>
        <v>25.73</v>
      </c>
      <c r="AD146" s="52">
        <f t="shared" si="40"/>
        <v>30.03</v>
      </c>
      <c r="AE146" s="52">
        <f t="shared" si="41"/>
        <v>31.25</v>
      </c>
      <c r="AF146" s="52">
        <f t="shared" si="42"/>
        <v>27.56</v>
      </c>
      <c r="AH146" s="52">
        <f t="shared" si="43"/>
        <v>0</v>
      </c>
      <c r="AI146" s="52">
        <f t="shared" si="44"/>
        <v>0</v>
      </c>
      <c r="AJ146" s="52">
        <f t="shared" si="45"/>
        <v>0</v>
      </c>
      <c r="AK146" s="52">
        <f t="shared" si="46"/>
        <v>0</v>
      </c>
      <c r="AL146" s="52">
        <f t="shared" si="47"/>
        <v>0</v>
      </c>
      <c r="AN146" s="52">
        <f t="shared" si="48"/>
        <v>0</v>
      </c>
      <c r="AO146" s="52">
        <f t="shared" si="49"/>
        <v>0</v>
      </c>
      <c r="AP146" s="52">
        <f t="shared" si="50"/>
        <v>0</v>
      </c>
      <c r="AQ146" s="52">
        <f t="shared" si="51"/>
        <v>0</v>
      </c>
      <c r="AR146" s="52">
        <f t="shared" si="52"/>
        <v>0</v>
      </c>
    </row>
    <row r="147" spans="1:44">
      <c r="A147" s="52">
        <v>193807</v>
      </c>
      <c r="B147" s="52">
        <v>13.44</v>
      </c>
      <c r="C147" s="52">
        <v>14.49</v>
      </c>
      <c r="D147" s="52">
        <v>15.36</v>
      </c>
      <c r="E147" s="52">
        <v>6.79</v>
      </c>
      <c r="F147" s="52">
        <v>7.31</v>
      </c>
      <c r="G147" s="52">
        <v>9.2200000000000006</v>
      </c>
      <c r="H147" s="52">
        <v>7.34</v>
      </c>
      <c r="I147" s="52">
        <v>6.66</v>
      </c>
      <c r="J147" s="52">
        <v>2.1800000000000002</v>
      </c>
      <c r="K147" s="52">
        <v>-0.01</v>
      </c>
      <c r="L147" s="52">
        <f t="shared" si="36"/>
        <v>7.33</v>
      </c>
      <c r="M147" s="113">
        <f t="shared" si="37"/>
        <v>1938.5833333333328</v>
      </c>
      <c r="N147" s="52">
        <f t="shared" si="35"/>
        <v>44.520304152354811</v>
      </c>
      <c r="AA147" s="52">
        <v>193807</v>
      </c>
      <c r="AB147" s="52">
        <f t="shared" si="38"/>
        <v>7.34</v>
      </c>
      <c r="AC147" s="52">
        <f t="shared" si="39"/>
        <v>6.8</v>
      </c>
      <c r="AD147" s="52">
        <f t="shared" si="40"/>
        <v>9.23</v>
      </c>
      <c r="AE147" s="52">
        <f t="shared" si="41"/>
        <v>13.45</v>
      </c>
      <c r="AF147" s="52">
        <f t="shared" si="42"/>
        <v>15.37</v>
      </c>
      <c r="AH147" s="52">
        <f t="shared" si="43"/>
        <v>0</v>
      </c>
      <c r="AI147" s="52">
        <f t="shared" si="44"/>
        <v>0</v>
      </c>
      <c r="AJ147" s="52">
        <f t="shared" si="45"/>
        <v>0</v>
      </c>
      <c r="AK147" s="52">
        <f t="shared" si="46"/>
        <v>0</v>
      </c>
      <c r="AL147" s="52">
        <f t="shared" si="47"/>
        <v>0</v>
      </c>
      <c r="AN147" s="52">
        <f t="shared" si="48"/>
        <v>0</v>
      </c>
      <c r="AO147" s="52">
        <f t="shared" si="49"/>
        <v>0</v>
      </c>
      <c r="AP147" s="52">
        <f t="shared" si="50"/>
        <v>0</v>
      </c>
      <c r="AQ147" s="52">
        <f t="shared" si="51"/>
        <v>0</v>
      </c>
      <c r="AR147" s="52">
        <f t="shared" si="52"/>
        <v>0</v>
      </c>
    </row>
    <row r="148" spans="1:44">
      <c r="A148" s="52">
        <v>193808</v>
      </c>
      <c r="B148" s="52">
        <v>-4.59</v>
      </c>
      <c r="C148" s="52">
        <v>-5.1100000000000003</v>
      </c>
      <c r="D148" s="52">
        <v>-9.2899999999999991</v>
      </c>
      <c r="E148" s="52">
        <v>-0.43</v>
      </c>
      <c r="F148" s="52">
        <v>-6.07</v>
      </c>
      <c r="G148" s="52">
        <v>-5.18</v>
      </c>
      <c r="H148" s="52">
        <v>-2.67</v>
      </c>
      <c r="I148" s="52">
        <v>-2.44</v>
      </c>
      <c r="J148" s="52">
        <v>-4.72</v>
      </c>
      <c r="K148" s="52">
        <v>0</v>
      </c>
      <c r="L148" s="52">
        <f t="shared" si="36"/>
        <v>-2.67</v>
      </c>
      <c r="M148" s="113">
        <f t="shared" si="37"/>
        <v>1938.6666666666661</v>
      </c>
      <c r="N148" s="52">
        <f t="shared" ref="N148:N211" si="53">_xlfn.STDEV.S(H137:H148)*SQRT(12)</f>
        <v>44.385742182494916</v>
      </c>
      <c r="AA148" s="52">
        <v>193808</v>
      </c>
      <c r="AB148" s="52">
        <f t="shared" si="38"/>
        <v>-2.67</v>
      </c>
      <c r="AC148" s="52">
        <f t="shared" si="39"/>
        <v>-0.43</v>
      </c>
      <c r="AD148" s="52">
        <f t="shared" si="40"/>
        <v>-5.18</v>
      </c>
      <c r="AE148" s="52">
        <f t="shared" si="41"/>
        <v>-4.59</v>
      </c>
      <c r="AF148" s="52">
        <f t="shared" si="42"/>
        <v>-9.2899999999999991</v>
      </c>
      <c r="AH148" s="52">
        <f t="shared" si="43"/>
        <v>0</v>
      </c>
      <c r="AI148" s="52">
        <f t="shared" si="44"/>
        <v>0</v>
      </c>
      <c r="AJ148" s="52">
        <f t="shared" si="45"/>
        <v>0</v>
      </c>
      <c r="AK148" s="52">
        <f t="shared" si="46"/>
        <v>0</v>
      </c>
      <c r="AL148" s="52">
        <f t="shared" si="47"/>
        <v>0</v>
      </c>
      <c r="AN148" s="52">
        <f t="shared" si="48"/>
        <v>0</v>
      </c>
      <c r="AO148" s="52">
        <f t="shared" si="49"/>
        <v>0</v>
      </c>
      <c r="AP148" s="52">
        <f t="shared" si="50"/>
        <v>0</v>
      </c>
      <c r="AQ148" s="52">
        <f t="shared" si="51"/>
        <v>0</v>
      </c>
      <c r="AR148" s="52">
        <f t="shared" si="52"/>
        <v>0</v>
      </c>
    </row>
    <row r="149" spans="1:44">
      <c r="A149" s="52">
        <v>193809</v>
      </c>
      <c r="B149" s="52">
        <v>-1.88</v>
      </c>
      <c r="C149" s="52">
        <v>-2.5</v>
      </c>
      <c r="D149" s="52">
        <v>-2.79</v>
      </c>
      <c r="E149" s="52">
        <v>1.36</v>
      </c>
      <c r="F149" s="52">
        <v>0.61</v>
      </c>
      <c r="G149" s="52">
        <v>-0.97</v>
      </c>
      <c r="H149" s="52">
        <v>0.81</v>
      </c>
      <c r="I149" s="52">
        <v>-2.72</v>
      </c>
      <c r="J149" s="52">
        <v>-1.62</v>
      </c>
      <c r="K149" s="52">
        <v>0.02</v>
      </c>
      <c r="L149" s="52">
        <f t="shared" si="36"/>
        <v>0.83000000000000007</v>
      </c>
      <c r="M149" s="113">
        <f t="shared" si="37"/>
        <v>1938.7499999999993</v>
      </c>
      <c r="N149" s="52">
        <f t="shared" si="53"/>
        <v>42.268729468829449</v>
      </c>
      <c r="AA149" s="52">
        <v>193809</v>
      </c>
      <c r="AB149" s="52">
        <f t="shared" si="38"/>
        <v>0.81</v>
      </c>
      <c r="AC149" s="52">
        <f t="shared" si="39"/>
        <v>1.34</v>
      </c>
      <c r="AD149" s="52">
        <f t="shared" si="40"/>
        <v>-0.99</v>
      </c>
      <c r="AE149" s="52">
        <f t="shared" si="41"/>
        <v>-1.9</v>
      </c>
      <c r="AF149" s="52">
        <f t="shared" si="42"/>
        <v>-2.81</v>
      </c>
      <c r="AH149" s="52">
        <f t="shared" si="43"/>
        <v>0</v>
      </c>
      <c r="AI149" s="52">
        <f t="shared" si="44"/>
        <v>0</v>
      </c>
      <c r="AJ149" s="52">
        <f t="shared" si="45"/>
        <v>0</v>
      </c>
      <c r="AK149" s="52">
        <f t="shared" si="46"/>
        <v>0</v>
      </c>
      <c r="AL149" s="52">
        <f t="shared" si="47"/>
        <v>0</v>
      </c>
      <c r="AN149" s="52">
        <f t="shared" si="48"/>
        <v>0</v>
      </c>
      <c r="AO149" s="52">
        <f t="shared" si="49"/>
        <v>0</v>
      </c>
      <c r="AP149" s="52">
        <f t="shared" si="50"/>
        <v>0</v>
      </c>
      <c r="AQ149" s="52">
        <f t="shared" si="51"/>
        <v>0</v>
      </c>
      <c r="AR149" s="52">
        <f t="shared" si="52"/>
        <v>0</v>
      </c>
    </row>
    <row r="150" spans="1:44">
      <c r="A150" s="52">
        <v>193810</v>
      </c>
      <c r="B150" s="52">
        <v>14.13</v>
      </c>
      <c r="C150" s="52">
        <v>14.76</v>
      </c>
      <c r="D150" s="52">
        <v>16.899999999999999</v>
      </c>
      <c r="E150" s="52">
        <v>6.93</v>
      </c>
      <c r="F150" s="52">
        <v>7.21</v>
      </c>
      <c r="G150" s="52">
        <v>14.18</v>
      </c>
      <c r="H150" s="52">
        <v>7.8</v>
      </c>
      <c r="I150" s="52">
        <v>5.83</v>
      </c>
      <c r="J150" s="52">
        <v>5.01</v>
      </c>
      <c r="K150" s="52">
        <v>0.01</v>
      </c>
      <c r="L150" s="52">
        <f t="shared" si="36"/>
        <v>7.81</v>
      </c>
      <c r="M150" s="113">
        <f t="shared" si="37"/>
        <v>1938.8333333333326</v>
      </c>
      <c r="N150" s="52">
        <f t="shared" si="53"/>
        <v>41.515183969241896</v>
      </c>
      <c r="AA150" s="52">
        <v>193810</v>
      </c>
      <c r="AB150" s="52">
        <f t="shared" si="38"/>
        <v>7.8</v>
      </c>
      <c r="AC150" s="52">
        <f t="shared" si="39"/>
        <v>6.92</v>
      </c>
      <c r="AD150" s="52">
        <f t="shared" si="40"/>
        <v>14.17</v>
      </c>
      <c r="AE150" s="52">
        <f t="shared" si="41"/>
        <v>14.120000000000001</v>
      </c>
      <c r="AF150" s="52">
        <f t="shared" si="42"/>
        <v>16.889999999999997</v>
      </c>
      <c r="AH150" s="52">
        <f t="shared" si="43"/>
        <v>0</v>
      </c>
      <c r="AI150" s="52">
        <f t="shared" si="44"/>
        <v>0</v>
      </c>
      <c r="AJ150" s="52">
        <f t="shared" si="45"/>
        <v>0</v>
      </c>
      <c r="AK150" s="52">
        <f t="shared" si="46"/>
        <v>0</v>
      </c>
      <c r="AL150" s="52">
        <f t="shared" si="47"/>
        <v>0</v>
      </c>
      <c r="AN150" s="52">
        <f t="shared" si="48"/>
        <v>0</v>
      </c>
      <c r="AO150" s="52">
        <f t="shared" si="49"/>
        <v>0</v>
      </c>
      <c r="AP150" s="52">
        <f t="shared" si="50"/>
        <v>0</v>
      </c>
      <c r="AQ150" s="52">
        <f t="shared" si="51"/>
        <v>0</v>
      </c>
      <c r="AR150" s="52">
        <f t="shared" si="52"/>
        <v>0</v>
      </c>
    </row>
    <row r="151" spans="1:44">
      <c r="A151" s="52">
        <v>193811</v>
      </c>
      <c r="B151" s="52">
        <v>-5.2</v>
      </c>
      <c r="C151" s="52">
        <v>-2.67</v>
      </c>
      <c r="D151" s="52">
        <v>-5.92</v>
      </c>
      <c r="E151" s="52">
        <v>-1.1200000000000001</v>
      </c>
      <c r="F151" s="52">
        <v>-2.14</v>
      </c>
      <c r="G151" s="52">
        <v>-2.86</v>
      </c>
      <c r="H151" s="52">
        <v>-1.72</v>
      </c>
      <c r="I151" s="52">
        <v>-2.56</v>
      </c>
      <c r="J151" s="52">
        <v>-1.23</v>
      </c>
      <c r="K151" s="52">
        <v>-0.06</v>
      </c>
      <c r="L151" s="52">
        <f t="shared" si="36"/>
        <v>-1.78</v>
      </c>
      <c r="M151" s="113">
        <f t="shared" si="37"/>
        <v>1938.9166666666658</v>
      </c>
      <c r="N151" s="52">
        <f t="shared" si="53"/>
        <v>40.325429378314794</v>
      </c>
      <c r="AA151" s="52">
        <v>193811</v>
      </c>
      <c r="AB151" s="52">
        <f t="shared" si="38"/>
        <v>-1.72</v>
      </c>
      <c r="AC151" s="52">
        <f t="shared" si="39"/>
        <v>-1.06</v>
      </c>
      <c r="AD151" s="52">
        <f t="shared" si="40"/>
        <v>-2.8</v>
      </c>
      <c r="AE151" s="52">
        <f t="shared" si="41"/>
        <v>-5.1400000000000006</v>
      </c>
      <c r="AF151" s="52">
        <f t="shared" si="42"/>
        <v>-5.86</v>
      </c>
      <c r="AH151" s="52">
        <f t="shared" si="43"/>
        <v>0</v>
      </c>
      <c r="AI151" s="52">
        <f t="shared" si="44"/>
        <v>0</v>
      </c>
      <c r="AJ151" s="52">
        <f t="shared" si="45"/>
        <v>0</v>
      </c>
      <c r="AK151" s="52">
        <f t="shared" si="46"/>
        <v>0</v>
      </c>
      <c r="AL151" s="52">
        <f t="shared" si="47"/>
        <v>0</v>
      </c>
      <c r="AN151" s="52">
        <f t="shared" si="48"/>
        <v>0</v>
      </c>
      <c r="AO151" s="52">
        <f t="shared" si="49"/>
        <v>0</v>
      </c>
      <c r="AP151" s="52">
        <f t="shared" si="50"/>
        <v>0</v>
      </c>
      <c r="AQ151" s="52">
        <f t="shared" si="51"/>
        <v>0</v>
      </c>
      <c r="AR151" s="52">
        <f t="shared" si="52"/>
        <v>0</v>
      </c>
    </row>
    <row r="152" spans="1:44">
      <c r="A152" s="52">
        <v>193812</v>
      </c>
      <c r="B152" s="52">
        <v>6.03</v>
      </c>
      <c r="C152" s="52">
        <v>3.71</v>
      </c>
      <c r="D152" s="52">
        <v>1.55</v>
      </c>
      <c r="E152" s="52">
        <v>3.38</v>
      </c>
      <c r="F152" s="52">
        <v>4.47</v>
      </c>
      <c r="G152" s="52">
        <v>8.86</v>
      </c>
      <c r="H152" s="52">
        <v>4.1900000000000004</v>
      </c>
      <c r="I152" s="52">
        <v>-1.8</v>
      </c>
      <c r="J152" s="52">
        <v>0.5</v>
      </c>
      <c r="K152" s="52">
        <v>0</v>
      </c>
      <c r="L152" s="52">
        <f t="shared" si="36"/>
        <v>4.1900000000000004</v>
      </c>
      <c r="M152" s="113">
        <f t="shared" si="37"/>
        <v>1938.9999999999991</v>
      </c>
      <c r="N152" s="52">
        <f t="shared" si="53"/>
        <v>39.772504321453027</v>
      </c>
      <c r="AA152" s="52">
        <v>193812</v>
      </c>
      <c r="AB152" s="52">
        <f t="shared" si="38"/>
        <v>4.1900000000000004</v>
      </c>
      <c r="AC152" s="52">
        <f t="shared" si="39"/>
        <v>3.38</v>
      </c>
      <c r="AD152" s="52">
        <f t="shared" si="40"/>
        <v>8.86</v>
      </c>
      <c r="AE152" s="52">
        <f t="shared" si="41"/>
        <v>6.03</v>
      </c>
      <c r="AF152" s="52">
        <f t="shared" si="42"/>
        <v>1.55</v>
      </c>
      <c r="AH152" s="52">
        <f t="shared" si="43"/>
        <v>0</v>
      </c>
      <c r="AI152" s="52">
        <f t="shared" si="44"/>
        <v>0</v>
      </c>
      <c r="AJ152" s="52">
        <f t="shared" si="45"/>
        <v>0</v>
      </c>
      <c r="AK152" s="52">
        <f t="shared" si="46"/>
        <v>0</v>
      </c>
      <c r="AL152" s="52">
        <f t="shared" si="47"/>
        <v>0</v>
      </c>
      <c r="AN152" s="52">
        <f t="shared" si="48"/>
        <v>0</v>
      </c>
      <c r="AO152" s="52">
        <f t="shared" si="49"/>
        <v>0</v>
      </c>
      <c r="AP152" s="52">
        <f t="shared" si="50"/>
        <v>0</v>
      </c>
      <c r="AQ152" s="52">
        <f t="shared" si="51"/>
        <v>0</v>
      </c>
      <c r="AR152" s="52">
        <f t="shared" si="52"/>
        <v>0</v>
      </c>
    </row>
    <row r="153" spans="1:44">
      <c r="A153" s="52">
        <v>193901</v>
      </c>
      <c r="B153" s="52">
        <v>-8.06</v>
      </c>
      <c r="C153" s="52">
        <v>-8.91</v>
      </c>
      <c r="D153" s="52">
        <v>-10.15</v>
      </c>
      <c r="E153" s="52">
        <v>-5.26</v>
      </c>
      <c r="F153" s="52">
        <v>-6.15</v>
      </c>
      <c r="G153" s="52">
        <v>-11.02</v>
      </c>
      <c r="H153" s="52">
        <v>-5.96</v>
      </c>
      <c r="I153" s="52">
        <v>-1.56</v>
      </c>
      <c r="J153" s="52">
        <v>-3.92</v>
      </c>
      <c r="K153" s="52">
        <v>-0.01</v>
      </c>
      <c r="L153" s="52">
        <f t="shared" si="36"/>
        <v>-5.97</v>
      </c>
      <c r="M153" s="113">
        <f t="shared" si="37"/>
        <v>1939.0833333333333</v>
      </c>
      <c r="N153" s="52">
        <f t="shared" si="53"/>
        <v>40.682135458386959</v>
      </c>
      <c r="AA153" s="52">
        <v>193901</v>
      </c>
      <c r="AB153" s="52">
        <f t="shared" si="38"/>
        <v>-5.96</v>
      </c>
      <c r="AC153" s="52">
        <f t="shared" si="39"/>
        <v>-5.25</v>
      </c>
      <c r="AD153" s="52">
        <f t="shared" si="40"/>
        <v>-11.01</v>
      </c>
      <c r="AE153" s="52">
        <f t="shared" si="41"/>
        <v>-8.0500000000000007</v>
      </c>
      <c r="AF153" s="52">
        <f t="shared" si="42"/>
        <v>-10.14</v>
      </c>
      <c r="AH153" s="52">
        <f t="shared" si="43"/>
        <v>0</v>
      </c>
      <c r="AI153" s="52">
        <f t="shared" si="44"/>
        <v>0</v>
      </c>
      <c r="AJ153" s="52">
        <f t="shared" si="45"/>
        <v>0</v>
      </c>
      <c r="AK153" s="52">
        <f t="shared" si="46"/>
        <v>0</v>
      </c>
      <c r="AL153" s="52">
        <f t="shared" si="47"/>
        <v>0</v>
      </c>
      <c r="AN153" s="52">
        <f t="shared" si="48"/>
        <v>0</v>
      </c>
      <c r="AO153" s="52">
        <f t="shared" si="49"/>
        <v>0</v>
      </c>
      <c r="AP153" s="52">
        <f t="shared" si="50"/>
        <v>0</v>
      </c>
      <c r="AQ153" s="52">
        <f t="shared" si="51"/>
        <v>0</v>
      </c>
      <c r="AR153" s="52">
        <f t="shared" si="52"/>
        <v>0</v>
      </c>
    </row>
    <row r="154" spans="1:44">
      <c r="A154" s="52">
        <v>193902</v>
      </c>
      <c r="B154" s="52">
        <v>3.93</v>
      </c>
      <c r="C154" s="52">
        <v>5.07</v>
      </c>
      <c r="D154" s="52">
        <v>6.29</v>
      </c>
      <c r="E154" s="52">
        <v>3.35</v>
      </c>
      <c r="F154" s="52">
        <v>3.15</v>
      </c>
      <c r="G154" s="52">
        <v>6.89</v>
      </c>
      <c r="H154" s="52">
        <v>3.51</v>
      </c>
      <c r="I154" s="52">
        <v>0.63</v>
      </c>
      <c r="J154" s="52">
        <v>2.95</v>
      </c>
      <c r="K154" s="52">
        <v>0.01</v>
      </c>
      <c r="L154" s="52">
        <f t="shared" si="36"/>
        <v>3.5199999999999996</v>
      </c>
      <c r="M154" s="113">
        <f t="shared" si="37"/>
        <v>1939.1666666666665</v>
      </c>
      <c r="N154" s="52">
        <f t="shared" si="53"/>
        <v>40.520904032812048</v>
      </c>
      <c r="AA154" s="52">
        <v>193902</v>
      </c>
      <c r="AB154" s="52">
        <f t="shared" si="38"/>
        <v>3.51</v>
      </c>
      <c r="AC154" s="52">
        <f t="shared" si="39"/>
        <v>3.3400000000000003</v>
      </c>
      <c r="AD154" s="52">
        <f t="shared" si="40"/>
        <v>6.88</v>
      </c>
      <c r="AE154" s="52">
        <f t="shared" si="41"/>
        <v>3.9200000000000004</v>
      </c>
      <c r="AF154" s="52">
        <f t="shared" si="42"/>
        <v>6.28</v>
      </c>
      <c r="AH154" s="52">
        <f t="shared" si="43"/>
        <v>0</v>
      </c>
      <c r="AI154" s="52">
        <f t="shared" si="44"/>
        <v>0</v>
      </c>
      <c r="AJ154" s="52">
        <f t="shared" si="45"/>
        <v>0</v>
      </c>
      <c r="AK154" s="52">
        <f t="shared" si="46"/>
        <v>0</v>
      </c>
      <c r="AL154" s="52">
        <f t="shared" si="47"/>
        <v>0</v>
      </c>
      <c r="AN154" s="52">
        <f t="shared" si="48"/>
        <v>0</v>
      </c>
      <c r="AO154" s="52">
        <f t="shared" si="49"/>
        <v>0</v>
      </c>
      <c r="AP154" s="52">
        <f t="shared" si="50"/>
        <v>0</v>
      </c>
      <c r="AQ154" s="52">
        <f t="shared" si="51"/>
        <v>0</v>
      </c>
      <c r="AR154" s="52">
        <f t="shared" si="52"/>
        <v>0</v>
      </c>
    </row>
    <row r="155" spans="1:44">
      <c r="A155" s="52">
        <v>193903</v>
      </c>
      <c r="B155" s="52">
        <v>-17.8</v>
      </c>
      <c r="C155" s="52">
        <v>-18.489999999999998</v>
      </c>
      <c r="D155" s="52">
        <v>-22.85</v>
      </c>
      <c r="E155" s="52">
        <v>-9.84</v>
      </c>
      <c r="F155" s="52">
        <v>-13.65</v>
      </c>
      <c r="G155" s="52">
        <v>-21.37</v>
      </c>
      <c r="H155" s="52">
        <v>-11.99</v>
      </c>
      <c r="I155" s="52">
        <v>-4.76</v>
      </c>
      <c r="J155" s="52">
        <v>-8.2899999999999991</v>
      </c>
      <c r="K155" s="52">
        <v>-0.01</v>
      </c>
      <c r="L155" s="52">
        <f t="shared" si="36"/>
        <v>-12</v>
      </c>
      <c r="M155" s="113">
        <f t="shared" si="37"/>
        <v>1939.2499999999998</v>
      </c>
      <c r="N155" s="52">
        <f t="shared" si="53"/>
        <v>33.397460436930885</v>
      </c>
      <c r="AA155" s="52">
        <v>193903</v>
      </c>
      <c r="AB155" s="52">
        <f t="shared" si="38"/>
        <v>-11.99</v>
      </c>
      <c r="AC155" s="52">
        <f t="shared" si="39"/>
        <v>-9.83</v>
      </c>
      <c r="AD155" s="52">
        <f t="shared" si="40"/>
        <v>-21.36</v>
      </c>
      <c r="AE155" s="52">
        <f t="shared" si="41"/>
        <v>-17.79</v>
      </c>
      <c r="AF155" s="52">
        <f t="shared" si="42"/>
        <v>-22.84</v>
      </c>
      <c r="AH155" s="52">
        <f t="shared" si="43"/>
        <v>0</v>
      </c>
      <c r="AI155" s="52">
        <f t="shared" si="44"/>
        <v>0</v>
      </c>
      <c r="AJ155" s="52">
        <f t="shared" si="45"/>
        <v>-21.36</v>
      </c>
      <c r="AK155" s="52">
        <f t="shared" si="46"/>
        <v>0</v>
      </c>
      <c r="AL155" s="52">
        <f t="shared" si="47"/>
        <v>-22.84</v>
      </c>
      <c r="AN155" s="52">
        <f t="shared" si="48"/>
        <v>-11.99</v>
      </c>
      <c r="AO155" s="52">
        <f t="shared" si="49"/>
        <v>0</v>
      </c>
      <c r="AP155" s="52">
        <f t="shared" si="50"/>
        <v>-21.36</v>
      </c>
      <c r="AQ155" s="52">
        <f t="shared" si="51"/>
        <v>-17.79</v>
      </c>
      <c r="AR155" s="52">
        <f t="shared" si="52"/>
        <v>-22.84</v>
      </c>
    </row>
    <row r="156" spans="1:44">
      <c r="A156" s="52">
        <v>193904</v>
      </c>
      <c r="B156" s="52">
        <v>-0.49</v>
      </c>
      <c r="C156" s="52">
        <v>0.13</v>
      </c>
      <c r="D156" s="52">
        <v>1.97</v>
      </c>
      <c r="E156" s="52">
        <v>-0.14000000000000001</v>
      </c>
      <c r="F156" s="52">
        <v>-0.05</v>
      </c>
      <c r="G156" s="52">
        <v>-3.2</v>
      </c>
      <c r="H156" s="52">
        <v>-0.18</v>
      </c>
      <c r="I156" s="52">
        <v>1.66</v>
      </c>
      <c r="J156" s="52">
        <v>-0.3</v>
      </c>
      <c r="K156" s="52">
        <v>0</v>
      </c>
      <c r="L156" s="52">
        <f t="shared" si="36"/>
        <v>-0.18</v>
      </c>
      <c r="M156" s="113">
        <f t="shared" si="37"/>
        <v>1939.333333333333</v>
      </c>
      <c r="N156" s="52">
        <f t="shared" si="53"/>
        <v>31.014618693888096</v>
      </c>
      <c r="AA156" s="52">
        <v>193904</v>
      </c>
      <c r="AB156" s="52">
        <f t="shared" si="38"/>
        <v>-0.18</v>
      </c>
      <c r="AC156" s="52">
        <f t="shared" si="39"/>
        <v>-0.14000000000000001</v>
      </c>
      <c r="AD156" s="52">
        <f t="shared" si="40"/>
        <v>-3.2</v>
      </c>
      <c r="AE156" s="52">
        <f t="shared" si="41"/>
        <v>-0.49</v>
      </c>
      <c r="AF156" s="52">
        <f t="shared" si="42"/>
        <v>1.97</v>
      </c>
      <c r="AH156" s="52">
        <f t="shared" si="43"/>
        <v>0</v>
      </c>
      <c r="AI156" s="52">
        <f t="shared" si="44"/>
        <v>0</v>
      </c>
      <c r="AJ156" s="52">
        <f t="shared" si="45"/>
        <v>0</v>
      </c>
      <c r="AK156" s="52">
        <f t="shared" si="46"/>
        <v>0</v>
      </c>
      <c r="AL156" s="52">
        <f t="shared" si="47"/>
        <v>0</v>
      </c>
      <c r="AN156" s="52">
        <f t="shared" si="48"/>
        <v>0</v>
      </c>
      <c r="AO156" s="52">
        <f t="shared" si="49"/>
        <v>0</v>
      </c>
      <c r="AP156" s="52">
        <f t="shared" si="50"/>
        <v>0</v>
      </c>
      <c r="AQ156" s="52">
        <f t="shared" si="51"/>
        <v>0</v>
      </c>
      <c r="AR156" s="52">
        <f t="shared" si="52"/>
        <v>0</v>
      </c>
    </row>
    <row r="157" spans="1:44">
      <c r="A157" s="52">
        <v>193905</v>
      </c>
      <c r="B157" s="52">
        <v>11.3</v>
      </c>
      <c r="C157" s="52">
        <v>9.06</v>
      </c>
      <c r="D157" s="52">
        <v>9.8699999999999992</v>
      </c>
      <c r="E157" s="52">
        <v>6.9</v>
      </c>
      <c r="F157" s="52">
        <v>5.61</v>
      </c>
      <c r="G157" s="52">
        <v>9.2799999999999994</v>
      </c>
      <c r="H157" s="52">
        <v>6.8</v>
      </c>
      <c r="I157" s="52">
        <v>2.81</v>
      </c>
      <c r="J157" s="52">
        <v>0.47</v>
      </c>
      <c r="K157" s="52">
        <v>0.01</v>
      </c>
      <c r="L157" s="52">
        <f t="shared" si="36"/>
        <v>6.81</v>
      </c>
      <c r="M157" s="113">
        <f t="shared" si="37"/>
        <v>1939.4166666666663</v>
      </c>
      <c r="N157" s="52">
        <f t="shared" si="53"/>
        <v>30.743446308263668</v>
      </c>
      <c r="AA157" s="52">
        <v>193905</v>
      </c>
      <c r="AB157" s="52">
        <f t="shared" si="38"/>
        <v>6.8</v>
      </c>
      <c r="AC157" s="52">
        <f t="shared" si="39"/>
        <v>6.8900000000000006</v>
      </c>
      <c r="AD157" s="52">
        <f t="shared" si="40"/>
        <v>9.27</v>
      </c>
      <c r="AE157" s="52">
        <f t="shared" si="41"/>
        <v>11.290000000000001</v>
      </c>
      <c r="AF157" s="52">
        <f t="shared" si="42"/>
        <v>9.86</v>
      </c>
      <c r="AH157" s="52">
        <f t="shared" si="43"/>
        <v>0</v>
      </c>
      <c r="AI157" s="52">
        <f t="shared" si="44"/>
        <v>0</v>
      </c>
      <c r="AJ157" s="52">
        <f t="shared" si="45"/>
        <v>0</v>
      </c>
      <c r="AK157" s="52">
        <f t="shared" si="46"/>
        <v>0</v>
      </c>
      <c r="AL157" s="52">
        <f t="shared" si="47"/>
        <v>0</v>
      </c>
      <c r="AN157" s="52">
        <f t="shared" si="48"/>
        <v>0</v>
      </c>
      <c r="AO157" s="52">
        <f t="shared" si="49"/>
        <v>0</v>
      </c>
      <c r="AP157" s="52">
        <f t="shared" si="50"/>
        <v>0</v>
      </c>
      <c r="AQ157" s="52">
        <f t="shared" si="51"/>
        <v>0</v>
      </c>
      <c r="AR157" s="52">
        <f t="shared" si="52"/>
        <v>0</v>
      </c>
    </row>
    <row r="158" spans="1:44">
      <c r="A158" s="52">
        <v>193906</v>
      </c>
      <c r="B158" s="52">
        <v>-6.82</v>
      </c>
      <c r="C158" s="52">
        <v>-7.91</v>
      </c>
      <c r="D158" s="52">
        <v>-10.68</v>
      </c>
      <c r="E158" s="52">
        <v>-4.42</v>
      </c>
      <c r="F158" s="52">
        <v>-6.55</v>
      </c>
      <c r="G158" s="52">
        <v>-11.38</v>
      </c>
      <c r="H158" s="52">
        <v>-5.31</v>
      </c>
      <c r="I158" s="52">
        <v>-1.02</v>
      </c>
      <c r="J158" s="52">
        <v>-5.41</v>
      </c>
      <c r="K158" s="52">
        <v>0.01</v>
      </c>
      <c r="L158" s="52">
        <f t="shared" si="36"/>
        <v>-5.3</v>
      </c>
      <c r="M158" s="113">
        <f t="shared" si="37"/>
        <v>1939.4999999999995</v>
      </c>
      <c r="N158" s="52">
        <f t="shared" si="53"/>
        <v>21.110446358486723</v>
      </c>
      <c r="AA158" s="52">
        <v>193906</v>
      </c>
      <c r="AB158" s="52">
        <f t="shared" si="38"/>
        <v>-5.31</v>
      </c>
      <c r="AC158" s="52">
        <f t="shared" si="39"/>
        <v>-4.43</v>
      </c>
      <c r="AD158" s="52">
        <f t="shared" si="40"/>
        <v>-11.39</v>
      </c>
      <c r="AE158" s="52">
        <f t="shared" si="41"/>
        <v>-6.83</v>
      </c>
      <c r="AF158" s="52">
        <f t="shared" si="42"/>
        <v>-10.69</v>
      </c>
      <c r="AH158" s="52">
        <f t="shared" si="43"/>
        <v>0</v>
      </c>
      <c r="AI158" s="52">
        <f t="shared" si="44"/>
        <v>0</v>
      </c>
      <c r="AJ158" s="52">
        <f t="shared" si="45"/>
        <v>0</v>
      </c>
      <c r="AK158" s="52">
        <f t="shared" si="46"/>
        <v>0</v>
      </c>
      <c r="AL158" s="52">
        <f t="shared" si="47"/>
        <v>0</v>
      </c>
      <c r="AN158" s="52">
        <f t="shared" si="48"/>
        <v>0</v>
      </c>
      <c r="AO158" s="52">
        <f t="shared" si="49"/>
        <v>0</v>
      </c>
      <c r="AP158" s="52">
        <f t="shared" si="50"/>
        <v>0</v>
      </c>
      <c r="AQ158" s="52">
        <f t="shared" si="51"/>
        <v>0</v>
      </c>
      <c r="AR158" s="52">
        <f t="shared" si="52"/>
        <v>0</v>
      </c>
    </row>
    <row r="159" spans="1:44">
      <c r="A159" s="52">
        <v>193907</v>
      </c>
      <c r="B159" s="52">
        <v>16.13</v>
      </c>
      <c r="C159" s="52">
        <v>16.7</v>
      </c>
      <c r="D159" s="52">
        <v>13.64</v>
      </c>
      <c r="E159" s="52">
        <v>11.31</v>
      </c>
      <c r="F159" s="52">
        <v>8.4499999999999993</v>
      </c>
      <c r="G159" s="52">
        <v>13.74</v>
      </c>
      <c r="H159" s="52">
        <v>10.24</v>
      </c>
      <c r="I159" s="52">
        <v>4.32</v>
      </c>
      <c r="J159" s="52">
        <v>-0.03</v>
      </c>
      <c r="K159" s="52">
        <v>0</v>
      </c>
      <c r="L159" s="52">
        <f t="shared" si="36"/>
        <v>10.24</v>
      </c>
      <c r="M159" s="113">
        <f t="shared" si="37"/>
        <v>1939.5833333333328</v>
      </c>
      <c r="N159" s="52">
        <f t="shared" si="53"/>
        <v>22.341031147359171</v>
      </c>
      <c r="AA159" s="52">
        <v>193907</v>
      </c>
      <c r="AB159" s="52">
        <f t="shared" si="38"/>
        <v>10.24</v>
      </c>
      <c r="AC159" s="52">
        <f t="shared" si="39"/>
        <v>11.31</v>
      </c>
      <c r="AD159" s="52">
        <f t="shared" si="40"/>
        <v>13.74</v>
      </c>
      <c r="AE159" s="52">
        <f t="shared" si="41"/>
        <v>16.13</v>
      </c>
      <c r="AF159" s="52">
        <f t="shared" si="42"/>
        <v>13.64</v>
      </c>
      <c r="AH159" s="52">
        <f t="shared" si="43"/>
        <v>0</v>
      </c>
      <c r="AI159" s="52">
        <f t="shared" si="44"/>
        <v>0</v>
      </c>
      <c r="AJ159" s="52">
        <f t="shared" si="45"/>
        <v>0</v>
      </c>
      <c r="AK159" s="52">
        <f t="shared" si="46"/>
        <v>0</v>
      </c>
      <c r="AL159" s="52">
        <f t="shared" si="47"/>
        <v>0</v>
      </c>
      <c r="AN159" s="52">
        <f t="shared" si="48"/>
        <v>0</v>
      </c>
      <c r="AO159" s="52">
        <f t="shared" si="49"/>
        <v>0</v>
      </c>
      <c r="AP159" s="52">
        <f t="shared" si="50"/>
        <v>0</v>
      </c>
      <c r="AQ159" s="52">
        <f t="shared" si="51"/>
        <v>0</v>
      </c>
      <c r="AR159" s="52">
        <f t="shared" si="52"/>
        <v>0</v>
      </c>
    </row>
    <row r="160" spans="1:44">
      <c r="A160" s="52">
        <v>193908</v>
      </c>
      <c r="B160" s="52">
        <v>-12.37</v>
      </c>
      <c r="C160" s="52">
        <v>-11.99</v>
      </c>
      <c r="D160" s="52">
        <v>-12.61</v>
      </c>
      <c r="E160" s="52">
        <v>-6.31</v>
      </c>
      <c r="F160" s="52">
        <v>-5.92</v>
      </c>
      <c r="G160" s="52">
        <v>-10.9</v>
      </c>
      <c r="H160" s="52">
        <v>-6.68</v>
      </c>
      <c r="I160" s="52">
        <v>-4.6100000000000003</v>
      </c>
      <c r="J160" s="52">
        <v>-2.42</v>
      </c>
      <c r="K160" s="52">
        <v>-0.01</v>
      </c>
      <c r="L160" s="52">
        <f t="shared" si="36"/>
        <v>-6.6899999999999995</v>
      </c>
      <c r="M160" s="113">
        <f t="shared" si="37"/>
        <v>1939.6666666666661</v>
      </c>
      <c r="N160" s="52">
        <f t="shared" si="53"/>
        <v>23.293484652853621</v>
      </c>
      <c r="AA160" s="52">
        <v>193908</v>
      </c>
      <c r="AB160" s="52">
        <f t="shared" si="38"/>
        <v>-6.68</v>
      </c>
      <c r="AC160" s="52">
        <f t="shared" si="39"/>
        <v>-6.3</v>
      </c>
      <c r="AD160" s="52">
        <f t="shared" si="40"/>
        <v>-10.89</v>
      </c>
      <c r="AE160" s="52">
        <f t="shared" si="41"/>
        <v>-12.36</v>
      </c>
      <c r="AF160" s="52">
        <f t="shared" si="42"/>
        <v>-12.6</v>
      </c>
      <c r="AH160" s="52">
        <f t="shared" si="43"/>
        <v>0</v>
      </c>
      <c r="AI160" s="52">
        <f t="shared" si="44"/>
        <v>0</v>
      </c>
      <c r="AJ160" s="52">
        <f t="shared" si="45"/>
        <v>0</v>
      </c>
      <c r="AK160" s="52">
        <f t="shared" si="46"/>
        <v>0</v>
      </c>
      <c r="AL160" s="52">
        <f t="shared" si="47"/>
        <v>0</v>
      </c>
      <c r="AN160" s="52">
        <f t="shared" si="48"/>
        <v>0</v>
      </c>
      <c r="AO160" s="52">
        <f t="shared" si="49"/>
        <v>0</v>
      </c>
      <c r="AP160" s="52">
        <f t="shared" si="50"/>
        <v>0</v>
      </c>
      <c r="AQ160" s="52">
        <f t="shared" si="51"/>
        <v>0</v>
      </c>
      <c r="AR160" s="52">
        <f t="shared" si="52"/>
        <v>0</v>
      </c>
    </row>
    <row r="161" spans="1:44">
      <c r="A161" s="52">
        <v>193909</v>
      </c>
      <c r="B161" s="52">
        <v>37.700000000000003</v>
      </c>
      <c r="C161" s="52">
        <v>39.299999999999997</v>
      </c>
      <c r="D161" s="52">
        <v>54.95</v>
      </c>
      <c r="E161" s="52">
        <v>13.58</v>
      </c>
      <c r="F161" s="52">
        <v>16.91</v>
      </c>
      <c r="G161" s="52">
        <v>40.770000000000003</v>
      </c>
      <c r="H161" s="52">
        <v>16.88</v>
      </c>
      <c r="I161" s="52">
        <v>20.23</v>
      </c>
      <c r="J161" s="52">
        <v>22.22</v>
      </c>
      <c r="K161" s="52">
        <v>0.01</v>
      </c>
      <c r="L161" s="52">
        <f t="shared" si="36"/>
        <v>16.89</v>
      </c>
      <c r="M161" s="113">
        <f t="shared" si="37"/>
        <v>1939.7499999999993</v>
      </c>
      <c r="N161" s="52">
        <f t="shared" si="53"/>
        <v>28.719670167769241</v>
      </c>
      <c r="AA161" s="52">
        <v>193909</v>
      </c>
      <c r="AB161" s="52">
        <f t="shared" si="38"/>
        <v>16.88</v>
      </c>
      <c r="AC161" s="52">
        <f t="shared" si="39"/>
        <v>13.57</v>
      </c>
      <c r="AD161" s="52">
        <f t="shared" si="40"/>
        <v>40.760000000000005</v>
      </c>
      <c r="AE161" s="52">
        <f t="shared" si="41"/>
        <v>37.690000000000005</v>
      </c>
      <c r="AF161" s="52">
        <f t="shared" si="42"/>
        <v>54.940000000000005</v>
      </c>
      <c r="AH161" s="52">
        <f t="shared" si="43"/>
        <v>0</v>
      </c>
      <c r="AI161" s="52">
        <f t="shared" si="44"/>
        <v>0</v>
      </c>
      <c r="AJ161" s="52">
        <f t="shared" si="45"/>
        <v>0</v>
      </c>
      <c r="AK161" s="52">
        <f t="shared" si="46"/>
        <v>0</v>
      </c>
      <c r="AL161" s="52">
        <f t="shared" si="47"/>
        <v>0</v>
      </c>
      <c r="AN161" s="52">
        <f t="shared" si="48"/>
        <v>0</v>
      </c>
      <c r="AO161" s="52">
        <f t="shared" si="49"/>
        <v>0</v>
      </c>
      <c r="AP161" s="52">
        <f t="shared" si="50"/>
        <v>0</v>
      </c>
      <c r="AQ161" s="52">
        <f t="shared" si="51"/>
        <v>0</v>
      </c>
      <c r="AR161" s="52">
        <f t="shared" si="52"/>
        <v>0</v>
      </c>
    </row>
    <row r="162" spans="1:44">
      <c r="A162" s="52">
        <v>193910</v>
      </c>
      <c r="B162" s="52">
        <v>0.46</v>
      </c>
      <c r="C162" s="52">
        <v>-0.57999999999999996</v>
      </c>
      <c r="D162" s="52">
        <v>-5</v>
      </c>
      <c r="E162" s="52">
        <v>0.03</v>
      </c>
      <c r="F162" s="52">
        <v>-0.82</v>
      </c>
      <c r="G162" s="52">
        <v>-4.3</v>
      </c>
      <c r="H162" s="52">
        <v>-0.53</v>
      </c>
      <c r="I162" s="52">
        <v>-0.01</v>
      </c>
      <c r="J162" s="52">
        <v>-4.8899999999999997</v>
      </c>
      <c r="K162" s="52">
        <v>0</v>
      </c>
      <c r="L162" s="52">
        <f t="shared" si="36"/>
        <v>-0.53</v>
      </c>
      <c r="M162" s="113">
        <f t="shared" si="37"/>
        <v>1939.8333333333326</v>
      </c>
      <c r="N162" s="52">
        <f t="shared" si="53"/>
        <v>27.911872188925429</v>
      </c>
      <c r="AA162" s="52">
        <v>193910</v>
      </c>
      <c r="AB162" s="52">
        <f t="shared" si="38"/>
        <v>-0.53</v>
      </c>
      <c r="AC162" s="52">
        <f t="shared" si="39"/>
        <v>0.03</v>
      </c>
      <c r="AD162" s="52">
        <f t="shared" si="40"/>
        <v>-4.3</v>
      </c>
      <c r="AE162" s="52">
        <f t="shared" si="41"/>
        <v>0.46</v>
      </c>
      <c r="AF162" s="52">
        <f t="shared" si="42"/>
        <v>-5</v>
      </c>
      <c r="AH162" s="52">
        <f t="shared" si="43"/>
        <v>0</v>
      </c>
      <c r="AI162" s="52">
        <f t="shared" si="44"/>
        <v>0</v>
      </c>
      <c r="AJ162" s="52">
        <f t="shared" si="45"/>
        <v>0</v>
      </c>
      <c r="AK162" s="52">
        <f t="shared" si="46"/>
        <v>0</v>
      </c>
      <c r="AL162" s="52">
        <f t="shared" si="47"/>
        <v>0</v>
      </c>
      <c r="AN162" s="52">
        <f t="shared" si="48"/>
        <v>0</v>
      </c>
      <c r="AO162" s="52">
        <f t="shared" si="49"/>
        <v>0</v>
      </c>
      <c r="AP162" s="52">
        <f t="shared" si="50"/>
        <v>0</v>
      </c>
      <c r="AQ162" s="52">
        <f t="shared" si="51"/>
        <v>0</v>
      </c>
      <c r="AR162" s="52">
        <f t="shared" si="52"/>
        <v>0</v>
      </c>
    </row>
    <row r="163" spans="1:44">
      <c r="A163" s="52">
        <v>193911</v>
      </c>
      <c r="B163" s="52">
        <v>-7.83</v>
      </c>
      <c r="C163" s="52">
        <v>-9.39</v>
      </c>
      <c r="D163" s="52">
        <v>-13.81</v>
      </c>
      <c r="E163" s="52">
        <v>-2.62</v>
      </c>
      <c r="F163" s="52">
        <v>-3.67</v>
      </c>
      <c r="G163" s="52">
        <v>-9.5500000000000007</v>
      </c>
      <c r="H163" s="52">
        <v>-3.62</v>
      </c>
      <c r="I163" s="52">
        <v>-5.07</v>
      </c>
      <c r="J163" s="52">
        <v>-6.46</v>
      </c>
      <c r="K163" s="52">
        <v>0</v>
      </c>
      <c r="L163" s="52">
        <f t="shared" si="36"/>
        <v>-3.62</v>
      </c>
      <c r="M163" s="113">
        <f t="shared" si="37"/>
        <v>1939.9166666666658</v>
      </c>
      <c r="N163" s="52">
        <f t="shared" si="53"/>
        <v>28.160402082614969</v>
      </c>
      <c r="AA163" s="52">
        <v>193911</v>
      </c>
      <c r="AB163" s="52">
        <f t="shared" si="38"/>
        <v>-3.62</v>
      </c>
      <c r="AC163" s="52">
        <f t="shared" si="39"/>
        <v>-2.62</v>
      </c>
      <c r="AD163" s="52">
        <f t="shared" si="40"/>
        <v>-9.5500000000000007</v>
      </c>
      <c r="AE163" s="52">
        <f t="shared" si="41"/>
        <v>-7.83</v>
      </c>
      <c r="AF163" s="52">
        <f t="shared" si="42"/>
        <v>-13.81</v>
      </c>
      <c r="AH163" s="52">
        <f t="shared" si="43"/>
        <v>0</v>
      </c>
      <c r="AI163" s="52">
        <f t="shared" si="44"/>
        <v>0</v>
      </c>
      <c r="AJ163" s="52">
        <f t="shared" si="45"/>
        <v>0</v>
      </c>
      <c r="AK163" s="52">
        <f t="shared" si="46"/>
        <v>0</v>
      </c>
      <c r="AL163" s="52">
        <f t="shared" si="47"/>
        <v>0</v>
      </c>
      <c r="AN163" s="52">
        <f t="shared" si="48"/>
        <v>0</v>
      </c>
      <c r="AO163" s="52">
        <f t="shared" si="49"/>
        <v>0</v>
      </c>
      <c r="AP163" s="52">
        <f t="shared" si="50"/>
        <v>0</v>
      </c>
      <c r="AQ163" s="52">
        <f t="shared" si="51"/>
        <v>0</v>
      </c>
      <c r="AR163" s="52">
        <f t="shared" si="52"/>
        <v>0</v>
      </c>
    </row>
    <row r="164" spans="1:44">
      <c r="A164" s="52">
        <v>193912</v>
      </c>
      <c r="B164" s="52">
        <v>5.93</v>
      </c>
      <c r="C164" s="52">
        <v>3.04</v>
      </c>
      <c r="D164" s="52">
        <v>0.35</v>
      </c>
      <c r="E164" s="52">
        <v>3.56</v>
      </c>
      <c r="F164" s="52">
        <v>2.36</v>
      </c>
      <c r="G164" s="52">
        <v>1.02</v>
      </c>
      <c r="H164" s="52">
        <v>3.03</v>
      </c>
      <c r="I164" s="52">
        <v>0.79</v>
      </c>
      <c r="J164" s="52">
        <v>-4.0599999999999996</v>
      </c>
      <c r="K164" s="52">
        <v>0</v>
      </c>
      <c r="L164" s="52">
        <f t="shared" si="36"/>
        <v>3.03</v>
      </c>
      <c r="M164" s="113">
        <f t="shared" si="37"/>
        <v>1939.9999999999991</v>
      </c>
      <c r="N164" s="52">
        <f t="shared" si="53"/>
        <v>28.023196073642602</v>
      </c>
      <c r="AA164" s="52">
        <v>193912</v>
      </c>
      <c r="AB164" s="52">
        <f t="shared" si="38"/>
        <v>3.03</v>
      </c>
      <c r="AC164" s="52">
        <f t="shared" si="39"/>
        <v>3.56</v>
      </c>
      <c r="AD164" s="52">
        <f t="shared" si="40"/>
        <v>1.02</v>
      </c>
      <c r="AE164" s="52">
        <f t="shared" si="41"/>
        <v>5.93</v>
      </c>
      <c r="AF164" s="52">
        <f t="shared" si="42"/>
        <v>0.35</v>
      </c>
      <c r="AH164" s="52">
        <f t="shared" si="43"/>
        <v>0</v>
      </c>
      <c r="AI164" s="52">
        <f t="shared" si="44"/>
        <v>0</v>
      </c>
      <c r="AJ164" s="52">
        <f t="shared" si="45"/>
        <v>0</v>
      </c>
      <c r="AK164" s="52">
        <f t="shared" si="46"/>
        <v>0</v>
      </c>
      <c r="AL164" s="52">
        <f t="shared" si="47"/>
        <v>0</v>
      </c>
      <c r="AN164" s="52">
        <f t="shared" si="48"/>
        <v>0</v>
      </c>
      <c r="AO164" s="52">
        <f t="shared" si="49"/>
        <v>0</v>
      </c>
      <c r="AP164" s="52">
        <f t="shared" si="50"/>
        <v>0</v>
      </c>
      <c r="AQ164" s="52">
        <f t="shared" si="51"/>
        <v>0</v>
      </c>
      <c r="AR164" s="52">
        <f t="shared" si="52"/>
        <v>0</v>
      </c>
    </row>
    <row r="165" spans="1:44">
      <c r="A165" s="52">
        <v>194001</v>
      </c>
      <c r="B165" s="52">
        <v>-4.2</v>
      </c>
      <c r="C165" s="52">
        <v>-2.13</v>
      </c>
      <c r="D165" s="52">
        <v>-2.76</v>
      </c>
      <c r="E165" s="52">
        <v>-2.16</v>
      </c>
      <c r="F165" s="52">
        <v>-2.5</v>
      </c>
      <c r="G165" s="52">
        <v>-5.14</v>
      </c>
      <c r="H165" s="52">
        <v>-2.41</v>
      </c>
      <c r="I165" s="52">
        <v>0.24</v>
      </c>
      <c r="J165" s="52">
        <v>-0.77</v>
      </c>
      <c r="K165" s="52">
        <v>0</v>
      </c>
      <c r="L165" s="52">
        <f t="shared" si="36"/>
        <v>-2.41</v>
      </c>
      <c r="M165" s="113">
        <f t="shared" si="37"/>
        <v>1940.0833333333333</v>
      </c>
      <c r="N165" s="52">
        <f t="shared" si="53"/>
        <v>27.344903463982924</v>
      </c>
      <c r="AA165" s="52">
        <v>194001</v>
      </c>
      <c r="AB165" s="52">
        <f t="shared" si="38"/>
        <v>-2.41</v>
      </c>
      <c r="AC165" s="52">
        <f t="shared" si="39"/>
        <v>-2.16</v>
      </c>
      <c r="AD165" s="52">
        <f t="shared" si="40"/>
        <v>-5.14</v>
      </c>
      <c r="AE165" s="52">
        <f t="shared" si="41"/>
        <v>-4.2</v>
      </c>
      <c r="AF165" s="52">
        <f t="shared" si="42"/>
        <v>-2.76</v>
      </c>
      <c r="AH165" s="52">
        <f t="shared" si="43"/>
        <v>0</v>
      </c>
      <c r="AI165" s="52">
        <f t="shared" si="44"/>
        <v>0</v>
      </c>
      <c r="AJ165" s="52">
        <f t="shared" si="45"/>
        <v>0</v>
      </c>
      <c r="AK165" s="52">
        <f t="shared" si="46"/>
        <v>0</v>
      </c>
      <c r="AL165" s="52">
        <f t="shared" si="47"/>
        <v>0</v>
      </c>
      <c r="AN165" s="52">
        <f t="shared" si="48"/>
        <v>0</v>
      </c>
      <c r="AO165" s="52">
        <f t="shared" si="49"/>
        <v>0</v>
      </c>
      <c r="AP165" s="52">
        <f t="shared" si="50"/>
        <v>0</v>
      </c>
      <c r="AQ165" s="52">
        <f t="shared" si="51"/>
        <v>0</v>
      </c>
      <c r="AR165" s="52">
        <f t="shared" si="52"/>
        <v>0</v>
      </c>
    </row>
    <row r="166" spans="1:44">
      <c r="A166" s="52">
        <v>194002</v>
      </c>
      <c r="B166" s="52">
        <v>4.0599999999999996</v>
      </c>
      <c r="C166" s="52">
        <v>4.3899999999999997</v>
      </c>
      <c r="D166" s="52">
        <v>3.17</v>
      </c>
      <c r="E166" s="52">
        <v>1.25</v>
      </c>
      <c r="F166" s="52">
        <v>1.34</v>
      </c>
      <c r="G166" s="52">
        <v>1.49</v>
      </c>
      <c r="H166" s="52">
        <v>1.44</v>
      </c>
      <c r="I166" s="52">
        <v>2.5099999999999998</v>
      </c>
      <c r="J166" s="52">
        <v>-0.32</v>
      </c>
      <c r="K166" s="52">
        <v>0</v>
      </c>
      <c r="L166" s="52">
        <f t="shared" si="36"/>
        <v>1.44</v>
      </c>
      <c r="M166" s="113">
        <f t="shared" si="37"/>
        <v>1940.1666666666665</v>
      </c>
      <c r="N166" s="52">
        <f t="shared" si="53"/>
        <v>27.20003659756896</v>
      </c>
      <c r="AA166" s="52">
        <v>194002</v>
      </c>
      <c r="AB166" s="52">
        <f t="shared" si="38"/>
        <v>1.44</v>
      </c>
      <c r="AC166" s="52">
        <f t="shared" si="39"/>
        <v>1.25</v>
      </c>
      <c r="AD166" s="52">
        <f t="shared" si="40"/>
        <v>1.49</v>
      </c>
      <c r="AE166" s="52">
        <f t="shared" si="41"/>
        <v>4.0599999999999996</v>
      </c>
      <c r="AF166" s="52">
        <f t="shared" si="42"/>
        <v>3.17</v>
      </c>
      <c r="AH166" s="52">
        <f t="shared" si="43"/>
        <v>0</v>
      </c>
      <c r="AI166" s="52">
        <f t="shared" si="44"/>
        <v>0</v>
      </c>
      <c r="AJ166" s="52">
        <f t="shared" si="45"/>
        <v>0</v>
      </c>
      <c r="AK166" s="52">
        <f t="shared" si="46"/>
        <v>0</v>
      </c>
      <c r="AL166" s="52">
        <f t="shared" si="47"/>
        <v>0</v>
      </c>
      <c r="AN166" s="52">
        <f t="shared" si="48"/>
        <v>0</v>
      </c>
      <c r="AO166" s="52">
        <f t="shared" si="49"/>
        <v>0</v>
      </c>
      <c r="AP166" s="52">
        <f t="shared" si="50"/>
        <v>0</v>
      </c>
      <c r="AQ166" s="52">
        <f t="shared" si="51"/>
        <v>0</v>
      </c>
      <c r="AR166" s="52">
        <f t="shared" si="52"/>
        <v>0</v>
      </c>
    </row>
    <row r="167" spans="1:44">
      <c r="A167" s="52">
        <v>194003</v>
      </c>
      <c r="B167" s="52">
        <v>4.6900000000000004</v>
      </c>
      <c r="C167" s="52">
        <v>2.86</v>
      </c>
      <c r="D167" s="52">
        <v>2.27</v>
      </c>
      <c r="E167" s="52">
        <v>2.37</v>
      </c>
      <c r="F167" s="52">
        <v>1.46</v>
      </c>
      <c r="G167" s="52">
        <v>2.2599999999999998</v>
      </c>
      <c r="H167" s="52">
        <v>2.0499999999999998</v>
      </c>
      <c r="I167" s="52">
        <v>1.25</v>
      </c>
      <c r="J167" s="52">
        <v>-1.27</v>
      </c>
      <c r="K167" s="52">
        <v>0</v>
      </c>
      <c r="L167" s="52">
        <f t="shared" si="36"/>
        <v>2.0499999999999998</v>
      </c>
      <c r="M167" s="113">
        <f t="shared" si="37"/>
        <v>1940.2499999999998</v>
      </c>
      <c r="N167" s="52">
        <f t="shared" si="53"/>
        <v>23.454163228034218</v>
      </c>
      <c r="AA167" s="52">
        <v>194003</v>
      </c>
      <c r="AB167" s="52">
        <f t="shared" si="38"/>
        <v>2.0499999999999998</v>
      </c>
      <c r="AC167" s="52">
        <f t="shared" si="39"/>
        <v>2.37</v>
      </c>
      <c r="AD167" s="52">
        <f t="shared" si="40"/>
        <v>2.2599999999999998</v>
      </c>
      <c r="AE167" s="52">
        <f t="shared" si="41"/>
        <v>4.6900000000000004</v>
      </c>
      <c r="AF167" s="52">
        <f t="shared" si="42"/>
        <v>2.27</v>
      </c>
      <c r="AH167" s="52">
        <f t="shared" si="43"/>
        <v>0</v>
      </c>
      <c r="AI167" s="52">
        <f t="shared" si="44"/>
        <v>0</v>
      </c>
      <c r="AJ167" s="52">
        <f t="shared" si="45"/>
        <v>0</v>
      </c>
      <c r="AK167" s="52">
        <f t="shared" si="46"/>
        <v>0</v>
      </c>
      <c r="AL167" s="52">
        <f t="shared" si="47"/>
        <v>0</v>
      </c>
      <c r="AN167" s="52">
        <f t="shared" si="48"/>
        <v>0</v>
      </c>
      <c r="AO167" s="52">
        <f t="shared" si="49"/>
        <v>0</v>
      </c>
      <c r="AP167" s="52">
        <f t="shared" si="50"/>
        <v>0</v>
      </c>
      <c r="AQ167" s="52">
        <f t="shared" si="51"/>
        <v>0</v>
      </c>
      <c r="AR167" s="52">
        <f t="shared" si="52"/>
        <v>0</v>
      </c>
    </row>
    <row r="168" spans="1:44">
      <c r="A168" s="52">
        <v>194004</v>
      </c>
      <c r="B168" s="52">
        <v>4.74</v>
      </c>
      <c r="C168" s="52">
        <v>3.19</v>
      </c>
      <c r="D168" s="52">
        <v>4.09</v>
      </c>
      <c r="E168" s="52">
        <v>-0.13</v>
      </c>
      <c r="F168" s="52">
        <v>0.12</v>
      </c>
      <c r="G168" s="52">
        <v>0.27</v>
      </c>
      <c r="H168" s="52">
        <v>0.22</v>
      </c>
      <c r="I168" s="52">
        <v>3.92</v>
      </c>
      <c r="J168" s="52">
        <v>-0.13</v>
      </c>
      <c r="K168" s="52">
        <v>0</v>
      </c>
      <c r="L168" s="52">
        <f t="shared" si="36"/>
        <v>0.22</v>
      </c>
      <c r="M168" s="113">
        <f t="shared" si="37"/>
        <v>1940.333333333333</v>
      </c>
      <c r="N168" s="52">
        <f t="shared" si="53"/>
        <v>23.420541683045521</v>
      </c>
      <c r="AA168" s="52">
        <v>194004</v>
      </c>
      <c r="AB168" s="52">
        <f t="shared" si="38"/>
        <v>0.22</v>
      </c>
      <c r="AC168" s="52">
        <f t="shared" si="39"/>
        <v>-0.13</v>
      </c>
      <c r="AD168" s="52">
        <f t="shared" si="40"/>
        <v>0.27</v>
      </c>
      <c r="AE168" s="52">
        <f t="shared" si="41"/>
        <v>4.74</v>
      </c>
      <c r="AF168" s="52">
        <f t="shared" si="42"/>
        <v>4.09</v>
      </c>
      <c r="AH168" s="52">
        <f t="shared" si="43"/>
        <v>0</v>
      </c>
      <c r="AI168" s="52">
        <f t="shared" si="44"/>
        <v>0</v>
      </c>
      <c r="AJ168" s="52">
        <f t="shared" si="45"/>
        <v>0</v>
      </c>
      <c r="AK168" s="52">
        <f t="shared" si="46"/>
        <v>0</v>
      </c>
      <c r="AL168" s="52">
        <f t="shared" si="47"/>
        <v>0</v>
      </c>
      <c r="AN168" s="52">
        <f t="shared" si="48"/>
        <v>0</v>
      </c>
      <c r="AO168" s="52">
        <f t="shared" si="49"/>
        <v>0</v>
      </c>
      <c r="AP168" s="52">
        <f t="shared" si="50"/>
        <v>0</v>
      </c>
      <c r="AQ168" s="52">
        <f t="shared" si="51"/>
        <v>0</v>
      </c>
      <c r="AR168" s="52">
        <f t="shared" si="52"/>
        <v>0</v>
      </c>
    </row>
    <row r="169" spans="1:44">
      <c r="A169" s="52">
        <v>194005</v>
      </c>
      <c r="B169" s="52">
        <v>-27.77</v>
      </c>
      <c r="C169" s="52">
        <v>-27.44</v>
      </c>
      <c r="D169" s="52">
        <v>-32.44</v>
      </c>
      <c r="E169" s="52">
        <v>-22.07</v>
      </c>
      <c r="F169" s="52">
        <v>-20.8</v>
      </c>
      <c r="G169" s="52">
        <v>-24.79</v>
      </c>
      <c r="H169" s="52">
        <v>-21.95</v>
      </c>
      <c r="I169" s="52">
        <v>-6.66</v>
      </c>
      <c r="J169" s="52">
        <v>-3.69</v>
      </c>
      <c r="K169" s="52">
        <v>-0.02</v>
      </c>
      <c r="L169" s="52">
        <f t="shared" si="36"/>
        <v>-21.97</v>
      </c>
      <c r="M169" s="113">
        <f t="shared" si="37"/>
        <v>1940.4166666666663</v>
      </c>
      <c r="N169" s="52">
        <f t="shared" si="53"/>
        <v>32.620757474065776</v>
      </c>
      <c r="AA169" s="52">
        <v>194005</v>
      </c>
      <c r="AB169" s="52">
        <f t="shared" si="38"/>
        <v>-21.95</v>
      </c>
      <c r="AC169" s="52">
        <f t="shared" si="39"/>
        <v>-22.05</v>
      </c>
      <c r="AD169" s="52">
        <f t="shared" si="40"/>
        <v>-24.77</v>
      </c>
      <c r="AE169" s="52">
        <f t="shared" si="41"/>
        <v>-27.75</v>
      </c>
      <c r="AF169" s="52">
        <f t="shared" si="42"/>
        <v>-32.419999999999995</v>
      </c>
      <c r="AH169" s="52">
        <f t="shared" si="43"/>
        <v>-21.95</v>
      </c>
      <c r="AI169" s="52">
        <f t="shared" si="44"/>
        <v>-22.05</v>
      </c>
      <c r="AJ169" s="52">
        <f t="shared" si="45"/>
        <v>-24.77</v>
      </c>
      <c r="AK169" s="52">
        <f t="shared" si="46"/>
        <v>-27.75</v>
      </c>
      <c r="AL169" s="52">
        <f t="shared" si="47"/>
        <v>-32.419999999999995</v>
      </c>
      <c r="AN169" s="52">
        <f t="shared" si="48"/>
        <v>-21.95</v>
      </c>
      <c r="AO169" s="52">
        <f t="shared" si="49"/>
        <v>-22.05</v>
      </c>
      <c r="AP169" s="52">
        <f t="shared" si="50"/>
        <v>-24.77</v>
      </c>
      <c r="AQ169" s="52">
        <f t="shared" si="51"/>
        <v>-27.75</v>
      </c>
      <c r="AR169" s="52">
        <f t="shared" si="52"/>
        <v>-32.419999999999995</v>
      </c>
    </row>
    <row r="170" spans="1:44">
      <c r="A170" s="52">
        <v>194006</v>
      </c>
      <c r="B170" s="52">
        <v>4.42</v>
      </c>
      <c r="C170" s="52">
        <v>5</v>
      </c>
      <c r="D170" s="52">
        <v>7.99</v>
      </c>
      <c r="E170" s="52">
        <v>4.95</v>
      </c>
      <c r="F170" s="52">
        <v>8.24</v>
      </c>
      <c r="G170" s="52">
        <v>10.63</v>
      </c>
      <c r="H170" s="52">
        <v>6.67</v>
      </c>
      <c r="I170" s="52">
        <v>-2.13</v>
      </c>
      <c r="J170" s="52">
        <v>4.63</v>
      </c>
      <c r="K170" s="52">
        <v>0</v>
      </c>
      <c r="L170" s="52">
        <f t="shared" si="36"/>
        <v>6.67</v>
      </c>
      <c r="M170" s="113">
        <f t="shared" si="37"/>
        <v>1940.4999999999995</v>
      </c>
      <c r="N170" s="52">
        <f t="shared" si="53"/>
        <v>32.913577745362169</v>
      </c>
      <c r="AA170" s="52">
        <v>194006</v>
      </c>
      <c r="AB170" s="52">
        <f t="shared" si="38"/>
        <v>6.67</v>
      </c>
      <c r="AC170" s="52">
        <f t="shared" si="39"/>
        <v>4.95</v>
      </c>
      <c r="AD170" s="52">
        <f t="shared" si="40"/>
        <v>10.63</v>
      </c>
      <c r="AE170" s="52">
        <f t="shared" si="41"/>
        <v>4.42</v>
      </c>
      <c r="AF170" s="52">
        <f t="shared" si="42"/>
        <v>7.99</v>
      </c>
      <c r="AH170" s="52">
        <f t="shared" si="43"/>
        <v>0</v>
      </c>
      <c r="AI170" s="52">
        <f t="shared" si="44"/>
        <v>0</v>
      </c>
      <c r="AJ170" s="52">
        <f t="shared" si="45"/>
        <v>0</v>
      </c>
      <c r="AK170" s="52">
        <f t="shared" si="46"/>
        <v>0</v>
      </c>
      <c r="AL170" s="52">
        <f t="shared" si="47"/>
        <v>0</v>
      </c>
      <c r="AN170" s="52">
        <f t="shared" si="48"/>
        <v>0</v>
      </c>
      <c r="AO170" s="52">
        <f t="shared" si="49"/>
        <v>0</v>
      </c>
      <c r="AP170" s="52">
        <f t="shared" si="50"/>
        <v>0</v>
      </c>
      <c r="AQ170" s="52">
        <f t="shared" si="51"/>
        <v>0</v>
      </c>
      <c r="AR170" s="52">
        <f t="shared" si="52"/>
        <v>0</v>
      </c>
    </row>
    <row r="171" spans="1:44">
      <c r="A171" s="52">
        <v>194007</v>
      </c>
      <c r="B171" s="52">
        <v>4.72</v>
      </c>
      <c r="C171" s="52">
        <v>4.72</v>
      </c>
      <c r="D171" s="52">
        <v>3.32</v>
      </c>
      <c r="E171" s="52">
        <v>3.39</v>
      </c>
      <c r="F171" s="52">
        <v>3.04</v>
      </c>
      <c r="G171" s="52">
        <v>3.3</v>
      </c>
      <c r="H171" s="52">
        <v>3.16</v>
      </c>
      <c r="I171" s="52">
        <v>1.01</v>
      </c>
      <c r="J171" s="52">
        <v>-0.74</v>
      </c>
      <c r="K171" s="52">
        <v>0.01</v>
      </c>
      <c r="L171" s="52">
        <f t="shared" si="36"/>
        <v>3.17</v>
      </c>
      <c r="M171" s="113">
        <f t="shared" si="37"/>
        <v>1940.5833333333328</v>
      </c>
      <c r="N171" s="52">
        <f t="shared" si="53"/>
        <v>31.33885708886595</v>
      </c>
      <c r="AA171" s="52">
        <v>194007</v>
      </c>
      <c r="AB171" s="52">
        <f t="shared" si="38"/>
        <v>3.16</v>
      </c>
      <c r="AC171" s="52">
        <f t="shared" si="39"/>
        <v>3.3800000000000003</v>
      </c>
      <c r="AD171" s="52">
        <f t="shared" si="40"/>
        <v>3.29</v>
      </c>
      <c r="AE171" s="52">
        <f t="shared" si="41"/>
        <v>4.71</v>
      </c>
      <c r="AF171" s="52">
        <f t="shared" si="42"/>
        <v>3.31</v>
      </c>
      <c r="AH171" s="52">
        <f t="shared" si="43"/>
        <v>0</v>
      </c>
      <c r="AI171" s="52">
        <f t="shared" si="44"/>
        <v>0</v>
      </c>
      <c r="AJ171" s="52">
        <f t="shared" si="45"/>
        <v>0</v>
      </c>
      <c r="AK171" s="52">
        <f t="shared" si="46"/>
        <v>0</v>
      </c>
      <c r="AL171" s="52">
        <f t="shared" si="47"/>
        <v>0</v>
      </c>
      <c r="AN171" s="52">
        <f t="shared" si="48"/>
        <v>0</v>
      </c>
      <c r="AO171" s="52">
        <f t="shared" si="49"/>
        <v>0</v>
      </c>
      <c r="AP171" s="52">
        <f t="shared" si="50"/>
        <v>0</v>
      </c>
      <c r="AQ171" s="52">
        <f t="shared" si="51"/>
        <v>0</v>
      </c>
      <c r="AR171" s="52">
        <f t="shared" si="52"/>
        <v>0</v>
      </c>
    </row>
    <row r="172" spans="1:44">
      <c r="A172" s="52">
        <v>194008</v>
      </c>
      <c r="B172" s="52">
        <v>2.0499999999999998</v>
      </c>
      <c r="C172" s="52">
        <v>3.18</v>
      </c>
      <c r="D172" s="52">
        <v>1.89</v>
      </c>
      <c r="E172" s="52">
        <v>2.19</v>
      </c>
      <c r="F172" s="52">
        <v>1.78</v>
      </c>
      <c r="G172" s="52">
        <v>3.48</v>
      </c>
      <c r="H172" s="52">
        <v>2.19</v>
      </c>
      <c r="I172" s="52">
        <v>-0.11</v>
      </c>
      <c r="J172" s="52">
        <v>0.56000000000000005</v>
      </c>
      <c r="K172" s="52">
        <v>-0.01</v>
      </c>
      <c r="L172" s="52">
        <f t="shared" si="36"/>
        <v>2.1800000000000002</v>
      </c>
      <c r="M172" s="113">
        <f t="shared" si="37"/>
        <v>1940.6666666666661</v>
      </c>
      <c r="N172" s="52">
        <f t="shared" si="53"/>
        <v>30.566825005372916</v>
      </c>
      <c r="AA172" s="52">
        <v>194008</v>
      </c>
      <c r="AB172" s="52">
        <f t="shared" si="38"/>
        <v>2.19</v>
      </c>
      <c r="AC172" s="52">
        <f t="shared" si="39"/>
        <v>2.1999999999999997</v>
      </c>
      <c r="AD172" s="52">
        <f t="shared" si="40"/>
        <v>3.4899999999999998</v>
      </c>
      <c r="AE172" s="52">
        <f t="shared" si="41"/>
        <v>2.0599999999999996</v>
      </c>
      <c r="AF172" s="52">
        <f t="shared" si="42"/>
        <v>1.9</v>
      </c>
      <c r="AH172" s="52">
        <f t="shared" si="43"/>
        <v>0</v>
      </c>
      <c r="AI172" s="52">
        <f t="shared" si="44"/>
        <v>0</v>
      </c>
      <c r="AJ172" s="52">
        <f t="shared" si="45"/>
        <v>0</v>
      </c>
      <c r="AK172" s="52">
        <f t="shared" si="46"/>
        <v>0</v>
      </c>
      <c r="AL172" s="52">
        <f t="shared" si="47"/>
        <v>0</v>
      </c>
      <c r="AN172" s="52">
        <f t="shared" si="48"/>
        <v>0</v>
      </c>
      <c r="AO172" s="52">
        <f t="shared" si="49"/>
        <v>0</v>
      </c>
      <c r="AP172" s="52">
        <f t="shared" si="50"/>
        <v>0</v>
      </c>
      <c r="AQ172" s="52">
        <f t="shared" si="51"/>
        <v>0</v>
      </c>
      <c r="AR172" s="52">
        <f t="shared" si="52"/>
        <v>0</v>
      </c>
    </row>
    <row r="173" spans="1:44">
      <c r="A173" s="52">
        <v>194009</v>
      </c>
      <c r="B173" s="52">
        <v>5.37</v>
      </c>
      <c r="C173" s="52">
        <v>4.51</v>
      </c>
      <c r="D173" s="52">
        <v>5.2</v>
      </c>
      <c r="E173" s="52">
        <v>3.15</v>
      </c>
      <c r="F173" s="52">
        <v>1.21</v>
      </c>
      <c r="G173" s="52">
        <v>1.06</v>
      </c>
      <c r="H173" s="52">
        <v>2.39</v>
      </c>
      <c r="I173" s="52">
        <v>3.22</v>
      </c>
      <c r="J173" s="52">
        <v>-1.1299999999999999</v>
      </c>
      <c r="K173" s="52">
        <v>0</v>
      </c>
      <c r="L173" s="52">
        <f t="shared" si="36"/>
        <v>2.39</v>
      </c>
      <c r="M173" s="113">
        <f t="shared" si="37"/>
        <v>1940.7499999999993</v>
      </c>
      <c r="N173" s="52">
        <f t="shared" si="53"/>
        <v>25.08827759586681</v>
      </c>
      <c r="AA173" s="52">
        <v>194009</v>
      </c>
      <c r="AB173" s="52">
        <f t="shared" si="38"/>
        <v>2.39</v>
      </c>
      <c r="AC173" s="52">
        <f t="shared" si="39"/>
        <v>3.15</v>
      </c>
      <c r="AD173" s="52">
        <f t="shared" si="40"/>
        <v>1.06</v>
      </c>
      <c r="AE173" s="52">
        <f t="shared" si="41"/>
        <v>5.37</v>
      </c>
      <c r="AF173" s="52">
        <f t="shared" si="42"/>
        <v>5.2</v>
      </c>
      <c r="AH173" s="52">
        <f t="shared" si="43"/>
        <v>0</v>
      </c>
      <c r="AI173" s="52">
        <f t="shared" si="44"/>
        <v>0</v>
      </c>
      <c r="AJ173" s="52">
        <f t="shared" si="45"/>
        <v>0</v>
      </c>
      <c r="AK173" s="52">
        <f t="shared" si="46"/>
        <v>0</v>
      </c>
      <c r="AL173" s="52">
        <f t="shared" si="47"/>
        <v>0</v>
      </c>
      <c r="AN173" s="52">
        <f t="shared" si="48"/>
        <v>0</v>
      </c>
      <c r="AO173" s="52">
        <f t="shared" si="49"/>
        <v>0</v>
      </c>
      <c r="AP173" s="52">
        <f t="shared" si="50"/>
        <v>0</v>
      </c>
      <c r="AQ173" s="52">
        <f t="shared" si="51"/>
        <v>0</v>
      </c>
      <c r="AR173" s="52">
        <f t="shared" si="52"/>
        <v>0</v>
      </c>
    </row>
    <row r="174" spans="1:44">
      <c r="A174" s="52">
        <v>194010</v>
      </c>
      <c r="B174" s="52">
        <v>4.21</v>
      </c>
      <c r="C174" s="52">
        <v>5.67</v>
      </c>
      <c r="D174" s="52">
        <v>6.29</v>
      </c>
      <c r="E174" s="52">
        <v>0.9</v>
      </c>
      <c r="F174" s="52">
        <v>6.36</v>
      </c>
      <c r="G174" s="52">
        <v>8.1</v>
      </c>
      <c r="H174" s="52">
        <v>3.02</v>
      </c>
      <c r="I174" s="52">
        <v>0.28000000000000003</v>
      </c>
      <c r="J174" s="52">
        <v>4.6399999999999997</v>
      </c>
      <c r="K174" s="52">
        <v>0</v>
      </c>
      <c r="L174" s="52">
        <f t="shared" si="36"/>
        <v>3.02</v>
      </c>
      <c r="M174" s="113">
        <f t="shared" si="37"/>
        <v>1940.8333333333326</v>
      </c>
      <c r="N174" s="52">
        <f t="shared" si="53"/>
        <v>25.350929514965074</v>
      </c>
      <c r="AA174" s="52">
        <v>194010</v>
      </c>
      <c r="AB174" s="52">
        <f t="shared" si="38"/>
        <v>3.02</v>
      </c>
      <c r="AC174" s="52">
        <f t="shared" si="39"/>
        <v>0.9</v>
      </c>
      <c r="AD174" s="52">
        <f t="shared" si="40"/>
        <v>8.1</v>
      </c>
      <c r="AE174" s="52">
        <f t="shared" si="41"/>
        <v>4.21</v>
      </c>
      <c r="AF174" s="52">
        <f t="shared" si="42"/>
        <v>6.29</v>
      </c>
      <c r="AH174" s="52">
        <f t="shared" si="43"/>
        <v>0</v>
      </c>
      <c r="AI174" s="52">
        <f t="shared" si="44"/>
        <v>0</v>
      </c>
      <c r="AJ174" s="52">
        <f t="shared" si="45"/>
        <v>0</v>
      </c>
      <c r="AK174" s="52">
        <f t="shared" si="46"/>
        <v>0</v>
      </c>
      <c r="AL174" s="52">
        <f t="shared" si="47"/>
        <v>0</v>
      </c>
      <c r="AN174" s="52">
        <f t="shared" si="48"/>
        <v>0</v>
      </c>
      <c r="AO174" s="52">
        <f t="shared" si="49"/>
        <v>0</v>
      </c>
      <c r="AP174" s="52">
        <f t="shared" si="50"/>
        <v>0</v>
      </c>
      <c r="AQ174" s="52">
        <f t="shared" si="51"/>
        <v>0</v>
      </c>
      <c r="AR174" s="52">
        <f t="shared" si="52"/>
        <v>0</v>
      </c>
    </row>
    <row r="175" spans="1:44">
      <c r="A175" s="52">
        <v>194011</v>
      </c>
      <c r="B175" s="52">
        <v>1.1499999999999999</v>
      </c>
      <c r="C175" s="52">
        <v>0.54</v>
      </c>
      <c r="D175" s="52">
        <v>0.17</v>
      </c>
      <c r="E175" s="52">
        <v>-1.92</v>
      </c>
      <c r="F175" s="52">
        <v>-1.34</v>
      </c>
      <c r="G175" s="52">
        <v>-0.71</v>
      </c>
      <c r="H175" s="52">
        <v>-1.61</v>
      </c>
      <c r="I175" s="52">
        <v>1.94</v>
      </c>
      <c r="J175" s="52">
        <v>0.12</v>
      </c>
      <c r="K175" s="52">
        <v>0</v>
      </c>
      <c r="L175" s="52">
        <f t="shared" si="36"/>
        <v>-1.61</v>
      </c>
      <c r="M175" s="113">
        <f t="shared" si="37"/>
        <v>1940.9166666666658</v>
      </c>
      <c r="N175" s="52">
        <f t="shared" si="53"/>
        <v>25.144119862034611</v>
      </c>
      <c r="AA175" s="52">
        <v>194011</v>
      </c>
      <c r="AB175" s="52">
        <f t="shared" si="38"/>
        <v>-1.61</v>
      </c>
      <c r="AC175" s="52">
        <f t="shared" si="39"/>
        <v>-1.92</v>
      </c>
      <c r="AD175" s="52">
        <f t="shared" si="40"/>
        <v>-0.71</v>
      </c>
      <c r="AE175" s="52">
        <f t="shared" si="41"/>
        <v>1.1499999999999999</v>
      </c>
      <c r="AF175" s="52">
        <f t="shared" si="42"/>
        <v>0.17</v>
      </c>
      <c r="AH175" s="52">
        <f t="shared" si="43"/>
        <v>0</v>
      </c>
      <c r="AI175" s="52">
        <f t="shared" si="44"/>
        <v>0</v>
      </c>
      <c r="AJ175" s="52">
        <f t="shared" si="45"/>
        <v>0</v>
      </c>
      <c r="AK175" s="52">
        <f t="shared" si="46"/>
        <v>0</v>
      </c>
      <c r="AL175" s="52">
        <f t="shared" si="47"/>
        <v>0</v>
      </c>
      <c r="AN175" s="52">
        <f t="shared" si="48"/>
        <v>0</v>
      </c>
      <c r="AO175" s="52">
        <f t="shared" si="49"/>
        <v>0</v>
      </c>
      <c r="AP175" s="52">
        <f t="shared" si="50"/>
        <v>0</v>
      </c>
      <c r="AQ175" s="52">
        <f t="shared" si="51"/>
        <v>0</v>
      </c>
      <c r="AR175" s="52">
        <f t="shared" si="52"/>
        <v>0</v>
      </c>
    </row>
    <row r="176" spans="1:44">
      <c r="A176" s="52">
        <v>194012</v>
      </c>
      <c r="B176" s="52">
        <v>-0.89</v>
      </c>
      <c r="C176" s="52">
        <v>-1.47</v>
      </c>
      <c r="D176" s="52">
        <v>-2.2799999999999998</v>
      </c>
      <c r="E176" s="52">
        <v>0.59</v>
      </c>
      <c r="F176" s="52">
        <v>1.02</v>
      </c>
      <c r="G176" s="52">
        <v>0.2</v>
      </c>
      <c r="H176" s="52">
        <v>0.69</v>
      </c>
      <c r="I176" s="52">
        <v>-2.15</v>
      </c>
      <c r="J176" s="52">
        <v>-0.89</v>
      </c>
      <c r="K176" s="52">
        <v>0</v>
      </c>
      <c r="L176" s="52">
        <f t="shared" si="36"/>
        <v>0.69</v>
      </c>
      <c r="M176" s="113">
        <f t="shared" si="37"/>
        <v>1940.9999999999991</v>
      </c>
      <c r="N176" s="52">
        <f t="shared" si="53"/>
        <v>24.929240224720406</v>
      </c>
      <c r="AA176" s="52">
        <v>194012</v>
      </c>
      <c r="AB176" s="52">
        <f t="shared" si="38"/>
        <v>0.69</v>
      </c>
      <c r="AC176" s="52">
        <f t="shared" si="39"/>
        <v>0.59</v>
      </c>
      <c r="AD176" s="52">
        <f t="shared" si="40"/>
        <v>0.2</v>
      </c>
      <c r="AE176" s="52">
        <f t="shared" si="41"/>
        <v>-0.89</v>
      </c>
      <c r="AF176" s="52">
        <f t="shared" si="42"/>
        <v>-2.2799999999999998</v>
      </c>
      <c r="AH176" s="52">
        <f t="shared" si="43"/>
        <v>0</v>
      </c>
      <c r="AI176" s="52">
        <f t="shared" si="44"/>
        <v>0</v>
      </c>
      <c r="AJ176" s="52">
        <f t="shared" si="45"/>
        <v>0</v>
      </c>
      <c r="AK176" s="52">
        <f t="shared" si="46"/>
        <v>0</v>
      </c>
      <c r="AL176" s="52">
        <f t="shared" si="47"/>
        <v>0</v>
      </c>
      <c r="AN176" s="52">
        <f t="shared" si="48"/>
        <v>0</v>
      </c>
      <c r="AO176" s="52">
        <f t="shared" si="49"/>
        <v>0</v>
      </c>
      <c r="AP176" s="52">
        <f t="shared" si="50"/>
        <v>0</v>
      </c>
      <c r="AQ176" s="52">
        <f t="shared" si="51"/>
        <v>0</v>
      </c>
      <c r="AR176" s="52">
        <f t="shared" si="52"/>
        <v>0</v>
      </c>
    </row>
    <row r="177" spans="1:44">
      <c r="A177" s="52">
        <v>194101</v>
      </c>
      <c r="B177" s="52">
        <v>-4.4400000000000004</v>
      </c>
      <c r="C177" s="52">
        <v>-2.65</v>
      </c>
      <c r="D177" s="52">
        <v>-0.31</v>
      </c>
      <c r="E177" s="52">
        <v>-5.04</v>
      </c>
      <c r="F177" s="52">
        <v>-3.85</v>
      </c>
      <c r="G177" s="52">
        <v>-1.52</v>
      </c>
      <c r="H177" s="52">
        <v>-4.17</v>
      </c>
      <c r="I177" s="52">
        <v>1</v>
      </c>
      <c r="J177" s="52">
        <v>3.83</v>
      </c>
      <c r="K177" s="52">
        <v>-0.01</v>
      </c>
      <c r="L177" s="52">
        <f t="shared" si="36"/>
        <v>-4.18</v>
      </c>
      <c r="M177" s="113">
        <f t="shared" si="37"/>
        <v>1941.0833333333333</v>
      </c>
      <c r="N177" s="52">
        <f t="shared" si="53"/>
        <v>25.149437730927861</v>
      </c>
      <c r="AA177" s="52">
        <v>194101</v>
      </c>
      <c r="AB177" s="52">
        <f t="shared" si="38"/>
        <v>-4.17</v>
      </c>
      <c r="AC177" s="52">
        <f t="shared" si="39"/>
        <v>-5.03</v>
      </c>
      <c r="AD177" s="52">
        <f t="shared" si="40"/>
        <v>-1.51</v>
      </c>
      <c r="AE177" s="52">
        <f t="shared" si="41"/>
        <v>-4.4300000000000006</v>
      </c>
      <c r="AF177" s="52">
        <f t="shared" si="42"/>
        <v>-0.3</v>
      </c>
      <c r="AH177" s="52">
        <f t="shared" si="43"/>
        <v>0</v>
      </c>
      <c r="AI177" s="52">
        <f t="shared" si="44"/>
        <v>0</v>
      </c>
      <c r="AJ177" s="52">
        <f t="shared" si="45"/>
        <v>0</v>
      </c>
      <c r="AK177" s="52">
        <f t="shared" si="46"/>
        <v>0</v>
      </c>
      <c r="AL177" s="52">
        <f t="shared" si="47"/>
        <v>0</v>
      </c>
      <c r="AN177" s="52">
        <f t="shared" si="48"/>
        <v>0</v>
      </c>
      <c r="AO177" s="52">
        <f t="shared" si="49"/>
        <v>0</v>
      </c>
      <c r="AP177" s="52">
        <f t="shared" si="50"/>
        <v>0</v>
      </c>
      <c r="AQ177" s="52">
        <f t="shared" si="51"/>
        <v>0</v>
      </c>
      <c r="AR177" s="52">
        <f t="shared" si="52"/>
        <v>0</v>
      </c>
    </row>
    <row r="178" spans="1:44">
      <c r="A178" s="52">
        <v>194102</v>
      </c>
      <c r="B178" s="52">
        <v>-3.47</v>
      </c>
      <c r="C178" s="52">
        <v>-1.81</v>
      </c>
      <c r="D178" s="52">
        <v>-2.89</v>
      </c>
      <c r="E178" s="52">
        <v>-1.58</v>
      </c>
      <c r="F178" s="52">
        <v>-1.49</v>
      </c>
      <c r="G178" s="52">
        <v>-0.39</v>
      </c>
      <c r="H178" s="52">
        <v>-1.43</v>
      </c>
      <c r="I178" s="52">
        <v>-1.57</v>
      </c>
      <c r="J178" s="52">
        <v>0.89</v>
      </c>
      <c r="K178" s="52">
        <v>-0.01</v>
      </c>
      <c r="L178" s="52">
        <f t="shared" si="36"/>
        <v>-1.44</v>
      </c>
      <c r="M178" s="113">
        <f t="shared" si="37"/>
        <v>1941.1666666666665</v>
      </c>
      <c r="N178" s="52">
        <f t="shared" si="53"/>
        <v>25.072602033440258</v>
      </c>
      <c r="AA178" s="52">
        <v>194102</v>
      </c>
      <c r="AB178" s="52">
        <f t="shared" si="38"/>
        <v>-1.43</v>
      </c>
      <c r="AC178" s="52">
        <f t="shared" si="39"/>
        <v>-1.57</v>
      </c>
      <c r="AD178" s="52">
        <f t="shared" si="40"/>
        <v>-0.38</v>
      </c>
      <c r="AE178" s="52">
        <f t="shared" si="41"/>
        <v>-3.4600000000000004</v>
      </c>
      <c r="AF178" s="52">
        <f t="shared" si="42"/>
        <v>-2.8800000000000003</v>
      </c>
      <c r="AH178" s="52">
        <f t="shared" si="43"/>
        <v>0</v>
      </c>
      <c r="AI178" s="52">
        <f t="shared" si="44"/>
        <v>0</v>
      </c>
      <c r="AJ178" s="52">
        <f t="shared" si="45"/>
        <v>0</v>
      </c>
      <c r="AK178" s="52">
        <f t="shared" si="46"/>
        <v>0</v>
      </c>
      <c r="AL178" s="52">
        <f t="shared" si="47"/>
        <v>0</v>
      </c>
      <c r="AN178" s="52">
        <f t="shared" si="48"/>
        <v>0</v>
      </c>
      <c r="AO178" s="52">
        <f t="shared" si="49"/>
        <v>0</v>
      </c>
      <c r="AP178" s="52">
        <f t="shared" si="50"/>
        <v>0</v>
      </c>
      <c r="AQ178" s="52">
        <f t="shared" si="51"/>
        <v>0</v>
      </c>
      <c r="AR178" s="52">
        <f t="shared" si="52"/>
        <v>0</v>
      </c>
    </row>
    <row r="179" spans="1:44">
      <c r="A179" s="52">
        <v>194103</v>
      </c>
      <c r="B179" s="52">
        <v>0.52</v>
      </c>
      <c r="C179" s="52">
        <v>1.1299999999999999</v>
      </c>
      <c r="D179" s="52">
        <v>3.77</v>
      </c>
      <c r="E179" s="52">
        <v>0.54</v>
      </c>
      <c r="F179" s="52">
        <v>1.21</v>
      </c>
      <c r="G179" s="52">
        <v>3.38</v>
      </c>
      <c r="H179" s="52">
        <v>0.84</v>
      </c>
      <c r="I179" s="52">
        <v>0.1</v>
      </c>
      <c r="J179" s="52">
        <v>3.04</v>
      </c>
      <c r="K179" s="52">
        <v>0.01</v>
      </c>
      <c r="L179" s="52">
        <f t="shared" si="36"/>
        <v>0.85</v>
      </c>
      <c r="M179" s="113">
        <f t="shared" si="37"/>
        <v>1941.2499999999998</v>
      </c>
      <c r="N179" s="52">
        <f t="shared" si="53"/>
        <v>24.955121172362048</v>
      </c>
      <c r="AA179" s="52">
        <v>194103</v>
      </c>
      <c r="AB179" s="52">
        <f t="shared" si="38"/>
        <v>0.84</v>
      </c>
      <c r="AC179" s="52">
        <f t="shared" si="39"/>
        <v>0.53</v>
      </c>
      <c r="AD179" s="52">
        <f t="shared" si="40"/>
        <v>3.37</v>
      </c>
      <c r="AE179" s="52">
        <f t="shared" si="41"/>
        <v>0.51</v>
      </c>
      <c r="AF179" s="52">
        <f t="shared" si="42"/>
        <v>3.7600000000000002</v>
      </c>
      <c r="AH179" s="52">
        <f t="shared" si="43"/>
        <v>0</v>
      </c>
      <c r="AI179" s="52">
        <f t="shared" si="44"/>
        <v>0</v>
      </c>
      <c r="AJ179" s="52">
        <f t="shared" si="45"/>
        <v>0</v>
      </c>
      <c r="AK179" s="52">
        <f t="shared" si="46"/>
        <v>0</v>
      </c>
      <c r="AL179" s="52">
        <f t="shared" si="47"/>
        <v>0</v>
      </c>
      <c r="AN179" s="52">
        <f t="shared" si="48"/>
        <v>0</v>
      </c>
      <c r="AO179" s="52">
        <f t="shared" si="49"/>
        <v>0</v>
      </c>
      <c r="AP179" s="52">
        <f t="shared" si="50"/>
        <v>0</v>
      </c>
      <c r="AQ179" s="52">
        <f t="shared" si="51"/>
        <v>0</v>
      </c>
      <c r="AR179" s="52">
        <f t="shared" si="52"/>
        <v>0</v>
      </c>
    </row>
    <row r="180" spans="1:44">
      <c r="A180" s="52">
        <v>194104</v>
      </c>
      <c r="B180" s="52">
        <v>-7.56</v>
      </c>
      <c r="C180" s="52">
        <v>-5.4</v>
      </c>
      <c r="D180" s="52">
        <v>-5.2</v>
      </c>
      <c r="E180" s="52">
        <v>-6.5</v>
      </c>
      <c r="F180" s="52">
        <v>-4.5599999999999996</v>
      </c>
      <c r="G180" s="52">
        <v>-2.04</v>
      </c>
      <c r="H180" s="52">
        <v>-5.46</v>
      </c>
      <c r="I180" s="52">
        <v>-1.69</v>
      </c>
      <c r="J180" s="52">
        <v>3.41</v>
      </c>
      <c r="K180" s="52">
        <v>-0.01</v>
      </c>
      <c r="L180" s="52">
        <f t="shared" si="36"/>
        <v>-5.47</v>
      </c>
      <c r="M180" s="113">
        <f t="shared" si="37"/>
        <v>1941.333333333333</v>
      </c>
      <c r="N180" s="52">
        <f t="shared" si="53"/>
        <v>25.337471352632139</v>
      </c>
      <c r="AA180" s="52">
        <v>194104</v>
      </c>
      <c r="AB180" s="52">
        <f t="shared" si="38"/>
        <v>-5.46</v>
      </c>
      <c r="AC180" s="52">
        <f t="shared" si="39"/>
        <v>-6.49</v>
      </c>
      <c r="AD180" s="52">
        <f t="shared" si="40"/>
        <v>-2.0300000000000002</v>
      </c>
      <c r="AE180" s="52">
        <f t="shared" si="41"/>
        <v>-7.55</v>
      </c>
      <c r="AF180" s="52">
        <f t="shared" si="42"/>
        <v>-5.19</v>
      </c>
      <c r="AH180" s="52">
        <f t="shared" si="43"/>
        <v>0</v>
      </c>
      <c r="AI180" s="52">
        <f t="shared" si="44"/>
        <v>0</v>
      </c>
      <c r="AJ180" s="52">
        <f t="shared" si="45"/>
        <v>0</v>
      </c>
      <c r="AK180" s="52">
        <f t="shared" si="46"/>
        <v>0</v>
      </c>
      <c r="AL180" s="52">
        <f t="shared" si="47"/>
        <v>0</v>
      </c>
      <c r="AN180" s="52">
        <f t="shared" si="48"/>
        <v>0</v>
      </c>
      <c r="AO180" s="52">
        <f t="shared" si="49"/>
        <v>0</v>
      </c>
      <c r="AP180" s="52">
        <f t="shared" si="50"/>
        <v>0</v>
      </c>
      <c r="AQ180" s="52">
        <f t="shared" si="51"/>
        <v>0</v>
      </c>
      <c r="AR180" s="52">
        <f t="shared" si="52"/>
        <v>0</v>
      </c>
    </row>
    <row r="181" spans="1:44">
      <c r="A181" s="52">
        <v>194105</v>
      </c>
      <c r="B181" s="52">
        <v>1.76</v>
      </c>
      <c r="C181" s="52">
        <v>0.67</v>
      </c>
      <c r="D181" s="52">
        <v>1.55</v>
      </c>
      <c r="E181" s="52">
        <v>0.95</v>
      </c>
      <c r="F181" s="52">
        <v>2.63</v>
      </c>
      <c r="G181" s="52">
        <v>2.36</v>
      </c>
      <c r="H181" s="52">
        <v>1.39</v>
      </c>
      <c r="I181" s="52">
        <v>-0.66</v>
      </c>
      <c r="J181" s="52">
        <v>0.6</v>
      </c>
      <c r="K181" s="52">
        <v>0</v>
      </c>
      <c r="L181" s="52">
        <f t="shared" si="36"/>
        <v>1.39</v>
      </c>
      <c r="M181" s="113">
        <f t="shared" si="37"/>
        <v>1941.4166666666663</v>
      </c>
      <c r="N181" s="52">
        <f t="shared" si="53"/>
        <v>11.63720678763516</v>
      </c>
      <c r="AA181" s="52">
        <v>194105</v>
      </c>
      <c r="AB181" s="52">
        <f t="shared" si="38"/>
        <v>1.39</v>
      </c>
      <c r="AC181" s="52">
        <f t="shared" si="39"/>
        <v>0.95</v>
      </c>
      <c r="AD181" s="52">
        <f t="shared" si="40"/>
        <v>2.36</v>
      </c>
      <c r="AE181" s="52">
        <f t="shared" si="41"/>
        <v>1.76</v>
      </c>
      <c r="AF181" s="52">
        <f t="shared" si="42"/>
        <v>1.55</v>
      </c>
      <c r="AH181" s="52">
        <f t="shared" si="43"/>
        <v>0</v>
      </c>
      <c r="AI181" s="52">
        <f t="shared" si="44"/>
        <v>0</v>
      </c>
      <c r="AJ181" s="52">
        <f t="shared" si="45"/>
        <v>0</v>
      </c>
      <c r="AK181" s="52">
        <f t="shared" si="46"/>
        <v>0</v>
      </c>
      <c r="AL181" s="52">
        <f t="shared" si="47"/>
        <v>0</v>
      </c>
      <c r="AN181" s="52">
        <f t="shared" si="48"/>
        <v>0</v>
      </c>
      <c r="AO181" s="52">
        <f t="shared" si="49"/>
        <v>0</v>
      </c>
      <c r="AP181" s="52">
        <f t="shared" si="50"/>
        <v>0</v>
      </c>
      <c r="AQ181" s="52">
        <f t="shared" si="51"/>
        <v>0</v>
      </c>
      <c r="AR181" s="52">
        <f t="shared" si="52"/>
        <v>0</v>
      </c>
    </row>
    <row r="182" spans="1:44">
      <c r="A182" s="52">
        <v>194106</v>
      </c>
      <c r="B182" s="52">
        <v>4.12</v>
      </c>
      <c r="C182" s="52">
        <v>6.19</v>
      </c>
      <c r="D182" s="52">
        <v>8.4600000000000009</v>
      </c>
      <c r="E182" s="52">
        <v>6.18</v>
      </c>
      <c r="F182" s="52">
        <v>5.62</v>
      </c>
      <c r="G182" s="52">
        <v>3.01</v>
      </c>
      <c r="H182" s="52">
        <v>5.83</v>
      </c>
      <c r="I182" s="52">
        <v>1.32</v>
      </c>
      <c r="J182" s="52">
        <v>0.59</v>
      </c>
      <c r="K182" s="52">
        <v>0</v>
      </c>
      <c r="L182" s="52">
        <f t="shared" si="36"/>
        <v>5.83</v>
      </c>
      <c r="M182" s="113">
        <f t="shared" si="37"/>
        <v>1941.4999999999995</v>
      </c>
      <c r="N182" s="52">
        <f t="shared" si="53"/>
        <v>11.183865001136072</v>
      </c>
      <c r="AA182" s="52">
        <v>194106</v>
      </c>
      <c r="AB182" s="52">
        <f t="shared" si="38"/>
        <v>5.83</v>
      </c>
      <c r="AC182" s="52">
        <f t="shared" si="39"/>
        <v>6.18</v>
      </c>
      <c r="AD182" s="52">
        <f t="shared" si="40"/>
        <v>3.01</v>
      </c>
      <c r="AE182" s="52">
        <f t="shared" si="41"/>
        <v>4.12</v>
      </c>
      <c r="AF182" s="52">
        <f t="shared" si="42"/>
        <v>8.4600000000000009</v>
      </c>
      <c r="AH182" s="52">
        <f t="shared" si="43"/>
        <v>0</v>
      </c>
      <c r="AI182" s="52">
        <f t="shared" si="44"/>
        <v>0</v>
      </c>
      <c r="AJ182" s="52">
        <f t="shared" si="45"/>
        <v>0</v>
      </c>
      <c r="AK182" s="52">
        <f t="shared" si="46"/>
        <v>0</v>
      </c>
      <c r="AL182" s="52">
        <f t="shared" si="47"/>
        <v>0</v>
      </c>
      <c r="AN182" s="52">
        <f t="shared" si="48"/>
        <v>0</v>
      </c>
      <c r="AO182" s="52">
        <f t="shared" si="49"/>
        <v>0</v>
      </c>
      <c r="AP182" s="52">
        <f t="shared" si="50"/>
        <v>0</v>
      </c>
      <c r="AQ182" s="52">
        <f t="shared" si="51"/>
        <v>0</v>
      </c>
      <c r="AR182" s="52">
        <f t="shared" si="52"/>
        <v>0</v>
      </c>
    </row>
    <row r="183" spans="1:44">
      <c r="A183" s="52">
        <v>194107</v>
      </c>
      <c r="B183" s="52">
        <v>10.44</v>
      </c>
      <c r="C183" s="52">
        <v>10.16</v>
      </c>
      <c r="D183" s="52">
        <v>18.54</v>
      </c>
      <c r="E183" s="52">
        <v>3.73</v>
      </c>
      <c r="F183" s="52">
        <v>8.18</v>
      </c>
      <c r="G183" s="52">
        <v>10.119999999999999</v>
      </c>
      <c r="H183" s="52">
        <v>5.87</v>
      </c>
      <c r="I183" s="52">
        <v>5.7</v>
      </c>
      <c r="J183" s="52">
        <v>7.25</v>
      </c>
      <c r="K183" s="52">
        <v>0.03</v>
      </c>
      <c r="L183" s="52">
        <f t="shared" si="36"/>
        <v>5.9</v>
      </c>
      <c r="M183" s="113">
        <f t="shared" si="37"/>
        <v>1941.5833333333328</v>
      </c>
      <c r="N183" s="52">
        <f t="shared" si="53"/>
        <v>12.154706907202657</v>
      </c>
      <c r="AA183" s="52">
        <v>194107</v>
      </c>
      <c r="AB183" s="52">
        <f t="shared" si="38"/>
        <v>5.87</v>
      </c>
      <c r="AC183" s="52">
        <f t="shared" si="39"/>
        <v>3.7</v>
      </c>
      <c r="AD183" s="52">
        <f t="shared" si="40"/>
        <v>10.09</v>
      </c>
      <c r="AE183" s="52">
        <f t="shared" si="41"/>
        <v>10.41</v>
      </c>
      <c r="AF183" s="52">
        <f t="shared" si="42"/>
        <v>18.509999999999998</v>
      </c>
      <c r="AH183" s="52">
        <f t="shared" si="43"/>
        <v>0</v>
      </c>
      <c r="AI183" s="52">
        <f t="shared" si="44"/>
        <v>0</v>
      </c>
      <c r="AJ183" s="52">
        <f t="shared" si="45"/>
        <v>0</v>
      </c>
      <c r="AK183" s="52">
        <f t="shared" si="46"/>
        <v>0</v>
      </c>
      <c r="AL183" s="52">
        <f t="shared" si="47"/>
        <v>0</v>
      </c>
      <c r="AN183" s="52">
        <f t="shared" si="48"/>
        <v>0</v>
      </c>
      <c r="AO183" s="52">
        <f t="shared" si="49"/>
        <v>0</v>
      </c>
      <c r="AP183" s="52">
        <f t="shared" si="50"/>
        <v>0</v>
      </c>
      <c r="AQ183" s="52">
        <f t="shared" si="51"/>
        <v>0</v>
      </c>
      <c r="AR183" s="52">
        <f t="shared" si="52"/>
        <v>0</v>
      </c>
    </row>
    <row r="184" spans="1:44">
      <c r="A184" s="52">
        <v>194108</v>
      </c>
      <c r="B184" s="52">
        <v>-1.1599999999999999</v>
      </c>
      <c r="C184" s="52">
        <v>-2.12</v>
      </c>
      <c r="D184" s="52">
        <v>-0.4</v>
      </c>
      <c r="E184" s="52">
        <v>0.69</v>
      </c>
      <c r="F184" s="52">
        <v>-0.86</v>
      </c>
      <c r="G184" s="52">
        <v>-2.27</v>
      </c>
      <c r="H184" s="52">
        <v>-0.17</v>
      </c>
      <c r="I184" s="52">
        <v>-0.41</v>
      </c>
      <c r="J184" s="52">
        <v>-1.1000000000000001</v>
      </c>
      <c r="K184" s="52">
        <v>0.01</v>
      </c>
      <c r="L184" s="52">
        <f t="shared" si="36"/>
        <v>-0.16</v>
      </c>
      <c r="M184" s="113">
        <f t="shared" si="37"/>
        <v>1941.6666666666661</v>
      </c>
      <c r="N184" s="52">
        <f t="shared" si="53"/>
        <v>12.088333594458298</v>
      </c>
      <c r="AA184" s="52">
        <v>194108</v>
      </c>
      <c r="AB184" s="52">
        <f t="shared" si="38"/>
        <v>-0.17</v>
      </c>
      <c r="AC184" s="52">
        <f t="shared" si="39"/>
        <v>0.67999999999999994</v>
      </c>
      <c r="AD184" s="52">
        <f t="shared" si="40"/>
        <v>-2.2799999999999998</v>
      </c>
      <c r="AE184" s="52">
        <f t="shared" si="41"/>
        <v>-1.17</v>
      </c>
      <c r="AF184" s="52">
        <f t="shared" si="42"/>
        <v>-0.41000000000000003</v>
      </c>
      <c r="AH184" s="52">
        <f t="shared" si="43"/>
        <v>0</v>
      </c>
      <c r="AI184" s="52">
        <f t="shared" si="44"/>
        <v>0</v>
      </c>
      <c r="AJ184" s="52">
        <f t="shared" si="45"/>
        <v>0</v>
      </c>
      <c r="AK184" s="52">
        <f t="shared" si="46"/>
        <v>0</v>
      </c>
      <c r="AL184" s="52">
        <f t="shared" si="47"/>
        <v>0</v>
      </c>
      <c r="AN184" s="52">
        <f t="shared" si="48"/>
        <v>0</v>
      </c>
      <c r="AO184" s="52">
        <f t="shared" si="49"/>
        <v>0</v>
      </c>
      <c r="AP184" s="52">
        <f t="shared" si="50"/>
        <v>0</v>
      </c>
      <c r="AQ184" s="52">
        <f t="shared" si="51"/>
        <v>0</v>
      </c>
      <c r="AR184" s="52">
        <f t="shared" si="52"/>
        <v>0</v>
      </c>
    </row>
    <row r="185" spans="1:44">
      <c r="A185" s="52">
        <v>194109</v>
      </c>
      <c r="B185" s="52">
        <v>-3.04</v>
      </c>
      <c r="C185" s="52">
        <v>-1.84</v>
      </c>
      <c r="D185" s="52">
        <v>-1.95</v>
      </c>
      <c r="E185" s="52">
        <v>-0.01</v>
      </c>
      <c r="F185" s="52">
        <v>-2.19</v>
      </c>
      <c r="G185" s="52">
        <v>-1.67</v>
      </c>
      <c r="H185" s="52">
        <v>-0.87</v>
      </c>
      <c r="I185" s="52">
        <v>-0.99</v>
      </c>
      <c r="J185" s="52">
        <v>-0.28000000000000003</v>
      </c>
      <c r="K185" s="52">
        <v>0.01</v>
      </c>
      <c r="L185" s="52">
        <f t="shared" si="36"/>
        <v>-0.86</v>
      </c>
      <c r="M185" s="113">
        <f t="shared" si="37"/>
        <v>1941.7499999999993</v>
      </c>
      <c r="N185" s="52">
        <f t="shared" si="53"/>
        <v>12.000737477338632</v>
      </c>
      <c r="AA185" s="52">
        <v>194109</v>
      </c>
      <c r="AB185" s="52">
        <f t="shared" si="38"/>
        <v>-0.87</v>
      </c>
      <c r="AC185" s="52">
        <f t="shared" si="39"/>
        <v>-0.02</v>
      </c>
      <c r="AD185" s="52">
        <f t="shared" si="40"/>
        <v>-1.68</v>
      </c>
      <c r="AE185" s="52">
        <f t="shared" si="41"/>
        <v>-3.05</v>
      </c>
      <c r="AF185" s="52">
        <f t="shared" si="42"/>
        <v>-1.96</v>
      </c>
      <c r="AH185" s="52">
        <f t="shared" si="43"/>
        <v>0</v>
      </c>
      <c r="AI185" s="52">
        <f t="shared" si="44"/>
        <v>0</v>
      </c>
      <c r="AJ185" s="52">
        <f t="shared" si="45"/>
        <v>0</v>
      </c>
      <c r="AK185" s="52">
        <f t="shared" si="46"/>
        <v>0</v>
      </c>
      <c r="AL185" s="52">
        <f t="shared" si="47"/>
        <v>0</v>
      </c>
      <c r="AN185" s="52">
        <f t="shared" si="48"/>
        <v>0</v>
      </c>
      <c r="AO185" s="52">
        <f t="shared" si="49"/>
        <v>0</v>
      </c>
      <c r="AP185" s="52">
        <f t="shared" si="50"/>
        <v>0</v>
      </c>
      <c r="AQ185" s="52">
        <f t="shared" si="51"/>
        <v>0</v>
      </c>
      <c r="AR185" s="52">
        <f t="shared" si="52"/>
        <v>0</v>
      </c>
    </row>
    <row r="186" spans="1:44">
      <c r="A186" s="52">
        <v>194110</v>
      </c>
      <c r="B186" s="52">
        <v>-5.82</v>
      </c>
      <c r="C186" s="52">
        <v>-6.27</v>
      </c>
      <c r="D186" s="52">
        <v>-6.01</v>
      </c>
      <c r="E186" s="52">
        <v>-6.1</v>
      </c>
      <c r="F186" s="52">
        <v>-3.29</v>
      </c>
      <c r="G186" s="52">
        <v>-2.65</v>
      </c>
      <c r="H186" s="52">
        <v>-5.25</v>
      </c>
      <c r="I186" s="52">
        <v>-2.02</v>
      </c>
      <c r="J186" s="52">
        <v>1.63</v>
      </c>
      <c r="K186" s="52">
        <v>0</v>
      </c>
      <c r="L186" s="52">
        <f t="shared" si="36"/>
        <v>-5.25</v>
      </c>
      <c r="M186" s="113">
        <f t="shared" si="37"/>
        <v>1941.8333333333326</v>
      </c>
      <c r="N186" s="52">
        <f t="shared" si="53"/>
        <v>12.799535502935608</v>
      </c>
      <c r="AA186" s="52">
        <v>194110</v>
      </c>
      <c r="AB186" s="52">
        <f t="shared" si="38"/>
        <v>-5.25</v>
      </c>
      <c r="AC186" s="52">
        <f t="shared" si="39"/>
        <v>-6.1</v>
      </c>
      <c r="AD186" s="52">
        <f t="shared" si="40"/>
        <v>-2.65</v>
      </c>
      <c r="AE186" s="52">
        <f t="shared" si="41"/>
        <v>-5.82</v>
      </c>
      <c r="AF186" s="52">
        <f t="shared" si="42"/>
        <v>-6.01</v>
      </c>
      <c r="AH186" s="52">
        <f t="shared" si="43"/>
        <v>0</v>
      </c>
      <c r="AI186" s="52">
        <f t="shared" si="44"/>
        <v>0</v>
      </c>
      <c r="AJ186" s="52">
        <f t="shared" si="45"/>
        <v>0</v>
      </c>
      <c r="AK186" s="52">
        <f t="shared" si="46"/>
        <v>0</v>
      </c>
      <c r="AL186" s="52">
        <f t="shared" si="47"/>
        <v>0</v>
      </c>
      <c r="AN186" s="52">
        <f t="shared" si="48"/>
        <v>0</v>
      </c>
      <c r="AO186" s="52">
        <f t="shared" si="49"/>
        <v>0</v>
      </c>
      <c r="AP186" s="52">
        <f t="shared" si="50"/>
        <v>0</v>
      </c>
      <c r="AQ186" s="52">
        <f t="shared" si="51"/>
        <v>0</v>
      </c>
      <c r="AR186" s="52">
        <f t="shared" si="52"/>
        <v>0</v>
      </c>
    </row>
    <row r="187" spans="1:44">
      <c r="A187" s="52">
        <v>194111</v>
      </c>
      <c r="B187" s="52">
        <v>-1.06</v>
      </c>
      <c r="C187" s="52">
        <v>-4.18</v>
      </c>
      <c r="D187" s="52">
        <v>-2.92</v>
      </c>
      <c r="E187" s="52">
        <v>-2.27</v>
      </c>
      <c r="F187" s="52">
        <v>-0.56000000000000005</v>
      </c>
      <c r="G187" s="52">
        <v>-1.69</v>
      </c>
      <c r="H187" s="52">
        <v>-1.92</v>
      </c>
      <c r="I187" s="52">
        <v>-1.21</v>
      </c>
      <c r="J187" s="52">
        <v>-0.64</v>
      </c>
      <c r="K187" s="52">
        <v>0</v>
      </c>
      <c r="L187" s="52">
        <f t="shared" si="36"/>
        <v>-1.92</v>
      </c>
      <c r="M187" s="113">
        <f t="shared" si="37"/>
        <v>1941.9166666666658</v>
      </c>
      <c r="N187" s="52">
        <f t="shared" si="53"/>
        <v>12.836219706893315</v>
      </c>
      <c r="AA187" s="52">
        <v>194111</v>
      </c>
      <c r="AB187" s="52">
        <f t="shared" si="38"/>
        <v>-1.92</v>
      </c>
      <c r="AC187" s="52">
        <f t="shared" si="39"/>
        <v>-2.27</v>
      </c>
      <c r="AD187" s="52">
        <f t="shared" si="40"/>
        <v>-1.69</v>
      </c>
      <c r="AE187" s="52">
        <f t="shared" si="41"/>
        <v>-1.06</v>
      </c>
      <c r="AF187" s="52">
        <f t="shared" si="42"/>
        <v>-2.92</v>
      </c>
      <c r="AH187" s="52">
        <f t="shared" si="43"/>
        <v>0</v>
      </c>
      <c r="AI187" s="52">
        <f t="shared" si="44"/>
        <v>0</v>
      </c>
      <c r="AJ187" s="52">
        <f t="shared" si="45"/>
        <v>0</v>
      </c>
      <c r="AK187" s="52">
        <f t="shared" si="46"/>
        <v>0</v>
      </c>
      <c r="AL187" s="52">
        <f t="shared" si="47"/>
        <v>0</v>
      </c>
      <c r="AN187" s="52">
        <f t="shared" si="48"/>
        <v>0</v>
      </c>
      <c r="AO187" s="52">
        <f t="shared" si="49"/>
        <v>0</v>
      </c>
      <c r="AP187" s="52">
        <f t="shared" si="50"/>
        <v>0</v>
      </c>
      <c r="AQ187" s="52">
        <f t="shared" si="51"/>
        <v>0</v>
      </c>
      <c r="AR187" s="52">
        <f t="shared" si="52"/>
        <v>0</v>
      </c>
    </row>
    <row r="188" spans="1:44">
      <c r="A188" s="52">
        <v>194112</v>
      </c>
      <c r="B188" s="52">
        <v>-5.44</v>
      </c>
      <c r="C188" s="52">
        <v>-8.48</v>
      </c>
      <c r="D188" s="52">
        <v>-12.65</v>
      </c>
      <c r="E188" s="52">
        <v>-4.68</v>
      </c>
      <c r="F188" s="52">
        <v>-3.6</v>
      </c>
      <c r="G188" s="52">
        <v>-9.34</v>
      </c>
      <c r="H188" s="52">
        <v>-4.87</v>
      </c>
      <c r="I188" s="52">
        <v>-2.98</v>
      </c>
      <c r="J188" s="52">
        <v>-5.94</v>
      </c>
      <c r="K188" s="52">
        <v>0.01</v>
      </c>
      <c r="L188" s="52">
        <f t="shared" si="36"/>
        <v>-4.8600000000000003</v>
      </c>
      <c r="M188" s="113">
        <f t="shared" si="37"/>
        <v>1941.9999999999991</v>
      </c>
      <c r="N188" s="52">
        <f t="shared" si="53"/>
        <v>13.513366783232881</v>
      </c>
      <c r="AA188" s="52">
        <v>194112</v>
      </c>
      <c r="AB188" s="52">
        <f t="shared" si="38"/>
        <v>-4.87</v>
      </c>
      <c r="AC188" s="52">
        <f t="shared" si="39"/>
        <v>-4.6899999999999995</v>
      </c>
      <c r="AD188" s="52">
        <f t="shared" si="40"/>
        <v>-9.35</v>
      </c>
      <c r="AE188" s="52">
        <f t="shared" si="41"/>
        <v>-5.45</v>
      </c>
      <c r="AF188" s="52">
        <f t="shared" si="42"/>
        <v>-12.66</v>
      </c>
      <c r="AH188" s="52">
        <f t="shared" si="43"/>
        <v>0</v>
      </c>
      <c r="AI188" s="52">
        <f t="shared" si="44"/>
        <v>0</v>
      </c>
      <c r="AJ188" s="52">
        <f t="shared" si="45"/>
        <v>0</v>
      </c>
      <c r="AK188" s="52">
        <f t="shared" si="46"/>
        <v>0</v>
      </c>
      <c r="AL188" s="52">
        <f t="shared" si="47"/>
        <v>0</v>
      </c>
      <c r="AN188" s="52">
        <f t="shared" si="48"/>
        <v>0</v>
      </c>
      <c r="AO188" s="52">
        <f t="shared" si="49"/>
        <v>0</v>
      </c>
      <c r="AP188" s="52">
        <f t="shared" si="50"/>
        <v>0</v>
      </c>
      <c r="AQ188" s="52">
        <f t="shared" si="51"/>
        <v>0</v>
      </c>
      <c r="AR188" s="52">
        <f t="shared" si="52"/>
        <v>0</v>
      </c>
    </row>
    <row r="189" spans="1:44">
      <c r="A189" s="52">
        <v>194201</v>
      </c>
      <c r="B189" s="52">
        <v>6.71</v>
      </c>
      <c r="C189" s="52">
        <v>10.72</v>
      </c>
      <c r="D189" s="52">
        <v>14.49</v>
      </c>
      <c r="E189" s="52">
        <v>-1.79</v>
      </c>
      <c r="F189" s="52">
        <v>0.5</v>
      </c>
      <c r="G189" s="52">
        <v>10.64</v>
      </c>
      <c r="H189" s="52">
        <v>0.79</v>
      </c>
      <c r="I189" s="52">
        <v>7.52</v>
      </c>
      <c r="J189" s="52">
        <v>10.1</v>
      </c>
      <c r="K189" s="52">
        <v>0.02</v>
      </c>
      <c r="L189" s="52">
        <f t="shared" si="36"/>
        <v>0.81</v>
      </c>
      <c r="M189" s="113">
        <f t="shared" si="37"/>
        <v>1942.0833333333333</v>
      </c>
      <c r="N189" s="52">
        <f t="shared" si="53"/>
        <v>13.087905242488715</v>
      </c>
      <c r="AA189" s="52">
        <v>194201</v>
      </c>
      <c r="AB189" s="52">
        <f t="shared" si="38"/>
        <v>0.79</v>
      </c>
      <c r="AC189" s="52">
        <f t="shared" si="39"/>
        <v>-1.81</v>
      </c>
      <c r="AD189" s="52">
        <f t="shared" si="40"/>
        <v>10.620000000000001</v>
      </c>
      <c r="AE189" s="52">
        <f t="shared" si="41"/>
        <v>6.69</v>
      </c>
      <c r="AF189" s="52">
        <f t="shared" si="42"/>
        <v>14.47</v>
      </c>
      <c r="AH189" s="52">
        <f t="shared" si="43"/>
        <v>0</v>
      </c>
      <c r="AI189" s="52">
        <f t="shared" si="44"/>
        <v>0</v>
      </c>
      <c r="AJ189" s="52">
        <f t="shared" si="45"/>
        <v>0</v>
      </c>
      <c r="AK189" s="52">
        <f t="shared" si="46"/>
        <v>0</v>
      </c>
      <c r="AL189" s="52">
        <f t="shared" si="47"/>
        <v>0</v>
      </c>
      <c r="AN189" s="52">
        <f t="shared" si="48"/>
        <v>0</v>
      </c>
      <c r="AO189" s="52">
        <f t="shared" si="49"/>
        <v>0</v>
      </c>
      <c r="AP189" s="52">
        <f t="shared" si="50"/>
        <v>0</v>
      </c>
      <c r="AQ189" s="52">
        <f t="shared" si="51"/>
        <v>0</v>
      </c>
      <c r="AR189" s="52">
        <f t="shared" si="52"/>
        <v>0</v>
      </c>
    </row>
    <row r="190" spans="1:44">
      <c r="A190" s="52">
        <v>194202</v>
      </c>
      <c r="B190" s="52">
        <v>0.52</v>
      </c>
      <c r="C190" s="52">
        <v>-1.1000000000000001</v>
      </c>
      <c r="D190" s="52">
        <v>-1.7</v>
      </c>
      <c r="E190" s="52">
        <v>-2.31</v>
      </c>
      <c r="F190" s="52">
        <v>-2.8</v>
      </c>
      <c r="G190" s="52">
        <v>-2.34</v>
      </c>
      <c r="H190" s="52">
        <v>-2.46</v>
      </c>
      <c r="I190" s="52">
        <v>1.72</v>
      </c>
      <c r="J190" s="52">
        <v>-1.1299999999999999</v>
      </c>
      <c r="K190" s="52">
        <v>0.01</v>
      </c>
      <c r="L190" s="52">
        <f t="shared" si="36"/>
        <v>-2.4500000000000002</v>
      </c>
      <c r="M190" s="113">
        <f t="shared" si="37"/>
        <v>1942.1666666666665</v>
      </c>
      <c r="N190" s="52">
        <f t="shared" si="53"/>
        <v>13.213045894803432</v>
      </c>
      <c r="AA190" s="52">
        <v>194202</v>
      </c>
      <c r="AB190" s="52">
        <f t="shared" si="38"/>
        <v>-2.46</v>
      </c>
      <c r="AC190" s="52">
        <f t="shared" si="39"/>
        <v>-2.3199999999999998</v>
      </c>
      <c r="AD190" s="52">
        <f t="shared" si="40"/>
        <v>-2.3499999999999996</v>
      </c>
      <c r="AE190" s="52">
        <f t="shared" si="41"/>
        <v>0.51</v>
      </c>
      <c r="AF190" s="52">
        <f t="shared" si="42"/>
        <v>-1.71</v>
      </c>
      <c r="AH190" s="52">
        <f t="shared" si="43"/>
        <v>0</v>
      </c>
      <c r="AI190" s="52">
        <f t="shared" si="44"/>
        <v>0</v>
      </c>
      <c r="AJ190" s="52">
        <f t="shared" si="45"/>
        <v>0</v>
      </c>
      <c r="AK190" s="52">
        <f t="shared" si="46"/>
        <v>0</v>
      </c>
      <c r="AL190" s="52">
        <f t="shared" si="47"/>
        <v>0</v>
      </c>
      <c r="AN190" s="52">
        <f t="shared" si="48"/>
        <v>0</v>
      </c>
      <c r="AO190" s="52">
        <f t="shared" si="49"/>
        <v>0</v>
      </c>
      <c r="AP190" s="52">
        <f t="shared" si="50"/>
        <v>0</v>
      </c>
      <c r="AQ190" s="52">
        <f t="shared" si="51"/>
        <v>0</v>
      </c>
      <c r="AR190" s="52">
        <f t="shared" si="52"/>
        <v>0</v>
      </c>
    </row>
    <row r="191" spans="1:44">
      <c r="A191" s="52">
        <v>194203</v>
      </c>
      <c r="B191" s="52">
        <v>-4.76</v>
      </c>
      <c r="C191" s="52">
        <v>-3.66</v>
      </c>
      <c r="D191" s="52">
        <v>-5.72</v>
      </c>
      <c r="E191" s="52">
        <v>-5.83</v>
      </c>
      <c r="F191" s="52">
        <v>-7.55</v>
      </c>
      <c r="G191" s="52">
        <v>-6.1</v>
      </c>
      <c r="H191" s="52">
        <v>-6.58</v>
      </c>
      <c r="I191" s="52">
        <v>1.78</v>
      </c>
      <c r="J191" s="52">
        <v>-0.62</v>
      </c>
      <c r="K191" s="52">
        <v>0.01</v>
      </c>
      <c r="L191" s="52">
        <f t="shared" si="36"/>
        <v>-6.57</v>
      </c>
      <c r="M191" s="113">
        <f t="shared" si="37"/>
        <v>1942.2499999999998</v>
      </c>
      <c r="N191" s="52">
        <f t="shared" si="53"/>
        <v>14.407284773525321</v>
      </c>
      <c r="AA191" s="52">
        <v>194203</v>
      </c>
      <c r="AB191" s="52">
        <f t="shared" si="38"/>
        <v>-6.58</v>
      </c>
      <c r="AC191" s="52">
        <f t="shared" si="39"/>
        <v>-5.84</v>
      </c>
      <c r="AD191" s="52">
        <f t="shared" si="40"/>
        <v>-6.1099999999999994</v>
      </c>
      <c r="AE191" s="52">
        <f t="shared" si="41"/>
        <v>-4.7699999999999996</v>
      </c>
      <c r="AF191" s="52">
        <f t="shared" si="42"/>
        <v>-5.7299999999999995</v>
      </c>
      <c r="AH191" s="52">
        <f t="shared" si="43"/>
        <v>0</v>
      </c>
      <c r="AI191" s="52">
        <f t="shared" si="44"/>
        <v>0</v>
      </c>
      <c r="AJ191" s="52">
        <f t="shared" si="45"/>
        <v>0</v>
      </c>
      <c r="AK191" s="52">
        <f t="shared" si="46"/>
        <v>0</v>
      </c>
      <c r="AL191" s="52">
        <f t="shared" si="47"/>
        <v>0</v>
      </c>
      <c r="AN191" s="52">
        <f t="shared" si="48"/>
        <v>0</v>
      </c>
      <c r="AO191" s="52">
        <f t="shared" si="49"/>
        <v>0</v>
      </c>
      <c r="AP191" s="52">
        <f t="shared" si="50"/>
        <v>0</v>
      </c>
      <c r="AQ191" s="52">
        <f t="shared" si="51"/>
        <v>0</v>
      </c>
      <c r="AR191" s="52">
        <f t="shared" si="52"/>
        <v>0</v>
      </c>
    </row>
    <row r="192" spans="1:44">
      <c r="A192" s="52">
        <v>194204</v>
      </c>
      <c r="B192" s="52">
        <v>-6.19</v>
      </c>
      <c r="C192" s="52">
        <v>-3.82</v>
      </c>
      <c r="D192" s="52">
        <v>-3.74</v>
      </c>
      <c r="E192" s="52">
        <v>-4.59</v>
      </c>
      <c r="F192" s="52">
        <v>-4.5</v>
      </c>
      <c r="G192" s="52">
        <v>-2.85</v>
      </c>
      <c r="H192" s="52">
        <v>-4.37</v>
      </c>
      <c r="I192" s="52">
        <v>-0.6</v>
      </c>
      <c r="J192" s="52">
        <v>2.09</v>
      </c>
      <c r="K192" s="52">
        <v>0.01</v>
      </c>
      <c r="L192" s="52">
        <f t="shared" si="36"/>
        <v>-4.3600000000000003</v>
      </c>
      <c r="M192" s="113">
        <f t="shared" si="37"/>
        <v>1942.333333333333</v>
      </c>
      <c r="N192" s="52">
        <f t="shared" si="53"/>
        <v>14.088583063149846</v>
      </c>
      <c r="AA192" s="52">
        <v>194204</v>
      </c>
      <c r="AB192" s="52">
        <f t="shared" si="38"/>
        <v>-4.37</v>
      </c>
      <c r="AC192" s="52">
        <f t="shared" si="39"/>
        <v>-4.5999999999999996</v>
      </c>
      <c r="AD192" s="52">
        <f t="shared" si="40"/>
        <v>-2.86</v>
      </c>
      <c r="AE192" s="52">
        <f t="shared" si="41"/>
        <v>-6.2</v>
      </c>
      <c r="AF192" s="52">
        <f t="shared" si="42"/>
        <v>-3.75</v>
      </c>
      <c r="AH192" s="52">
        <f t="shared" si="43"/>
        <v>0</v>
      </c>
      <c r="AI192" s="52">
        <f t="shared" si="44"/>
        <v>0</v>
      </c>
      <c r="AJ192" s="52">
        <f t="shared" si="45"/>
        <v>0</v>
      </c>
      <c r="AK192" s="52">
        <f t="shared" si="46"/>
        <v>0</v>
      </c>
      <c r="AL192" s="52">
        <f t="shared" si="47"/>
        <v>0</v>
      </c>
      <c r="AN192" s="52">
        <f t="shared" si="48"/>
        <v>0</v>
      </c>
      <c r="AO192" s="52">
        <f t="shared" si="49"/>
        <v>0</v>
      </c>
      <c r="AP192" s="52">
        <f t="shared" si="50"/>
        <v>0</v>
      </c>
      <c r="AQ192" s="52">
        <f t="shared" si="51"/>
        <v>0</v>
      </c>
      <c r="AR192" s="52">
        <f t="shared" si="52"/>
        <v>0</v>
      </c>
    </row>
    <row r="193" spans="1:44">
      <c r="A193" s="52">
        <v>194205</v>
      </c>
      <c r="B193" s="52">
        <v>0.15</v>
      </c>
      <c r="C193" s="52">
        <v>2.0699999999999998</v>
      </c>
      <c r="D193" s="52">
        <v>1.65</v>
      </c>
      <c r="E193" s="52">
        <v>7.45</v>
      </c>
      <c r="F193" s="52">
        <v>4.9400000000000004</v>
      </c>
      <c r="G193" s="52">
        <v>0.64</v>
      </c>
      <c r="H193" s="52">
        <v>5.94</v>
      </c>
      <c r="I193" s="52">
        <v>-3.05</v>
      </c>
      <c r="J193" s="52">
        <v>-2.65</v>
      </c>
      <c r="K193" s="52">
        <v>0.03</v>
      </c>
      <c r="L193" s="52">
        <f t="shared" si="36"/>
        <v>5.9700000000000006</v>
      </c>
      <c r="M193" s="113">
        <f t="shared" si="37"/>
        <v>1942.4166666666663</v>
      </c>
      <c r="N193" s="52">
        <f t="shared" si="53"/>
        <v>15.601970737989831</v>
      </c>
      <c r="AA193" s="52">
        <v>194205</v>
      </c>
      <c r="AB193" s="52">
        <f t="shared" si="38"/>
        <v>5.94</v>
      </c>
      <c r="AC193" s="52">
        <f t="shared" si="39"/>
        <v>7.42</v>
      </c>
      <c r="AD193" s="52">
        <f t="shared" si="40"/>
        <v>0.61</v>
      </c>
      <c r="AE193" s="52">
        <f t="shared" si="41"/>
        <v>0.12</v>
      </c>
      <c r="AF193" s="52">
        <f t="shared" si="42"/>
        <v>1.6199999999999999</v>
      </c>
      <c r="AH193" s="52">
        <f t="shared" si="43"/>
        <v>0</v>
      </c>
      <c r="AI193" s="52">
        <f t="shared" si="44"/>
        <v>0</v>
      </c>
      <c r="AJ193" s="52">
        <f t="shared" si="45"/>
        <v>0</v>
      </c>
      <c r="AK193" s="52">
        <f t="shared" si="46"/>
        <v>0</v>
      </c>
      <c r="AL193" s="52">
        <f t="shared" si="47"/>
        <v>0</v>
      </c>
      <c r="AN193" s="52">
        <f t="shared" si="48"/>
        <v>0</v>
      </c>
      <c r="AO193" s="52">
        <f t="shared" si="49"/>
        <v>0</v>
      </c>
      <c r="AP193" s="52">
        <f t="shared" si="50"/>
        <v>0</v>
      </c>
      <c r="AQ193" s="52">
        <f t="shared" si="51"/>
        <v>0</v>
      </c>
      <c r="AR193" s="52">
        <f t="shared" si="52"/>
        <v>0</v>
      </c>
    </row>
    <row r="194" spans="1:44">
      <c r="A194" s="52">
        <v>194206</v>
      </c>
      <c r="B194" s="52">
        <v>1.01</v>
      </c>
      <c r="C194" s="52">
        <v>1.4</v>
      </c>
      <c r="D194" s="52">
        <v>2.36</v>
      </c>
      <c r="E194" s="52">
        <v>3.05</v>
      </c>
      <c r="F194" s="52">
        <v>2.61</v>
      </c>
      <c r="G194" s="52">
        <v>2.78</v>
      </c>
      <c r="H194" s="52">
        <v>2.69</v>
      </c>
      <c r="I194" s="52">
        <v>-1.22</v>
      </c>
      <c r="J194" s="52">
        <v>0.54</v>
      </c>
      <c r="K194" s="52">
        <v>0.02</v>
      </c>
      <c r="L194" s="52">
        <f t="shared" si="36"/>
        <v>2.71</v>
      </c>
      <c r="M194" s="113">
        <f t="shared" si="37"/>
        <v>1942.4999999999995</v>
      </c>
      <c r="N194" s="52">
        <f t="shared" si="53"/>
        <v>14.447794421169053</v>
      </c>
      <c r="AA194" s="52">
        <v>194206</v>
      </c>
      <c r="AB194" s="52">
        <f t="shared" si="38"/>
        <v>2.69</v>
      </c>
      <c r="AC194" s="52">
        <f t="shared" si="39"/>
        <v>3.03</v>
      </c>
      <c r="AD194" s="52">
        <f t="shared" si="40"/>
        <v>2.76</v>
      </c>
      <c r="AE194" s="52">
        <f t="shared" si="41"/>
        <v>0.99</v>
      </c>
      <c r="AF194" s="52">
        <f t="shared" si="42"/>
        <v>2.34</v>
      </c>
      <c r="AH194" s="52">
        <f t="shared" si="43"/>
        <v>0</v>
      </c>
      <c r="AI194" s="52">
        <f t="shared" si="44"/>
        <v>0</v>
      </c>
      <c r="AJ194" s="52">
        <f t="shared" si="45"/>
        <v>0</v>
      </c>
      <c r="AK194" s="52">
        <f t="shared" si="46"/>
        <v>0</v>
      </c>
      <c r="AL194" s="52">
        <f t="shared" si="47"/>
        <v>0</v>
      </c>
      <c r="AN194" s="52">
        <f t="shared" si="48"/>
        <v>0</v>
      </c>
      <c r="AO194" s="52">
        <f t="shared" si="49"/>
        <v>0</v>
      </c>
      <c r="AP194" s="52">
        <f t="shared" si="50"/>
        <v>0</v>
      </c>
      <c r="AQ194" s="52">
        <f t="shared" si="51"/>
        <v>0</v>
      </c>
      <c r="AR194" s="52">
        <f t="shared" si="52"/>
        <v>0</v>
      </c>
    </row>
    <row r="195" spans="1:44">
      <c r="A195" s="52">
        <v>194207</v>
      </c>
      <c r="B195" s="52">
        <v>5.17</v>
      </c>
      <c r="C195" s="52">
        <v>3.77</v>
      </c>
      <c r="D195" s="52">
        <v>5.12</v>
      </c>
      <c r="E195" s="52">
        <v>2.69</v>
      </c>
      <c r="F195" s="52">
        <v>4.32</v>
      </c>
      <c r="G195" s="52">
        <v>7.54</v>
      </c>
      <c r="H195" s="52">
        <v>3.51</v>
      </c>
      <c r="I195" s="52">
        <v>-0.16</v>
      </c>
      <c r="J195" s="52">
        <v>2.4</v>
      </c>
      <c r="K195" s="52">
        <v>0.03</v>
      </c>
      <c r="L195" s="52">
        <f t="shared" ref="L195:L258" si="54">H195+K195</f>
        <v>3.5399999999999996</v>
      </c>
      <c r="M195" s="113">
        <f t="shared" ref="M195:M258" si="55">INT(A195/100)+ (A195/100-INT(A195/100))/0.12</f>
        <v>1942.5833333333328</v>
      </c>
      <c r="N195" s="52">
        <f t="shared" si="53"/>
        <v>13.389450392685347</v>
      </c>
      <c r="AA195" s="52">
        <v>194207</v>
      </c>
      <c r="AB195" s="52">
        <f t="shared" ref="AB195:AB258" si="56">H195</f>
        <v>3.51</v>
      </c>
      <c r="AC195" s="52">
        <f t="shared" ref="AC195:AC258" si="57">E195-$K195</f>
        <v>2.66</v>
      </c>
      <c r="AD195" s="52">
        <f t="shared" ref="AD195:AD258" si="58">G195-$K195</f>
        <v>7.51</v>
      </c>
      <c r="AE195" s="52">
        <f t="shared" ref="AE195:AE258" si="59">B195-$K195</f>
        <v>5.14</v>
      </c>
      <c r="AF195" s="52">
        <f t="shared" ref="AF195:AF258" si="60">D195-$K195</f>
        <v>5.09</v>
      </c>
      <c r="AH195" s="52">
        <f t="shared" ref="AH195:AH258" si="61">IF(AB195&lt;=AB$1093,AB195,0)</f>
        <v>0</v>
      </c>
      <c r="AI195" s="52">
        <f t="shared" ref="AI195:AI258" si="62">IF(AC195&lt;=AC$1093,AC195,0)</f>
        <v>0</v>
      </c>
      <c r="AJ195" s="52">
        <f t="shared" ref="AJ195:AJ258" si="63">IF(AD195&lt;=AD$1093,AD195,0)</f>
        <v>0</v>
      </c>
      <c r="AK195" s="52">
        <f t="shared" ref="AK195:AK258" si="64">IF(AE195&lt;=AE$1093,AE195,0)</f>
        <v>0</v>
      </c>
      <c r="AL195" s="52">
        <f t="shared" ref="AL195:AL258" si="65">IF(AF195&lt;=AF$1093,AF195,0)</f>
        <v>0</v>
      </c>
      <c r="AN195" s="52">
        <f t="shared" ref="AN195:AN258" si="66">IF(AB195&lt;=AB$1094,AB195,0)</f>
        <v>0</v>
      </c>
      <c r="AO195" s="52">
        <f t="shared" ref="AO195:AO258" si="67">IF(AC195&lt;=AC$1094,AC195,0)</f>
        <v>0</v>
      </c>
      <c r="AP195" s="52">
        <f t="shared" ref="AP195:AP258" si="68">IF(AD195&lt;=AD$1094,AD195,0)</f>
        <v>0</v>
      </c>
      <c r="AQ195" s="52">
        <f t="shared" ref="AQ195:AQ258" si="69">IF(AE195&lt;=AE$1094,AE195,0)</f>
        <v>0</v>
      </c>
      <c r="AR195" s="52">
        <f t="shared" ref="AR195:AR258" si="70">IF(AF195&lt;=AF$1094,AF195,0)</f>
        <v>0</v>
      </c>
    </row>
    <row r="196" spans="1:44">
      <c r="A196" s="52">
        <v>194208</v>
      </c>
      <c r="B196" s="52">
        <v>2.2400000000000002</v>
      </c>
      <c r="C196" s="52">
        <v>2.59</v>
      </c>
      <c r="D196" s="52">
        <v>2.4900000000000002</v>
      </c>
      <c r="E196" s="52">
        <v>1.72</v>
      </c>
      <c r="F196" s="52">
        <v>1.74</v>
      </c>
      <c r="G196" s="52">
        <v>4.12</v>
      </c>
      <c r="H196" s="52">
        <v>1.8</v>
      </c>
      <c r="I196" s="52">
        <v>-0.09</v>
      </c>
      <c r="J196" s="52">
        <v>1.33</v>
      </c>
      <c r="K196" s="52">
        <v>0.03</v>
      </c>
      <c r="L196" s="52">
        <f t="shared" si="54"/>
        <v>1.83</v>
      </c>
      <c r="M196" s="113">
        <f t="shared" si="55"/>
        <v>1942.6666666666661</v>
      </c>
      <c r="N196" s="52">
        <f t="shared" si="53"/>
        <v>13.685194056484415</v>
      </c>
      <c r="AA196" s="52">
        <v>194208</v>
      </c>
      <c r="AB196" s="52">
        <f t="shared" si="56"/>
        <v>1.8</v>
      </c>
      <c r="AC196" s="52">
        <f t="shared" si="57"/>
        <v>1.69</v>
      </c>
      <c r="AD196" s="52">
        <f t="shared" si="58"/>
        <v>4.09</v>
      </c>
      <c r="AE196" s="52">
        <f t="shared" si="59"/>
        <v>2.2100000000000004</v>
      </c>
      <c r="AF196" s="52">
        <f t="shared" si="60"/>
        <v>2.4600000000000004</v>
      </c>
      <c r="AH196" s="52">
        <f t="shared" si="61"/>
        <v>0</v>
      </c>
      <c r="AI196" s="52">
        <f t="shared" si="62"/>
        <v>0</v>
      </c>
      <c r="AJ196" s="52">
        <f t="shared" si="63"/>
        <v>0</v>
      </c>
      <c r="AK196" s="52">
        <f t="shared" si="64"/>
        <v>0</v>
      </c>
      <c r="AL196" s="52">
        <f t="shared" si="65"/>
        <v>0</v>
      </c>
      <c r="AN196" s="52">
        <f t="shared" si="66"/>
        <v>0</v>
      </c>
      <c r="AO196" s="52">
        <f t="shared" si="67"/>
        <v>0</v>
      </c>
      <c r="AP196" s="52">
        <f t="shared" si="68"/>
        <v>0</v>
      </c>
      <c r="AQ196" s="52">
        <f t="shared" si="69"/>
        <v>0</v>
      </c>
      <c r="AR196" s="52">
        <f t="shared" si="70"/>
        <v>0</v>
      </c>
    </row>
    <row r="197" spans="1:44">
      <c r="A197" s="52">
        <v>194209</v>
      </c>
      <c r="B197" s="52">
        <v>2.19</v>
      </c>
      <c r="C197" s="52">
        <v>2.86</v>
      </c>
      <c r="D197" s="52">
        <v>5.99</v>
      </c>
      <c r="E197" s="52">
        <v>2.62</v>
      </c>
      <c r="F197" s="52">
        <v>2.82</v>
      </c>
      <c r="G197" s="52">
        <v>3.6</v>
      </c>
      <c r="H197" s="52">
        <v>2.61</v>
      </c>
      <c r="I197" s="52">
        <v>0.66</v>
      </c>
      <c r="J197" s="52">
        <v>2.39</v>
      </c>
      <c r="K197" s="52">
        <v>0.03</v>
      </c>
      <c r="L197" s="52">
        <f t="shared" si="54"/>
        <v>2.6399999999999997</v>
      </c>
      <c r="M197" s="113">
        <f t="shared" si="55"/>
        <v>1942.7499999999993</v>
      </c>
      <c r="N197" s="52">
        <f t="shared" si="53"/>
        <v>14.146468560289975</v>
      </c>
      <c r="AA197" s="52">
        <v>194209</v>
      </c>
      <c r="AB197" s="52">
        <f t="shared" si="56"/>
        <v>2.61</v>
      </c>
      <c r="AC197" s="52">
        <f t="shared" si="57"/>
        <v>2.5900000000000003</v>
      </c>
      <c r="AD197" s="52">
        <f t="shared" si="58"/>
        <v>3.5700000000000003</v>
      </c>
      <c r="AE197" s="52">
        <f t="shared" si="59"/>
        <v>2.16</v>
      </c>
      <c r="AF197" s="52">
        <f t="shared" si="60"/>
        <v>5.96</v>
      </c>
      <c r="AH197" s="52">
        <f t="shared" si="61"/>
        <v>0</v>
      </c>
      <c r="AI197" s="52">
        <f t="shared" si="62"/>
        <v>0</v>
      </c>
      <c r="AJ197" s="52">
        <f t="shared" si="63"/>
        <v>0</v>
      </c>
      <c r="AK197" s="52">
        <f t="shared" si="64"/>
        <v>0</v>
      </c>
      <c r="AL197" s="52">
        <f t="shared" si="65"/>
        <v>0</v>
      </c>
      <c r="AN197" s="52">
        <f t="shared" si="66"/>
        <v>0</v>
      </c>
      <c r="AO197" s="52">
        <f t="shared" si="67"/>
        <v>0</v>
      </c>
      <c r="AP197" s="52">
        <f t="shared" si="68"/>
        <v>0</v>
      </c>
      <c r="AQ197" s="52">
        <f t="shared" si="69"/>
        <v>0</v>
      </c>
      <c r="AR197" s="52">
        <f t="shared" si="70"/>
        <v>0</v>
      </c>
    </row>
    <row r="198" spans="1:44">
      <c r="A198" s="52">
        <v>194210</v>
      </c>
      <c r="B198" s="52">
        <v>8.2899999999999991</v>
      </c>
      <c r="C198" s="52">
        <v>7.91</v>
      </c>
      <c r="D198" s="52">
        <v>14.5</v>
      </c>
      <c r="E198" s="52">
        <v>5.31</v>
      </c>
      <c r="F198" s="52">
        <v>7.87</v>
      </c>
      <c r="G198" s="52">
        <v>12.05</v>
      </c>
      <c r="H198" s="52">
        <v>6.82</v>
      </c>
      <c r="I198" s="52">
        <v>1.82</v>
      </c>
      <c r="J198" s="52">
        <v>6.47</v>
      </c>
      <c r="K198" s="52">
        <v>0.03</v>
      </c>
      <c r="L198" s="52">
        <f t="shared" si="54"/>
        <v>6.8500000000000005</v>
      </c>
      <c r="M198" s="113">
        <f t="shared" si="55"/>
        <v>1942.8333333333326</v>
      </c>
      <c r="N198" s="52">
        <f t="shared" si="53"/>
        <v>15.011624586542014</v>
      </c>
      <c r="AA198" s="52">
        <v>194210</v>
      </c>
      <c r="AB198" s="52">
        <f t="shared" si="56"/>
        <v>6.82</v>
      </c>
      <c r="AC198" s="52">
        <f t="shared" si="57"/>
        <v>5.2799999999999994</v>
      </c>
      <c r="AD198" s="52">
        <f t="shared" si="58"/>
        <v>12.020000000000001</v>
      </c>
      <c r="AE198" s="52">
        <f t="shared" si="59"/>
        <v>8.26</v>
      </c>
      <c r="AF198" s="52">
        <f t="shared" si="60"/>
        <v>14.47</v>
      </c>
      <c r="AH198" s="52">
        <f t="shared" si="61"/>
        <v>0</v>
      </c>
      <c r="AI198" s="52">
        <f t="shared" si="62"/>
        <v>0</v>
      </c>
      <c r="AJ198" s="52">
        <f t="shared" si="63"/>
        <v>0</v>
      </c>
      <c r="AK198" s="52">
        <f t="shared" si="64"/>
        <v>0</v>
      </c>
      <c r="AL198" s="52">
        <f t="shared" si="65"/>
        <v>0</v>
      </c>
      <c r="AN198" s="52">
        <f t="shared" si="66"/>
        <v>0</v>
      </c>
      <c r="AO198" s="52">
        <f t="shared" si="67"/>
        <v>0</v>
      </c>
      <c r="AP198" s="52">
        <f t="shared" si="68"/>
        <v>0</v>
      </c>
      <c r="AQ198" s="52">
        <f t="shared" si="69"/>
        <v>0</v>
      </c>
      <c r="AR198" s="52">
        <f t="shared" si="70"/>
        <v>0</v>
      </c>
    </row>
    <row r="199" spans="1:44">
      <c r="A199" s="52">
        <v>194211</v>
      </c>
      <c r="B199" s="52">
        <v>-1.1000000000000001</v>
      </c>
      <c r="C199" s="52">
        <v>-2.4700000000000002</v>
      </c>
      <c r="D199" s="52">
        <v>-4.09</v>
      </c>
      <c r="E199" s="52">
        <v>1.1000000000000001</v>
      </c>
      <c r="F199" s="52">
        <v>0.25</v>
      </c>
      <c r="G199" s="52">
        <v>-4.3899999999999997</v>
      </c>
      <c r="H199" s="52">
        <v>0.15</v>
      </c>
      <c r="I199" s="52">
        <v>-1.54</v>
      </c>
      <c r="J199" s="52">
        <v>-4.24</v>
      </c>
      <c r="K199" s="52">
        <v>0.03</v>
      </c>
      <c r="L199" s="52">
        <f t="shared" si="54"/>
        <v>0.18</v>
      </c>
      <c r="M199" s="113">
        <f t="shared" si="55"/>
        <v>1942.9166666666658</v>
      </c>
      <c r="N199" s="52">
        <f t="shared" si="53"/>
        <v>14.814585871547491</v>
      </c>
      <c r="AA199" s="52">
        <v>194211</v>
      </c>
      <c r="AB199" s="52">
        <f t="shared" si="56"/>
        <v>0.15</v>
      </c>
      <c r="AC199" s="52">
        <f t="shared" si="57"/>
        <v>1.07</v>
      </c>
      <c r="AD199" s="52">
        <f t="shared" si="58"/>
        <v>-4.42</v>
      </c>
      <c r="AE199" s="52">
        <f t="shared" si="59"/>
        <v>-1.1300000000000001</v>
      </c>
      <c r="AF199" s="52">
        <f t="shared" si="60"/>
        <v>-4.12</v>
      </c>
      <c r="AH199" s="52">
        <f t="shared" si="61"/>
        <v>0</v>
      </c>
      <c r="AI199" s="52">
        <f t="shared" si="62"/>
        <v>0</v>
      </c>
      <c r="AJ199" s="52">
        <f t="shared" si="63"/>
        <v>0</v>
      </c>
      <c r="AK199" s="52">
        <f t="shared" si="64"/>
        <v>0</v>
      </c>
      <c r="AL199" s="52">
        <f t="shared" si="65"/>
        <v>0</v>
      </c>
      <c r="AN199" s="52">
        <f t="shared" si="66"/>
        <v>0</v>
      </c>
      <c r="AO199" s="52">
        <f t="shared" si="67"/>
        <v>0</v>
      </c>
      <c r="AP199" s="52">
        <f t="shared" si="68"/>
        <v>0</v>
      </c>
      <c r="AQ199" s="52">
        <f t="shared" si="69"/>
        <v>0</v>
      </c>
      <c r="AR199" s="52">
        <f t="shared" si="70"/>
        <v>0</v>
      </c>
    </row>
    <row r="200" spans="1:44">
      <c r="A200" s="52">
        <v>194212</v>
      </c>
      <c r="B200" s="52">
        <v>2.6</v>
      </c>
      <c r="C200" s="52">
        <v>4.08</v>
      </c>
      <c r="D200" s="52">
        <v>2.63</v>
      </c>
      <c r="E200" s="52">
        <v>4.88</v>
      </c>
      <c r="F200" s="52">
        <v>5.92</v>
      </c>
      <c r="G200" s="52">
        <v>5.98</v>
      </c>
      <c r="H200" s="52">
        <v>5.12</v>
      </c>
      <c r="I200" s="52">
        <v>-2.4900000000000002</v>
      </c>
      <c r="J200" s="52">
        <v>0.56000000000000005</v>
      </c>
      <c r="K200" s="52">
        <v>0.03</v>
      </c>
      <c r="L200" s="52">
        <f t="shared" si="54"/>
        <v>5.15</v>
      </c>
      <c r="M200" s="113">
        <f t="shared" si="55"/>
        <v>1942.9999999999991</v>
      </c>
      <c r="N200" s="52">
        <f t="shared" si="53"/>
        <v>14.218688086778291</v>
      </c>
      <c r="AA200" s="52">
        <v>194212</v>
      </c>
      <c r="AB200" s="52">
        <f t="shared" si="56"/>
        <v>5.12</v>
      </c>
      <c r="AC200" s="52">
        <f t="shared" si="57"/>
        <v>4.8499999999999996</v>
      </c>
      <c r="AD200" s="52">
        <f t="shared" si="58"/>
        <v>5.95</v>
      </c>
      <c r="AE200" s="52">
        <f t="shared" si="59"/>
        <v>2.5700000000000003</v>
      </c>
      <c r="AF200" s="52">
        <f t="shared" si="60"/>
        <v>2.6</v>
      </c>
      <c r="AH200" s="52">
        <f t="shared" si="61"/>
        <v>0</v>
      </c>
      <c r="AI200" s="52">
        <f t="shared" si="62"/>
        <v>0</v>
      </c>
      <c r="AJ200" s="52">
        <f t="shared" si="63"/>
        <v>0</v>
      </c>
      <c r="AK200" s="52">
        <f t="shared" si="64"/>
        <v>0</v>
      </c>
      <c r="AL200" s="52">
        <f t="shared" si="65"/>
        <v>0</v>
      </c>
      <c r="AN200" s="52">
        <f t="shared" si="66"/>
        <v>0</v>
      </c>
      <c r="AO200" s="52">
        <f t="shared" si="67"/>
        <v>0</v>
      </c>
      <c r="AP200" s="52">
        <f t="shared" si="68"/>
        <v>0</v>
      </c>
      <c r="AQ200" s="52">
        <f t="shared" si="69"/>
        <v>0</v>
      </c>
      <c r="AR200" s="52">
        <f t="shared" si="70"/>
        <v>0</v>
      </c>
    </row>
    <row r="201" spans="1:44">
      <c r="A201" s="52">
        <v>194301</v>
      </c>
      <c r="B201" s="52">
        <v>11.69</v>
      </c>
      <c r="C201" s="52">
        <v>13.92</v>
      </c>
      <c r="D201" s="52">
        <v>23.81</v>
      </c>
      <c r="E201" s="52">
        <v>5.35</v>
      </c>
      <c r="F201" s="52">
        <v>8.02</v>
      </c>
      <c r="G201" s="52">
        <v>9.6999999999999993</v>
      </c>
      <c r="H201" s="52">
        <v>7.13</v>
      </c>
      <c r="I201" s="52">
        <v>8.7799999999999994</v>
      </c>
      <c r="J201" s="52">
        <v>8.23</v>
      </c>
      <c r="K201" s="52">
        <v>0.03</v>
      </c>
      <c r="L201" s="52">
        <f t="shared" si="54"/>
        <v>7.16</v>
      </c>
      <c r="M201" s="113">
        <f t="shared" si="55"/>
        <v>1943.0833333333333</v>
      </c>
      <c r="N201" s="52">
        <f t="shared" si="53"/>
        <v>15.324093922495207</v>
      </c>
      <c r="AA201" s="52">
        <v>194301</v>
      </c>
      <c r="AB201" s="52">
        <f t="shared" si="56"/>
        <v>7.13</v>
      </c>
      <c r="AC201" s="52">
        <f t="shared" si="57"/>
        <v>5.3199999999999994</v>
      </c>
      <c r="AD201" s="52">
        <f t="shared" si="58"/>
        <v>9.67</v>
      </c>
      <c r="AE201" s="52">
        <f t="shared" si="59"/>
        <v>11.66</v>
      </c>
      <c r="AF201" s="52">
        <f t="shared" si="60"/>
        <v>23.779999999999998</v>
      </c>
      <c r="AH201" s="52">
        <f t="shared" si="61"/>
        <v>0</v>
      </c>
      <c r="AI201" s="52">
        <f t="shared" si="62"/>
        <v>0</v>
      </c>
      <c r="AJ201" s="52">
        <f t="shared" si="63"/>
        <v>0</v>
      </c>
      <c r="AK201" s="52">
        <f t="shared" si="64"/>
        <v>0</v>
      </c>
      <c r="AL201" s="52">
        <f t="shared" si="65"/>
        <v>0</v>
      </c>
      <c r="AN201" s="52">
        <f t="shared" si="66"/>
        <v>0</v>
      </c>
      <c r="AO201" s="52">
        <f t="shared" si="67"/>
        <v>0</v>
      </c>
      <c r="AP201" s="52">
        <f t="shared" si="68"/>
        <v>0</v>
      </c>
      <c r="AQ201" s="52">
        <f t="shared" si="69"/>
        <v>0</v>
      </c>
      <c r="AR201" s="52">
        <f t="shared" si="70"/>
        <v>0</v>
      </c>
    </row>
    <row r="202" spans="1:44">
      <c r="A202" s="52">
        <v>194302</v>
      </c>
      <c r="B202" s="52">
        <v>10.85</v>
      </c>
      <c r="C202" s="52">
        <v>9.19</v>
      </c>
      <c r="D202" s="52">
        <v>17.48</v>
      </c>
      <c r="E202" s="52">
        <v>4.8099999999999996</v>
      </c>
      <c r="F202" s="52">
        <v>7</v>
      </c>
      <c r="G202" s="52">
        <v>11.19</v>
      </c>
      <c r="H202" s="52">
        <v>6.15</v>
      </c>
      <c r="I202" s="52">
        <v>4.84</v>
      </c>
      <c r="J202" s="52">
        <v>6.51</v>
      </c>
      <c r="K202" s="52">
        <v>0.03</v>
      </c>
      <c r="L202" s="52">
        <f t="shared" si="54"/>
        <v>6.1800000000000006</v>
      </c>
      <c r="M202" s="113">
        <f t="shared" si="55"/>
        <v>1943.1666666666665</v>
      </c>
      <c r="N202" s="52">
        <f t="shared" si="53"/>
        <v>15.091195205392868</v>
      </c>
      <c r="AA202" s="52">
        <v>194302</v>
      </c>
      <c r="AB202" s="52">
        <f t="shared" si="56"/>
        <v>6.15</v>
      </c>
      <c r="AC202" s="52">
        <f t="shared" si="57"/>
        <v>4.7799999999999994</v>
      </c>
      <c r="AD202" s="52">
        <f t="shared" si="58"/>
        <v>11.16</v>
      </c>
      <c r="AE202" s="52">
        <f t="shared" si="59"/>
        <v>10.82</v>
      </c>
      <c r="AF202" s="52">
        <f t="shared" si="60"/>
        <v>17.45</v>
      </c>
      <c r="AH202" s="52">
        <f t="shared" si="61"/>
        <v>0</v>
      </c>
      <c r="AI202" s="52">
        <f t="shared" si="62"/>
        <v>0</v>
      </c>
      <c r="AJ202" s="52">
        <f t="shared" si="63"/>
        <v>0</v>
      </c>
      <c r="AK202" s="52">
        <f t="shared" si="64"/>
        <v>0</v>
      </c>
      <c r="AL202" s="52">
        <f t="shared" si="65"/>
        <v>0</v>
      </c>
      <c r="AN202" s="52">
        <f t="shared" si="66"/>
        <v>0</v>
      </c>
      <c r="AO202" s="52">
        <f t="shared" si="67"/>
        <v>0</v>
      </c>
      <c r="AP202" s="52">
        <f t="shared" si="68"/>
        <v>0</v>
      </c>
      <c r="AQ202" s="52">
        <f t="shared" si="69"/>
        <v>0</v>
      </c>
      <c r="AR202" s="52">
        <f t="shared" si="70"/>
        <v>0</v>
      </c>
    </row>
    <row r="203" spans="1:44">
      <c r="A203" s="52">
        <v>194303</v>
      </c>
      <c r="B203" s="52">
        <v>10.93</v>
      </c>
      <c r="C203" s="52">
        <v>11.53</v>
      </c>
      <c r="D203" s="52">
        <v>14.96</v>
      </c>
      <c r="E203" s="52">
        <v>4.13</v>
      </c>
      <c r="F203" s="52">
        <v>7.14</v>
      </c>
      <c r="G203" s="52">
        <v>11.07</v>
      </c>
      <c r="H203" s="52">
        <v>6.01</v>
      </c>
      <c r="I203" s="52">
        <v>5.03</v>
      </c>
      <c r="J203" s="52">
        <v>5.48</v>
      </c>
      <c r="K203" s="52">
        <v>0.03</v>
      </c>
      <c r="L203" s="52">
        <f t="shared" si="54"/>
        <v>6.04</v>
      </c>
      <c r="M203" s="113">
        <f t="shared" si="55"/>
        <v>1943.2499999999998</v>
      </c>
      <c r="N203" s="52">
        <f t="shared" si="53"/>
        <v>11.602263102124047</v>
      </c>
      <c r="AA203" s="52">
        <v>194303</v>
      </c>
      <c r="AB203" s="52">
        <f t="shared" si="56"/>
        <v>6.01</v>
      </c>
      <c r="AC203" s="52">
        <f t="shared" si="57"/>
        <v>4.0999999999999996</v>
      </c>
      <c r="AD203" s="52">
        <f t="shared" si="58"/>
        <v>11.040000000000001</v>
      </c>
      <c r="AE203" s="52">
        <f t="shared" si="59"/>
        <v>10.9</v>
      </c>
      <c r="AF203" s="52">
        <f t="shared" si="60"/>
        <v>14.930000000000001</v>
      </c>
      <c r="AH203" s="52">
        <f t="shared" si="61"/>
        <v>0</v>
      </c>
      <c r="AI203" s="52">
        <f t="shared" si="62"/>
        <v>0</v>
      </c>
      <c r="AJ203" s="52">
        <f t="shared" si="63"/>
        <v>0</v>
      </c>
      <c r="AK203" s="52">
        <f t="shared" si="64"/>
        <v>0</v>
      </c>
      <c r="AL203" s="52">
        <f t="shared" si="65"/>
        <v>0</v>
      </c>
      <c r="AN203" s="52">
        <f t="shared" si="66"/>
        <v>0</v>
      </c>
      <c r="AO203" s="52">
        <f t="shared" si="67"/>
        <v>0</v>
      </c>
      <c r="AP203" s="52">
        <f t="shared" si="68"/>
        <v>0</v>
      </c>
      <c r="AQ203" s="52">
        <f t="shared" si="69"/>
        <v>0</v>
      </c>
      <c r="AR203" s="52">
        <f t="shared" si="70"/>
        <v>0</v>
      </c>
    </row>
    <row r="204" spans="1:44">
      <c r="A204" s="52">
        <v>194304</v>
      </c>
      <c r="B204" s="52">
        <v>-0.95</v>
      </c>
      <c r="C204" s="52">
        <v>2.61</v>
      </c>
      <c r="D204" s="52">
        <v>8.16</v>
      </c>
      <c r="E204" s="52">
        <v>-0.1</v>
      </c>
      <c r="F204" s="52">
        <v>1.25</v>
      </c>
      <c r="G204" s="52">
        <v>2.5099999999999998</v>
      </c>
      <c r="H204" s="52">
        <v>0.81</v>
      </c>
      <c r="I204" s="52">
        <v>2.06</v>
      </c>
      <c r="J204" s="52">
        <v>5.86</v>
      </c>
      <c r="K204" s="52">
        <v>0.03</v>
      </c>
      <c r="L204" s="52">
        <f t="shared" si="54"/>
        <v>0.84000000000000008</v>
      </c>
      <c r="M204" s="113">
        <f t="shared" si="55"/>
        <v>1943.333333333333</v>
      </c>
      <c r="N204" s="52">
        <f t="shared" si="53"/>
        <v>8.4279513309204344</v>
      </c>
      <c r="AA204" s="52">
        <v>194304</v>
      </c>
      <c r="AB204" s="52">
        <f t="shared" si="56"/>
        <v>0.81</v>
      </c>
      <c r="AC204" s="52">
        <f t="shared" si="57"/>
        <v>-0.13</v>
      </c>
      <c r="AD204" s="52">
        <f t="shared" si="58"/>
        <v>2.48</v>
      </c>
      <c r="AE204" s="52">
        <f t="shared" si="59"/>
        <v>-0.98</v>
      </c>
      <c r="AF204" s="52">
        <f t="shared" si="60"/>
        <v>8.1300000000000008</v>
      </c>
      <c r="AH204" s="52">
        <f t="shared" si="61"/>
        <v>0</v>
      </c>
      <c r="AI204" s="52">
        <f t="shared" si="62"/>
        <v>0</v>
      </c>
      <c r="AJ204" s="52">
        <f t="shared" si="63"/>
        <v>0</v>
      </c>
      <c r="AK204" s="52">
        <f t="shared" si="64"/>
        <v>0</v>
      </c>
      <c r="AL204" s="52">
        <f t="shared" si="65"/>
        <v>0</v>
      </c>
      <c r="AN204" s="52">
        <f t="shared" si="66"/>
        <v>0</v>
      </c>
      <c r="AO204" s="52">
        <f t="shared" si="67"/>
        <v>0</v>
      </c>
      <c r="AP204" s="52">
        <f t="shared" si="68"/>
        <v>0</v>
      </c>
      <c r="AQ204" s="52">
        <f t="shared" si="69"/>
        <v>0</v>
      </c>
      <c r="AR204" s="52">
        <f t="shared" si="70"/>
        <v>0</v>
      </c>
    </row>
    <row r="205" spans="1:44">
      <c r="A205" s="52">
        <v>194305</v>
      </c>
      <c r="B205" s="52">
        <v>8.84</v>
      </c>
      <c r="C205" s="52">
        <v>8.9700000000000006</v>
      </c>
      <c r="D205" s="52">
        <v>13.29</v>
      </c>
      <c r="E205" s="52">
        <v>5.0199999999999996</v>
      </c>
      <c r="F205" s="52">
        <v>5.72</v>
      </c>
      <c r="G205" s="52">
        <v>7.13</v>
      </c>
      <c r="H205" s="52">
        <v>5.74</v>
      </c>
      <c r="I205" s="52">
        <v>4.41</v>
      </c>
      <c r="J205" s="52">
        <v>3.28</v>
      </c>
      <c r="K205" s="52">
        <v>0.03</v>
      </c>
      <c r="L205" s="52">
        <f t="shared" si="54"/>
        <v>5.7700000000000005</v>
      </c>
      <c r="M205" s="113">
        <f t="shared" si="55"/>
        <v>1943.4166666666663</v>
      </c>
      <c r="N205" s="52">
        <f t="shared" si="53"/>
        <v>8.3815706924613682</v>
      </c>
      <c r="AA205" s="52">
        <v>194305</v>
      </c>
      <c r="AB205" s="52">
        <f t="shared" si="56"/>
        <v>5.74</v>
      </c>
      <c r="AC205" s="52">
        <f t="shared" si="57"/>
        <v>4.9899999999999993</v>
      </c>
      <c r="AD205" s="52">
        <f t="shared" si="58"/>
        <v>7.1</v>
      </c>
      <c r="AE205" s="52">
        <f t="shared" si="59"/>
        <v>8.81</v>
      </c>
      <c r="AF205" s="52">
        <f t="shared" si="60"/>
        <v>13.26</v>
      </c>
      <c r="AH205" s="52">
        <f t="shared" si="61"/>
        <v>0</v>
      </c>
      <c r="AI205" s="52">
        <f t="shared" si="62"/>
        <v>0</v>
      </c>
      <c r="AJ205" s="52">
        <f t="shared" si="63"/>
        <v>0</v>
      </c>
      <c r="AK205" s="52">
        <f t="shared" si="64"/>
        <v>0</v>
      </c>
      <c r="AL205" s="52">
        <f t="shared" si="65"/>
        <v>0</v>
      </c>
      <c r="AN205" s="52">
        <f t="shared" si="66"/>
        <v>0</v>
      </c>
      <c r="AO205" s="52">
        <f t="shared" si="67"/>
        <v>0</v>
      </c>
      <c r="AP205" s="52">
        <f t="shared" si="68"/>
        <v>0</v>
      </c>
      <c r="AQ205" s="52">
        <f t="shared" si="69"/>
        <v>0</v>
      </c>
      <c r="AR205" s="52">
        <f t="shared" si="70"/>
        <v>0</v>
      </c>
    </row>
    <row r="206" spans="1:44">
      <c r="A206" s="52">
        <v>194306</v>
      </c>
      <c r="B206" s="52">
        <v>-0.28000000000000003</v>
      </c>
      <c r="C206" s="52">
        <v>0.82</v>
      </c>
      <c r="D206" s="52">
        <v>0.41</v>
      </c>
      <c r="E206" s="52">
        <v>2.17</v>
      </c>
      <c r="F206" s="52">
        <v>1.97</v>
      </c>
      <c r="G206" s="52">
        <v>0</v>
      </c>
      <c r="H206" s="52">
        <v>1.82</v>
      </c>
      <c r="I206" s="52">
        <v>-1.06</v>
      </c>
      <c r="J206" s="52">
        <v>-0.74</v>
      </c>
      <c r="K206" s="52">
        <v>0.03</v>
      </c>
      <c r="L206" s="52">
        <f t="shared" si="54"/>
        <v>1.85</v>
      </c>
      <c r="M206" s="113">
        <f t="shared" si="55"/>
        <v>1943.4999999999995</v>
      </c>
      <c r="N206" s="52">
        <f t="shared" si="53"/>
        <v>8.5778589191221588</v>
      </c>
      <c r="AA206" s="52">
        <v>194306</v>
      </c>
      <c r="AB206" s="52">
        <f t="shared" si="56"/>
        <v>1.82</v>
      </c>
      <c r="AC206" s="52">
        <f t="shared" si="57"/>
        <v>2.14</v>
      </c>
      <c r="AD206" s="52">
        <f t="shared" si="58"/>
        <v>-0.03</v>
      </c>
      <c r="AE206" s="52">
        <f t="shared" si="59"/>
        <v>-0.31000000000000005</v>
      </c>
      <c r="AF206" s="52">
        <f t="shared" si="60"/>
        <v>0.38</v>
      </c>
      <c r="AH206" s="52">
        <f t="shared" si="61"/>
        <v>0</v>
      </c>
      <c r="AI206" s="52">
        <f t="shared" si="62"/>
        <v>0</v>
      </c>
      <c r="AJ206" s="52">
        <f t="shared" si="63"/>
        <v>0</v>
      </c>
      <c r="AK206" s="52">
        <f t="shared" si="64"/>
        <v>0</v>
      </c>
      <c r="AL206" s="52">
        <f t="shared" si="65"/>
        <v>0</v>
      </c>
      <c r="AN206" s="52">
        <f t="shared" si="66"/>
        <v>0</v>
      </c>
      <c r="AO206" s="52">
        <f t="shared" si="67"/>
        <v>0</v>
      </c>
      <c r="AP206" s="52">
        <f t="shared" si="68"/>
        <v>0</v>
      </c>
      <c r="AQ206" s="52">
        <f t="shared" si="69"/>
        <v>0</v>
      </c>
      <c r="AR206" s="52">
        <f t="shared" si="70"/>
        <v>0</v>
      </c>
    </row>
    <row r="207" spans="1:44">
      <c r="A207" s="52">
        <v>194307</v>
      </c>
      <c r="B207" s="52">
        <v>-5.17</v>
      </c>
      <c r="C207" s="52">
        <v>-6.79</v>
      </c>
      <c r="D207" s="52">
        <v>-9.09</v>
      </c>
      <c r="E207" s="52">
        <v>-4.76</v>
      </c>
      <c r="F207" s="52">
        <v>-3.67</v>
      </c>
      <c r="G207" s="52">
        <v>-5.39</v>
      </c>
      <c r="H207" s="52">
        <v>-4.7699999999999996</v>
      </c>
      <c r="I207" s="52">
        <v>-2.41</v>
      </c>
      <c r="J207" s="52">
        <v>-2.27</v>
      </c>
      <c r="K207" s="52">
        <v>0.03</v>
      </c>
      <c r="L207" s="52">
        <f t="shared" si="54"/>
        <v>-4.7399999999999993</v>
      </c>
      <c r="M207" s="113">
        <f t="shared" si="55"/>
        <v>1943.5833333333328</v>
      </c>
      <c r="N207" s="52">
        <f t="shared" si="53"/>
        <v>12.267572553836246</v>
      </c>
      <c r="AA207" s="52">
        <v>194307</v>
      </c>
      <c r="AB207" s="52">
        <f t="shared" si="56"/>
        <v>-4.7699999999999996</v>
      </c>
      <c r="AC207" s="52">
        <f t="shared" si="57"/>
        <v>-4.79</v>
      </c>
      <c r="AD207" s="52">
        <f t="shared" si="58"/>
        <v>-5.42</v>
      </c>
      <c r="AE207" s="52">
        <f t="shared" si="59"/>
        <v>-5.2</v>
      </c>
      <c r="AF207" s="52">
        <f t="shared" si="60"/>
        <v>-9.1199999999999992</v>
      </c>
      <c r="AH207" s="52">
        <f t="shared" si="61"/>
        <v>0</v>
      </c>
      <c r="AI207" s="52">
        <f t="shared" si="62"/>
        <v>0</v>
      </c>
      <c r="AJ207" s="52">
        <f t="shared" si="63"/>
        <v>0</v>
      </c>
      <c r="AK207" s="52">
        <f t="shared" si="64"/>
        <v>0</v>
      </c>
      <c r="AL207" s="52">
        <f t="shared" si="65"/>
        <v>0</v>
      </c>
      <c r="AN207" s="52">
        <f t="shared" si="66"/>
        <v>0</v>
      </c>
      <c r="AO207" s="52">
        <f t="shared" si="67"/>
        <v>0</v>
      </c>
      <c r="AP207" s="52">
        <f t="shared" si="68"/>
        <v>0</v>
      </c>
      <c r="AQ207" s="52">
        <f t="shared" si="69"/>
        <v>0</v>
      </c>
      <c r="AR207" s="52">
        <f t="shared" si="70"/>
        <v>0</v>
      </c>
    </row>
    <row r="208" spans="1:44">
      <c r="A208" s="52">
        <v>194308</v>
      </c>
      <c r="B208" s="52">
        <v>0.36</v>
      </c>
      <c r="C208" s="52">
        <v>7.0000000000000007E-2</v>
      </c>
      <c r="D208" s="52">
        <v>0.72</v>
      </c>
      <c r="E208" s="52">
        <v>1.5</v>
      </c>
      <c r="F208" s="52">
        <v>1.31</v>
      </c>
      <c r="G208" s="52">
        <v>0.21</v>
      </c>
      <c r="H208" s="52">
        <v>1.3</v>
      </c>
      <c r="I208" s="52">
        <v>-0.62</v>
      </c>
      <c r="J208" s="52">
        <v>-0.47</v>
      </c>
      <c r="K208" s="52">
        <v>0.03</v>
      </c>
      <c r="L208" s="52">
        <f t="shared" si="54"/>
        <v>1.33</v>
      </c>
      <c r="M208" s="113">
        <f t="shared" si="55"/>
        <v>1943.6666666666661</v>
      </c>
      <c r="N208" s="52">
        <f t="shared" si="53"/>
        <v>12.343443972040749</v>
      </c>
      <c r="AA208" s="52">
        <v>194308</v>
      </c>
      <c r="AB208" s="52">
        <f t="shared" si="56"/>
        <v>1.3</v>
      </c>
      <c r="AC208" s="52">
        <f t="shared" si="57"/>
        <v>1.47</v>
      </c>
      <c r="AD208" s="52">
        <f t="shared" si="58"/>
        <v>0.18</v>
      </c>
      <c r="AE208" s="52">
        <f t="shared" si="59"/>
        <v>0.32999999999999996</v>
      </c>
      <c r="AF208" s="52">
        <f t="shared" si="60"/>
        <v>0.69</v>
      </c>
      <c r="AH208" s="52">
        <f t="shared" si="61"/>
        <v>0</v>
      </c>
      <c r="AI208" s="52">
        <f t="shared" si="62"/>
        <v>0</v>
      </c>
      <c r="AJ208" s="52">
        <f t="shared" si="63"/>
        <v>0</v>
      </c>
      <c r="AK208" s="52">
        <f t="shared" si="64"/>
        <v>0</v>
      </c>
      <c r="AL208" s="52">
        <f t="shared" si="65"/>
        <v>0</v>
      </c>
      <c r="AN208" s="52">
        <f t="shared" si="66"/>
        <v>0</v>
      </c>
      <c r="AO208" s="52">
        <f t="shared" si="67"/>
        <v>0</v>
      </c>
      <c r="AP208" s="52">
        <f t="shared" si="68"/>
        <v>0</v>
      </c>
      <c r="AQ208" s="52">
        <f t="shared" si="69"/>
        <v>0</v>
      </c>
      <c r="AR208" s="52">
        <f t="shared" si="70"/>
        <v>0</v>
      </c>
    </row>
    <row r="209" spans="1:44">
      <c r="A209" s="52">
        <v>194309</v>
      </c>
      <c r="B209" s="52">
        <v>2.93</v>
      </c>
      <c r="C209" s="52">
        <v>3.03</v>
      </c>
      <c r="D209" s="52">
        <v>5.41</v>
      </c>
      <c r="E209" s="52">
        <v>2.2000000000000002</v>
      </c>
      <c r="F209" s="52">
        <v>2.73</v>
      </c>
      <c r="G209" s="52">
        <v>2.59</v>
      </c>
      <c r="H209" s="52">
        <v>2.4</v>
      </c>
      <c r="I209" s="52">
        <v>1.28</v>
      </c>
      <c r="J209" s="52">
        <v>1.43</v>
      </c>
      <c r="K209" s="52">
        <v>0.03</v>
      </c>
      <c r="L209" s="52">
        <f t="shared" si="54"/>
        <v>2.4299999999999997</v>
      </c>
      <c r="M209" s="113">
        <f t="shared" si="55"/>
        <v>1943.7499999999993</v>
      </c>
      <c r="N209" s="52">
        <f t="shared" si="53"/>
        <v>12.356931069425995</v>
      </c>
      <c r="AA209" s="52">
        <v>194309</v>
      </c>
      <c r="AB209" s="52">
        <f t="shared" si="56"/>
        <v>2.4</v>
      </c>
      <c r="AC209" s="52">
        <f t="shared" si="57"/>
        <v>2.1700000000000004</v>
      </c>
      <c r="AD209" s="52">
        <f t="shared" si="58"/>
        <v>2.56</v>
      </c>
      <c r="AE209" s="52">
        <f t="shared" si="59"/>
        <v>2.9000000000000004</v>
      </c>
      <c r="AF209" s="52">
        <f t="shared" si="60"/>
        <v>5.38</v>
      </c>
      <c r="AH209" s="52">
        <f t="shared" si="61"/>
        <v>0</v>
      </c>
      <c r="AI209" s="52">
        <f t="shared" si="62"/>
        <v>0</v>
      </c>
      <c r="AJ209" s="52">
        <f t="shared" si="63"/>
        <v>0</v>
      </c>
      <c r="AK209" s="52">
        <f t="shared" si="64"/>
        <v>0</v>
      </c>
      <c r="AL209" s="52">
        <f t="shared" si="65"/>
        <v>0</v>
      </c>
      <c r="AN209" s="52">
        <f t="shared" si="66"/>
        <v>0</v>
      </c>
      <c r="AO209" s="52">
        <f t="shared" si="67"/>
        <v>0</v>
      </c>
      <c r="AP209" s="52">
        <f t="shared" si="68"/>
        <v>0</v>
      </c>
      <c r="AQ209" s="52">
        <f t="shared" si="69"/>
        <v>0</v>
      </c>
      <c r="AR209" s="52">
        <f t="shared" si="70"/>
        <v>0</v>
      </c>
    </row>
    <row r="210" spans="1:44">
      <c r="A210" s="52">
        <v>194310</v>
      </c>
      <c r="B210" s="52">
        <v>-0.68</v>
      </c>
      <c r="C210" s="52">
        <v>-0.34</v>
      </c>
      <c r="D210" s="52">
        <v>0.77</v>
      </c>
      <c r="E210" s="52">
        <v>-1.45</v>
      </c>
      <c r="F210" s="52">
        <v>-0.95</v>
      </c>
      <c r="G210" s="52">
        <v>0.39</v>
      </c>
      <c r="H210" s="52">
        <v>-1.1499999999999999</v>
      </c>
      <c r="I210" s="52">
        <v>0.57999999999999996</v>
      </c>
      <c r="J210" s="52">
        <v>1.65</v>
      </c>
      <c r="K210" s="52">
        <v>0.03</v>
      </c>
      <c r="L210" s="52">
        <f t="shared" si="54"/>
        <v>-1.1199999999999999</v>
      </c>
      <c r="M210" s="113">
        <f t="shared" si="55"/>
        <v>1943.8333333333326</v>
      </c>
      <c r="N210" s="52">
        <f t="shared" si="53"/>
        <v>12.396446338293154</v>
      </c>
      <c r="AA210" s="52">
        <v>194310</v>
      </c>
      <c r="AB210" s="52">
        <f t="shared" si="56"/>
        <v>-1.1499999999999999</v>
      </c>
      <c r="AC210" s="52">
        <f t="shared" si="57"/>
        <v>-1.48</v>
      </c>
      <c r="AD210" s="52">
        <f t="shared" si="58"/>
        <v>0.36</v>
      </c>
      <c r="AE210" s="52">
        <f t="shared" si="59"/>
        <v>-0.71000000000000008</v>
      </c>
      <c r="AF210" s="52">
        <f t="shared" si="60"/>
        <v>0.74</v>
      </c>
      <c r="AH210" s="52">
        <f t="shared" si="61"/>
        <v>0</v>
      </c>
      <c r="AI210" s="52">
        <f t="shared" si="62"/>
        <v>0</v>
      </c>
      <c r="AJ210" s="52">
        <f t="shared" si="63"/>
        <v>0</v>
      </c>
      <c r="AK210" s="52">
        <f t="shared" si="64"/>
        <v>0</v>
      </c>
      <c r="AL210" s="52">
        <f t="shared" si="65"/>
        <v>0</v>
      </c>
      <c r="AN210" s="52">
        <f t="shared" si="66"/>
        <v>0</v>
      </c>
      <c r="AO210" s="52">
        <f t="shared" si="67"/>
        <v>0</v>
      </c>
      <c r="AP210" s="52">
        <f t="shared" si="68"/>
        <v>0</v>
      </c>
      <c r="AQ210" s="52">
        <f t="shared" si="69"/>
        <v>0</v>
      </c>
      <c r="AR210" s="52">
        <f t="shared" si="70"/>
        <v>0</v>
      </c>
    </row>
    <row r="211" spans="1:44">
      <c r="A211" s="52">
        <v>194311</v>
      </c>
      <c r="B211" s="52">
        <v>-7.05</v>
      </c>
      <c r="C211" s="52">
        <v>-7.96</v>
      </c>
      <c r="D211" s="52">
        <v>-10.58</v>
      </c>
      <c r="E211" s="52">
        <v>-4.76</v>
      </c>
      <c r="F211" s="52">
        <v>-6.58</v>
      </c>
      <c r="G211" s="52">
        <v>-9.31</v>
      </c>
      <c r="H211" s="52">
        <v>-5.91</v>
      </c>
      <c r="I211" s="52">
        <v>-1.64</v>
      </c>
      <c r="J211" s="52">
        <v>-4.04</v>
      </c>
      <c r="K211" s="52">
        <v>0.03</v>
      </c>
      <c r="L211" s="52">
        <f t="shared" si="54"/>
        <v>-5.88</v>
      </c>
      <c r="M211" s="113">
        <f t="shared" si="55"/>
        <v>1943.9166666666658</v>
      </c>
      <c r="N211" s="52">
        <f t="shared" si="53"/>
        <v>14.908019501414175</v>
      </c>
      <c r="AA211" s="52">
        <v>194311</v>
      </c>
      <c r="AB211" s="52">
        <f t="shared" si="56"/>
        <v>-5.91</v>
      </c>
      <c r="AC211" s="52">
        <f t="shared" si="57"/>
        <v>-4.79</v>
      </c>
      <c r="AD211" s="52">
        <f t="shared" si="58"/>
        <v>-9.34</v>
      </c>
      <c r="AE211" s="52">
        <f t="shared" si="59"/>
        <v>-7.08</v>
      </c>
      <c r="AF211" s="52">
        <f t="shared" si="60"/>
        <v>-10.61</v>
      </c>
      <c r="AH211" s="52">
        <f t="shared" si="61"/>
        <v>0</v>
      </c>
      <c r="AI211" s="52">
        <f t="shared" si="62"/>
        <v>0</v>
      </c>
      <c r="AJ211" s="52">
        <f t="shared" si="63"/>
        <v>0</v>
      </c>
      <c r="AK211" s="52">
        <f t="shared" si="64"/>
        <v>0</v>
      </c>
      <c r="AL211" s="52">
        <f t="shared" si="65"/>
        <v>0</v>
      </c>
      <c r="AN211" s="52">
        <f t="shared" si="66"/>
        <v>0</v>
      </c>
      <c r="AO211" s="52">
        <f t="shared" si="67"/>
        <v>0</v>
      </c>
      <c r="AP211" s="52">
        <f t="shared" si="68"/>
        <v>0</v>
      </c>
      <c r="AQ211" s="52">
        <f t="shared" si="69"/>
        <v>0</v>
      </c>
      <c r="AR211" s="52">
        <f t="shared" si="70"/>
        <v>0</v>
      </c>
    </row>
    <row r="212" spans="1:44">
      <c r="A212" s="52">
        <v>194312</v>
      </c>
      <c r="B212" s="52">
        <v>7.2</v>
      </c>
      <c r="C212" s="52">
        <v>10.61</v>
      </c>
      <c r="D212" s="52">
        <v>12.06</v>
      </c>
      <c r="E212" s="52">
        <v>5.67</v>
      </c>
      <c r="F212" s="52">
        <v>6.93</v>
      </c>
      <c r="G212" s="52">
        <v>7.26</v>
      </c>
      <c r="H212" s="52">
        <v>6.36</v>
      </c>
      <c r="I212" s="52">
        <v>3.34</v>
      </c>
      <c r="J212" s="52">
        <v>3.22</v>
      </c>
      <c r="K212" s="52">
        <v>0.03</v>
      </c>
      <c r="L212" s="52">
        <f t="shared" si="54"/>
        <v>6.3900000000000006</v>
      </c>
      <c r="M212" s="113">
        <f t="shared" si="55"/>
        <v>1943.9999999999991</v>
      </c>
      <c r="N212" s="52">
        <f t="shared" ref="N212:N275" si="71">_xlfn.STDEV.S(H201:H212)*SQRT(12)</f>
        <v>15.234208813778881</v>
      </c>
      <c r="AA212" s="52">
        <v>194312</v>
      </c>
      <c r="AB212" s="52">
        <f t="shared" si="56"/>
        <v>6.36</v>
      </c>
      <c r="AC212" s="52">
        <f t="shared" si="57"/>
        <v>5.64</v>
      </c>
      <c r="AD212" s="52">
        <f t="shared" si="58"/>
        <v>7.2299999999999995</v>
      </c>
      <c r="AE212" s="52">
        <f t="shared" si="59"/>
        <v>7.17</v>
      </c>
      <c r="AF212" s="52">
        <f t="shared" si="60"/>
        <v>12.030000000000001</v>
      </c>
      <c r="AH212" s="52">
        <f t="shared" si="61"/>
        <v>0</v>
      </c>
      <c r="AI212" s="52">
        <f t="shared" si="62"/>
        <v>0</v>
      </c>
      <c r="AJ212" s="52">
        <f t="shared" si="63"/>
        <v>0</v>
      </c>
      <c r="AK212" s="52">
        <f t="shared" si="64"/>
        <v>0</v>
      </c>
      <c r="AL212" s="52">
        <f t="shared" si="65"/>
        <v>0</v>
      </c>
      <c r="AN212" s="52">
        <f t="shared" si="66"/>
        <v>0</v>
      </c>
      <c r="AO212" s="52">
        <f t="shared" si="67"/>
        <v>0</v>
      </c>
      <c r="AP212" s="52">
        <f t="shared" si="68"/>
        <v>0</v>
      </c>
      <c r="AQ212" s="52">
        <f t="shared" si="69"/>
        <v>0</v>
      </c>
      <c r="AR212" s="52">
        <f t="shared" si="70"/>
        <v>0</v>
      </c>
    </row>
    <row r="213" spans="1:44">
      <c r="A213" s="52">
        <v>194401</v>
      </c>
      <c r="B213" s="52">
        <v>5.0199999999999996</v>
      </c>
      <c r="C213" s="52">
        <v>4.68</v>
      </c>
      <c r="D213" s="52">
        <v>5.29</v>
      </c>
      <c r="E213" s="52">
        <v>0.82</v>
      </c>
      <c r="F213" s="52">
        <v>1.62</v>
      </c>
      <c r="G213" s="52">
        <v>4.88</v>
      </c>
      <c r="H213" s="52">
        <v>1.74</v>
      </c>
      <c r="I213" s="52">
        <v>2.56</v>
      </c>
      <c r="J213" s="52">
        <v>2.17</v>
      </c>
      <c r="K213" s="52">
        <v>0.03</v>
      </c>
      <c r="L213" s="52">
        <f t="shared" si="54"/>
        <v>1.77</v>
      </c>
      <c r="M213" s="113">
        <f t="shared" si="55"/>
        <v>1944.0833333333333</v>
      </c>
      <c r="N213" s="52">
        <f t="shared" si="71"/>
        <v>14.23575140910441</v>
      </c>
      <c r="AA213" s="52">
        <v>194401</v>
      </c>
      <c r="AB213" s="52">
        <f t="shared" si="56"/>
        <v>1.74</v>
      </c>
      <c r="AC213" s="52">
        <f t="shared" si="57"/>
        <v>0.78999999999999992</v>
      </c>
      <c r="AD213" s="52">
        <f t="shared" si="58"/>
        <v>4.8499999999999996</v>
      </c>
      <c r="AE213" s="52">
        <f t="shared" si="59"/>
        <v>4.9899999999999993</v>
      </c>
      <c r="AF213" s="52">
        <f t="shared" si="60"/>
        <v>5.26</v>
      </c>
      <c r="AH213" s="52">
        <f t="shared" si="61"/>
        <v>0</v>
      </c>
      <c r="AI213" s="52">
        <f t="shared" si="62"/>
        <v>0</v>
      </c>
      <c r="AJ213" s="52">
        <f t="shared" si="63"/>
        <v>0</v>
      </c>
      <c r="AK213" s="52">
        <f t="shared" si="64"/>
        <v>0</v>
      </c>
      <c r="AL213" s="52">
        <f t="shared" si="65"/>
        <v>0</v>
      </c>
      <c r="AN213" s="52">
        <f t="shared" si="66"/>
        <v>0</v>
      </c>
      <c r="AO213" s="52">
        <f t="shared" si="67"/>
        <v>0</v>
      </c>
      <c r="AP213" s="52">
        <f t="shared" si="68"/>
        <v>0</v>
      </c>
      <c r="AQ213" s="52">
        <f t="shared" si="69"/>
        <v>0</v>
      </c>
      <c r="AR213" s="52">
        <f t="shared" si="70"/>
        <v>0</v>
      </c>
    </row>
    <row r="214" spans="1:44">
      <c r="A214" s="52">
        <v>194402</v>
      </c>
      <c r="B214" s="52">
        <v>1.36</v>
      </c>
      <c r="C214" s="52">
        <v>0.95</v>
      </c>
      <c r="D214" s="52">
        <v>0.66</v>
      </c>
      <c r="E214" s="52">
        <v>0.05</v>
      </c>
      <c r="F214" s="52">
        <v>0.79</v>
      </c>
      <c r="G214" s="52">
        <v>2.42</v>
      </c>
      <c r="H214" s="52">
        <v>0.37</v>
      </c>
      <c r="I214" s="52">
        <v>-0.1</v>
      </c>
      <c r="J214" s="52">
        <v>0.83</v>
      </c>
      <c r="K214" s="52">
        <v>0.03</v>
      </c>
      <c r="L214" s="52">
        <f t="shared" si="54"/>
        <v>0.4</v>
      </c>
      <c r="M214" s="113">
        <f t="shared" si="55"/>
        <v>1944.1666666666665</v>
      </c>
      <c r="N214" s="52">
        <f t="shared" si="71"/>
        <v>13.418329390664237</v>
      </c>
      <c r="AA214" s="52">
        <v>194402</v>
      </c>
      <c r="AB214" s="52">
        <f t="shared" si="56"/>
        <v>0.37</v>
      </c>
      <c r="AC214" s="52">
        <f t="shared" si="57"/>
        <v>2.0000000000000004E-2</v>
      </c>
      <c r="AD214" s="52">
        <f t="shared" si="58"/>
        <v>2.39</v>
      </c>
      <c r="AE214" s="52">
        <f t="shared" si="59"/>
        <v>1.33</v>
      </c>
      <c r="AF214" s="52">
        <f t="shared" si="60"/>
        <v>0.63</v>
      </c>
      <c r="AH214" s="52">
        <f t="shared" si="61"/>
        <v>0</v>
      </c>
      <c r="AI214" s="52">
        <f t="shared" si="62"/>
        <v>0</v>
      </c>
      <c r="AJ214" s="52">
        <f t="shared" si="63"/>
        <v>0</v>
      </c>
      <c r="AK214" s="52">
        <f t="shared" si="64"/>
        <v>0</v>
      </c>
      <c r="AL214" s="52">
        <f t="shared" si="65"/>
        <v>0</v>
      </c>
      <c r="AN214" s="52">
        <f t="shared" si="66"/>
        <v>0</v>
      </c>
      <c r="AO214" s="52">
        <f t="shared" si="67"/>
        <v>0</v>
      </c>
      <c r="AP214" s="52">
        <f t="shared" si="68"/>
        <v>0</v>
      </c>
      <c r="AQ214" s="52">
        <f t="shared" si="69"/>
        <v>0</v>
      </c>
      <c r="AR214" s="52">
        <f t="shared" si="70"/>
        <v>0</v>
      </c>
    </row>
    <row r="215" spans="1:44">
      <c r="A215" s="52">
        <v>194403</v>
      </c>
      <c r="B215" s="52">
        <v>1.98</v>
      </c>
      <c r="C215" s="52">
        <v>3.71</v>
      </c>
      <c r="D215" s="52">
        <v>7.63</v>
      </c>
      <c r="E215" s="52">
        <v>2.21</v>
      </c>
      <c r="F215" s="52">
        <v>2.56</v>
      </c>
      <c r="G215" s="52">
        <v>3.41</v>
      </c>
      <c r="H215" s="52">
        <v>2.46</v>
      </c>
      <c r="I215" s="52">
        <v>1.71</v>
      </c>
      <c r="J215" s="52">
        <v>3.43</v>
      </c>
      <c r="K215" s="52">
        <v>0.02</v>
      </c>
      <c r="L215" s="52">
        <f t="shared" si="54"/>
        <v>2.48</v>
      </c>
      <c r="M215" s="113">
        <f t="shared" si="55"/>
        <v>1944.2499999999998</v>
      </c>
      <c r="N215" s="52">
        <f t="shared" si="71"/>
        <v>12.474172226134796</v>
      </c>
      <c r="AA215" s="52">
        <v>194403</v>
      </c>
      <c r="AB215" s="52">
        <f t="shared" si="56"/>
        <v>2.46</v>
      </c>
      <c r="AC215" s="52">
        <f t="shared" si="57"/>
        <v>2.19</v>
      </c>
      <c r="AD215" s="52">
        <f t="shared" si="58"/>
        <v>3.39</v>
      </c>
      <c r="AE215" s="52">
        <f t="shared" si="59"/>
        <v>1.96</v>
      </c>
      <c r="AF215" s="52">
        <f t="shared" si="60"/>
        <v>7.61</v>
      </c>
      <c r="AH215" s="52">
        <f t="shared" si="61"/>
        <v>0</v>
      </c>
      <c r="AI215" s="52">
        <f t="shared" si="62"/>
        <v>0</v>
      </c>
      <c r="AJ215" s="52">
        <f t="shared" si="63"/>
        <v>0</v>
      </c>
      <c r="AK215" s="52">
        <f t="shared" si="64"/>
        <v>0</v>
      </c>
      <c r="AL215" s="52">
        <f t="shared" si="65"/>
        <v>0</v>
      </c>
      <c r="AN215" s="52">
        <f t="shared" si="66"/>
        <v>0</v>
      </c>
      <c r="AO215" s="52">
        <f t="shared" si="67"/>
        <v>0</v>
      </c>
      <c r="AP215" s="52">
        <f t="shared" si="68"/>
        <v>0</v>
      </c>
      <c r="AQ215" s="52">
        <f t="shared" si="69"/>
        <v>0</v>
      </c>
      <c r="AR215" s="52">
        <f t="shared" si="70"/>
        <v>0</v>
      </c>
    </row>
    <row r="216" spans="1:44">
      <c r="A216" s="52">
        <v>194404</v>
      </c>
      <c r="B216" s="52">
        <v>-1.96</v>
      </c>
      <c r="C216" s="52">
        <v>-2.87</v>
      </c>
      <c r="D216" s="52">
        <v>-4.0599999999999996</v>
      </c>
      <c r="E216" s="52">
        <v>-1.4</v>
      </c>
      <c r="F216" s="52">
        <v>-1.88</v>
      </c>
      <c r="G216" s="52">
        <v>-1.56</v>
      </c>
      <c r="H216" s="52">
        <v>-1.69</v>
      </c>
      <c r="I216" s="52">
        <v>-1.35</v>
      </c>
      <c r="J216" s="52">
        <v>-1.1299999999999999</v>
      </c>
      <c r="K216" s="52">
        <v>0.03</v>
      </c>
      <c r="L216" s="52">
        <f t="shared" si="54"/>
        <v>-1.66</v>
      </c>
      <c r="M216" s="113">
        <f t="shared" si="55"/>
        <v>1944.333333333333</v>
      </c>
      <c r="N216" s="52">
        <f t="shared" si="71"/>
        <v>12.748100393249327</v>
      </c>
      <c r="AA216" s="52">
        <v>194404</v>
      </c>
      <c r="AB216" s="52">
        <f t="shared" si="56"/>
        <v>-1.69</v>
      </c>
      <c r="AC216" s="52">
        <f t="shared" si="57"/>
        <v>-1.43</v>
      </c>
      <c r="AD216" s="52">
        <f t="shared" si="58"/>
        <v>-1.59</v>
      </c>
      <c r="AE216" s="52">
        <f t="shared" si="59"/>
        <v>-1.99</v>
      </c>
      <c r="AF216" s="52">
        <f t="shared" si="60"/>
        <v>-4.09</v>
      </c>
      <c r="AH216" s="52">
        <f t="shared" si="61"/>
        <v>0</v>
      </c>
      <c r="AI216" s="52">
        <f t="shared" si="62"/>
        <v>0</v>
      </c>
      <c r="AJ216" s="52">
        <f t="shared" si="63"/>
        <v>0</v>
      </c>
      <c r="AK216" s="52">
        <f t="shared" si="64"/>
        <v>0</v>
      </c>
      <c r="AL216" s="52">
        <f t="shared" si="65"/>
        <v>0</v>
      </c>
      <c r="AN216" s="52">
        <f t="shared" si="66"/>
        <v>0</v>
      </c>
      <c r="AO216" s="52">
        <f t="shared" si="67"/>
        <v>0</v>
      </c>
      <c r="AP216" s="52">
        <f t="shared" si="68"/>
        <v>0</v>
      </c>
      <c r="AQ216" s="52">
        <f t="shared" si="69"/>
        <v>0</v>
      </c>
      <c r="AR216" s="52">
        <f t="shared" si="70"/>
        <v>0</v>
      </c>
    </row>
    <row r="217" spans="1:44">
      <c r="A217" s="52">
        <v>194405</v>
      </c>
      <c r="B217" s="52">
        <v>5.82</v>
      </c>
      <c r="C217" s="52">
        <v>7.27</v>
      </c>
      <c r="D217" s="52">
        <v>7</v>
      </c>
      <c r="E217" s="52">
        <v>4.6100000000000003</v>
      </c>
      <c r="F217" s="52">
        <v>5.0199999999999996</v>
      </c>
      <c r="G217" s="52">
        <v>5.47</v>
      </c>
      <c r="H217" s="52">
        <v>5.07</v>
      </c>
      <c r="I217" s="52">
        <v>1.67</v>
      </c>
      <c r="J217" s="52">
        <v>1.02</v>
      </c>
      <c r="K217" s="52">
        <v>0.03</v>
      </c>
      <c r="L217" s="52">
        <f t="shared" si="54"/>
        <v>5.1000000000000005</v>
      </c>
      <c r="M217" s="113">
        <f t="shared" si="55"/>
        <v>1944.4166666666663</v>
      </c>
      <c r="N217" s="52">
        <f t="shared" si="71"/>
        <v>12.475106849606174</v>
      </c>
      <c r="AA217" s="52">
        <v>194405</v>
      </c>
      <c r="AB217" s="52">
        <f t="shared" si="56"/>
        <v>5.07</v>
      </c>
      <c r="AC217" s="52">
        <f t="shared" si="57"/>
        <v>4.58</v>
      </c>
      <c r="AD217" s="52">
        <f t="shared" si="58"/>
        <v>5.4399999999999995</v>
      </c>
      <c r="AE217" s="52">
        <f t="shared" si="59"/>
        <v>5.79</v>
      </c>
      <c r="AF217" s="52">
        <f t="shared" si="60"/>
        <v>6.97</v>
      </c>
      <c r="AH217" s="52">
        <f t="shared" si="61"/>
        <v>0</v>
      </c>
      <c r="AI217" s="52">
        <f t="shared" si="62"/>
        <v>0</v>
      </c>
      <c r="AJ217" s="52">
        <f t="shared" si="63"/>
        <v>0</v>
      </c>
      <c r="AK217" s="52">
        <f t="shared" si="64"/>
        <v>0</v>
      </c>
      <c r="AL217" s="52">
        <f t="shared" si="65"/>
        <v>0</v>
      </c>
      <c r="AN217" s="52">
        <f t="shared" si="66"/>
        <v>0</v>
      </c>
      <c r="AO217" s="52">
        <f t="shared" si="67"/>
        <v>0</v>
      </c>
      <c r="AP217" s="52">
        <f t="shared" si="68"/>
        <v>0</v>
      </c>
      <c r="AQ217" s="52">
        <f t="shared" si="69"/>
        <v>0</v>
      </c>
      <c r="AR217" s="52">
        <f t="shared" si="70"/>
        <v>0</v>
      </c>
    </row>
    <row r="218" spans="1:44">
      <c r="A218" s="52">
        <v>194406</v>
      </c>
      <c r="B218" s="52">
        <v>9.35</v>
      </c>
      <c r="C218" s="52">
        <v>9.7100000000000009</v>
      </c>
      <c r="D218" s="52">
        <v>10.54</v>
      </c>
      <c r="E218" s="52">
        <v>4.9400000000000004</v>
      </c>
      <c r="F218" s="52">
        <v>5.15</v>
      </c>
      <c r="G218" s="52">
        <v>7.38</v>
      </c>
      <c r="H218" s="52">
        <v>5.49</v>
      </c>
      <c r="I218" s="52">
        <v>4.04</v>
      </c>
      <c r="J218" s="52">
        <v>1.82</v>
      </c>
      <c r="K218" s="52">
        <v>0.03</v>
      </c>
      <c r="L218" s="52">
        <f t="shared" si="54"/>
        <v>5.5200000000000005</v>
      </c>
      <c r="M218" s="113">
        <f t="shared" si="55"/>
        <v>1944.4999999999995</v>
      </c>
      <c r="N218" s="52">
        <f t="shared" si="71"/>
        <v>13.354109684083975</v>
      </c>
      <c r="AA218" s="52">
        <v>194406</v>
      </c>
      <c r="AB218" s="52">
        <f t="shared" si="56"/>
        <v>5.49</v>
      </c>
      <c r="AC218" s="52">
        <f t="shared" si="57"/>
        <v>4.91</v>
      </c>
      <c r="AD218" s="52">
        <f t="shared" si="58"/>
        <v>7.35</v>
      </c>
      <c r="AE218" s="52">
        <f t="shared" si="59"/>
        <v>9.32</v>
      </c>
      <c r="AF218" s="52">
        <f t="shared" si="60"/>
        <v>10.51</v>
      </c>
      <c r="AH218" s="52">
        <f t="shared" si="61"/>
        <v>0</v>
      </c>
      <c r="AI218" s="52">
        <f t="shared" si="62"/>
        <v>0</v>
      </c>
      <c r="AJ218" s="52">
        <f t="shared" si="63"/>
        <v>0</v>
      </c>
      <c r="AK218" s="52">
        <f t="shared" si="64"/>
        <v>0</v>
      </c>
      <c r="AL218" s="52">
        <f t="shared" si="65"/>
        <v>0</v>
      </c>
      <c r="AN218" s="52">
        <f t="shared" si="66"/>
        <v>0</v>
      </c>
      <c r="AO218" s="52">
        <f t="shared" si="67"/>
        <v>0</v>
      </c>
      <c r="AP218" s="52">
        <f t="shared" si="68"/>
        <v>0</v>
      </c>
      <c r="AQ218" s="52">
        <f t="shared" si="69"/>
        <v>0</v>
      </c>
      <c r="AR218" s="52">
        <f t="shared" si="70"/>
        <v>0</v>
      </c>
    </row>
    <row r="219" spans="1:44">
      <c r="A219" s="52">
        <v>194407</v>
      </c>
      <c r="B219" s="52">
        <v>0.2</v>
      </c>
      <c r="C219" s="52">
        <v>-1.02</v>
      </c>
      <c r="D219" s="52">
        <v>-1.49</v>
      </c>
      <c r="E219" s="52">
        <v>-1.66</v>
      </c>
      <c r="F219" s="52">
        <v>-1.48</v>
      </c>
      <c r="G219" s="52">
        <v>-0.84</v>
      </c>
      <c r="H219" s="52">
        <v>-1.49</v>
      </c>
      <c r="I219" s="52">
        <v>0.55000000000000004</v>
      </c>
      <c r="J219" s="52">
        <v>-0.43</v>
      </c>
      <c r="K219" s="52">
        <v>0.03</v>
      </c>
      <c r="L219" s="52">
        <f t="shared" si="54"/>
        <v>-1.46</v>
      </c>
      <c r="M219" s="113">
        <f t="shared" si="55"/>
        <v>1944.5833333333328</v>
      </c>
      <c r="N219" s="52">
        <f t="shared" si="71"/>
        <v>12.165328901132401</v>
      </c>
      <c r="AA219" s="52">
        <v>194407</v>
      </c>
      <c r="AB219" s="52">
        <f t="shared" si="56"/>
        <v>-1.49</v>
      </c>
      <c r="AC219" s="52">
        <f t="shared" si="57"/>
        <v>-1.69</v>
      </c>
      <c r="AD219" s="52">
        <f t="shared" si="58"/>
        <v>-0.87</v>
      </c>
      <c r="AE219" s="52">
        <f t="shared" si="59"/>
        <v>0.17</v>
      </c>
      <c r="AF219" s="52">
        <f t="shared" si="60"/>
        <v>-1.52</v>
      </c>
      <c r="AH219" s="52">
        <f t="shared" si="61"/>
        <v>0</v>
      </c>
      <c r="AI219" s="52">
        <f t="shared" si="62"/>
        <v>0</v>
      </c>
      <c r="AJ219" s="52">
        <f t="shared" si="63"/>
        <v>0</v>
      </c>
      <c r="AK219" s="52">
        <f t="shared" si="64"/>
        <v>0</v>
      </c>
      <c r="AL219" s="52">
        <f t="shared" si="65"/>
        <v>0</v>
      </c>
      <c r="AN219" s="52">
        <f t="shared" si="66"/>
        <v>0</v>
      </c>
      <c r="AO219" s="52">
        <f t="shared" si="67"/>
        <v>0</v>
      </c>
      <c r="AP219" s="52">
        <f t="shared" si="68"/>
        <v>0</v>
      </c>
      <c r="AQ219" s="52">
        <f t="shared" si="69"/>
        <v>0</v>
      </c>
      <c r="AR219" s="52">
        <f t="shared" si="70"/>
        <v>0</v>
      </c>
    </row>
    <row r="220" spans="1:44">
      <c r="A220" s="52">
        <v>194408</v>
      </c>
      <c r="B220" s="52">
        <v>4.95</v>
      </c>
      <c r="C220" s="52">
        <v>4.1500000000000004</v>
      </c>
      <c r="D220" s="52">
        <v>1.9</v>
      </c>
      <c r="E220" s="52">
        <v>1.36</v>
      </c>
      <c r="F220" s="52">
        <v>1.26</v>
      </c>
      <c r="G220" s="52">
        <v>1.1499999999999999</v>
      </c>
      <c r="H220" s="52">
        <v>1.57</v>
      </c>
      <c r="I220" s="52">
        <v>2.41</v>
      </c>
      <c r="J220" s="52">
        <v>-1.63</v>
      </c>
      <c r="K220" s="52">
        <v>0.03</v>
      </c>
      <c r="L220" s="52">
        <f t="shared" si="54"/>
        <v>1.6</v>
      </c>
      <c r="M220" s="113">
        <f t="shared" si="55"/>
        <v>1944.6666666666661</v>
      </c>
      <c r="N220" s="52">
        <f t="shared" si="71"/>
        <v>12.16963583529254</v>
      </c>
      <c r="AA220" s="52">
        <v>194408</v>
      </c>
      <c r="AB220" s="52">
        <f t="shared" si="56"/>
        <v>1.57</v>
      </c>
      <c r="AC220" s="52">
        <f t="shared" si="57"/>
        <v>1.33</v>
      </c>
      <c r="AD220" s="52">
        <f t="shared" si="58"/>
        <v>1.1199999999999999</v>
      </c>
      <c r="AE220" s="52">
        <f t="shared" si="59"/>
        <v>4.92</v>
      </c>
      <c r="AF220" s="52">
        <f t="shared" si="60"/>
        <v>1.8699999999999999</v>
      </c>
      <c r="AH220" s="52">
        <f t="shared" si="61"/>
        <v>0</v>
      </c>
      <c r="AI220" s="52">
        <f t="shared" si="62"/>
        <v>0</v>
      </c>
      <c r="AJ220" s="52">
        <f t="shared" si="63"/>
        <v>0</v>
      </c>
      <c r="AK220" s="52">
        <f t="shared" si="64"/>
        <v>0</v>
      </c>
      <c r="AL220" s="52">
        <f t="shared" si="65"/>
        <v>0</v>
      </c>
      <c r="AN220" s="52">
        <f t="shared" si="66"/>
        <v>0</v>
      </c>
      <c r="AO220" s="52">
        <f t="shared" si="67"/>
        <v>0</v>
      </c>
      <c r="AP220" s="52">
        <f t="shared" si="68"/>
        <v>0</v>
      </c>
      <c r="AQ220" s="52">
        <f t="shared" si="69"/>
        <v>0</v>
      </c>
      <c r="AR220" s="52">
        <f t="shared" si="70"/>
        <v>0</v>
      </c>
    </row>
    <row r="221" spans="1:44">
      <c r="A221" s="52">
        <v>194409</v>
      </c>
      <c r="B221" s="52">
        <v>1.57</v>
      </c>
      <c r="C221" s="52">
        <v>-0.08</v>
      </c>
      <c r="D221" s="52">
        <v>-0.27</v>
      </c>
      <c r="E221" s="52">
        <v>0.33</v>
      </c>
      <c r="F221" s="52">
        <v>-0.26</v>
      </c>
      <c r="G221" s="52">
        <v>-0.24</v>
      </c>
      <c r="H221" s="52">
        <v>0.01</v>
      </c>
      <c r="I221" s="52">
        <v>0.47</v>
      </c>
      <c r="J221" s="52">
        <v>-1.21</v>
      </c>
      <c r="K221" s="52">
        <v>0.02</v>
      </c>
      <c r="L221" s="52">
        <f t="shared" si="54"/>
        <v>0.03</v>
      </c>
      <c r="M221" s="113">
        <f t="shared" si="55"/>
        <v>1944.7499999999993</v>
      </c>
      <c r="N221" s="52">
        <f t="shared" si="71"/>
        <v>12.161867006792544</v>
      </c>
      <c r="AA221" s="52">
        <v>194409</v>
      </c>
      <c r="AB221" s="52">
        <f t="shared" si="56"/>
        <v>0.01</v>
      </c>
      <c r="AC221" s="52">
        <f t="shared" si="57"/>
        <v>0.31</v>
      </c>
      <c r="AD221" s="52">
        <f t="shared" si="58"/>
        <v>-0.26</v>
      </c>
      <c r="AE221" s="52">
        <f t="shared" si="59"/>
        <v>1.55</v>
      </c>
      <c r="AF221" s="52">
        <f t="shared" si="60"/>
        <v>-0.29000000000000004</v>
      </c>
      <c r="AH221" s="52">
        <f t="shared" si="61"/>
        <v>0</v>
      </c>
      <c r="AI221" s="52">
        <f t="shared" si="62"/>
        <v>0</v>
      </c>
      <c r="AJ221" s="52">
        <f t="shared" si="63"/>
        <v>0</v>
      </c>
      <c r="AK221" s="52">
        <f t="shared" si="64"/>
        <v>0</v>
      </c>
      <c r="AL221" s="52">
        <f t="shared" si="65"/>
        <v>0</v>
      </c>
      <c r="AN221" s="52">
        <f t="shared" si="66"/>
        <v>0</v>
      </c>
      <c r="AO221" s="52">
        <f t="shared" si="67"/>
        <v>0</v>
      </c>
      <c r="AP221" s="52">
        <f t="shared" si="68"/>
        <v>0</v>
      </c>
      <c r="AQ221" s="52">
        <f t="shared" si="69"/>
        <v>0</v>
      </c>
      <c r="AR221" s="52">
        <f t="shared" si="70"/>
        <v>0</v>
      </c>
    </row>
    <row r="222" spans="1:44">
      <c r="A222" s="52">
        <v>194410</v>
      </c>
      <c r="B222" s="52">
        <v>0.19</v>
      </c>
      <c r="C222" s="52">
        <v>0.55000000000000004</v>
      </c>
      <c r="D222" s="52">
        <v>-0.47</v>
      </c>
      <c r="E222" s="52">
        <v>-7.0000000000000007E-2</v>
      </c>
      <c r="F222" s="52">
        <v>0.84</v>
      </c>
      <c r="G222" s="52">
        <v>-0.08</v>
      </c>
      <c r="H222" s="52">
        <v>0.16</v>
      </c>
      <c r="I222" s="52">
        <v>-0.14000000000000001</v>
      </c>
      <c r="J222" s="52">
        <v>-0.34</v>
      </c>
      <c r="K222" s="52">
        <v>0.03</v>
      </c>
      <c r="L222" s="52">
        <f t="shared" si="54"/>
        <v>0.19</v>
      </c>
      <c r="M222" s="113">
        <f t="shared" si="55"/>
        <v>1944.8333333333326</v>
      </c>
      <c r="N222" s="52">
        <f t="shared" si="71"/>
        <v>11.970143160076544</v>
      </c>
      <c r="AA222" s="52">
        <v>194410</v>
      </c>
      <c r="AB222" s="52">
        <f t="shared" si="56"/>
        <v>0.16</v>
      </c>
      <c r="AC222" s="52">
        <f t="shared" si="57"/>
        <v>-0.1</v>
      </c>
      <c r="AD222" s="52">
        <f t="shared" si="58"/>
        <v>-0.11</v>
      </c>
      <c r="AE222" s="52">
        <f t="shared" si="59"/>
        <v>0.16</v>
      </c>
      <c r="AF222" s="52">
        <f t="shared" si="60"/>
        <v>-0.5</v>
      </c>
      <c r="AH222" s="52">
        <f t="shared" si="61"/>
        <v>0</v>
      </c>
      <c r="AI222" s="52">
        <f t="shared" si="62"/>
        <v>0</v>
      </c>
      <c r="AJ222" s="52">
        <f t="shared" si="63"/>
        <v>0</v>
      </c>
      <c r="AK222" s="52">
        <f t="shared" si="64"/>
        <v>0</v>
      </c>
      <c r="AL222" s="52">
        <f t="shared" si="65"/>
        <v>0</v>
      </c>
      <c r="AN222" s="52">
        <f t="shared" si="66"/>
        <v>0</v>
      </c>
      <c r="AO222" s="52">
        <f t="shared" si="67"/>
        <v>0</v>
      </c>
      <c r="AP222" s="52">
        <f t="shared" si="68"/>
        <v>0</v>
      </c>
      <c r="AQ222" s="52">
        <f t="shared" si="69"/>
        <v>0</v>
      </c>
      <c r="AR222" s="52">
        <f t="shared" si="70"/>
        <v>0</v>
      </c>
    </row>
    <row r="223" spans="1:44">
      <c r="A223" s="52">
        <v>194411</v>
      </c>
      <c r="B223" s="52">
        <v>1.08</v>
      </c>
      <c r="C223" s="52">
        <v>2.92</v>
      </c>
      <c r="D223" s="52">
        <v>3.69</v>
      </c>
      <c r="E223" s="52">
        <v>1.1599999999999999</v>
      </c>
      <c r="F223" s="52">
        <v>2.25</v>
      </c>
      <c r="G223" s="52">
        <v>3.16</v>
      </c>
      <c r="H223" s="52">
        <v>1.71</v>
      </c>
      <c r="I223" s="52">
        <v>0.37</v>
      </c>
      <c r="J223" s="52">
        <v>2.31</v>
      </c>
      <c r="K223" s="52">
        <v>0.03</v>
      </c>
      <c r="L223" s="52">
        <f t="shared" si="54"/>
        <v>1.74</v>
      </c>
      <c r="M223" s="113">
        <f t="shared" si="55"/>
        <v>1944.9166666666658</v>
      </c>
      <c r="N223" s="52">
        <f t="shared" si="71"/>
        <v>9.1379408860182281</v>
      </c>
      <c r="AA223" s="52">
        <v>194411</v>
      </c>
      <c r="AB223" s="52">
        <f t="shared" si="56"/>
        <v>1.71</v>
      </c>
      <c r="AC223" s="52">
        <f t="shared" si="57"/>
        <v>1.1299999999999999</v>
      </c>
      <c r="AD223" s="52">
        <f t="shared" si="58"/>
        <v>3.1300000000000003</v>
      </c>
      <c r="AE223" s="52">
        <f t="shared" si="59"/>
        <v>1.05</v>
      </c>
      <c r="AF223" s="52">
        <f t="shared" si="60"/>
        <v>3.66</v>
      </c>
      <c r="AH223" s="52">
        <f t="shared" si="61"/>
        <v>0</v>
      </c>
      <c r="AI223" s="52">
        <f t="shared" si="62"/>
        <v>0</v>
      </c>
      <c r="AJ223" s="52">
        <f t="shared" si="63"/>
        <v>0</v>
      </c>
      <c r="AK223" s="52">
        <f t="shared" si="64"/>
        <v>0</v>
      </c>
      <c r="AL223" s="52">
        <f t="shared" si="65"/>
        <v>0</v>
      </c>
      <c r="AN223" s="52">
        <f t="shared" si="66"/>
        <v>0</v>
      </c>
      <c r="AO223" s="52">
        <f t="shared" si="67"/>
        <v>0</v>
      </c>
      <c r="AP223" s="52">
        <f t="shared" si="68"/>
        <v>0</v>
      </c>
      <c r="AQ223" s="52">
        <f t="shared" si="69"/>
        <v>0</v>
      </c>
      <c r="AR223" s="52">
        <f t="shared" si="70"/>
        <v>0</v>
      </c>
    </row>
    <row r="224" spans="1:44">
      <c r="A224" s="52">
        <v>194412</v>
      </c>
      <c r="B224" s="52">
        <v>5.97</v>
      </c>
      <c r="C224" s="52">
        <v>6.87</v>
      </c>
      <c r="D224" s="52">
        <v>10.59</v>
      </c>
      <c r="E224" s="52">
        <v>2.5</v>
      </c>
      <c r="F224" s="52">
        <v>4.51</v>
      </c>
      <c r="G224" s="52">
        <v>9.6999999999999993</v>
      </c>
      <c r="H224" s="52">
        <v>4.03</v>
      </c>
      <c r="I224" s="52">
        <v>2.2400000000000002</v>
      </c>
      <c r="J224" s="52">
        <v>5.91</v>
      </c>
      <c r="K224" s="52">
        <v>0.02</v>
      </c>
      <c r="L224" s="52">
        <f t="shared" si="54"/>
        <v>4.05</v>
      </c>
      <c r="M224" s="113">
        <f t="shared" si="55"/>
        <v>1944.9999999999991</v>
      </c>
      <c r="N224" s="52">
        <f t="shared" si="71"/>
        <v>8.1127839633730918</v>
      </c>
      <c r="AA224" s="52">
        <v>194412</v>
      </c>
      <c r="AB224" s="52">
        <f t="shared" si="56"/>
        <v>4.03</v>
      </c>
      <c r="AC224" s="52">
        <f t="shared" si="57"/>
        <v>2.48</v>
      </c>
      <c r="AD224" s="52">
        <f t="shared" si="58"/>
        <v>9.68</v>
      </c>
      <c r="AE224" s="52">
        <f t="shared" si="59"/>
        <v>5.95</v>
      </c>
      <c r="AF224" s="52">
        <f t="shared" si="60"/>
        <v>10.57</v>
      </c>
      <c r="AH224" s="52">
        <f t="shared" si="61"/>
        <v>0</v>
      </c>
      <c r="AI224" s="52">
        <f t="shared" si="62"/>
        <v>0</v>
      </c>
      <c r="AJ224" s="52">
        <f t="shared" si="63"/>
        <v>0</v>
      </c>
      <c r="AK224" s="52">
        <f t="shared" si="64"/>
        <v>0</v>
      </c>
      <c r="AL224" s="52">
        <f t="shared" si="65"/>
        <v>0</v>
      </c>
      <c r="AN224" s="52">
        <f t="shared" si="66"/>
        <v>0</v>
      </c>
      <c r="AO224" s="52">
        <f t="shared" si="67"/>
        <v>0</v>
      </c>
      <c r="AP224" s="52">
        <f t="shared" si="68"/>
        <v>0</v>
      </c>
      <c r="AQ224" s="52">
        <f t="shared" si="69"/>
        <v>0</v>
      </c>
      <c r="AR224" s="52">
        <f t="shared" si="70"/>
        <v>0</v>
      </c>
    </row>
    <row r="225" spans="1:44">
      <c r="A225" s="52">
        <v>194501</v>
      </c>
      <c r="B225" s="52">
        <v>5.34</v>
      </c>
      <c r="C225" s="52">
        <v>5.08</v>
      </c>
      <c r="D225" s="52">
        <v>4.1100000000000003</v>
      </c>
      <c r="E225" s="52">
        <v>0.76</v>
      </c>
      <c r="F225" s="52">
        <v>3.04</v>
      </c>
      <c r="G225" s="52">
        <v>3.42</v>
      </c>
      <c r="H225" s="52">
        <v>2.0099999999999998</v>
      </c>
      <c r="I225" s="52">
        <v>2.44</v>
      </c>
      <c r="J225" s="52">
        <v>0.71</v>
      </c>
      <c r="K225" s="52">
        <v>0.03</v>
      </c>
      <c r="L225" s="52">
        <f t="shared" si="54"/>
        <v>2.0399999999999996</v>
      </c>
      <c r="M225" s="113">
        <f t="shared" si="55"/>
        <v>1945.0833333333333</v>
      </c>
      <c r="N225" s="52">
        <f t="shared" si="71"/>
        <v>8.1216590333838443</v>
      </c>
      <c r="AA225" s="52">
        <v>194501</v>
      </c>
      <c r="AB225" s="52">
        <f t="shared" si="56"/>
        <v>2.0099999999999998</v>
      </c>
      <c r="AC225" s="52">
        <f t="shared" si="57"/>
        <v>0.73</v>
      </c>
      <c r="AD225" s="52">
        <f t="shared" si="58"/>
        <v>3.39</v>
      </c>
      <c r="AE225" s="52">
        <f t="shared" si="59"/>
        <v>5.31</v>
      </c>
      <c r="AF225" s="52">
        <f t="shared" si="60"/>
        <v>4.08</v>
      </c>
      <c r="AH225" s="52">
        <f t="shared" si="61"/>
        <v>0</v>
      </c>
      <c r="AI225" s="52">
        <f t="shared" si="62"/>
        <v>0</v>
      </c>
      <c r="AJ225" s="52">
        <f t="shared" si="63"/>
        <v>0</v>
      </c>
      <c r="AK225" s="52">
        <f t="shared" si="64"/>
        <v>0</v>
      </c>
      <c r="AL225" s="52">
        <f t="shared" si="65"/>
        <v>0</v>
      </c>
      <c r="AN225" s="52">
        <f t="shared" si="66"/>
        <v>0</v>
      </c>
      <c r="AO225" s="52">
        <f t="shared" si="67"/>
        <v>0</v>
      </c>
      <c r="AP225" s="52">
        <f t="shared" si="68"/>
        <v>0</v>
      </c>
      <c r="AQ225" s="52">
        <f t="shared" si="69"/>
        <v>0</v>
      </c>
      <c r="AR225" s="52">
        <f t="shared" si="70"/>
        <v>0</v>
      </c>
    </row>
    <row r="226" spans="1:44">
      <c r="A226" s="52">
        <v>194502</v>
      </c>
      <c r="B226" s="52">
        <v>6.58</v>
      </c>
      <c r="C226" s="52">
        <v>8.83</v>
      </c>
      <c r="D226" s="52">
        <v>10.54</v>
      </c>
      <c r="E226" s="52">
        <v>5.15</v>
      </c>
      <c r="F226" s="52">
        <v>6.14</v>
      </c>
      <c r="G226" s="52">
        <v>9.99</v>
      </c>
      <c r="H226" s="52">
        <v>6.23</v>
      </c>
      <c r="I226" s="52">
        <v>1.56</v>
      </c>
      <c r="J226" s="52">
        <v>4.4000000000000004</v>
      </c>
      <c r="K226" s="52">
        <v>0.02</v>
      </c>
      <c r="L226" s="52">
        <f t="shared" si="54"/>
        <v>6.25</v>
      </c>
      <c r="M226" s="113">
        <f t="shared" si="55"/>
        <v>1945.1666666666665</v>
      </c>
      <c r="N226" s="52">
        <f t="shared" si="71"/>
        <v>9.1674483413275407</v>
      </c>
      <c r="AA226" s="52">
        <v>194502</v>
      </c>
      <c r="AB226" s="52">
        <f t="shared" si="56"/>
        <v>6.23</v>
      </c>
      <c r="AC226" s="52">
        <f t="shared" si="57"/>
        <v>5.1300000000000008</v>
      </c>
      <c r="AD226" s="52">
        <f t="shared" si="58"/>
        <v>9.9700000000000006</v>
      </c>
      <c r="AE226" s="52">
        <f t="shared" si="59"/>
        <v>6.5600000000000005</v>
      </c>
      <c r="AF226" s="52">
        <f t="shared" si="60"/>
        <v>10.52</v>
      </c>
      <c r="AH226" s="52">
        <f t="shared" si="61"/>
        <v>0</v>
      </c>
      <c r="AI226" s="52">
        <f t="shared" si="62"/>
        <v>0</v>
      </c>
      <c r="AJ226" s="52">
        <f t="shared" si="63"/>
        <v>0</v>
      </c>
      <c r="AK226" s="52">
        <f t="shared" si="64"/>
        <v>0</v>
      </c>
      <c r="AL226" s="52">
        <f t="shared" si="65"/>
        <v>0</v>
      </c>
      <c r="AN226" s="52">
        <f t="shared" si="66"/>
        <v>0</v>
      </c>
      <c r="AO226" s="52">
        <f t="shared" si="67"/>
        <v>0</v>
      </c>
      <c r="AP226" s="52">
        <f t="shared" si="68"/>
        <v>0</v>
      </c>
      <c r="AQ226" s="52">
        <f t="shared" si="69"/>
        <v>0</v>
      </c>
      <c r="AR226" s="52">
        <f t="shared" si="70"/>
        <v>0</v>
      </c>
    </row>
    <row r="227" spans="1:44">
      <c r="A227" s="52">
        <v>194503</v>
      </c>
      <c r="B227" s="52">
        <v>-4.37</v>
      </c>
      <c r="C227" s="52">
        <v>-6.33</v>
      </c>
      <c r="D227" s="52">
        <v>-6.41</v>
      </c>
      <c r="E227" s="52">
        <v>-3.2</v>
      </c>
      <c r="F227" s="52">
        <v>-4.37</v>
      </c>
      <c r="G227" s="52">
        <v>-4.71</v>
      </c>
      <c r="H227" s="52">
        <v>-3.89</v>
      </c>
      <c r="I227" s="52">
        <v>-1.61</v>
      </c>
      <c r="J227" s="52">
        <v>-1.78</v>
      </c>
      <c r="K227" s="52">
        <v>0.02</v>
      </c>
      <c r="L227" s="52">
        <f t="shared" si="54"/>
        <v>-3.87</v>
      </c>
      <c r="M227" s="113">
        <f t="shared" si="55"/>
        <v>1945.2499999999998</v>
      </c>
      <c r="N227" s="52">
        <f t="shared" si="71"/>
        <v>10.94498100002504</v>
      </c>
      <c r="AA227" s="52">
        <v>194503</v>
      </c>
      <c r="AB227" s="52">
        <f t="shared" si="56"/>
        <v>-3.89</v>
      </c>
      <c r="AC227" s="52">
        <f t="shared" si="57"/>
        <v>-3.22</v>
      </c>
      <c r="AD227" s="52">
        <f t="shared" si="58"/>
        <v>-4.7299999999999995</v>
      </c>
      <c r="AE227" s="52">
        <f t="shared" si="59"/>
        <v>-4.3899999999999997</v>
      </c>
      <c r="AF227" s="52">
        <f t="shared" si="60"/>
        <v>-6.43</v>
      </c>
      <c r="AH227" s="52">
        <f t="shared" si="61"/>
        <v>0</v>
      </c>
      <c r="AI227" s="52">
        <f t="shared" si="62"/>
        <v>0</v>
      </c>
      <c r="AJ227" s="52">
        <f t="shared" si="63"/>
        <v>0</v>
      </c>
      <c r="AK227" s="52">
        <f t="shared" si="64"/>
        <v>0</v>
      </c>
      <c r="AL227" s="52">
        <f t="shared" si="65"/>
        <v>0</v>
      </c>
      <c r="AN227" s="52">
        <f t="shared" si="66"/>
        <v>0</v>
      </c>
      <c r="AO227" s="52">
        <f t="shared" si="67"/>
        <v>0</v>
      </c>
      <c r="AP227" s="52">
        <f t="shared" si="68"/>
        <v>0</v>
      </c>
      <c r="AQ227" s="52">
        <f t="shared" si="69"/>
        <v>0</v>
      </c>
      <c r="AR227" s="52">
        <f t="shared" si="70"/>
        <v>0</v>
      </c>
    </row>
    <row r="228" spans="1:44">
      <c r="A228" s="52">
        <v>194504</v>
      </c>
      <c r="B228" s="52">
        <v>7.6</v>
      </c>
      <c r="C228" s="52">
        <v>9.09</v>
      </c>
      <c r="D228" s="52">
        <v>9.92</v>
      </c>
      <c r="E228" s="52">
        <v>6.76</v>
      </c>
      <c r="F228" s="52">
        <v>8.0299999999999994</v>
      </c>
      <c r="G228" s="52">
        <v>10.87</v>
      </c>
      <c r="H228" s="52">
        <v>7.8</v>
      </c>
      <c r="I228" s="52">
        <v>0.32</v>
      </c>
      <c r="J228" s="52">
        <v>3.21</v>
      </c>
      <c r="K228" s="52">
        <v>0.03</v>
      </c>
      <c r="L228" s="52">
        <f t="shared" si="54"/>
        <v>7.83</v>
      </c>
      <c r="M228" s="113">
        <f t="shared" si="55"/>
        <v>1945.333333333333</v>
      </c>
      <c r="N228" s="52">
        <f t="shared" si="71"/>
        <v>11.904390328400238</v>
      </c>
      <c r="AA228" s="52">
        <v>194504</v>
      </c>
      <c r="AB228" s="52">
        <f t="shared" si="56"/>
        <v>7.8</v>
      </c>
      <c r="AC228" s="52">
        <f t="shared" si="57"/>
        <v>6.7299999999999995</v>
      </c>
      <c r="AD228" s="52">
        <f t="shared" si="58"/>
        <v>10.84</v>
      </c>
      <c r="AE228" s="52">
        <f t="shared" si="59"/>
        <v>7.5699999999999994</v>
      </c>
      <c r="AF228" s="52">
        <f t="shared" si="60"/>
        <v>9.89</v>
      </c>
      <c r="AH228" s="52">
        <f t="shared" si="61"/>
        <v>0</v>
      </c>
      <c r="AI228" s="52">
        <f t="shared" si="62"/>
        <v>0</v>
      </c>
      <c r="AJ228" s="52">
        <f t="shared" si="63"/>
        <v>0</v>
      </c>
      <c r="AK228" s="52">
        <f t="shared" si="64"/>
        <v>0</v>
      </c>
      <c r="AL228" s="52">
        <f t="shared" si="65"/>
        <v>0</v>
      </c>
      <c r="AN228" s="52">
        <f t="shared" si="66"/>
        <v>0</v>
      </c>
      <c r="AO228" s="52">
        <f t="shared" si="67"/>
        <v>0</v>
      </c>
      <c r="AP228" s="52">
        <f t="shared" si="68"/>
        <v>0</v>
      </c>
      <c r="AQ228" s="52">
        <f t="shared" si="69"/>
        <v>0</v>
      </c>
      <c r="AR228" s="52">
        <f t="shared" si="70"/>
        <v>0</v>
      </c>
    </row>
    <row r="229" spans="1:44">
      <c r="A229" s="52">
        <v>194505</v>
      </c>
      <c r="B229" s="52">
        <v>2.78</v>
      </c>
      <c r="C229" s="52">
        <v>2.16</v>
      </c>
      <c r="D229" s="52">
        <v>4.0599999999999996</v>
      </c>
      <c r="E229" s="52">
        <v>2.0099999999999998</v>
      </c>
      <c r="F229" s="52">
        <v>1.04</v>
      </c>
      <c r="G229" s="52">
        <v>1.43</v>
      </c>
      <c r="H229" s="52">
        <v>1.73</v>
      </c>
      <c r="I229" s="52">
        <v>1.51</v>
      </c>
      <c r="J229" s="52">
        <v>0.35</v>
      </c>
      <c r="K229" s="52">
        <v>0.03</v>
      </c>
      <c r="L229" s="52">
        <f t="shared" si="54"/>
        <v>1.76</v>
      </c>
      <c r="M229" s="113">
        <f t="shared" si="55"/>
        <v>1945.4166666666663</v>
      </c>
      <c r="N229" s="52">
        <f t="shared" si="71"/>
        <v>11.547829390684798</v>
      </c>
      <c r="AA229" s="52">
        <v>194505</v>
      </c>
      <c r="AB229" s="52">
        <f t="shared" si="56"/>
        <v>1.73</v>
      </c>
      <c r="AC229" s="52">
        <f t="shared" si="57"/>
        <v>1.9799999999999998</v>
      </c>
      <c r="AD229" s="52">
        <f t="shared" si="58"/>
        <v>1.4</v>
      </c>
      <c r="AE229" s="52">
        <f t="shared" si="59"/>
        <v>2.75</v>
      </c>
      <c r="AF229" s="52">
        <f t="shared" si="60"/>
        <v>4.0299999999999994</v>
      </c>
      <c r="AH229" s="52">
        <f t="shared" si="61"/>
        <v>0</v>
      </c>
      <c r="AI229" s="52">
        <f t="shared" si="62"/>
        <v>0</v>
      </c>
      <c r="AJ229" s="52">
        <f t="shared" si="63"/>
        <v>0</v>
      </c>
      <c r="AK229" s="52">
        <f t="shared" si="64"/>
        <v>0</v>
      </c>
      <c r="AL229" s="52">
        <f t="shared" si="65"/>
        <v>0</v>
      </c>
      <c r="AN229" s="52">
        <f t="shared" si="66"/>
        <v>0</v>
      </c>
      <c r="AO229" s="52">
        <f t="shared" si="67"/>
        <v>0</v>
      </c>
      <c r="AP229" s="52">
        <f t="shared" si="68"/>
        <v>0</v>
      </c>
      <c r="AQ229" s="52">
        <f t="shared" si="69"/>
        <v>0</v>
      </c>
      <c r="AR229" s="52">
        <f t="shared" si="70"/>
        <v>0</v>
      </c>
    </row>
    <row r="230" spans="1:44">
      <c r="A230" s="52">
        <v>194506</v>
      </c>
      <c r="B230" s="52">
        <v>2.92</v>
      </c>
      <c r="C230" s="52">
        <v>2.5499999999999998</v>
      </c>
      <c r="D230" s="52">
        <v>6.84</v>
      </c>
      <c r="E230" s="52">
        <v>-1.21</v>
      </c>
      <c r="F230" s="52">
        <v>0.72</v>
      </c>
      <c r="G230" s="52">
        <v>3.5</v>
      </c>
      <c r="H230" s="52">
        <v>0.39</v>
      </c>
      <c r="I230" s="52">
        <v>3.1</v>
      </c>
      <c r="J230" s="52">
        <v>4.32</v>
      </c>
      <c r="K230" s="52">
        <v>0.02</v>
      </c>
      <c r="L230" s="52">
        <f t="shared" si="54"/>
        <v>0.41000000000000003</v>
      </c>
      <c r="M230" s="113">
        <f t="shared" si="55"/>
        <v>1945.4999999999995</v>
      </c>
      <c r="N230" s="52">
        <f t="shared" si="71"/>
        <v>11.035817719012611</v>
      </c>
      <c r="AA230" s="52">
        <v>194506</v>
      </c>
      <c r="AB230" s="52">
        <f t="shared" si="56"/>
        <v>0.39</v>
      </c>
      <c r="AC230" s="52">
        <f t="shared" si="57"/>
        <v>-1.23</v>
      </c>
      <c r="AD230" s="52">
        <f t="shared" si="58"/>
        <v>3.48</v>
      </c>
      <c r="AE230" s="52">
        <f t="shared" si="59"/>
        <v>2.9</v>
      </c>
      <c r="AF230" s="52">
        <f t="shared" si="60"/>
        <v>6.82</v>
      </c>
      <c r="AH230" s="52">
        <f t="shared" si="61"/>
        <v>0</v>
      </c>
      <c r="AI230" s="52">
        <f t="shared" si="62"/>
        <v>0</v>
      </c>
      <c r="AJ230" s="52">
        <f t="shared" si="63"/>
        <v>0</v>
      </c>
      <c r="AK230" s="52">
        <f t="shared" si="64"/>
        <v>0</v>
      </c>
      <c r="AL230" s="52">
        <f t="shared" si="65"/>
        <v>0</v>
      </c>
      <c r="AN230" s="52">
        <f t="shared" si="66"/>
        <v>0</v>
      </c>
      <c r="AO230" s="52">
        <f t="shared" si="67"/>
        <v>0</v>
      </c>
      <c r="AP230" s="52">
        <f t="shared" si="68"/>
        <v>0</v>
      </c>
      <c r="AQ230" s="52">
        <f t="shared" si="69"/>
        <v>0</v>
      </c>
      <c r="AR230" s="52">
        <f t="shared" si="70"/>
        <v>0</v>
      </c>
    </row>
    <row r="231" spans="1:44">
      <c r="A231" s="52">
        <v>194507</v>
      </c>
      <c r="B231" s="52">
        <v>-3.1</v>
      </c>
      <c r="C231" s="52">
        <v>-3.55</v>
      </c>
      <c r="D231" s="52">
        <v>-5.46</v>
      </c>
      <c r="E231" s="52">
        <v>-1.43</v>
      </c>
      <c r="F231" s="52">
        <v>-1.82</v>
      </c>
      <c r="G231" s="52">
        <v>-4.5</v>
      </c>
      <c r="H231" s="52">
        <v>-2.17</v>
      </c>
      <c r="I231" s="52">
        <v>-1.46</v>
      </c>
      <c r="J231" s="52">
        <v>-2.71</v>
      </c>
      <c r="K231" s="52">
        <v>0.03</v>
      </c>
      <c r="L231" s="52">
        <f t="shared" si="54"/>
        <v>-2.14</v>
      </c>
      <c r="M231" s="113">
        <f t="shared" si="55"/>
        <v>1945.5833333333328</v>
      </c>
      <c r="N231" s="52">
        <f t="shared" si="71"/>
        <v>11.267970697351126</v>
      </c>
      <c r="AA231" s="52">
        <v>194507</v>
      </c>
      <c r="AB231" s="52">
        <f t="shared" si="56"/>
        <v>-2.17</v>
      </c>
      <c r="AC231" s="52">
        <f t="shared" si="57"/>
        <v>-1.46</v>
      </c>
      <c r="AD231" s="52">
        <f t="shared" si="58"/>
        <v>-4.53</v>
      </c>
      <c r="AE231" s="52">
        <f t="shared" si="59"/>
        <v>-3.13</v>
      </c>
      <c r="AF231" s="52">
        <f t="shared" si="60"/>
        <v>-5.49</v>
      </c>
      <c r="AH231" s="52">
        <f t="shared" si="61"/>
        <v>0</v>
      </c>
      <c r="AI231" s="52">
        <f t="shared" si="62"/>
        <v>0</v>
      </c>
      <c r="AJ231" s="52">
        <f t="shared" si="63"/>
        <v>0</v>
      </c>
      <c r="AK231" s="52">
        <f t="shared" si="64"/>
        <v>0</v>
      </c>
      <c r="AL231" s="52">
        <f t="shared" si="65"/>
        <v>0</v>
      </c>
      <c r="AN231" s="52">
        <f t="shared" si="66"/>
        <v>0</v>
      </c>
      <c r="AO231" s="52">
        <f t="shared" si="67"/>
        <v>0</v>
      </c>
      <c r="AP231" s="52">
        <f t="shared" si="68"/>
        <v>0</v>
      </c>
      <c r="AQ231" s="52">
        <f t="shared" si="69"/>
        <v>0</v>
      </c>
      <c r="AR231" s="52">
        <f t="shared" si="70"/>
        <v>0</v>
      </c>
    </row>
    <row r="232" spans="1:44">
      <c r="A232" s="52">
        <v>194508</v>
      </c>
      <c r="B232" s="52">
        <v>7.77</v>
      </c>
      <c r="C232" s="52">
        <v>7.84</v>
      </c>
      <c r="D232" s="52">
        <v>4.8899999999999997</v>
      </c>
      <c r="E232" s="52">
        <v>8.59</v>
      </c>
      <c r="F232" s="52">
        <v>4.4000000000000004</v>
      </c>
      <c r="G232" s="52">
        <v>2.67</v>
      </c>
      <c r="H232" s="52">
        <v>6.2</v>
      </c>
      <c r="I232" s="52">
        <v>1.61</v>
      </c>
      <c r="J232" s="52">
        <v>-4.4000000000000004</v>
      </c>
      <c r="K232" s="52">
        <v>0.03</v>
      </c>
      <c r="L232" s="52">
        <f t="shared" si="54"/>
        <v>6.23</v>
      </c>
      <c r="M232" s="113">
        <f t="shared" si="55"/>
        <v>1945.6666666666661</v>
      </c>
      <c r="N232" s="52">
        <f t="shared" si="71"/>
        <v>12.156525744710871</v>
      </c>
      <c r="AA232" s="52">
        <v>194508</v>
      </c>
      <c r="AB232" s="52">
        <f t="shared" si="56"/>
        <v>6.2</v>
      </c>
      <c r="AC232" s="52">
        <f t="shared" si="57"/>
        <v>8.56</v>
      </c>
      <c r="AD232" s="52">
        <f t="shared" si="58"/>
        <v>2.64</v>
      </c>
      <c r="AE232" s="52">
        <f t="shared" si="59"/>
        <v>7.7399999999999993</v>
      </c>
      <c r="AF232" s="52">
        <f t="shared" si="60"/>
        <v>4.8599999999999994</v>
      </c>
      <c r="AH232" s="52">
        <f t="shared" si="61"/>
        <v>0</v>
      </c>
      <c r="AI232" s="52">
        <f t="shared" si="62"/>
        <v>0</v>
      </c>
      <c r="AJ232" s="52">
        <f t="shared" si="63"/>
        <v>0</v>
      </c>
      <c r="AK232" s="52">
        <f t="shared" si="64"/>
        <v>0</v>
      </c>
      <c r="AL232" s="52">
        <f t="shared" si="65"/>
        <v>0</v>
      </c>
      <c r="AN232" s="52">
        <f t="shared" si="66"/>
        <v>0</v>
      </c>
      <c r="AO232" s="52">
        <f t="shared" si="67"/>
        <v>0</v>
      </c>
      <c r="AP232" s="52">
        <f t="shared" si="68"/>
        <v>0</v>
      </c>
      <c r="AQ232" s="52">
        <f t="shared" si="69"/>
        <v>0</v>
      </c>
      <c r="AR232" s="52">
        <f t="shared" si="70"/>
        <v>0</v>
      </c>
    </row>
    <row r="233" spans="1:44">
      <c r="A233" s="52">
        <v>194509</v>
      </c>
      <c r="B233" s="52">
        <v>6.65</v>
      </c>
      <c r="C233" s="52">
        <v>6.73</v>
      </c>
      <c r="D233" s="52">
        <v>6.44</v>
      </c>
      <c r="E233" s="52">
        <v>4.55</v>
      </c>
      <c r="F233" s="52">
        <v>4.4000000000000004</v>
      </c>
      <c r="G233" s="52">
        <v>5.73</v>
      </c>
      <c r="H233" s="52">
        <v>4.7699999999999996</v>
      </c>
      <c r="I233" s="52">
        <v>1.71</v>
      </c>
      <c r="J233" s="52">
        <v>0.48</v>
      </c>
      <c r="K233" s="52">
        <v>0.03</v>
      </c>
      <c r="L233" s="52">
        <f t="shared" si="54"/>
        <v>4.8</v>
      </c>
      <c r="M233" s="113">
        <f t="shared" si="55"/>
        <v>1945.7499999999993</v>
      </c>
      <c r="N233" s="52">
        <f t="shared" si="71"/>
        <v>12.230695735804165</v>
      </c>
      <c r="AA233" s="52">
        <v>194509</v>
      </c>
      <c r="AB233" s="52">
        <f t="shared" si="56"/>
        <v>4.7699999999999996</v>
      </c>
      <c r="AC233" s="52">
        <f t="shared" si="57"/>
        <v>4.5199999999999996</v>
      </c>
      <c r="AD233" s="52">
        <f t="shared" si="58"/>
        <v>5.7</v>
      </c>
      <c r="AE233" s="52">
        <f t="shared" si="59"/>
        <v>6.62</v>
      </c>
      <c r="AF233" s="52">
        <f t="shared" si="60"/>
        <v>6.41</v>
      </c>
      <c r="AH233" s="52">
        <f t="shared" si="61"/>
        <v>0</v>
      </c>
      <c r="AI233" s="52">
        <f t="shared" si="62"/>
        <v>0</v>
      </c>
      <c r="AJ233" s="52">
        <f t="shared" si="63"/>
        <v>0</v>
      </c>
      <c r="AK233" s="52">
        <f t="shared" si="64"/>
        <v>0</v>
      </c>
      <c r="AL233" s="52">
        <f t="shared" si="65"/>
        <v>0</v>
      </c>
      <c r="AN233" s="52">
        <f t="shared" si="66"/>
        <v>0</v>
      </c>
      <c r="AO233" s="52">
        <f t="shared" si="67"/>
        <v>0</v>
      </c>
      <c r="AP233" s="52">
        <f t="shared" si="68"/>
        <v>0</v>
      </c>
      <c r="AQ233" s="52">
        <f t="shared" si="69"/>
        <v>0</v>
      </c>
      <c r="AR233" s="52">
        <f t="shared" si="70"/>
        <v>0</v>
      </c>
    </row>
    <row r="234" spans="1:44">
      <c r="A234" s="52">
        <v>194510</v>
      </c>
      <c r="B234" s="52">
        <v>6.07</v>
      </c>
      <c r="C234" s="52">
        <v>6.7</v>
      </c>
      <c r="D234" s="52">
        <v>7.45</v>
      </c>
      <c r="E234" s="52">
        <v>2.36</v>
      </c>
      <c r="F234" s="52">
        <v>4.99</v>
      </c>
      <c r="G234" s="52">
        <v>5.48</v>
      </c>
      <c r="H234" s="52">
        <v>3.89</v>
      </c>
      <c r="I234" s="52">
        <v>2.46</v>
      </c>
      <c r="J234" s="52">
        <v>2.25</v>
      </c>
      <c r="K234" s="52">
        <v>0.03</v>
      </c>
      <c r="L234" s="52">
        <f t="shared" si="54"/>
        <v>3.92</v>
      </c>
      <c r="M234" s="113">
        <f t="shared" si="55"/>
        <v>1945.8333333333326</v>
      </c>
      <c r="N234" s="52">
        <f t="shared" si="71"/>
        <v>12.048153385477793</v>
      </c>
      <c r="AA234" s="52">
        <v>194510</v>
      </c>
      <c r="AB234" s="52">
        <f t="shared" si="56"/>
        <v>3.89</v>
      </c>
      <c r="AC234" s="52">
        <f t="shared" si="57"/>
        <v>2.33</v>
      </c>
      <c r="AD234" s="52">
        <f t="shared" si="58"/>
        <v>5.45</v>
      </c>
      <c r="AE234" s="52">
        <f t="shared" si="59"/>
        <v>6.04</v>
      </c>
      <c r="AF234" s="52">
        <f t="shared" si="60"/>
        <v>7.42</v>
      </c>
      <c r="AH234" s="52">
        <f t="shared" si="61"/>
        <v>0</v>
      </c>
      <c r="AI234" s="52">
        <f t="shared" si="62"/>
        <v>0</v>
      </c>
      <c r="AJ234" s="52">
        <f t="shared" si="63"/>
        <v>0</v>
      </c>
      <c r="AK234" s="52">
        <f t="shared" si="64"/>
        <v>0</v>
      </c>
      <c r="AL234" s="52">
        <f t="shared" si="65"/>
        <v>0</v>
      </c>
      <c r="AN234" s="52">
        <f t="shared" si="66"/>
        <v>0</v>
      </c>
      <c r="AO234" s="52">
        <f t="shared" si="67"/>
        <v>0</v>
      </c>
      <c r="AP234" s="52">
        <f t="shared" si="68"/>
        <v>0</v>
      </c>
      <c r="AQ234" s="52">
        <f t="shared" si="69"/>
        <v>0</v>
      </c>
      <c r="AR234" s="52">
        <f t="shared" si="70"/>
        <v>0</v>
      </c>
    </row>
    <row r="235" spans="1:44">
      <c r="A235" s="52">
        <v>194511</v>
      </c>
      <c r="B235" s="52">
        <v>9.32</v>
      </c>
      <c r="C235" s="52">
        <v>9.74</v>
      </c>
      <c r="D235" s="52">
        <v>11.5</v>
      </c>
      <c r="E235" s="52">
        <v>2.88</v>
      </c>
      <c r="F235" s="52">
        <v>5.82</v>
      </c>
      <c r="G235" s="52">
        <v>9.3800000000000008</v>
      </c>
      <c r="H235" s="52">
        <v>5.39</v>
      </c>
      <c r="I235" s="52">
        <v>4.16</v>
      </c>
      <c r="J235" s="52">
        <v>4.34</v>
      </c>
      <c r="K235" s="52">
        <v>0.02</v>
      </c>
      <c r="L235" s="52">
        <f t="shared" si="54"/>
        <v>5.4099999999999993</v>
      </c>
      <c r="M235" s="113">
        <f t="shared" si="55"/>
        <v>1945.9166666666658</v>
      </c>
      <c r="N235" s="52">
        <f t="shared" si="71"/>
        <v>12.269917388771315</v>
      </c>
      <c r="AA235" s="52">
        <v>194511</v>
      </c>
      <c r="AB235" s="52">
        <f t="shared" si="56"/>
        <v>5.39</v>
      </c>
      <c r="AC235" s="52">
        <f t="shared" si="57"/>
        <v>2.86</v>
      </c>
      <c r="AD235" s="52">
        <f t="shared" si="58"/>
        <v>9.3600000000000012</v>
      </c>
      <c r="AE235" s="52">
        <f t="shared" si="59"/>
        <v>9.3000000000000007</v>
      </c>
      <c r="AF235" s="52">
        <f t="shared" si="60"/>
        <v>11.48</v>
      </c>
      <c r="AH235" s="52">
        <f t="shared" si="61"/>
        <v>0</v>
      </c>
      <c r="AI235" s="52">
        <f t="shared" si="62"/>
        <v>0</v>
      </c>
      <c r="AJ235" s="52">
        <f t="shared" si="63"/>
        <v>0</v>
      </c>
      <c r="AK235" s="52">
        <f t="shared" si="64"/>
        <v>0</v>
      </c>
      <c r="AL235" s="52">
        <f t="shared" si="65"/>
        <v>0</v>
      </c>
      <c r="AN235" s="52">
        <f t="shared" si="66"/>
        <v>0</v>
      </c>
      <c r="AO235" s="52">
        <f t="shared" si="67"/>
        <v>0</v>
      </c>
      <c r="AP235" s="52">
        <f t="shared" si="68"/>
        <v>0</v>
      </c>
      <c r="AQ235" s="52">
        <f t="shared" si="69"/>
        <v>0</v>
      </c>
      <c r="AR235" s="52">
        <f t="shared" si="70"/>
        <v>0</v>
      </c>
    </row>
    <row r="236" spans="1:44">
      <c r="A236" s="52">
        <v>194512</v>
      </c>
      <c r="B236" s="52">
        <v>4.05</v>
      </c>
      <c r="C236" s="52">
        <v>3.11</v>
      </c>
      <c r="D236" s="52">
        <v>1.64</v>
      </c>
      <c r="E236" s="52">
        <v>1.77</v>
      </c>
      <c r="F236" s="52">
        <v>1.1399999999999999</v>
      </c>
      <c r="G236" s="52">
        <v>-0.46</v>
      </c>
      <c r="H236" s="52">
        <v>1.2</v>
      </c>
      <c r="I236" s="52">
        <v>2.12</v>
      </c>
      <c r="J236" s="52">
        <v>-2.3199999999999998</v>
      </c>
      <c r="K236" s="52">
        <v>0.03</v>
      </c>
      <c r="L236" s="52">
        <f t="shared" si="54"/>
        <v>1.23</v>
      </c>
      <c r="M236" s="113">
        <f t="shared" si="55"/>
        <v>1945.9999999999991</v>
      </c>
      <c r="N236" s="52">
        <f t="shared" si="71"/>
        <v>12.344857965234683</v>
      </c>
      <c r="AA236" s="52">
        <v>194512</v>
      </c>
      <c r="AB236" s="52">
        <f t="shared" si="56"/>
        <v>1.2</v>
      </c>
      <c r="AC236" s="52">
        <f t="shared" si="57"/>
        <v>1.74</v>
      </c>
      <c r="AD236" s="52">
        <f t="shared" si="58"/>
        <v>-0.49</v>
      </c>
      <c r="AE236" s="52">
        <f t="shared" si="59"/>
        <v>4.0199999999999996</v>
      </c>
      <c r="AF236" s="52">
        <f t="shared" si="60"/>
        <v>1.6099999999999999</v>
      </c>
      <c r="AH236" s="52">
        <f t="shared" si="61"/>
        <v>0</v>
      </c>
      <c r="AI236" s="52">
        <f t="shared" si="62"/>
        <v>0</v>
      </c>
      <c r="AJ236" s="52">
        <f t="shared" si="63"/>
        <v>0</v>
      </c>
      <c r="AK236" s="52">
        <f t="shared" si="64"/>
        <v>0</v>
      </c>
      <c r="AL236" s="52">
        <f t="shared" si="65"/>
        <v>0</v>
      </c>
      <c r="AN236" s="52">
        <f t="shared" si="66"/>
        <v>0</v>
      </c>
      <c r="AO236" s="52">
        <f t="shared" si="67"/>
        <v>0</v>
      </c>
      <c r="AP236" s="52">
        <f t="shared" si="68"/>
        <v>0</v>
      </c>
      <c r="AQ236" s="52">
        <f t="shared" si="69"/>
        <v>0</v>
      </c>
      <c r="AR236" s="52">
        <f t="shared" si="70"/>
        <v>0</v>
      </c>
    </row>
    <row r="237" spans="1:44">
      <c r="A237" s="52">
        <v>194601</v>
      </c>
      <c r="B237" s="52">
        <v>9.67</v>
      </c>
      <c r="C237" s="52">
        <v>8.8800000000000008</v>
      </c>
      <c r="D237" s="52">
        <v>12.36</v>
      </c>
      <c r="E237" s="52">
        <v>6.1</v>
      </c>
      <c r="F237" s="52">
        <v>4.92</v>
      </c>
      <c r="G237" s="52">
        <v>7.83</v>
      </c>
      <c r="H237" s="52">
        <v>6.24</v>
      </c>
      <c r="I237" s="52">
        <v>4.0199999999999996</v>
      </c>
      <c r="J237" s="52">
        <v>2.21</v>
      </c>
      <c r="K237" s="52">
        <v>0.03</v>
      </c>
      <c r="L237" s="52">
        <f t="shared" si="54"/>
        <v>6.2700000000000005</v>
      </c>
      <c r="M237" s="113">
        <f t="shared" si="55"/>
        <v>1946.0833333333333</v>
      </c>
      <c r="N237" s="52">
        <f t="shared" si="71"/>
        <v>12.768550853918031</v>
      </c>
      <c r="AA237" s="52">
        <v>194601</v>
      </c>
      <c r="AB237" s="52">
        <f t="shared" si="56"/>
        <v>6.24</v>
      </c>
      <c r="AC237" s="52">
        <f t="shared" si="57"/>
        <v>6.0699999999999994</v>
      </c>
      <c r="AD237" s="52">
        <f t="shared" si="58"/>
        <v>7.8</v>
      </c>
      <c r="AE237" s="52">
        <f t="shared" si="59"/>
        <v>9.64</v>
      </c>
      <c r="AF237" s="52">
        <f t="shared" si="60"/>
        <v>12.33</v>
      </c>
      <c r="AH237" s="52">
        <f t="shared" si="61"/>
        <v>0</v>
      </c>
      <c r="AI237" s="52">
        <f t="shared" si="62"/>
        <v>0</v>
      </c>
      <c r="AJ237" s="52">
        <f t="shared" si="63"/>
        <v>0</v>
      </c>
      <c r="AK237" s="52">
        <f t="shared" si="64"/>
        <v>0</v>
      </c>
      <c r="AL237" s="52">
        <f t="shared" si="65"/>
        <v>0</v>
      </c>
      <c r="AN237" s="52">
        <f t="shared" si="66"/>
        <v>0</v>
      </c>
      <c r="AO237" s="52">
        <f t="shared" si="67"/>
        <v>0</v>
      </c>
      <c r="AP237" s="52">
        <f t="shared" si="68"/>
        <v>0</v>
      </c>
      <c r="AQ237" s="52">
        <f t="shared" si="69"/>
        <v>0</v>
      </c>
      <c r="AR237" s="52">
        <f t="shared" si="70"/>
        <v>0</v>
      </c>
    </row>
    <row r="238" spans="1:44">
      <c r="A238" s="52">
        <v>194602</v>
      </c>
      <c r="B238" s="52">
        <v>-6.24</v>
      </c>
      <c r="C238" s="52">
        <v>-6.83</v>
      </c>
      <c r="D238" s="52">
        <v>-7.29</v>
      </c>
      <c r="E238" s="52">
        <v>-5.88</v>
      </c>
      <c r="F238" s="52">
        <v>-4.95</v>
      </c>
      <c r="G238" s="52">
        <v>-7.36</v>
      </c>
      <c r="H238" s="52">
        <v>-5.83</v>
      </c>
      <c r="I238" s="52">
        <v>-0.73</v>
      </c>
      <c r="J238" s="52">
        <v>-1.27</v>
      </c>
      <c r="K238" s="52">
        <v>0.03</v>
      </c>
      <c r="L238" s="52">
        <f t="shared" si="54"/>
        <v>-5.8</v>
      </c>
      <c r="M238" s="113">
        <f t="shared" si="55"/>
        <v>1946.1666666666665</v>
      </c>
      <c r="N238" s="52">
        <f t="shared" si="71"/>
        <v>15.079537007601937</v>
      </c>
      <c r="AA238" s="52">
        <v>194602</v>
      </c>
      <c r="AB238" s="52">
        <f t="shared" si="56"/>
        <v>-5.83</v>
      </c>
      <c r="AC238" s="52">
        <f t="shared" si="57"/>
        <v>-5.91</v>
      </c>
      <c r="AD238" s="52">
        <f t="shared" si="58"/>
        <v>-7.3900000000000006</v>
      </c>
      <c r="AE238" s="52">
        <f t="shared" si="59"/>
        <v>-6.2700000000000005</v>
      </c>
      <c r="AF238" s="52">
        <f t="shared" si="60"/>
        <v>-7.32</v>
      </c>
      <c r="AH238" s="52">
        <f t="shared" si="61"/>
        <v>0</v>
      </c>
      <c r="AI238" s="52">
        <f t="shared" si="62"/>
        <v>0</v>
      </c>
      <c r="AJ238" s="52">
        <f t="shared" si="63"/>
        <v>0</v>
      </c>
      <c r="AK238" s="52">
        <f t="shared" si="64"/>
        <v>0</v>
      </c>
      <c r="AL238" s="52">
        <f t="shared" si="65"/>
        <v>0</v>
      </c>
      <c r="AN238" s="52">
        <f t="shared" si="66"/>
        <v>0</v>
      </c>
      <c r="AO238" s="52">
        <f t="shared" si="67"/>
        <v>0</v>
      </c>
      <c r="AP238" s="52">
        <f t="shared" si="68"/>
        <v>0</v>
      </c>
      <c r="AQ238" s="52">
        <f t="shared" si="69"/>
        <v>0</v>
      </c>
      <c r="AR238" s="52">
        <f t="shared" si="70"/>
        <v>0</v>
      </c>
    </row>
    <row r="239" spans="1:44">
      <c r="A239" s="52">
        <v>194603</v>
      </c>
      <c r="B239" s="52">
        <v>6.51</v>
      </c>
      <c r="C239" s="52">
        <v>5.93</v>
      </c>
      <c r="D239" s="52">
        <v>5.81</v>
      </c>
      <c r="E239" s="52">
        <v>5.16</v>
      </c>
      <c r="F239" s="52">
        <v>7.02</v>
      </c>
      <c r="G239" s="52">
        <v>5.15</v>
      </c>
      <c r="H239" s="52">
        <v>5.87</v>
      </c>
      <c r="I239" s="52">
        <v>0.31</v>
      </c>
      <c r="J239" s="52">
        <v>-0.36</v>
      </c>
      <c r="K239" s="52">
        <v>0.03</v>
      </c>
      <c r="L239" s="52">
        <f t="shared" si="54"/>
        <v>5.9</v>
      </c>
      <c r="M239" s="113">
        <f t="shared" si="55"/>
        <v>1946.2499999999998</v>
      </c>
      <c r="N239" s="52">
        <f t="shared" si="71"/>
        <v>13.93459527415653</v>
      </c>
      <c r="AA239" s="52">
        <v>194603</v>
      </c>
      <c r="AB239" s="52">
        <f t="shared" si="56"/>
        <v>5.87</v>
      </c>
      <c r="AC239" s="52">
        <f t="shared" si="57"/>
        <v>5.13</v>
      </c>
      <c r="AD239" s="52">
        <f t="shared" si="58"/>
        <v>5.12</v>
      </c>
      <c r="AE239" s="52">
        <f t="shared" si="59"/>
        <v>6.4799999999999995</v>
      </c>
      <c r="AF239" s="52">
        <f t="shared" si="60"/>
        <v>5.7799999999999994</v>
      </c>
      <c r="AH239" s="52">
        <f t="shared" si="61"/>
        <v>0</v>
      </c>
      <c r="AI239" s="52">
        <f t="shared" si="62"/>
        <v>0</v>
      </c>
      <c r="AJ239" s="52">
        <f t="shared" si="63"/>
        <v>0</v>
      </c>
      <c r="AK239" s="52">
        <f t="shared" si="64"/>
        <v>0</v>
      </c>
      <c r="AL239" s="52">
        <f t="shared" si="65"/>
        <v>0</v>
      </c>
      <c r="AN239" s="52">
        <f t="shared" si="66"/>
        <v>0</v>
      </c>
      <c r="AO239" s="52">
        <f t="shared" si="67"/>
        <v>0</v>
      </c>
      <c r="AP239" s="52">
        <f t="shared" si="68"/>
        <v>0</v>
      </c>
      <c r="AQ239" s="52">
        <f t="shared" si="69"/>
        <v>0</v>
      </c>
      <c r="AR239" s="52">
        <f t="shared" si="70"/>
        <v>0</v>
      </c>
    </row>
    <row r="240" spans="1:44">
      <c r="A240" s="52">
        <v>194604</v>
      </c>
      <c r="B240" s="52">
        <v>4.38</v>
      </c>
      <c r="C240" s="52">
        <v>7.93</v>
      </c>
      <c r="D240" s="52">
        <v>6.39</v>
      </c>
      <c r="E240" s="52">
        <v>3.76</v>
      </c>
      <c r="F240" s="52">
        <v>5.16</v>
      </c>
      <c r="G240" s="52">
        <v>2.65</v>
      </c>
      <c r="H240" s="52">
        <v>4.2300000000000004</v>
      </c>
      <c r="I240" s="52">
        <v>2.37</v>
      </c>
      <c r="J240" s="52">
        <v>0.45</v>
      </c>
      <c r="K240" s="52">
        <v>0.03</v>
      </c>
      <c r="L240" s="52">
        <f t="shared" si="54"/>
        <v>4.2600000000000007</v>
      </c>
      <c r="M240" s="113">
        <f t="shared" si="55"/>
        <v>1946.333333333333</v>
      </c>
      <c r="N240" s="52">
        <f t="shared" si="71"/>
        <v>13.007408728035793</v>
      </c>
      <c r="AA240" s="52">
        <v>194604</v>
      </c>
      <c r="AB240" s="52">
        <f t="shared" si="56"/>
        <v>4.2300000000000004</v>
      </c>
      <c r="AC240" s="52">
        <f t="shared" si="57"/>
        <v>3.73</v>
      </c>
      <c r="AD240" s="52">
        <f t="shared" si="58"/>
        <v>2.62</v>
      </c>
      <c r="AE240" s="52">
        <f t="shared" si="59"/>
        <v>4.3499999999999996</v>
      </c>
      <c r="AF240" s="52">
        <f t="shared" si="60"/>
        <v>6.3599999999999994</v>
      </c>
      <c r="AH240" s="52">
        <f t="shared" si="61"/>
        <v>0</v>
      </c>
      <c r="AI240" s="52">
        <f t="shared" si="62"/>
        <v>0</v>
      </c>
      <c r="AJ240" s="52">
        <f t="shared" si="63"/>
        <v>0</v>
      </c>
      <c r="AK240" s="52">
        <f t="shared" si="64"/>
        <v>0</v>
      </c>
      <c r="AL240" s="52">
        <f t="shared" si="65"/>
        <v>0</v>
      </c>
      <c r="AN240" s="52">
        <f t="shared" si="66"/>
        <v>0</v>
      </c>
      <c r="AO240" s="52">
        <f t="shared" si="67"/>
        <v>0</v>
      </c>
      <c r="AP240" s="52">
        <f t="shared" si="68"/>
        <v>0</v>
      </c>
      <c r="AQ240" s="52">
        <f t="shared" si="69"/>
        <v>0</v>
      </c>
      <c r="AR240" s="52">
        <f t="shared" si="70"/>
        <v>0</v>
      </c>
    </row>
    <row r="241" spans="1:44">
      <c r="A241" s="52">
        <v>194605</v>
      </c>
      <c r="B241" s="52">
        <v>6.73</v>
      </c>
      <c r="C241" s="52">
        <v>5.03</v>
      </c>
      <c r="D241" s="52">
        <v>5.76</v>
      </c>
      <c r="E241" s="52">
        <v>3.19</v>
      </c>
      <c r="F241" s="52">
        <v>3.61</v>
      </c>
      <c r="G241" s="52">
        <v>6.35</v>
      </c>
      <c r="H241" s="52">
        <v>3.93</v>
      </c>
      <c r="I241" s="52">
        <v>1.46</v>
      </c>
      <c r="J241" s="52">
        <v>1.0900000000000001</v>
      </c>
      <c r="K241" s="52">
        <v>0.03</v>
      </c>
      <c r="L241" s="52">
        <f t="shared" si="54"/>
        <v>3.96</v>
      </c>
      <c r="M241" s="113">
        <f t="shared" si="55"/>
        <v>1946.4166666666663</v>
      </c>
      <c r="N241" s="52">
        <f t="shared" si="71"/>
        <v>13.022007595535408</v>
      </c>
      <c r="AA241" s="52">
        <v>194605</v>
      </c>
      <c r="AB241" s="52">
        <f t="shared" si="56"/>
        <v>3.93</v>
      </c>
      <c r="AC241" s="52">
        <f t="shared" si="57"/>
        <v>3.16</v>
      </c>
      <c r="AD241" s="52">
        <f t="shared" si="58"/>
        <v>6.3199999999999994</v>
      </c>
      <c r="AE241" s="52">
        <f t="shared" si="59"/>
        <v>6.7</v>
      </c>
      <c r="AF241" s="52">
        <f t="shared" si="60"/>
        <v>5.7299999999999995</v>
      </c>
      <c r="AH241" s="52">
        <f t="shared" si="61"/>
        <v>0</v>
      </c>
      <c r="AI241" s="52">
        <f t="shared" si="62"/>
        <v>0</v>
      </c>
      <c r="AJ241" s="52">
        <f t="shared" si="63"/>
        <v>0</v>
      </c>
      <c r="AK241" s="52">
        <f t="shared" si="64"/>
        <v>0</v>
      </c>
      <c r="AL241" s="52">
        <f t="shared" si="65"/>
        <v>0</v>
      </c>
      <c r="AN241" s="52">
        <f t="shared" si="66"/>
        <v>0</v>
      </c>
      <c r="AO241" s="52">
        <f t="shared" si="67"/>
        <v>0</v>
      </c>
      <c r="AP241" s="52">
        <f t="shared" si="68"/>
        <v>0</v>
      </c>
      <c r="AQ241" s="52">
        <f t="shared" si="69"/>
        <v>0</v>
      </c>
      <c r="AR241" s="52">
        <f t="shared" si="70"/>
        <v>0</v>
      </c>
    </row>
    <row r="242" spans="1:44">
      <c r="A242" s="52">
        <v>194606</v>
      </c>
      <c r="B242" s="52">
        <v>-4.57</v>
      </c>
      <c r="C242" s="52">
        <v>-5.2</v>
      </c>
      <c r="D242" s="52">
        <v>-6</v>
      </c>
      <c r="E242" s="52">
        <v>-4.41</v>
      </c>
      <c r="F242" s="52">
        <v>-2.62</v>
      </c>
      <c r="G242" s="52">
        <v>-4.16</v>
      </c>
      <c r="H242" s="52">
        <v>-3.89</v>
      </c>
      <c r="I242" s="52">
        <v>-1.53</v>
      </c>
      <c r="J242" s="52">
        <v>-0.59</v>
      </c>
      <c r="K242" s="52">
        <v>0.03</v>
      </c>
      <c r="L242" s="52">
        <f t="shared" si="54"/>
        <v>-3.8600000000000003</v>
      </c>
      <c r="M242" s="113">
        <f t="shared" si="55"/>
        <v>1946.4999999999995</v>
      </c>
      <c r="N242" s="52">
        <f t="shared" si="71"/>
        <v>14.518711124864792</v>
      </c>
      <c r="AA242" s="52">
        <v>194606</v>
      </c>
      <c r="AB242" s="52">
        <f t="shared" si="56"/>
        <v>-3.89</v>
      </c>
      <c r="AC242" s="52">
        <f t="shared" si="57"/>
        <v>-4.4400000000000004</v>
      </c>
      <c r="AD242" s="52">
        <f t="shared" si="58"/>
        <v>-4.1900000000000004</v>
      </c>
      <c r="AE242" s="52">
        <f t="shared" si="59"/>
        <v>-4.6000000000000005</v>
      </c>
      <c r="AF242" s="52">
        <f t="shared" si="60"/>
        <v>-6.03</v>
      </c>
      <c r="AH242" s="52">
        <f t="shared" si="61"/>
        <v>0</v>
      </c>
      <c r="AI242" s="52">
        <f t="shared" si="62"/>
        <v>0</v>
      </c>
      <c r="AJ242" s="52">
        <f t="shared" si="63"/>
        <v>0</v>
      </c>
      <c r="AK242" s="52">
        <f t="shared" si="64"/>
        <v>0</v>
      </c>
      <c r="AL242" s="52">
        <f t="shared" si="65"/>
        <v>0</v>
      </c>
      <c r="AN242" s="52">
        <f t="shared" si="66"/>
        <v>0</v>
      </c>
      <c r="AO242" s="52">
        <f t="shared" si="67"/>
        <v>0</v>
      </c>
      <c r="AP242" s="52">
        <f t="shared" si="68"/>
        <v>0</v>
      </c>
      <c r="AQ242" s="52">
        <f t="shared" si="69"/>
        <v>0</v>
      </c>
      <c r="AR242" s="52">
        <f t="shared" si="70"/>
        <v>0</v>
      </c>
    </row>
    <row r="243" spans="1:44">
      <c r="A243" s="52">
        <v>194607</v>
      </c>
      <c r="B243" s="52">
        <v>-4.8</v>
      </c>
      <c r="C243" s="52">
        <v>-3.84</v>
      </c>
      <c r="D243" s="52">
        <v>-5.05</v>
      </c>
      <c r="E243" s="52">
        <v>-2.73</v>
      </c>
      <c r="F243" s="52">
        <v>-2.37</v>
      </c>
      <c r="G243" s="52">
        <v>-2.4</v>
      </c>
      <c r="H243" s="52">
        <v>-2.69</v>
      </c>
      <c r="I243" s="52">
        <v>-2.06</v>
      </c>
      <c r="J243" s="52">
        <v>0.04</v>
      </c>
      <c r="K243" s="52">
        <v>0.03</v>
      </c>
      <c r="L243" s="52">
        <f t="shared" si="54"/>
        <v>-2.66</v>
      </c>
      <c r="M243" s="113">
        <f t="shared" si="55"/>
        <v>1946.5833333333328</v>
      </c>
      <c r="N243" s="52">
        <f t="shared" si="71"/>
        <v>14.708692235298395</v>
      </c>
      <c r="AA243" s="52">
        <v>194607</v>
      </c>
      <c r="AB243" s="52">
        <f t="shared" si="56"/>
        <v>-2.69</v>
      </c>
      <c r="AC243" s="52">
        <f t="shared" si="57"/>
        <v>-2.76</v>
      </c>
      <c r="AD243" s="52">
        <f t="shared" si="58"/>
        <v>-2.4299999999999997</v>
      </c>
      <c r="AE243" s="52">
        <f t="shared" si="59"/>
        <v>-4.83</v>
      </c>
      <c r="AF243" s="52">
        <f t="shared" si="60"/>
        <v>-5.08</v>
      </c>
      <c r="AH243" s="52">
        <f t="shared" si="61"/>
        <v>0</v>
      </c>
      <c r="AI243" s="52">
        <f t="shared" si="62"/>
        <v>0</v>
      </c>
      <c r="AJ243" s="52">
        <f t="shared" si="63"/>
        <v>0</v>
      </c>
      <c r="AK243" s="52">
        <f t="shared" si="64"/>
        <v>0</v>
      </c>
      <c r="AL243" s="52">
        <f t="shared" si="65"/>
        <v>0</v>
      </c>
      <c r="AN243" s="52">
        <f t="shared" si="66"/>
        <v>0</v>
      </c>
      <c r="AO243" s="52">
        <f t="shared" si="67"/>
        <v>0</v>
      </c>
      <c r="AP243" s="52">
        <f t="shared" si="68"/>
        <v>0</v>
      </c>
      <c r="AQ243" s="52">
        <f t="shared" si="69"/>
        <v>0</v>
      </c>
      <c r="AR243" s="52">
        <f t="shared" si="70"/>
        <v>0</v>
      </c>
    </row>
    <row r="244" spans="1:44">
      <c r="A244" s="52">
        <v>194608</v>
      </c>
      <c r="B244" s="52">
        <v>-8.49</v>
      </c>
      <c r="C244" s="52">
        <v>-8.2200000000000006</v>
      </c>
      <c r="D244" s="52">
        <v>-7.37</v>
      </c>
      <c r="E244" s="52">
        <v>-6.32</v>
      </c>
      <c r="F244" s="52">
        <v>-6.2</v>
      </c>
      <c r="G244" s="52">
        <v>-6.23</v>
      </c>
      <c r="H244" s="52">
        <v>-6.44</v>
      </c>
      <c r="I244" s="52">
        <v>-1.78</v>
      </c>
      <c r="J244" s="52">
        <v>0.6</v>
      </c>
      <c r="K244" s="52">
        <v>0.03</v>
      </c>
      <c r="L244" s="52">
        <f t="shared" si="54"/>
        <v>-6.41</v>
      </c>
      <c r="M244" s="113">
        <f t="shared" si="55"/>
        <v>1946.6666666666661</v>
      </c>
      <c r="N244" s="52">
        <f t="shared" si="71"/>
        <v>16.507277458469918</v>
      </c>
      <c r="AA244" s="52">
        <v>194608</v>
      </c>
      <c r="AB244" s="52">
        <f t="shared" si="56"/>
        <v>-6.44</v>
      </c>
      <c r="AC244" s="52">
        <f t="shared" si="57"/>
        <v>-6.3500000000000005</v>
      </c>
      <c r="AD244" s="52">
        <f t="shared" si="58"/>
        <v>-6.2600000000000007</v>
      </c>
      <c r="AE244" s="52">
        <f t="shared" si="59"/>
        <v>-8.52</v>
      </c>
      <c r="AF244" s="52">
        <f t="shared" si="60"/>
        <v>-7.4</v>
      </c>
      <c r="AH244" s="52">
        <f t="shared" si="61"/>
        <v>0</v>
      </c>
      <c r="AI244" s="52">
        <f t="shared" si="62"/>
        <v>0</v>
      </c>
      <c r="AJ244" s="52">
        <f t="shared" si="63"/>
        <v>0</v>
      </c>
      <c r="AK244" s="52">
        <f t="shared" si="64"/>
        <v>0</v>
      </c>
      <c r="AL244" s="52">
        <f t="shared" si="65"/>
        <v>0</v>
      </c>
      <c r="AN244" s="52">
        <f t="shared" si="66"/>
        <v>0</v>
      </c>
      <c r="AO244" s="52">
        <f t="shared" si="67"/>
        <v>0</v>
      </c>
      <c r="AP244" s="52">
        <f t="shared" si="68"/>
        <v>0</v>
      </c>
      <c r="AQ244" s="52">
        <f t="shared" si="69"/>
        <v>0</v>
      </c>
      <c r="AR244" s="52">
        <f t="shared" si="70"/>
        <v>0</v>
      </c>
    </row>
    <row r="245" spans="1:44">
      <c r="A245" s="52">
        <v>194609</v>
      </c>
      <c r="B245" s="52">
        <v>-13.96</v>
      </c>
      <c r="C245" s="52">
        <v>-13.49</v>
      </c>
      <c r="D245" s="52">
        <v>-15.85</v>
      </c>
      <c r="E245" s="52">
        <v>-9.8000000000000007</v>
      </c>
      <c r="F245" s="52">
        <v>-8.42</v>
      </c>
      <c r="G245" s="52">
        <v>-11.83</v>
      </c>
      <c r="H245" s="52">
        <v>-10.17</v>
      </c>
      <c r="I245" s="52">
        <v>-4.41</v>
      </c>
      <c r="J245" s="52">
        <v>-1.96</v>
      </c>
      <c r="K245" s="52">
        <v>0.03</v>
      </c>
      <c r="L245" s="52">
        <f t="shared" si="54"/>
        <v>-10.14</v>
      </c>
      <c r="M245" s="113">
        <f t="shared" si="55"/>
        <v>1946.7499999999993</v>
      </c>
      <c r="N245" s="52">
        <f t="shared" si="71"/>
        <v>19.633923101704262</v>
      </c>
      <c r="AA245" s="52">
        <v>194609</v>
      </c>
      <c r="AB245" s="52">
        <f t="shared" si="56"/>
        <v>-10.17</v>
      </c>
      <c r="AC245" s="52">
        <f t="shared" si="57"/>
        <v>-9.83</v>
      </c>
      <c r="AD245" s="52">
        <f t="shared" si="58"/>
        <v>-11.86</v>
      </c>
      <c r="AE245" s="52">
        <f t="shared" si="59"/>
        <v>-13.99</v>
      </c>
      <c r="AF245" s="52">
        <f t="shared" si="60"/>
        <v>-15.879999999999999</v>
      </c>
      <c r="AH245" s="52">
        <f t="shared" si="61"/>
        <v>0</v>
      </c>
      <c r="AI245" s="52">
        <f t="shared" si="62"/>
        <v>0</v>
      </c>
      <c r="AJ245" s="52">
        <f t="shared" si="63"/>
        <v>0</v>
      </c>
      <c r="AK245" s="52">
        <f t="shared" si="64"/>
        <v>0</v>
      </c>
      <c r="AL245" s="52">
        <f t="shared" si="65"/>
        <v>0</v>
      </c>
      <c r="AN245" s="52">
        <f t="shared" si="66"/>
        <v>0</v>
      </c>
      <c r="AO245" s="52">
        <f t="shared" si="67"/>
        <v>0</v>
      </c>
      <c r="AP245" s="52">
        <f t="shared" si="68"/>
        <v>0</v>
      </c>
      <c r="AQ245" s="52">
        <f t="shared" si="69"/>
        <v>0</v>
      </c>
      <c r="AR245" s="52">
        <f t="shared" si="70"/>
        <v>-15.879999999999999</v>
      </c>
    </row>
    <row r="246" spans="1:44">
      <c r="A246" s="52">
        <v>194610</v>
      </c>
      <c r="B246" s="52">
        <v>-3.19</v>
      </c>
      <c r="C246" s="52">
        <v>-1.07</v>
      </c>
      <c r="D246" s="52">
        <v>0.75</v>
      </c>
      <c r="E246" s="52">
        <v>-2.4900000000000002</v>
      </c>
      <c r="F246" s="52">
        <v>-1.76</v>
      </c>
      <c r="G246" s="52">
        <v>0.46</v>
      </c>
      <c r="H246" s="52">
        <v>-1.44</v>
      </c>
      <c r="I246" s="52">
        <v>0.09</v>
      </c>
      <c r="J246" s="52">
        <v>3.44</v>
      </c>
      <c r="K246" s="52">
        <v>0.03</v>
      </c>
      <c r="L246" s="52">
        <f t="shared" si="54"/>
        <v>-1.41</v>
      </c>
      <c r="M246" s="113">
        <f t="shared" si="55"/>
        <v>1946.8333333333326</v>
      </c>
      <c r="N246" s="52">
        <f t="shared" si="71"/>
        <v>19.2441991259704</v>
      </c>
      <c r="AA246" s="52">
        <v>194610</v>
      </c>
      <c r="AB246" s="52">
        <f t="shared" si="56"/>
        <v>-1.44</v>
      </c>
      <c r="AC246" s="52">
        <f t="shared" si="57"/>
        <v>-2.52</v>
      </c>
      <c r="AD246" s="52">
        <f t="shared" si="58"/>
        <v>0.43000000000000005</v>
      </c>
      <c r="AE246" s="52">
        <f t="shared" si="59"/>
        <v>-3.2199999999999998</v>
      </c>
      <c r="AF246" s="52">
        <f t="shared" si="60"/>
        <v>0.72</v>
      </c>
      <c r="AH246" s="52">
        <f t="shared" si="61"/>
        <v>0</v>
      </c>
      <c r="AI246" s="52">
        <f t="shared" si="62"/>
        <v>0</v>
      </c>
      <c r="AJ246" s="52">
        <f t="shared" si="63"/>
        <v>0</v>
      </c>
      <c r="AK246" s="52">
        <f t="shared" si="64"/>
        <v>0</v>
      </c>
      <c r="AL246" s="52">
        <f t="shared" si="65"/>
        <v>0</v>
      </c>
      <c r="AN246" s="52">
        <f t="shared" si="66"/>
        <v>0</v>
      </c>
      <c r="AO246" s="52">
        <f t="shared" si="67"/>
        <v>0</v>
      </c>
      <c r="AP246" s="52">
        <f t="shared" si="68"/>
        <v>0</v>
      </c>
      <c r="AQ246" s="52">
        <f t="shared" si="69"/>
        <v>0</v>
      </c>
      <c r="AR246" s="52">
        <f t="shared" si="70"/>
        <v>0</v>
      </c>
    </row>
    <row r="247" spans="1:44">
      <c r="A247" s="52">
        <v>194611</v>
      </c>
      <c r="B247" s="52">
        <v>-1.57</v>
      </c>
      <c r="C247" s="52">
        <v>-0.67</v>
      </c>
      <c r="D247" s="52">
        <v>1.41</v>
      </c>
      <c r="E247" s="52">
        <v>-0.22</v>
      </c>
      <c r="F247" s="52">
        <v>0.75</v>
      </c>
      <c r="G247" s="52">
        <v>-0.17</v>
      </c>
      <c r="H247" s="52">
        <v>-0.01</v>
      </c>
      <c r="I247" s="52">
        <v>-0.4</v>
      </c>
      <c r="J247" s="52">
        <v>1.52</v>
      </c>
      <c r="K247" s="52">
        <v>0.03</v>
      </c>
      <c r="L247" s="52">
        <f t="shared" si="54"/>
        <v>1.9999999999999997E-2</v>
      </c>
      <c r="M247" s="113">
        <f t="shared" si="55"/>
        <v>1946.9166666666658</v>
      </c>
      <c r="N247" s="52">
        <f t="shared" si="71"/>
        <v>18.233503627812581</v>
      </c>
      <c r="AA247" s="52">
        <v>194611</v>
      </c>
      <c r="AB247" s="52">
        <f t="shared" si="56"/>
        <v>-0.01</v>
      </c>
      <c r="AC247" s="52">
        <f t="shared" si="57"/>
        <v>-0.25</v>
      </c>
      <c r="AD247" s="52">
        <f t="shared" si="58"/>
        <v>-0.2</v>
      </c>
      <c r="AE247" s="52">
        <f t="shared" si="59"/>
        <v>-1.6</v>
      </c>
      <c r="AF247" s="52">
        <f t="shared" si="60"/>
        <v>1.38</v>
      </c>
      <c r="AH247" s="52">
        <f t="shared" si="61"/>
        <v>0</v>
      </c>
      <c r="AI247" s="52">
        <f t="shared" si="62"/>
        <v>0</v>
      </c>
      <c r="AJ247" s="52">
        <f t="shared" si="63"/>
        <v>0</v>
      </c>
      <c r="AK247" s="52">
        <f t="shared" si="64"/>
        <v>0</v>
      </c>
      <c r="AL247" s="52">
        <f t="shared" si="65"/>
        <v>0</v>
      </c>
      <c r="AN247" s="52">
        <f t="shared" si="66"/>
        <v>0</v>
      </c>
      <c r="AO247" s="52">
        <f t="shared" si="67"/>
        <v>0</v>
      </c>
      <c r="AP247" s="52">
        <f t="shared" si="68"/>
        <v>0</v>
      </c>
      <c r="AQ247" s="52">
        <f t="shared" si="69"/>
        <v>0</v>
      </c>
      <c r="AR247" s="52">
        <f t="shared" si="70"/>
        <v>0</v>
      </c>
    </row>
    <row r="248" spans="1:44">
      <c r="A248" s="52">
        <v>194612</v>
      </c>
      <c r="B248" s="52">
        <v>5.71</v>
      </c>
      <c r="C248" s="52">
        <v>4.6100000000000003</v>
      </c>
      <c r="D248" s="52">
        <v>4.29</v>
      </c>
      <c r="E248" s="52">
        <v>5.29</v>
      </c>
      <c r="F248" s="52">
        <v>5.2</v>
      </c>
      <c r="G248" s="52">
        <v>3.96</v>
      </c>
      <c r="H248" s="52">
        <v>4.96</v>
      </c>
      <c r="I248" s="52">
        <v>0.06</v>
      </c>
      <c r="J248" s="52">
        <v>-1.38</v>
      </c>
      <c r="K248" s="52">
        <v>0.03</v>
      </c>
      <c r="L248" s="52">
        <f t="shared" si="54"/>
        <v>4.99</v>
      </c>
      <c r="M248" s="113">
        <f t="shared" si="55"/>
        <v>1946.9999999999991</v>
      </c>
      <c r="N248" s="52">
        <f t="shared" si="71"/>
        <v>19.04193649434178</v>
      </c>
      <c r="AA248" s="52">
        <v>194612</v>
      </c>
      <c r="AB248" s="52">
        <f t="shared" si="56"/>
        <v>4.96</v>
      </c>
      <c r="AC248" s="52">
        <f t="shared" si="57"/>
        <v>5.26</v>
      </c>
      <c r="AD248" s="52">
        <f t="shared" si="58"/>
        <v>3.93</v>
      </c>
      <c r="AE248" s="52">
        <f t="shared" si="59"/>
        <v>5.68</v>
      </c>
      <c r="AF248" s="52">
        <f t="shared" si="60"/>
        <v>4.26</v>
      </c>
      <c r="AH248" s="52">
        <f t="shared" si="61"/>
        <v>0</v>
      </c>
      <c r="AI248" s="52">
        <f t="shared" si="62"/>
        <v>0</v>
      </c>
      <c r="AJ248" s="52">
        <f t="shared" si="63"/>
        <v>0</v>
      </c>
      <c r="AK248" s="52">
        <f t="shared" si="64"/>
        <v>0</v>
      </c>
      <c r="AL248" s="52">
        <f t="shared" si="65"/>
        <v>0</v>
      </c>
      <c r="AN248" s="52">
        <f t="shared" si="66"/>
        <v>0</v>
      </c>
      <c r="AO248" s="52">
        <f t="shared" si="67"/>
        <v>0</v>
      </c>
      <c r="AP248" s="52">
        <f t="shared" si="68"/>
        <v>0</v>
      </c>
      <c r="AQ248" s="52">
        <f t="shared" si="69"/>
        <v>0</v>
      </c>
      <c r="AR248" s="52">
        <f t="shared" si="70"/>
        <v>0</v>
      </c>
    </row>
    <row r="249" spans="1:44">
      <c r="A249" s="52">
        <v>194701</v>
      </c>
      <c r="B249" s="52">
        <v>4.51</v>
      </c>
      <c r="C249" s="52">
        <v>2.4300000000000002</v>
      </c>
      <c r="D249" s="52">
        <v>3.25</v>
      </c>
      <c r="E249" s="52">
        <v>2.1800000000000002</v>
      </c>
      <c r="F249" s="52">
        <v>-0.5</v>
      </c>
      <c r="G249" s="52">
        <v>1.98</v>
      </c>
      <c r="H249" s="52">
        <v>1.25</v>
      </c>
      <c r="I249" s="52">
        <v>2.1800000000000002</v>
      </c>
      <c r="J249" s="52">
        <v>-0.73</v>
      </c>
      <c r="K249" s="52">
        <v>0.03</v>
      </c>
      <c r="L249" s="52">
        <f t="shared" si="54"/>
        <v>1.28</v>
      </c>
      <c r="M249" s="113">
        <f t="shared" si="55"/>
        <v>1947.0833333333333</v>
      </c>
      <c r="N249" s="52">
        <f t="shared" si="71"/>
        <v>17.742738079153806</v>
      </c>
      <c r="AA249" s="52">
        <v>194701</v>
      </c>
      <c r="AB249" s="52">
        <f t="shared" si="56"/>
        <v>1.25</v>
      </c>
      <c r="AC249" s="52">
        <f t="shared" si="57"/>
        <v>2.1500000000000004</v>
      </c>
      <c r="AD249" s="52">
        <f t="shared" si="58"/>
        <v>1.95</v>
      </c>
      <c r="AE249" s="52">
        <f t="shared" si="59"/>
        <v>4.4799999999999995</v>
      </c>
      <c r="AF249" s="52">
        <f t="shared" si="60"/>
        <v>3.22</v>
      </c>
      <c r="AH249" s="52">
        <f t="shared" si="61"/>
        <v>0</v>
      </c>
      <c r="AI249" s="52">
        <f t="shared" si="62"/>
        <v>0</v>
      </c>
      <c r="AJ249" s="52">
        <f t="shared" si="63"/>
        <v>0</v>
      </c>
      <c r="AK249" s="52">
        <f t="shared" si="64"/>
        <v>0</v>
      </c>
      <c r="AL249" s="52">
        <f t="shared" si="65"/>
        <v>0</v>
      </c>
      <c r="AN249" s="52">
        <f t="shared" si="66"/>
        <v>0</v>
      </c>
      <c r="AO249" s="52">
        <f t="shared" si="67"/>
        <v>0</v>
      </c>
      <c r="AP249" s="52">
        <f t="shared" si="68"/>
        <v>0</v>
      </c>
      <c r="AQ249" s="52">
        <f t="shared" si="69"/>
        <v>0</v>
      </c>
      <c r="AR249" s="52">
        <f t="shared" si="70"/>
        <v>0</v>
      </c>
    </row>
    <row r="250" spans="1:44">
      <c r="A250" s="52">
        <v>194702</v>
      </c>
      <c r="B250" s="52">
        <v>-1.28</v>
      </c>
      <c r="C250" s="52">
        <v>-0.6</v>
      </c>
      <c r="D250" s="52">
        <v>0.86</v>
      </c>
      <c r="E250" s="52">
        <v>7.0000000000000007E-2</v>
      </c>
      <c r="F250" s="52">
        <v>-1.34</v>
      </c>
      <c r="G250" s="52">
        <v>-1.78</v>
      </c>
      <c r="H250" s="52">
        <v>-1.08</v>
      </c>
      <c r="I250" s="52">
        <v>0.68</v>
      </c>
      <c r="J250" s="52">
        <v>0.14000000000000001</v>
      </c>
      <c r="K250" s="52">
        <v>0.03</v>
      </c>
      <c r="L250" s="52">
        <f t="shared" si="54"/>
        <v>-1.05</v>
      </c>
      <c r="M250" s="113">
        <f t="shared" si="55"/>
        <v>1947.1666666666665</v>
      </c>
      <c r="N250" s="52">
        <f t="shared" si="71"/>
        <v>16.905095520151743</v>
      </c>
      <c r="AA250" s="52">
        <v>194702</v>
      </c>
      <c r="AB250" s="52">
        <f t="shared" si="56"/>
        <v>-1.08</v>
      </c>
      <c r="AC250" s="52">
        <f t="shared" si="57"/>
        <v>4.0000000000000008E-2</v>
      </c>
      <c r="AD250" s="52">
        <f t="shared" si="58"/>
        <v>-1.81</v>
      </c>
      <c r="AE250" s="52">
        <f t="shared" si="59"/>
        <v>-1.31</v>
      </c>
      <c r="AF250" s="52">
        <f t="shared" si="60"/>
        <v>0.83</v>
      </c>
      <c r="AH250" s="52">
        <f t="shared" si="61"/>
        <v>0</v>
      </c>
      <c r="AI250" s="52">
        <f t="shared" si="62"/>
        <v>0</v>
      </c>
      <c r="AJ250" s="52">
        <f t="shared" si="63"/>
        <v>0</v>
      </c>
      <c r="AK250" s="52">
        <f t="shared" si="64"/>
        <v>0</v>
      </c>
      <c r="AL250" s="52">
        <f t="shared" si="65"/>
        <v>0</v>
      </c>
      <c r="AN250" s="52">
        <f t="shared" si="66"/>
        <v>0</v>
      </c>
      <c r="AO250" s="52">
        <f t="shared" si="67"/>
        <v>0</v>
      </c>
      <c r="AP250" s="52">
        <f t="shared" si="68"/>
        <v>0</v>
      </c>
      <c r="AQ250" s="52">
        <f t="shared" si="69"/>
        <v>0</v>
      </c>
      <c r="AR250" s="52">
        <f t="shared" si="70"/>
        <v>0</v>
      </c>
    </row>
    <row r="251" spans="1:44">
      <c r="A251" s="52">
        <v>194703</v>
      </c>
      <c r="B251" s="52">
        <v>-3.35</v>
      </c>
      <c r="C251" s="52">
        <v>-3.43</v>
      </c>
      <c r="D251" s="52">
        <v>-2.39</v>
      </c>
      <c r="E251" s="52">
        <v>-1.8</v>
      </c>
      <c r="F251" s="52">
        <v>-1</v>
      </c>
      <c r="G251" s="52">
        <v>-1.54</v>
      </c>
      <c r="H251" s="52">
        <v>-1.67</v>
      </c>
      <c r="I251" s="52">
        <v>-1.61</v>
      </c>
      <c r="J251" s="52">
        <v>0.61</v>
      </c>
      <c r="K251" s="52">
        <v>0.03</v>
      </c>
      <c r="L251" s="52">
        <f t="shared" si="54"/>
        <v>-1.64</v>
      </c>
      <c r="M251" s="113">
        <f t="shared" si="55"/>
        <v>1947.2499999999998</v>
      </c>
      <c r="N251" s="52">
        <f t="shared" si="71"/>
        <v>15.445207553271544</v>
      </c>
      <c r="AA251" s="52">
        <v>194703</v>
      </c>
      <c r="AB251" s="52">
        <f t="shared" si="56"/>
        <v>-1.67</v>
      </c>
      <c r="AC251" s="52">
        <f t="shared" si="57"/>
        <v>-1.83</v>
      </c>
      <c r="AD251" s="52">
        <f t="shared" si="58"/>
        <v>-1.57</v>
      </c>
      <c r="AE251" s="52">
        <f t="shared" si="59"/>
        <v>-3.38</v>
      </c>
      <c r="AF251" s="52">
        <f t="shared" si="60"/>
        <v>-2.42</v>
      </c>
      <c r="AH251" s="52">
        <f t="shared" si="61"/>
        <v>0</v>
      </c>
      <c r="AI251" s="52">
        <f t="shared" si="62"/>
        <v>0</v>
      </c>
      <c r="AJ251" s="52">
        <f t="shared" si="63"/>
        <v>0</v>
      </c>
      <c r="AK251" s="52">
        <f t="shared" si="64"/>
        <v>0</v>
      </c>
      <c r="AL251" s="52">
        <f t="shared" si="65"/>
        <v>0</v>
      </c>
      <c r="AN251" s="52">
        <f t="shared" si="66"/>
        <v>0</v>
      </c>
      <c r="AO251" s="52">
        <f t="shared" si="67"/>
        <v>0</v>
      </c>
      <c r="AP251" s="52">
        <f t="shared" si="68"/>
        <v>0</v>
      </c>
      <c r="AQ251" s="52">
        <f t="shared" si="69"/>
        <v>0</v>
      </c>
      <c r="AR251" s="52">
        <f t="shared" si="70"/>
        <v>0</v>
      </c>
    </row>
    <row r="252" spans="1:44">
      <c r="A252" s="52">
        <v>194704</v>
      </c>
      <c r="B252" s="52">
        <v>-9.35</v>
      </c>
      <c r="C252" s="52">
        <v>-7.92</v>
      </c>
      <c r="D252" s="52">
        <v>-8.11</v>
      </c>
      <c r="E252" s="52">
        <v>-5.14</v>
      </c>
      <c r="F252" s="52">
        <v>-3.67</v>
      </c>
      <c r="G252" s="52">
        <v>-4.67</v>
      </c>
      <c r="H252" s="52">
        <v>-4.8</v>
      </c>
      <c r="I252" s="52">
        <v>-3.97</v>
      </c>
      <c r="J252" s="52">
        <v>0.85</v>
      </c>
      <c r="K252" s="52">
        <v>0.03</v>
      </c>
      <c r="L252" s="52">
        <f t="shared" si="54"/>
        <v>-4.7699999999999996</v>
      </c>
      <c r="M252" s="113">
        <f t="shared" si="55"/>
        <v>1947.333333333333</v>
      </c>
      <c r="N252" s="52">
        <f t="shared" si="71"/>
        <v>14.675836355290718</v>
      </c>
      <c r="AA252" s="52">
        <v>194704</v>
      </c>
      <c r="AB252" s="52">
        <f t="shared" si="56"/>
        <v>-4.8</v>
      </c>
      <c r="AC252" s="52">
        <f t="shared" si="57"/>
        <v>-5.17</v>
      </c>
      <c r="AD252" s="52">
        <f t="shared" si="58"/>
        <v>-4.7</v>
      </c>
      <c r="AE252" s="52">
        <f t="shared" si="59"/>
        <v>-9.379999999999999</v>
      </c>
      <c r="AF252" s="52">
        <f t="shared" si="60"/>
        <v>-8.1399999999999988</v>
      </c>
      <c r="AH252" s="52">
        <f t="shared" si="61"/>
        <v>0</v>
      </c>
      <c r="AI252" s="52">
        <f t="shared" si="62"/>
        <v>0</v>
      </c>
      <c r="AJ252" s="52">
        <f t="shared" si="63"/>
        <v>0</v>
      </c>
      <c r="AK252" s="52">
        <f t="shared" si="64"/>
        <v>0</v>
      </c>
      <c r="AL252" s="52">
        <f t="shared" si="65"/>
        <v>0</v>
      </c>
      <c r="AN252" s="52">
        <f t="shared" si="66"/>
        <v>0</v>
      </c>
      <c r="AO252" s="52">
        <f t="shared" si="67"/>
        <v>0</v>
      </c>
      <c r="AP252" s="52">
        <f t="shared" si="68"/>
        <v>0</v>
      </c>
      <c r="AQ252" s="52">
        <f t="shared" si="69"/>
        <v>0</v>
      </c>
      <c r="AR252" s="52">
        <f t="shared" si="70"/>
        <v>0</v>
      </c>
    </row>
    <row r="253" spans="1:44">
      <c r="A253" s="52">
        <v>194705</v>
      </c>
      <c r="B253" s="52">
        <v>-5.22</v>
      </c>
      <c r="C253" s="52">
        <v>-3.97</v>
      </c>
      <c r="D253" s="52">
        <v>-3.6</v>
      </c>
      <c r="E253" s="52">
        <v>-1.1299999999999999</v>
      </c>
      <c r="F253" s="52">
        <v>0.19</v>
      </c>
      <c r="G253" s="52">
        <v>-2.0699999999999998</v>
      </c>
      <c r="H253" s="52">
        <v>-0.97</v>
      </c>
      <c r="I253" s="52">
        <v>-3.26</v>
      </c>
      <c r="J253" s="52">
        <v>0.34</v>
      </c>
      <c r="K253" s="52">
        <v>0.03</v>
      </c>
      <c r="L253" s="52">
        <f t="shared" si="54"/>
        <v>-0.94</v>
      </c>
      <c r="M253" s="113">
        <f t="shared" si="55"/>
        <v>1947.4166666666663</v>
      </c>
      <c r="N253" s="52">
        <f t="shared" si="71"/>
        <v>13.331554843507735</v>
      </c>
      <c r="AA253" s="52">
        <v>194705</v>
      </c>
      <c r="AB253" s="52">
        <f t="shared" si="56"/>
        <v>-0.97</v>
      </c>
      <c r="AC253" s="52">
        <f t="shared" si="57"/>
        <v>-1.1599999999999999</v>
      </c>
      <c r="AD253" s="52">
        <f t="shared" si="58"/>
        <v>-2.0999999999999996</v>
      </c>
      <c r="AE253" s="52">
        <f t="shared" si="59"/>
        <v>-5.25</v>
      </c>
      <c r="AF253" s="52">
        <f t="shared" si="60"/>
        <v>-3.63</v>
      </c>
      <c r="AH253" s="52">
        <f t="shared" si="61"/>
        <v>0</v>
      </c>
      <c r="AI253" s="52">
        <f t="shared" si="62"/>
        <v>0</v>
      </c>
      <c r="AJ253" s="52">
        <f t="shared" si="63"/>
        <v>0</v>
      </c>
      <c r="AK253" s="52">
        <f t="shared" si="64"/>
        <v>0</v>
      </c>
      <c r="AL253" s="52">
        <f t="shared" si="65"/>
        <v>0</v>
      </c>
      <c r="AN253" s="52">
        <f t="shared" si="66"/>
        <v>0</v>
      </c>
      <c r="AO253" s="52">
        <f t="shared" si="67"/>
        <v>0</v>
      </c>
      <c r="AP253" s="52">
        <f t="shared" si="68"/>
        <v>0</v>
      </c>
      <c r="AQ253" s="52">
        <f t="shared" si="69"/>
        <v>0</v>
      </c>
      <c r="AR253" s="52">
        <f t="shared" si="70"/>
        <v>0</v>
      </c>
    </row>
    <row r="254" spans="1:44">
      <c r="A254" s="52">
        <v>194706</v>
      </c>
      <c r="B254" s="52">
        <v>4.29</v>
      </c>
      <c r="C254" s="52">
        <v>5.33</v>
      </c>
      <c r="D254" s="52">
        <v>5.01</v>
      </c>
      <c r="E254" s="52">
        <v>6.46</v>
      </c>
      <c r="F254" s="52">
        <v>4.5599999999999996</v>
      </c>
      <c r="G254" s="52">
        <v>4.53</v>
      </c>
      <c r="H254" s="52">
        <v>5.29</v>
      </c>
      <c r="I254" s="52">
        <v>-0.31</v>
      </c>
      <c r="J254" s="52">
        <v>-0.6</v>
      </c>
      <c r="K254" s="52">
        <v>0.03</v>
      </c>
      <c r="L254" s="52">
        <f t="shared" si="54"/>
        <v>5.32</v>
      </c>
      <c r="M254" s="113">
        <f t="shared" si="55"/>
        <v>1947.4999999999995</v>
      </c>
      <c r="N254" s="52">
        <f t="shared" si="71"/>
        <v>15.135111195795389</v>
      </c>
      <c r="AA254" s="52">
        <v>194706</v>
      </c>
      <c r="AB254" s="52">
        <f t="shared" si="56"/>
        <v>5.29</v>
      </c>
      <c r="AC254" s="52">
        <f t="shared" si="57"/>
        <v>6.43</v>
      </c>
      <c r="AD254" s="52">
        <f t="shared" si="58"/>
        <v>4.5</v>
      </c>
      <c r="AE254" s="52">
        <f t="shared" si="59"/>
        <v>4.26</v>
      </c>
      <c r="AF254" s="52">
        <f t="shared" si="60"/>
        <v>4.9799999999999995</v>
      </c>
      <c r="AH254" s="52">
        <f t="shared" si="61"/>
        <v>0</v>
      </c>
      <c r="AI254" s="52">
        <f t="shared" si="62"/>
        <v>0</v>
      </c>
      <c r="AJ254" s="52">
        <f t="shared" si="63"/>
        <v>0</v>
      </c>
      <c r="AK254" s="52">
        <f t="shared" si="64"/>
        <v>0</v>
      </c>
      <c r="AL254" s="52">
        <f t="shared" si="65"/>
        <v>0</v>
      </c>
      <c r="AN254" s="52">
        <f t="shared" si="66"/>
        <v>0</v>
      </c>
      <c r="AO254" s="52">
        <f t="shared" si="67"/>
        <v>0</v>
      </c>
      <c r="AP254" s="52">
        <f t="shared" si="68"/>
        <v>0</v>
      </c>
      <c r="AQ254" s="52">
        <f t="shared" si="69"/>
        <v>0</v>
      </c>
      <c r="AR254" s="52">
        <f t="shared" si="70"/>
        <v>0</v>
      </c>
    </row>
    <row r="255" spans="1:44">
      <c r="A255" s="52">
        <v>194707</v>
      </c>
      <c r="B255" s="52">
        <v>5.23</v>
      </c>
      <c r="C255" s="52">
        <v>6.33</v>
      </c>
      <c r="D255" s="52">
        <v>7.06</v>
      </c>
      <c r="E255" s="52">
        <v>3.51</v>
      </c>
      <c r="F255" s="52">
        <v>3.49</v>
      </c>
      <c r="G255" s="52">
        <v>7.33</v>
      </c>
      <c r="H255" s="52">
        <v>4.1399999999999997</v>
      </c>
      <c r="I255" s="52">
        <v>1.43</v>
      </c>
      <c r="J255" s="52">
        <v>2.82</v>
      </c>
      <c r="K255" s="52">
        <v>0.03</v>
      </c>
      <c r="L255" s="52">
        <f t="shared" si="54"/>
        <v>4.17</v>
      </c>
      <c r="M255" s="113">
        <f t="shared" si="55"/>
        <v>1947.5833333333328</v>
      </c>
      <c r="N255" s="52">
        <f t="shared" si="71"/>
        <v>16.053090328373194</v>
      </c>
      <c r="AA255" s="52">
        <v>194707</v>
      </c>
      <c r="AB255" s="52">
        <f t="shared" si="56"/>
        <v>4.1399999999999997</v>
      </c>
      <c r="AC255" s="52">
        <f t="shared" si="57"/>
        <v>3.48</v>
      </c>
      <c r="AD255" s="52">
        <f t="shared" si="58"/>
        <v>7.3</v>
      </c>
      <c r="AE255" s="52">
        <f t="shared" si="59"/>
        <v>5.2</v>
      </c>
      <c r="AF255" s="52">
        <f t="shared" si="60"/>
        <v>7.0299999999999994</v>
      </c>
      <c r="AH255" s="52">
        <f t="shared" si="61"/>
        <v>0</v>
      </c>
      <c r="AI255" s="52">
        <f t="shared" si="62"/>
        <v>0</v>
      </c>
      <c r="AJ255" s="52">
        <f t="shared" si="63"/>
        <v>0</v>
      </c>
      <c r="AK255" s="52">
        <f t="shared" si="64"/>
        <v>0</v>
      </c>
      <c r="AL255" s="52">
        <f t="shared" si="65"/>
        <v>0</v>
      </c>
      <c r="AN255" s="52">
        <f t="shared" si="66"/>
        <v>0</v>
      </c>
      <c r="AO255" s="52">
        <f t="shared" si="67"/>
        <v>0</v>
      </c>
      <c r="AP255" s="52">
        <f t="shared" si="68"/>
        <v>0</v>
      </c>
      <c r="AQ255" s="52">
        <f t="shared" si="69"/>
        <v>0</v>
      </c>
      <c r="AR255" s="52">
        <f t="shared" si="70"/>
        <v>0</v>
      </c>
    </row>
    <row r="256" spans="1:44">
      <c r="A256" s="52">
        <v>194708</v>
      </c>
      <c r="B256" s="52">
        <v>-1.86</v>
      </c>
      <c r="C256" s="52">
        <v>-1.54</v>
      </c>
      <c r="D256" s="52">
        <v>-1.21</v>
      </c>
      <c r="E256" s="52">
        <v>-1.86</v>
      </c>
      <c r="F256" s="52">
        <v>-1.46</v>
      </c>
      <c r="G256" s="52">
        <v>-2.2000000000000002</v>
      </c>
      <c r="H256" s="52">
        <v>-1.74</v>
      </c>
      <c r="I256" s="52">
        <v>0.3</v>
      </c>
      <c r="J256" s="52">
        <v>0.16</v>
      </c>
      <c r="K256" s="52">
        <v>0.03</v>
      </c>
      <c r="L256" s="52">
        <f t="shared" si="54"/>
        <v>-1.71</v>
      </c>
      <c r="M256" s="113">
        <f t="shared" si="55"/>
        <v>1947.6666666666661</v>
      </c>
      <c r="N256" s="52">
        <f t="shared" si="71"/>
        <v>14.936571348082653</v>
      </c>
      <c r="AA256" s="52">
        <v>194708</v>
      </c>
      <c r="AB256" s="52">
        <f t="shared" si="56"/>
        <v>-1.74</v>
      </c>
      <c r="AC256" s="52">
        <f t="shared" si="57"/>
        <v>-1.8900000000000001</v>
      </c>
      <c r="AD256" s="52">
        <f t="shared" si="58"/>
        <v>-2.23</v>
      </c>
      <c r="AE256" s="52">
        <f t="shared" si="59"/>
        <v>-1.8900000000000001</v>
      </c>
      <c r="AF256" s="52">
        <f t="shared" si="60"/>
        <v>-1.24</v>
      </c>
      <c r="AH256" s="52">
        <f t="shared" si="61"/>
        <v>0</v>
      </c>
      <c r="AI256" s="52">
        <f t="shared" si="62"/>
        <v>0</v>
      </c>
      <c r="AJ256" s="52">
        <f t="shared" si="63"/>
        <v>0</v>
      </c>
      <c r="AK256" s="52">
        <f t="shared" si="64"/>
        <v>0</v>
      </c>
      <c r="AL256" s="52">
        <f t="shared" si="65"/>
        <v>0</v>
      </c>
      <c r="AN256" s="52">
        <f t="shared" si="66"/>
        <v>0</v>
      </c>
      <c r="AO256" s="52">
        <f t="shared" si="67"/>
        <v>0</v>
      </c>
      <c r="AP256" s="52">
        <f t="shared" si="68"/>
        <v>0</v>
      </c>
      <c r="AQ256" s="52">
        <f t="shared" si="69"/>
        <v>0</v>
      </c>
      <c r="AR256" s="52">
        <f t="shared" si="70"/>
        <v>0</v>
      </c>
    </row>
    <row r="257" spans="1:44">
      <c r="A257" s="52">
        <v>194709</v>
      </c>
      <c r="B257" s="52">
        <v>0.41</v>
      </c>
      <c r="C257" s="52">
        <v>0.36</v>
      </c>
      <c r="D257" s="52">
        <v>2.63</v>
      </c>
      <c r="E257" s="52">
        <v>-0.67</v>
      </c>
      <c r="F257" s="52">
        <v>-0.66</v>
      </c>
      <c r="G257" s="52">
        <v>-0.18</v>
      </c>
      <c r="H257" s="52">
        <v>-0.54</v>
      </c>
      <c r="I257" s="52">
        <v>1.64</v>
      </c>
      <c r="J257" s="52">
        <v>1.36</v>
      </c>
      <c r="K257" s="52">
        <v>0.06</v>
      </c>
      <c r="L257" s="52">
        <f t="shared" si="54"/>
        <v>-0.48000000000000004</v>
      </c>
      <c r="M257" s="113">
        <f t="shared" si="55"/>
        <v>1947.7499999999993</v>
      </c>
      <c r="N257" s="52">
        <f t="shared" si="71"/>
        <v>10.634039256514475</v>
      </c>
      <c r="AA257" s="52">
        <v>194709</v>
      </c>
      <c r="AB257" s="52">
        <f t="shared" si="56"/>
        <v>-0.54</v>
      </c>
      <c r="AC257" s="52">
        <f t="shared" si="57"/>
        <v>-0.73</v>
      </c>
      <c r="AD257" s="52">
        <f t="shared" si="58"/>
        <v>-0.24</v>
      </c>
      <c r="AE257" s="52">
        <f t="shared" si="59"/>
        <v>0.35</v>
      </c>
      <c r="AF257" s="52">
        <f t="shared" si="60"/>
        <v>2.57</v>
      </c>
      <c r="AH257" s="52">
        <f t="shared" si="61"/>
        <v>0</v>
      </c>
      <c r="AI257" s="52">
        <f t="shared" si="62"/>
        <v>0</v>
      </c>
      <c r="AJ257" s="52">
        <f t="shared" si="63"/>
        <v>0</v>
      </c>
      <c r="AK257" s="52">
        <f t="shared" si="64"/>
        <v>0</v>
      </c>
      <c r="AL257" s="52">
        <f t="shared" si="65"/>
        <v>0</v>
      </c>
      <c r="AN257" s="52">
        <f t="shared" si="66"/>
        <v>0</v>
      </c>
      <c r="AO257" s="52">
        <f t="shared" si="67"/>
        <v>0</v>
      </c>
      <c r="AP257" s="52">
        <f t="shared" si="68"/>
        <v>0</v>
      </c>
      <c r="AQ257" s="52">
        <f t="shared" si="69"/>
        <v>0</v>
      </c>
      <c r="AR257" s="52">
        <f t="shared" si="70"/>
        <v>0</v>
      </c>
    </row>
    <row r="258" spans="1:44">
      <c r="A258" s="52">
        <v>194710</v>
      </c>
      <c r="B258" s="52">
        <v>3.54</v>
      </c>
      <c r="C258" s="52">
        <v>3.3</v>
      </c>
      <c r="D258" s="52">
        <v>2.92</v>
      </c>
      <c r="E258" s="52">
        <v>2.23</v>
      </c>
      <c r="F258" s="52">
        <v>3</v>
      </c>
      <c r="G258" s="52">
        <v>3</v>
      </c>
      <c r="H258" s="52">
        <v>2.4700000000000002</v>
      </c>
      <c r="I258" s="52">
        <v>0.51</v>
      </c>
      <c r="J258" s="52">
        <v>0.08</v>
      </c>
      <c r="K258" s="52">
        <v>0.06</v>
      </c>
      <c r="L258" s="52">
        <f t="shared" si="54"/>
        <v>2.5300000000000002</v>
      </c>
      <c r="M258" s="113">
        <f t="shared" si="55"/>
        <v>1947.8333333333326</v>
      </c>
      <c r="N258" s="52">
        <f t="shared" si="71"/>
        <v>10.661913524316354</v>
      </c>
      <c r="AA258" s="52">
        <v>194710</v>
      </c>
      <c r="AB258" s="52">
        <f t="shared" si="56"/>
        <v>2.4700000000000002</v>
      </c>
      <c r="AC258" s="52">
        <f t="shared" si="57"/>
        <v>2.17</v>
      </c>
      <c r="AD258" s="52">
        <f t="shared" si="58"/>
        <v>2.94</v>
      </c>
      <c r="AE258" s="52">
        <f t="shared" si="59"/>
        <v>3.48</v>
      </c>
      <c r="AF258" s="52">
        <f t="shared" si="60"/>
        <v>2.86</v>
      </c>
      <c r="AH258" s="52">
        <f t="shared" si="61"/>
        <v>0</v>
      </c>
      <c r="AI258" s="52">
        <f t="shared" si="62"/>
        <v>0</v>
      </c>
      <c r="AJ258" s="52">
        <f t="shared" si="63"/>
        <v>0</v>
      </c>
      <c r="AK258" s="52">
        <f t="shared" si="64"/>
        <v>0</v>
      </c>
      <c r="AL258" s="52">
        <f t="shared" si="65"/>
        <v>0</v>
      </c>
      <c r="AN258" s="52">
        <f t="shared" si="66"/>
        <v>0</v>
      </c>
      <c r="AO258" s="52">
        <f t="shared" si="67"/>
        <v>0</v>
      </c>
      <c r="AP258" s="52">
        <f t="shared" si="68"/>
        <v>0</v>
      </c>
      <c r="AQ258" s="52">
        <f t="shared" si="69"/>
        <v>0</v>
      </c>
      <c r="AR258" s="52">
        <f t="shared" si="70"/>
        <v>0</v>
      </c>
    </row>
    <row r="259" spans="1:44">
      <c r="A259" s="52">
        <v>194711</v>
      </c>
      <c r="B259" s="52">
        <v>-4.46</v>
      </c>
      <c r="C259" s="52">
        <v>-3.45</v>
      </c>
      <c r="D259" s="52">
        <v>-2.64</v>
      </c>
      <c r="E259" s="52">
        <v>-2.08</v>
      </c>
      <c r="F259" s="52">
        <v>-1.48</v>
      </c>
      <c r="G259" s="52">
        <v>-1.78</v>
      </c>
      <c r="H259" s="52">
        <v>-1.97</v>
      </c>
      <c r="I259" s="52">
        <v>-1.74</v>
      </c>
      <c r="J259" s="52">
        <v>1.06</v>
      </c>
      <c r="K259" s="52">
        <v>0.06</v>
      </c>
      <c r="L259" s="52">
        <f t="shared" ref="L259:L322" si="72">H259+K259</f>
        <v>-1.91</v>
      </c>
      <c r="M259" s="113">
        <f t="shared" ref="M259:M322" si="73">INT(A259/100)+ (A259/100-INT(A259/100))/0.12</f>
        <v>1947.9166666666658</v>
      </c>
      <c r="N259" s="52">
        <f t="shared" si="71"/>
        <v>10.96185286262401</v>
      </c>
      <c r="AA259" s="52">
        <v>194711</v>
      </c>
      <c r="AB259" s="52">
        <f t="shared" ref="AB259:AB322" si="74">H259</f>
        <v>-1.97</v>
      </c>
      <c r="AC259" s="52">
        <f t="shared" ref="AC259:AC322" si="75">E259-$K259</f>
        <v>-2.14</v>
      </c>
      <c r="AD259" s="52">
        <f t="shared" ref="AD259:AD322" si="76">G259-$K259</f>
        <v>-1.84</v>
      </c>
      <c r="AE259" s="52">
        <f t="shared" ref="AE259:AE322" si="77">B259-$K259</f>
        <v>-4.5199999999999996</v>
      </c>
      <c r="AF259" s="52">
        <f t="shared" ref="AF259:AF322" si="78">D259-$K259</f>
        <v>-2.7</v>
      </c>
      <c r="AH259" s="52">
        <f t="shared" ref="AH259:AH322" si="79">IF(AB259&lt;=AB$1093,AB259,0)</f>
        <v>0</v>
      </c>
      <c r="AI259" s="52">
        <f t="shared" ref="AI259:AI322" si="80">IF(AC259&lt;=AC$1093,AC259,0)</f>
        <v>0</v>
      </c>
      <c r="AJ259" s="52">
        <f t="shared" ref="AJ259:AJ322" si="81">IF(AD259&lt;=AD$1093,AD259,0)</f>
        <v>0</v>
      </c>
      <c r="AK259" s="52">
        <f t="shared" ref="AK259:AK322" si="82">IF(AE259&lt;=AE$1093,AE259,0)</f>
        <v>0</v>
      </c>
      <c r="AL259" s="52">
        <f t="shared" ref="AL259:AL322" si="83">IF(AF259&lt;=AF$1093,AF259,0)</f>
        <v>0</v>
      </c>
      <c r="AN259" s="52">
        <f t="shared" ref="AN259:AN322" si="84">IF(AB259&lt;=AB$1094,AB259,0)</f>
        <v>0</v>
      </c>
      <c r="AO259" s="52">
        <f t="shared" ref="AO259:AO322" si="85">IF(AC259&lt;=AC$1094,AC259,0)</f>
        <v>0</v>
      </c>
      <c r="AP259" s="52">
        <f t="shared" ref="AP259:AP322" si="86">IF(AD259&lt;=AD$1094,AD259,0)</f>
        <v>0</v>
      </c>
      <c r="AQ259" s="52">
        <f t="shared" ref="AQ259:AQ322" si="87">IF(AE259&lt;=AE$1094,AE259,0)</f>
        <v>0</v>
      </c>
      <c r="AR259" s="52">
        <f t="shared" ref="AR259:AR322" si="88">IF(AF259&lt;=AF$1094,AF259,0)</f>
        <v>0</v>
      </c>
    </row>
    <row r="260" spans="1:44">
      <c r="A260" s="52">
        <v>194712</v>
      </c>
      <c r="B260" s="52">
        <v>0.18</v>
      </c>
      <c r="C260" s="52">
        <v>1.38</v>
      </c>
      <c r="D260" s="52">
        <v>3.02</v>
      </c>
      <c r="E260" s="52">
        <v>2.02</v>
      </c>
      <c r="F260" s="52">
        <v>3.46</v>
      </c>
      <c r="G260" s="52">
        <v>6.54</v>
      </c>
      <c r="H260" s="52">
        <v>3</v>
      </c>
      <c r="I260" s="52">
        <v>-2.48</v>
      </c>
      <c r="J260" s="52">
        <v>3.69</v>
      </c>
      <c r="K260" s="52">
        <v>0.08</v>
      </c>
      <c r="L260" s="52">
        <f t="shared" si="72"/>
        <v>3.08</v>
      </c>
      <c r="M260" s="113">
        <f t="shared" si="73"/>
        <v>1947.9999999999991</v>
      </c>
      <c r="N260" s="52">
        <f t="shared" si="71"/>
        <v>10.232108109458009</v>
      </c>
      <c r="AA260" s="52">
        <v>194712</v>
      </c>
      <c r="AB260" s="52">
        <f t="shared" si="74"/>
        <v>3</v>
      </c>
      <c r="AC260" s="52">
        <f t="shared" si="75"/>
        <v>1.94</v>
      </c>
      <c r="AD260" s="52">
        <f t="shared" si="76"/>
        <v>6.46</v>
      </c>
      <c r="AE260" s="52">
        <f t="shared" si="77"/>
        <v>9.9999999999999992E-2</v>
      </c>
      <c r="AF260" s="52">
        <f t="shared" si="78"/>
        <v>2.94</v>
      </c>
      <c r="AH260" s="52">
        <f t="shared" si="79"/>
        <v>0</v>
      </c>
      <c r="AI260" s="52">
        <f t="shared" si="80"/>
        <v>0</v>
      </c>
      <c r="AJ260" s="52">
        <f t="shared" si="81"/>
        <v>0</v>
      </c>
      <c r="AK260" s="52">
        <f t="shared" si="82"/>
        <v>0</v>
      </c>
      <c r="AL260" s="52">
        <f t="shared" si="83"/>
        <v>0</v>
      </c>
      <c r="AN260" s="52">
        <f t="shared" si="84"/>
        <v>0</v>
      </c>
      <c r="AO260" s="52">
        <f t="shared" si="85"/>
        <v>0</v>
      </c>
      <c r="AP260" s="52">
        <f t="shared" si="86"/>
        <v>0</v>
      </c>
      <c r="AQ260" s="52">
        <f t="shared" si="87"/>
        <v>0</v>
      </c>
      <c r="AR260" s="52">
        <f t="shared" si="88"/>
        <v>0</v>
      </c>
    </row>
    <row r="261" spans="1:44">
      <c r="A261" s="52">
        <v>194801</v>
      </c>
      <c r="B261" s="52">
        <v>-1.75</v>
      </c>
      <c r="C261" s="52">
        <v>-2.48</v>
      </c>
      <c r="D261" s="52">
        <v>-0.2</v>
      </c>
      <c r="E261" s="52">
        <v>-4.54</v>
      </c>
      <c r="F261" s="52">
        <v>-4.04</v>
      </c>
      <c r="G261" s="52">
        <v>-3.34</v>
      </c>
      <c r="H261" s="52">
        <v>-3.93</v>
      </c>
      <c r="I261" s="52">
        <v>2.4900000000000002</v>
      </c>
      <c r="J261" s="52">
        <v>1.38</v>
      </c>
      <c r="K261" s="52">
        <v>7.0000000000000007E-2</v>
      </c>
      <c r="L261" s="52">
        <f t="shared" si="72"/>
        <v>-3.8600000000000003</v>
      </c>
      <c r="M261" s="113">
        <f t="shared" si="73"/>
        <v>1948.0833333333333</v>
      </c>
      <c r="N261" s="52">
        <f t="shared" si="71"/>
        <v>10.981097809003847</v>
      </c>
      <c r="AA261" s="52">
        <v>194801</v>
      </c>
      <c r="AB261" s="52">
        <f t="shared" si="74"/>
        <v>-3.93</v>
      </c>
      <c r="AC261" s="52">
        <f t="shared" si="75"/>
        <v>-4.6100000000000003</v>
      </c>
      <c r="AD261" s="52">
        <f t="shared" si="76"/>
        <v>-3.4099999999999997</v>
      </c>
      <c r="AE261" s="52">
        <f t="shared" si="77"/>
        <v>-1.82</v>
      </c>
      <c r="AF261" s="52">
        <f t="shared" si="78"/>
        <v>-0.27</v>
      </c>
      <c r="AH261" s="52">
        <f t="shared" si="79"/>
        <v>0</v>
      </c>
      <c r="AI261" s="52">
        <f t="shared" si="80"/>
        <v>0</v>
      </c>
      <c r="AJ261" s="52">
        <f t="shared" si="81"/>
        <v>0</v>
      </c>
      <c r="AK261" s="52">
        <f t="shared" si="82"/>
        <v>0</v>
      </c>
      <c r="AL261" s="52">
        <f t="shared" si="83"/>
        <v>0</v>
      </c>
      <c r="AN261" s="52">
        <f t="shared" si="84"/>
        <v>0</v>
      </c>
      <c r="AO261" s="52">
        <f t="shared" si="85"/>
        <v>0</v>
      </c>
      <c r="AP261" s="52">
        <f t="shared" si="86"/>
        <v>0</v>
      </c>
      <c r="AQ261" s="52">
        <f t="shared" si="87"/>
        <v>0</v>
      </c>
      <c r="AR261" s="52">
        <f t="shared" si="88"/>
        <v>0</v>
      </c>
    </row>
    <row r="262" spans="1:44">
      <c r="A262" s="52">
        <v>194802</v>
      </c>
      <c r="B262" s="52">
        <v>-5.99</v>
      </c>
      <c r="C262" s="52">
        <v>-6.38</v>
      </c>
      <c r="D262" s="52">
        <v>-5.8</v>
      </c>
      <c r="E262" s="52">
        <v>-4.6500000000000004</v>
      </c>
      <c r="F262" s="52">
        <v>-3.69</v>
      </c>
      <c r="G262" s="52">
        <v>-4.7</v>
      </c>
      <c r="H262" s="52">
        <v>-4.38</v>
      </c>
      <c r="I262" s="52">
        <v>-1.71</v>
      </c>
      <c r="J262" s="52">
        <v>7.0000000000000007E-2</v>
      </c>
      <c r="K262" s="52">
        <v>7.0000000000000007E-2</v>
      </c>
      <c r="L262" s="52">
        <f t="shared" si="72"/>
        <v>-4.3099999999999996</v>
      </c>
      <c r="M262" s="113">
        <f t="shared" si="73"/>
        <v>1948.1666666666665</v>
      </c>
      <c r="N262" s="52">
        <f t="shared" si="71"/>
        <v>11.754595232967789</v>
      </c>
      <c r="AA262" s="52">
        <v>194802</v>
      </c>
      <c r="AB262" s="52">
        <f t="shared" si="74"/>
        <v>-4.38</v>
      </c>
      <c r="AC262" s="52">
        <f t="shared" si="75"/>
        <v>-4.7200000000000006</v>
      </c>
      <c r="AD262" s="52">
        <f t="shared" si="76"/>
        <v>-4.7700000000000005</v>
      </c>
      <c r="AE262" s="52">
        <f t="shared" si="77"/>
        <v>-6.0600000000000005</v>
      </c>
      <c r="AF262" s="52">
        <f t="shared" si="78"/>
        <v>-5.87</v>
      </c>
      <c r="AH262" s="52">
        <f t="shared" si="79"/>
        <v>0</v>
      </c>
      <c r="AI262" s="52">
        <f t="shared" si="80"/>
        <v>0</v>
      </c>
      <c r="AJ262" s="52">
        <f t="shared" si="81"/>
        <v>0</v>
      </c>
      <c r="AK262" s="52">
        <f t="shared" si="82"/>
        <v>0</v>
      </c>
      <c r="AL262" s="52">
        <f t="shared" si="83"/>
        <v>0</v>
      </c>
      <c r="AN262" s="52">
        <f t="shared" si="84"/>
        <v>0</v>
      </c>
      <c r="AO262" s="52">
        <f t="shared" si="85"/>
        <v>0</v>
      </c>
      <c r="AP262" s="52">
        <f t="shared" si="86"/>
        <v>0</v>
      </c>
      <c r="AQ262" s="52">
        <f t="shared" si="87"/>
        <v>0</v>
      </c>
      <c r="AR262" s="52">
        <f t="shared" si="88"/>
        <v>0</v>
      </c>
    </row>
    <row r="263" spans="1:44">
      <c r="A263" s="52">
        <v>194803</v>
      </c>
      <c r="B263" s="52">
        <v>6.41</v>
      </c>
      <c r="C263" s="52">
        <v>8.31</v>
      </c>
      <c r="D263" s="52">
        <v>12.21</v>
      </c>
      <c r="E263" s="52">
        <v>7.82</v>
      </c>
      <c r="F263" s="52">
        <v>7.72</v>
      </c>
      <c r="G263" s="52">
        <v>11</v>
      </c>
      <c r="H263" s="52">
        <v>8.07</v>
      </c>
      <c r="I263" s="52">
        <v>0.13</v>
      </c>
      <c r="J263" s="52">
        <v>4.49</v>
      </c>
      <c r="K263" s="52">
        <v>0.09</v>
      </c>
      <c r="L263" s="52">
        <f t="shared" si="72"/>
        <v>8.16</v>
      </c>
      <c r="M263" s="113">
        <f t="shared" si="73"/>
        <v>1948.2499999999998</v>
      </c>
      <c r="N263" s="52">
        <f t="shared" si="71"/>
        <v>14.372916449792898</v>
      </c>
      <c r="AA263" s="52">
        <v>194803</v>
      </c>
      <c r="AB263" s="52">
        <f t="shared" si="74"/>
        <v>8.07</v>
      </c>
      <c r="AC263" s="52">
        <f t="shared" si="75"/>
        <v>7.73</v>
      </c>
      <c r="AD263" s="52">
        <f t="shared" si="76"/>
        <v>10.91</v>
      </c>
      <c r="AE263" s="52">
        <f t="shared" si="77"/>
        <v>6.32</v>
      </c>
      <c r="AF263" s="52">
        <f t="shared" si="78"/>
        <v>12.120000000000001</v>
      </c>
      <c r="AH263" s="52">
        <f t="shared" si="79"/>
        <v>0</v>
      </c>
      <c r="AI263" s="52">
        <f t="shared" si="80"/>
        <v>0</v>
      </c>
      <c r="AJ263" s="52">
        <f t="shared" si="81"/>
        <v>0</v>
      </c>
      <c r="AK263" s="52">
        <f t="shared" si="82"/>
        <v>0</v>
      </c>
      <c r="AL263" s="52">
        <f t="shared" si="83"/>
        <v>0</v>
      </c>
      <c r="AN263" s="52">
        <f t="shared" si="84"/>
        <v>0</v>
      </c>
      <c r="AO263" s="52">
        <f t="shared" si="85"/>
        <v>0</v>
      </c>
      <c r="AP263" s="52">
        <f t="shared" si="86"/>
        <v>0</v>
      </c>
      <c r="AQ263" s="52">
        <f t="shared" si="87"/>
        <v>0</v>
      </c>
      <c r="AR263" s="52">
        <f t="shared" si="88"/>
        <v>0</v>
      </c>
    </row>
    <row r="264" spans="1:44">
      <c r="A264" s="52">
        <v>194804</v>
      </c>
      <c r="B264" s="52">
        <v>1.29</v>
      </c>
      <c r="C264" s="52">
        <v>2.8</v>
      </c>
      <c r="D264" s="52">
        <v>4.67</v>
      </c>
      <c r="E264" s="52">
        <v>2.27</v>
      </c>
      <c r="F264" s="52">
        <v>4.37</v>
      </c>
      <c r="G264" s="52">
        <v>7.1</v>
      </c>
      <c r="H264" s="52">
        <v>3.65</v>
      </c>
      <c r="I264" s="52">
        <v>-1.66</v>
      </c>
      <c r="J264" s="52">
        <v>4.0999999999999996</v>
      </c>
      <c r="K264" s="52">
        <v>0.08</v>
      </c>
      <c r="L264" s="52">
        <f t="shared" si="72"/>
        <v>3.73</v>
      </c>
      <c r="M264" s="113">
        <f t="shared" si="73"/>
        <v>1948.333333333333</v>
      </c>
      <c r="N264" s="52">
        <f t="shared" si="71"/>
        <v>13.504071776521869</v>
      </c>
      <c r="AA264" s="52">
        <v>194804</v>
      </c>
      <c r="AB264" s="52">
        <f t="shared" si="74"/>
        <v>3.65</v>
      </c>
      <c r="AC264" s="52">
        <f t="shared" si="75"/>
        <v>2.19</v>
      </c>
      <c r="AD264" s="52">
        <f t="shared" si="76"/>
        <v>7.02</v>
      </c>
      <c r="AE264" s="52">
        <f t="shared" si="77"/>
        <v>1.21</v>
      </c>
      <c r="AF264" s="52">
        <f t="shared" si="78"/>
        <v>4.59</v>
      </c>
      <c r="AH264" s="52">
        <f t="shared" si="79"/>
        <v>0</v>
      </c>
      <c r="AI264" s="52">
        <f t="shared" si="80"/>
        <v>0</v>
      </c>
      <c r="AJ264" s="52">
        <f t="shared" si="81"/>
        <v>0</v>
      </c>
      <c r="AK264" s="52">
        <f t="shared" si="82"/>
        <v>0</v>
      </c>
      <c r="AL264" s="52">
        <f t="shared" si="83"/>
        <v>0</v>
      </c>
      <c r="AN264" s="52">
        <f t="shared" si="84"/>
        <v>0</v>
      </c>
      <c r="AO264" s="52">
        <f t="shared" si="85"/>
        <v>0</v>
      </c>
      <c r="AP264" s="52">
        <f t="shared" si="86"/>
        <v>0</v>
      </c>
      <c r="AQ264" s="52">
        <f t="shared" si="87"/>
        <v>0</v>
      </c>
      <c r="AR264" s="52">
        <f t="shared" si="88"/>
        <v>0</v>
      </c>
    </row>
    <row r="265" spans="1:44">
      <c r="A265" s="52">
        <v>194805</v>
      </c>
      <c r="B265" s="52">
        <v>9.34</v>
      </c>
      <c r="C265" s="52">
        <v>8.7100000000000009</v>
      </c>
      <c r="D265" s="52">
        <v>7.55</v>
      </c>
      <c r="E265" s="52">
        <v>8.51</v>
      </c>
      <c r="F265" s="52">
        <v>6.46</v>
      </c>
      <c r="G265" s="52">
        <v>7.83</v>
      </c>
      <c r="H265" s="52">
        <v>7.3</v>
      </c>
      <c r="I265" s="52">
        <v>0.93</v>
      </c>
      <c r="J265" s="52">
        <v>-1.23</v>
      </c>
      <c r="K265" s="52">
        <v>0.08</v>
      </c>
      <c r="L265" s="52">
        <f t="shared" si="72"/>
        <v>7.38</v>
      </c>
      <c r="M265" s="113">
        <f t="shared" si="73"/>
        <v>1948.4166666666663</v>
      </c>
      <c r="N265" s="52">
        <f t="shared" si="71"/>
        <v>14.613963434767696</v>
      </c>
      <c r="AA265" s="52">
        <v>194805</v>
      </c>
      <c r="AB265" s="52">
        <f t="shared" si="74"/>
        <v>7.3</v>
      </c>
      <c r="AC265" s="52">
        <f t="shared" si="75"/>
        <v>8.43</v>
      </c>
      <c r="AD265" s="52">
        <f t="shared" si="76"/>
        <v>7.75</v>
      </c>
      <c r="AE265" s="52">
        <f t="shared" si="77"/>
        <v>9.26</v>
      </c>
      <c r="AF265" s="52">
        <f t="shared" si="78"/>
        <v>7.47</v>
      </c>
      <c r="AH265" s="52">
        <f t="shared" si="79"/>
        <v>0</v>
      </c>
      <c r="AI265" s="52">
        <f t="shared" si="80"/>
        <v>0</v>
      </c>
      <c r="AJ265" s="52">
        <f t="shared" si="81"/>
        <v>0</v>
      </c>
      <c r="AK265" s="52">
        <f t="shared" si="82"/>
        <v>0</v>
      </c>
      <c r="AL265" s="52">
        <f t="shared" si="83"/>
        <v>0</v>
      </c>
      <c r="AN265" s="52">
        <f t="shared" si="84"/>
        <v>0</v>
      </c>
      <c r="AO265" s="52">
        <f t="shared" si="85"/>
        <v>0</v>
      </c>
      <c r="AP265" s="52">
        <f t="shared" si="86"/>
        <v>0</v>
      </c>
      <c r="AQ265" s="52">
        <f t="shared" si="87"/>
        <v>0</v>
      </c>
      <c r="AR265" s="52">
        <f t="shared" si="88"/>
        <v>0</v>
      </c>
    </row>
    <row r="266" spans="1:44">
      <c r="A266" s="52">
        <v>194806</v>
      </c>
      <c r="B266" s="52">
        <v>-2.86</v>
      </c>
      <c r="C266" s="52">
        <v>-1.63</v>
      </c>
      <c r="D266" s="52">
        <v>0.32</v>
      </c>
      <c r="E266" s="52">
        <v>-0.62</v>
      </c>
      <c r="F266" s="52">
        <v>0.33</v>
      </c>
      <c r="G266" s="52">
        <v>1.7</v>
      </c>
      <c r="H266" s="52">
        <v>-0.1</v>
      </c>
      <c r="I266" s="52">
        <v>-1.86</v>
      </c>
      <c r="J266" s="52">
        <v>2.75</v>
      </c>
      <c r="K266" s="52">
        <v>0.09</v>
      </c>
      <c r="L266" s="52">
        <f t="shared" si="72"/>
        <v>-1.0000000000000009E-2</v>
      </c>
      <c r="M266" s="113">
        <f t="shared" si="73"/>
        <v>1948.4999999999995</v>
      </c>
      <c r="N266" s="52">
        <f t="shared" si="71"/>
        <v>14.189518218485334</v>
      </c>
      <c r="AA266" s="52">
        <v>194806</v>
      </c>
      <c r="AB266" s="52">
        <f t="shared" si="74"/>
        <v>-0.1</v>
      </c>
      <c r="AC266" s="52">
        <f t="shared" si="75"/>
        <v>-0.71</v>
      </c>
      <c r="AD266" s="52">
        <f t="shared" si="76"/>
        <v>1.6099999999999999</v>
      </c>
      <c r="AE266" s="52">
        <f t="shared" si="77"/>
        <v>-2.9499999999999997</v>
      </c>
      <c r="AF266" s="52">
        <f t="shared" si="78"/>
        <v>0.23</v>
      </c>
      <c r="AH266" s="52">
        <f t="shared" si="79"/>
        <v>0</v>
      </c>
      <c r="AI266" s="52">
        <f t="shared" si="80"/>
        <v>0</v>
      </c>
      <c r="AJ266" s="52">
        <f t="shared" si="81"/>
        <v>0</v>
      </c>
      <c r="AK266" s="52">
        <f t="shared" si="82"/>
        <v>0</v>
      </c>
      <c r="AL266" s="52">
        <f t="shared" si="83"/>
        <v>0</v>
      </c>
      <c r="AN266" s="52">
        <f t="shared" si="84"/>
        <v>0</v>
      </c>
      <c r="AO266" s="52">
        <f t="shared" si="85"/>
        <v>0</v>
      </c>
      <c r="AP266" s="52">
        <f t="shared" si="86"/>
        <v>0</v>
      </c>
      <c r="AQ266" s="52">
        <f t="shared" si="87"/>
        <v>0</v>
      </c>
      <c r="AR266" s="52">
        <f t="shared" si="88"/>
        <v>0</v>
      </c>
    </row>
    <row r="267" spans="1:44">
      <c r="A267" s="52">
        <v>194807</v>
      </c>
      <c r="B267" s="52">
        <v>-4.96</v>
      </c>
      <c r="C267" s="52">
        <v>-5.2</v>
      </c>
      <c r="D267" s="52">
        <v>-5.47</v>
      </c>
      <c r="E267" s="52">
        <v>-5.01</v>
      </c>
      <c r="F267" s="52">
        <v>-5.31</v>
      </c>
      <c r="G267" s="52">
        <v>-4.3499999999999996</v>
      </c>
      <c r="H267" s="52">
        <v>-5.09</v>
      </c>
      <c r="I267" s="52">
        <v>-0.32</v>
      </c>
      <c r="J267" s="52">
        <v>7.0000000000000007E-2</v>
      </c>
      <c r="K267" s="52">
        <v>0.08</v>
      </c>
      <c r="L267" s="52">
        <f t="shared" si="72"/>
        <v>-5.01</v>
      </c>
      <c r="M267" s="113">
        <f t="shared" si="73"/>
        <v>1948.5833333333328</v>
      </c>
      <c r="N267" s="52">
        <f t="shared" si="71"/>
        <v>15.164557961965727</v>
      </c>
      <c r="AA267" s="52">
        <v>194807</v>
      </c>
      <c r="AB267" s="52">
        <f t="shared" si="74"/>
        <v>-5.09</v>
      </c>
      <c r="AC267" s="52">
        <f t="shared" si="75"/>
        <v>-5.09</v>
      </c>
      <c r="AD267" s="52">
        <f t="shared" si="76"/>
        <v>-4.43</v>
      </c>
      <c r="AE267" s="52">
        <f t="shared" si="77"/>
        <v>-5.04</v>
      </c>
      <c r="AF267" s="52">
        <f t="shared" si="78"/>
        <v>-5.55</v>
      </c>
      <c r="AH267" s="52">
        <f t="shared" si="79"/>
        <v>0</v>
      </c>
      <c r="AI267" s="52">
        <f t="shared" si="80"/>
        <v>0</v>
      </c>
      <c r="AJ267" s="52">
        <f t="shared" si="81"/>
        <v>0</v>
      </c>
      <c r="AK267" s="52">
        <f t="shared" si="82"/>
        <v>0</v>
      </c>
      <c r="AL267" s="52">
        <f t="shared" si="83"/>
        <v>0</v>
      </c>
      <c r="AN267" s="52">
        <f t="shared" si="84"/>
        <v>0</v>
      </c>
      <c r="AO267" s="52">
        <f t="shared" si="85"/>
        <v>0</v>
      </c>
      <c r="AP267" s="52">
        <f t="shared" si="86"/>
        <v>0</v>
      </c>
      <c r="AQ267" s="52">
        <f t="shared" si="87"/>
        <v>0</v>
      </c>
      <c r="AR267" s="52">
        <f t="shared" si="88"/>
        <v>0</v>
      </c>
    </row>
    <row r="268" spans="1:44">
      <c r="A268" s="52">
        <v>194808</v>
      </c>
      <c r="B268" s="52">
        <v>-1.18</v>
      </c>
      <c r="C268" s="52">
        <v>-0.52</v>
      </c>
      <c r="D268" s="52">
        <v>-0.35</v>
      </c>
      <c r="E268" s="52">
        <v>0.88</v>
      </c>
      <c r="F268" s="52">
        <v>-0.21</v>
      </c>
      <c r="G268" s="52">
        <v>0.59</v>
      </c>
      <c r="H268" s="52">
        <v>0.25</v>
      </c>
      <c r="I268" s="52">
        <v>-1.1000000000000001</v>
      </c>
      <c r="J268" s="52">
        <v>0.27</v>
      </c>
      <c r="K268" s="52">
        <v>0.09</v>
      </c>
      <c r="L268" s="52">
        <f t="shared" si="72"/>
        <v>0.33999999999999997</v>
      </c>
      <c r="M268" s="113">
        <f t="shared" si="73"/>
        <v>1948.6666666666661</v>
      </c>
      <c r="N268" s="52">
        <f t="shared" si="71"/>
        <v>14.964307534931242</v>
      </c>
      <c r="AA268" s="52">
        <v>194808</v>
      </c>
      <c r="AB268" s="52">
        <f t="shared" si="74"/>
        <v>0.25</v>
      </c>
      <c r="AC268" s="52">
        <f t="shared" si="75"/>
        <v>0.79</v>
      </c>
      <c r="AD268" s="52">
        <f t="shared" si="76"/>
        <v>0.5</v>
      </c>
      <c r="AE268" s="52">
        <f t="shared" si="77"/>
        <v>-1.27</v>
      </c>
      <c r="AF268" s="52">
        <f t="shared" si="78"/>
        <v>-0.43999999999999995</v>
      </c>
      <c r="AH268" s="52">
        <f t="shared" si="79"/>
        <v>0</v>
      </c>
      <c r="AI268" s="52">
        <f t="shared" si="80"/>
        <v>0</v>
      </c>
      <c r="AJ268" s="52">
        <f t="shared" si="81"/>
        <v>0</v>
      </c>
      <c r="AK268" s="52">
        <f t="shared" si="82"/>
        <v>0</v>
      </c>
      <c r="AL268" s="52">
        <f t="shared" si="83"/>
        <v>0</v>
      </c>
      <c r="AN268" s="52">
        <f t="shared" si="84"/>
        <v>0</v>
      </c>
      <c r="AO268" s="52">
        <f t="shared" si="85"/>
        <v>0</v>
      </c>
      <c r="AP268" s="52">
        <f t="shared" si="86"/>
        <v>0</v>
      </c>
      <c r="AQ268" s="52">
        <f t="shared" si="87"/>
        <v>0</v>
      </c>
      <c r="AR268" s="52">
        <f t="shared" si="88"/>
        <v>0</v>
      </c>
    </row>
    <row r="269" spans="1:44">
      <c r="A269" s="52">
        <v>194809</v>
      </c>
      <c r="B269" s="52">
        <v>-2.93</v>
      </c>
      <c r="C269" s="52">
        <v>-4.16</v>
      </c>
      <c r="D269" s="52">
        <v>-5.5</v>
      </c>
      <c r="E269" s="52">
        <v>-2.73</v>
      </c>
      <c r="F269" s="52">
        <v>-2.44</v>
      </c>
      <c r="G269" s="52">
        <v>-3.73</v>
      </c>
      <c r="H269" s="52">
        <v>-2.97</v>
      </c>
      <c r="I269" s="52">
        <v>-1.23</v>
      </c>
      <c r="J269" s="52">
        <v>-1.79</v>
      </c>
      <c r="K269" s="52">
        <v>0.04</v>
      </c>
      <c r="L269" s="52">
        <f t="shared" si="72"/>
        <v>-2.93</v>
      </c>
      <c r="M269" s="113">
        <f t="shared" si="73"/>
        <v>1948.7499999999993</v>
      </c>
      <c r="N269" s="52">
        <f t="shared" si="71"/>
        <v>15.380359376342753</v>
      </c>
      <c r="AA269" s="52">
        <v>194809</v>
      </c>
      <c r="AB269" s="52">
        <f t="shared" si="74"/>
        <v>-2.97</v>
      </c>
      <c r="AC269" s="52">
        <f t="shared" si="75"/>
        <v>-2.77</v>
      </c>
      <c r="AD269" s="52">
        <f t="shared" si="76"/>
        <v>-3.77</v>
      </c>
      <c r="AE269" s="52">
        <f t="shared" si="77"/>
        <v>-2.97</v>
      </c>
      <c r="AF269" s="52">
        <f t="shared" si="78"/>
        <v>-5.54</v>
      </c>
      <c r="AH269" s="52">
        <f t="shared" si="79"/>
        <v>0</v>
      </c>
      <c r="AI269" s="52">
        <f t="shared" si="80"/>
        <v>0</v>
      </c>
      <c r="AJ269" s="52">
        <f t="shared" si="81"/>
        <v>0</v>
      </c>
      <c r="AK269" s="52">
        <f t="shared" si="82"/>
        <v>0</v>
      </c>
      <c r="AL269" s="52">
        <f t="shared" si="83"/>
        <v>0</v>
      </c>
      <c r="AN269" s="52">
        <f t="shared" si="84"/>
        <v>0</v>
      </c>
      <c r="AO269" s="52">
        <f t="shared" si="85"/>
        <v>0</v>
      </c>
      <c r="AP269" s="52">
        <f t="shared" si="86"/>
        <v>0</v>
      </c>
      <c r="AQ269" s="52">
        <f t="shared" si="87"/>
        <v>0</v>
      </c>
      <c r="AR269" s="52">
        <f t="shared" si="88"/>
        <v>0</v>
      </c>
    </row>
    <row r="270" spans="1:44">
      <c r="A270" s="52">
        <v>194810</v>
      </c>
      <c r="B270" s="52">
        <v>4.09</v>
      </c>
      <c r="C270" s="52">
        <v>4.58</v>
      </c>
      <c r="D270" s="52">
        <v>5.38</v>
      </c>
      <c r="E270" s="52">
        <v>6.43</v>
      </c>
      <c r="F270" s="52">
        <v>5.85</v>
      </c>
      <c r="G270" s="52">
        <v>6.27</v>
      </c>
      <c r="H270" s="52">
        <v>5.96</v>
      </c>
      <c r="I270" s="52">
        <v>-1.5</v>
      </c>
      <c r="J270" s="52">
        <v>0.56000000000000005</v>
      </c>
      <c r="K270" s="52">
        <v>0.04</v>
      </c>
      <c r="L270" s="52">
        <f t="shared" si="72"/>
        <v>6</v>
      </c>
      <c r="M270" s="113">
        <f t="shared" si="73"/>
        <v>1948.8333333333326</v>
      </c>
      <c r="N270" s="52">
        <f t="shared" si="71"/>
        <v>16.234095153550918</v>
      </c>
      <c r="AA270" s="52">
        <v>194810</v>
      </c>
      <c r="AB270" s="52">
        <f t="shared" si="74"/>
        <v>5.96</v>
      </c>
      <c r="AC270" s="52">
        <f t="shared" si="75"/>
        <v>6.39</v>
      </c>
      <c r="AD270" s="52">
        <f t="shared" si="76"/>
        <v>6.2299999999999995</v>
      </c>
      <c r="AE270" s="52">
        <f t="shared" si="77"/>
        <v>4.05</v>
      </c>
      <c r="AF270" s="52">
        <f t="shared" si="78"/>
        <v>5.34</v>
      </c>
      <c r="AH270" s="52">
        <f t="shared" si="79"/>
        <v>0</v>
      </c>
      <c r="AI270" s="52">
        <f t="shared" si="80"/>
        <v>0</v>
      </c>
      <c r="AJ270" s="52">
        <f t="shared" si="81"/>
        <v>0</v>
      </c>
      <c r="AK270" s="52">
        <f t="shared" si="82"/>
        <v>0</v>
      </c>
      <c r="AL270" s="52">
        <f t="shared" si="83"/>
        <v>0</v>
      </c>
      <c r="AN270" s="52">
        <f t="shared" si="84"/>
        <v>0</v>
      </c>
      <c r="AO270" s="52">
        <f t="shared" si="85"/>
        <v>0</v>
      </c>
      <c r="AP270" s="52">
        <f t="shared" si="86"/>
        <v>0</v>
      </c>
      <c r="AQ270" s="52">
        <f t="shared" si="87"/>
        <v>0</v>
      </c>
      <c r="AR270" s="52">
        <f t="shared" si="88"/>
        <v>0</v>
      </c>
    </row>
    <row r="271" spans="1:44">
      <c r="A271" s="52">
        <v>194811</v>
      </c>
      <c r="B271" s="52">
        <v>-9.6999999999999993</v>
      </c>
      <c r="C271" s="52">
        <v>-9.69</v>
      </c>
      <c r="D271" s="52">
        <v>-12.94</v>
      </c>
      <c r="E271" s="52">
        <v>-8.34</v>
      </c>
      <c r="F271" s="52">
        <v>-8.73</v>
      </c>
      <c r="G271" s="52">
        <v>-13.39</v>
      </c>
      <c r="H271" s="52">
        <v>-9.3000000000000007</v>
      </c>
      <c r="I271" s="52">
        <v>-0.62</v>
      </c>
      <c r="J271" s="52">
        <v>-4.1399999999999997</v>
      </c>
      <c r="K271" s="52">
        <v>0.04</v>
      </c>
      <c r="L271" s="52">
        <f t="shared" si="72"/>
        <v>-9.2600000000000016</v>
      </c>
      <c r="M271" s="113">
        <f t="shared" si="73"/>
        <v>1948.9166666666658</v>
      </c>
      <c r="N271" s="52">
        <f t="shared" si="71"/>
        <v>19.021772214539268</v>
      </c>
      <c r="AA271" s="52">
        <v>194811</v>
      </c>
      <c r="AB271" s="52">
        <f t="shared" si="74"/>
        <v>-9.3000000000000007</v>
      </c>
      <c r="AC271" s="52">
        <f t="shared" si="75"/>
        <v>-8.379999999999999</v>
      </c>
      <c r="AD271" s="52">
        <f t="shared" si="76"/>
        <v>-13.43</v>
      </c>
      <c r="AE271" s="52">
        <f t="shared" si="77"/>
        <v>-9.7399999999999984</v>
      </c>
      <c r="AF271" s="52">
        <f t="shared" si="78"/>
        <v>-12.979999999999999</v>
      </c>
      <c r="AH271" s="52">
        <f t="shared" si="79"/>
        <v>0</v>
      </c>
      <c r="AI271" s="52">
        <f t="shared" si="80"/>
        <v>0</v>
      </c>
      <c r="AJ271" s="52">
        <f t="shared" si="81"/>
        <v>0</v>
      </c>
      <c r="AK271" s="52">
        <f t="shared" si="82"/>
        <v>0</v>
      </c>
      <c r="AL271" s="52">
        <f t="shared" si="83"/>
        <v>0</v>
      </c>
      <c r="AN271" s="52">
        <f t="shared" si="84"/>
        <v>0</v>
      </c>
      <c r="AO271" s="52">
        <f t="shared" si="85"/>
        <v>0</v>
      </c>
      <c r="AP271" s="52">
        <f t="shared" si="86"/>
        <v>-13.43</v>
      </c>
      <c r="AQ271" s="52">
        <f t="shared" si="87"/>
        <v>0</v>
      </c>
      <c r="AR271" s="52">
        <f t="shared" si="88"/>
        <v>0</v>
      </c>
    </row>
    <row r="272" spans="1:44">
      <c r="A272" s="52">
        <v>194812</v>
      </c>
      <c r="B272" s="52">
        <v>1.41</v>
      </c>
      <c r="C272" s="52">
        <v>0</v>
      </c>
      <c r="D272" s="52">
        <v>0.17</v>
      </c>
      <c r="E272" s="52">
        <v>4.93</v>
      </c>
      <c r="F272" s="52">
        <v>2.76</v>
      </c>
      <c r="G272" s="52">
        <v>2.29</v>
      </c>
      <c r="H272" s="52">
        <v>3.26</v>
      </c>
      <c r="I272" s="52">
        <v>-2.8</v>
      </c>
      <c r="J272" s="52">
        <v>-1.94</v>
      </c>
      <c r="K272" s="52">
        <v>0.04</v>
      </c>
      <c r="L272" s="52">
        <f t="shared" si="72"/>
        <v>3.3</v>
      </c>
      <c r="M272" s="113">
        <f t="shared" si="73"/>
        <v>1948.9999999999991</v>
      </c>
      <c r="N272" s="52">
        <f t="shared" si="71"/>
        <v>19.065176250287994</v>
      </c>
      <c r="AA272" s="52">
        <v>194812</v>
      </c>
      <c r="AB272" s="52">
        <f t="shared" si="74"/>
        <v>3.26</v>
      </c>
      <c r="AC272" s="52">
        <f t="shared" si="75"/>
        <v>4.8899999999999997</v>
      </c>
      <c r="AD272" s="52">
        <f t="shared" si="76"/>
        <v>2.25</v>
      </c>
      <c r="AE272" s="52">
        <f t="shared" si="77"/>
        <v>1.3699999999999999</v>
      </c>
      <c r="AF272" s="52">
        <f t="shared" si="78"/>
        <v>0.13</v>
      </c>
      <c r="AH272" s="52">
        <f t="shared" si="79"/>
        <v>0</v>
      </c>
      <c r="AI272" s="52">
        <f t="shared" si="80"/>
        <v>0</v>
      </c>
      <c r="AJ272" s="52">
        <f t="shared" si="81"/>
        <v>0</v>
      </c>
      <c r="AK272" s="52">
        <f t="shared" si="82"/>
        <v>0</v>
      </c>
      <c r="AL272" s="52">
        <f t="shared" si="83"/>
        <v>0</v>
      </c>
      <c r="AN272" s="52">
        <f t="shared" si="84"/>
        <v>0</v>
      </c>
      <c r="AO272" s="52">
        <f t="shared" si="85"/>
        <v>0</v>
      </c>
      <c r="AP272" s="52">
        <f t="shared" si="86"/>
        <v>0</v>
      </c>
      <c r="AQ272" s="52">
        <f t="shared" si="87"/>
        <v>0</v>
      </c>
      <c r="AR272" s="52">
        <f t="shared" si="88"/>
        <v>0</v>
      </c>
    </row>
    <row r="273" spans="1:44">
      <c r="A273" s="52">
        <v>194901</v>
      </c>
      <c r="B273" s="52">
        <v>1.41</v>
      </c>
      <c r="C273" s="52">
        <v>1.85</v>
      </c>
      <c r="D273" s="52">
        <v>2.98</v>
      </c>
      <c r="E273" s="52">
        <v>0.56000000000000005</v>
      </c>
      <c r="F273" s="52">
        <v>-1.08</v>
      </c>
      <c r="G273" s="52">
        <v>1.33</v>
      </c>
      <c r="H273" s="52">
        <v>0.23</v>
      </c>
      <c r="I273" s="52">
        <v>1.81</v>
      </c>
      <c r="J273" s="52">
        <v>1.17</v>
      </c>
      <c r="K273" s="52">
        <v>0.1</v>
      </c>
      <c r="L273" s="52">
        <f t="shared" si="72"/>
        <v>0.33</v>
      </c>
      <c r="M273" s="113">
        <f t="shared" si="73"/>
        <v>1949.0833333333333</v>
      </c>
      <c r="N273" s="52">
        <f t="shared" si="71"/>
        <v>18.521855394984794</v>
      </c>
      <c r="AA273" s="52">
        <v>194901</v>
      </c>
      <c r="AB273" s="52">
        <f t="shared" si="74"/>
        <v>0.23</v>
      </c>
      <c r="AC273" s="52">
        <f t="shared" si="75"/>
        <v>0.46000000000000008</v>
      </c>
      <c r="AD273" s="52">
        <f t="shared" si="76"/>
        <v>1.23</v>
      </c>
      <c r="AE273" s="52">
        <f t="shared" si="77"/>
        <v>1.3099999999999998</v>
      </c>
      <c r="AF273" s="52">
        <f t="shared" si="78"/>
        <v>2.88</v>
      </c>
      <c r="AH273" s="52">
        <f t="shared" si="79"/>
        <v>0</v>
      </c>
      <c r="AI273" s="52">
        <f t="shared" si="80"/>
        <v>0</v>
      </c>
      <c r="AJ273" s="52">
        <f t="shared" si="81"/>
        <v>0</v>
      </c>
      <c r="AK273" s="52">
        <f t="shared" si="82"/>
        <v>0</v>
      </c>
      <c r="AL273" s="52">
        <f t="shared" si="83"/>
        <v>0</v>
      </c>
      <c r="AN273" s="52">
        <f t="shared" si="84"/>
        <v>0</v>
      </c>
      <c r="AO273" s="52">
        <f t="shared" si="85"/>
        <v>0</v>
      </c>
      <c r="AP273" s="52">
        <f t="shared" si="86"/>
        <v>0</v>
      </c>
      <c r="AQ273" s="52">
        <f t="shared" si="87"/>
        <v>0</v>
      </c>
      <c r="AR273" s="52">
        <f t="shared" si="88"/>
        <v>0</v>
      </c>
    </row>
    <row r="274" spans="1:44">
      <c r="A274" s="52">
        <v>194902</v>
      </c>
      <c r="B274" s="52">
        <v>-5.34</v>
      </c>
      <c r="C274" s="52">
        <v>-3.97</v>
      </c>
      <c r="D274" s="52">
        <v>-5.61</v>
      </c>
      <c r="E274" s="52">
        <v>-2.48</v>
      </c>
      <c r="F274" s="52">
        <v>-2.73</v>
      </c>
      <c r="G274" s="52">
        <v>-4.04</v>
      </c>
      <c r="H274" s="52">
        <v>-2.93</v>
      </c>
      <c r="I274" s="52">
        <v>-1.89</v>
      </c>
      <c r="J274" s="52">
        <v>-0.91</v>
      </c>
      <c r="K274" s="52">
        <v>0.09</v>
      </c>
      <c r="L274" s="52">
        <f t="shared" si="72"/>
        <v>-2.8400000000000003</v>
      </c>
      <c r="M274" s="113">
        <f t="shared" si="73"/>
        <v>1949.1666666666665</v>
      </c>
      <c r="N274" s="52">
        <f t="shared" si="71"/>
        <v>18.151889207963499</v>
      </c>
      <c r="AA274" s="52">
        <v>194902</v>
      </c>
      <c r="AB274" s="52">
        <f t="shared" si="74"/>
        <v>-2.93</v>
      </c>
      <c r="AC274" s="52">
        <f t="shared" si="75"/>
        <v>-2.57</v>
      </c>
      <c r="AD274" s="52">
        <f t="shared" si="76"/>
        <v>-4.13</v>
      </c>
      <c r="AE274" s="52">
        <f t="shared" si="77"/>
        <v>-5.43</v>
      </c>
      <c r="AF274" s="52">
        <f t="shared" si="78"/>
        <v>-5.7</v>
      </c>
      <c r="AH274" s="52">
        <f t="shared" si="79"/>
        <v>0</v>
      </c>
      <c r="AI274" s="52">
        <f t="shared" si="80"/>
        <v>0</v>
      </c>
      <c r="AJ274" s="52">
        <f t="shared" si="81"/>
        <v>0</v>
      </c>
      <c r="AK274" s="52">
        <f t="shared" si="82"/>
        <v>0</v>
      </c>
      <c r="AL274" s="52">
        <f t="shared" si="83"/>
        <v>0</v>
      </c>
      <c r="AN274" s="52">
        <f t="shared" si="84"/>
        <v>0</v>
      </c>
      <c r="AO274" s="52">
        <f t="shared" si="85"/>
        <v>0</v>
      </c>
      <c r="AP274" s="52">
        <f t="shared" si="86"/>
        <v>0</v>
      </c>
      <c r="AQ274" s="52">
        <f t="shared" si="87"/>
        <v>0</v>
      </c>
      <c r="AR274" s="52">
        <f t="shared" si="88"/>
        <v>0</v>
      </c>
    </row>
    <row r="275" spans="1:44">
      <c r="A275" s="52">
        <v>194903</v>
      </c>
      <c r="B275" s="52">
        <v>6.33</v>
      </c>
      <c r="C275" s="52">
        <v>5.61</v>
      </c>
      <c r="D275" s="52">
        <v>8.18</v>
      </c>
      <c r="E275" s="52">
        <v>4.2300000000000004</v>
      </c>
      <c r="F275" s="52">
        <v>3.4</v>
      </c>
      <c r="G275" s="52">
        <v>5.05</v>
      </c>
      <c r="H275" s="52">
        <v>4.04</v>
      </c>
      <c r="I275" s="52">
        <v>2.48</v>
      </c>
      <c r="J275" s="52">
        <v>1.34</v>
      </c>
      <c r="K275" s="52">
        <v>0.1</v>
      </c>
      <c r="L275" s="52">
        <f t="shared" si="72"/>
        <v>4.1399999999999997</v>
      </c>
      <c r="M275" s="113">
        <f t="shared" si="73"/>
        <v>1949.2499999999998</v>
      </c>
      <c r="N275" s="52">
        <f t="shared" si="71"/>
        <v>16.759423943235369</v>
      </c>
      <c r="AA275" s="52">
        <v>194903</v>
      </c>
      <c r="AB275" s="52">
        <f t="shared" si="74"/>
        <v>4.04</v>
      </c>
      <c r="AC275" s="52">
        <f t="shared" si="75"/>
        <v>4.1300000000000008</v>
      </c>
      <c r="AD275" s="52">
        <f t="shared" si="76"/>
        <v>4.95</v>
      </c>
      <c r="AE275" s="52">
        <f t="shared" si="77"/>
        <v>6.23</v>
      </c>
      <c r="AF275" s="52">
        <f t="shared" si="78"/>
        <v>8.08</v>
      </c>
      <c r="AH275" s="52">
        <f t="shared" si="79"/>
        <v>0</v>
      </c>
      <c r="AI275" s="52">
        <f t="shared" si="80"/>
        <v>0</v>
      </c>
      <c r="AJ275" s="52">
        <f t="shared" si="81"/>
        <v>0</v>
      </c>
      <c r="AK275" s="52">
        <f t="shared" si="82"/>
        <v>0</v>
      </c>
      <c r="AL275" s="52">
        <f t="shared" si="83"/>
        <v>0</v>
      </c>
      <c r="AN275" s="52">
        <f t="shared" si="84"/>
        <v>0</v>
      </c>
      <c r="AO275" s="52">
        <f t="shared" si="85"/>
        <v>0</v>
      </c>
      <c r="AP275" s="52">
        <f t="shared" si="86"/>
        <v>0</v>
      </c>
      <c r="AQ275" s="52">
        <f t="shared" si="87"/>
        <v>0</v>
      </c>
      <c r="AR275" s="52">
        <f t="shared" si="88"/>
        <v>0</v>
      </c>
    </row>
    <row r="276" spans="1:44">
      <c r="A276" s="52">
        <v>194904</v>
      </c>
      <c r="B276" s="52">
        <v>-1.56</v>
      </c>
      <c r="C276" s="52">
        <v>-3.08</v>
      </c>
      <c r="D276" s="52">
        <v>-3.37</v>
      </c>
      <c r="E276" s="52">
        <v>-2.08</v>
      </c>
      <c r="F276" s="52">
        <v>-0.66</v>
      </c>
      <c r="G276" s="52">
        <v>-2.62</v>
      </c>
      <c r="H276" s="52">
        <v>-1.87</v>
      </c>
      <c r="I276" s="52">
        <v>-0.89</v>
      </c>
      <c r="J276" s="52">
        <v>-1.18</v>
      </c>
      <c r="K276" s="52">
        <v>0.09</v>
      </c>
      <c r="L276" s="52">
        <f t="shared" si="72"/>
        <v>-1.78</v>
      </c>
      <c r="M276" s="113">
        <f t="shared" si="73"/>
        <v>1949.333333333333</v>
      </c>
      <c r="N276" s="52">
        <f t="shared" ref="N276:N339" si="89">_xlfn.STDEV.S(H265:H276)*SQRT(12)</f>
        <v>16.483478229592642</v>
      </c>
      <c r="AA276" s="52">
        <v>194904</v>
      </c>
      <c r="AB276" s="52">
        <f t="shared" si="74"/>
        <v>-1.87</v>
      </c>
      <c r="AC276" s="52">
        <f t="shared" si="75"/>
        <v>-2.17</v>
      </c>
      <c r="AD276" s="52">
        <f t="shared" si="76"/>
        <v>-2.71</v>
      </c>
      <c r="AE276" s="52">
        <f t="shared" si="77"/>
        <v>-1.6500000000000001</v>
      </c>
      <c r="AF276" s="52">
        <f t="shared" si="78"/>
        <v>-3.46</v>
      </c>
      <c r="AH276" s="52">
        <f t="shared" si="79"/>
        <v>0</v>
      </c>
      <c r="AI276" s="52">
        <f t="shared" si="80"/>
        <v>0</v>
      </c>
      <c r="AJ276" s="52">
        <f t="shared" si="81"/>
        <v>0</v>
      </c>
      <c r="AK276" s="52">
        <f t="shared" si="82"/>
        <v>0</v>
      </c>
      <c r="AL276" s="52">
        <f t="shared" si="83"/>
        <v>0</v>
      </c>
      <c r="AN276" s="52">
        <f t="shared" si="84"/>
        <v>0</v>
      </c>
      <c r="AO276" s="52">
        <f t="shared" si="85"/>
        <v>0</v>
      </c>
      <c r="AP276" s="52">
        <f t="shared" si="86"/>
        <v>0</v>
      </c>
      <c r="AQ276" s="52">
        <f t="shared" si="87"/>
        <v>0</v>
      </c>
      <c r="AR276" s="52">
        <f t="shared" si="88"/>
        <v>0</v>
      </c>
    </row>
    <row r="277" spans="1:44">
      <c r="A277" s="52">
        <v>194905</v>
      </c>
      <c r="B277" s="52">
        <v>-3.73</v>
      </c>
      <c r="C277" s="52">
        <v>-3.72</v>
      </c>
      <c r="D277" s="52">
        <v>-5.1100000000000003</v>
      </c>
      <c r="E277" s="52">
        <v>-1.86</v>
      </c>
      <c r="F277" s="52">
        <v>-3.09</v>
      </c>
      <c r="G277" s="52">
        <v>-5.31</v>
      </c>
      <c r="H277" s="52">
        <v>-2.94</v>
      </c>
      <c r="I277" s="52">
        <v>-0.77</v>
      </c>
      <c r="J277" s="52">
        <v>-2.42</v>
      </c>
      <c r="K277" s="52">
        <v>0.1</v>
      </c>
      <c r="L277" s="52">
        <f t="shared" si="72"/>
        <v>-2.84</v>
      </c>
      <c r="M277" s="113">
        <f t="shared" si="73"/>
        <v>1949.4166666666663</v>
      </c>
      <c r="N277" s="52">
        <f t="shared" si="89"/>
        <v>14.532582827438612</v>
      </c>
      <c r="AA277" s="52">
        <v>194905</v>
      </c>
      <c r="AB277" s="52">
        <f t="shared" si="74"/>
        <v>-2.94</v>
      </c>
      <c r="AC277" s="52">
        <f t="shared" si="75"/>
        <v>-1.9600000000000002</v>
      </c>
      <c r="AD277" s="52">
        <f t="shared" si="76"/>
        <v>-5.4099999999999993</v>
      </c>
      <c r="AE277" s="52">
        <f t="shared" si="77"/>
        <v>-3.83</v>
      </c>
      <c r="AF277" s="52">
        <f t="shared" si="78"/>
        <v>-5.21</v>
      </c>
      <c r="AH277" s="52">
        <f t="shared" si="79"/>
        <v>0</v>
      </c>
      <c r="AI277" s="52">
        <f t="shared" si="80"/>
        <v>0</v>
      </c>
      <c r="AJ277" s="52">
        <f t="shared" si="81"/>
        <v>0</v>
      </c>
      <c r="AK277" s="52">
        <f t="shared" si="82"/>
        <v>0</v>
      </c>
      <c r="AL277" s="52">
        <f t="shared" si="83"/>
        <v>0</v>
      </c>
      <c r="AN277" s="52">
        <f t="shared" si="84"/>
        <v>0</v>
      </c>
      <c r="AO277" s="52">
        <f t="shared" si="85"/>
        <v>0</v>
      </c>
      <c r="AP277" s="52">
        <f t="shared" si="86"/>
        <v>0</v>
      </c>
      <c r="AQ277" s="52">
        <f t="shared" si="87"/>
        <v>0</v>
      </c>
      <c r="AR277" s="52">
        <f t="shared" si="88"/>
        <v>0</v>
      </c>
    </row>
    <row r="278" spans="1:44">
      <c r="A278" s="52">
        <v>194906</v>
      </c>
      <c r="B278" s="52">
        <v>-1.17</v>
      </c>
      <c r="C278" s="52">
        <v>-1.45</v>
      </c>
      <c r="D278" s="52">
        <v>-1.1299999999999999</v>
      </c>
      <c r="E278" s="52">
        <v>1.1100000000000001</v>
      </c>
      <c r="F278" s="52">
        <v>0.25</v>
      </c>
      <c r="G278" s="52">
        <v>-2.4500000000000002</v>
      </c>
      <c r="H278" s="52">
        <v>0.1</v>
      </c>
      <c r="I278" s="52">
        <v>-0.88</v>
      </c>
      <c r="J278" s="52">
        <v>-1.76</v>
      </c>
      <c r="K278" s="52">
        <v>0.1</v>
      </c>
      <c r="L278" s="52">
        <f t="shared" si="72"/>
        <v>0.2</v>
      </c>
      <c r="M278" s="113">
        <f t="shared" si="73"/>
        <v>1949.4999999999995</v>
      </c>
      <c r="N278" s="52">
        <f t="shared" si="89"/>
        <v>14.546788461562727</v>
      </c>
      <c r="AA278" s="52">
        <v>194906</v>
      </c>
      <c r="AB278" s="52">
        <f t="shared" si="74"/>
        <v>0.1</v>
      </c>
      <c r="AC278" s="52">
        <f t="shared" si="75"/>
        <v>1.01</v>
      </c>
      <c r="AD278" s="52">
        <f t="shared" si="76"/>
        <v>-2.5500000000000003</v>
      </c>
      <c r="AE278" s="52">
        <f t="shared" si="77"/>
        <v>-1.27</v>
      </c>
      <c r="AF278" s="52">
        <f t="shared" si="78"/>
        <v>-1.23</v>
      </c>
      <c r="AH278" s="52">
        <f t="shared" si="79"/>
        <v>0</v>
      </c>
      <c r="AI278" s="52">
        <f t="shared" si="80"/>
        <v>0</v>
      </c>
      <c r="AJ278" s="52">
        <f t="shared" si="81"/>
        <v>0</v>
      </c>
      <c r="AK278" s="52">
        <f t="shared" si="82"/>
        <v>0</v>
      </c>
      <c r="AL278" s="52">
        <f t="shared" si="83"/>
        <v>0</v>
      </c>
      <c r="AN278" s="52">
        <f t="shared" si="84"/>
        <v>0</v>
      </c>
      <c r="AO278" s="52">
        <f t="shared" si="85"/>
        <v>0</v>
      </c>
      <c r="AP278" s="52">
        <f t="shared" si="86"/>
        <v>0</v>
      </c>
      <c r="AQ278" s="52">
        <f t="shared" si="87"/>
        <v>0</v>
      </c>
      <c r="AR278" s="52">
        <f t="shared" si="88"/>
        <v>0</v>
      </c>
    </row>
    <row r="279" spans="1:44">
      <c r="A279" s="52">
        <v>194907</v>
      </c>
      <c r="B279" s="52">
        <v>6.53</v>
      </c>
      <c r="C279" s="52">
        <v>7.21</v>
      </c>
      <c r="D279" s="52">
        <v>5.74</v>
      </c>
      <c r="E279" s="52">
        <v>5.25</v>
      </c>
      <c r="F279" s="52">
        <v>5.75</v>
      </c>
      <c r="G279" s="52">
        <v>6.79</v>
      </c>
      <c r="H279" s="52">
        <v>5.54</v>
      </c>
      <c r="I279" s="52">
        <v>0.56999999999999995</v>
      </c>
      <c r="J279" s="52">
        <v>0.38</v>
      </c>
      <c r="K279" s="52">
        <v>0.09</v>
      </c>
      <c r="L279" s="52">
        <f t="shared" si="72"/>
        <v>5.63</v>
      </c>
      <c r="M279" s="113">
        <f t="shared" si="73"/>
        <v>1949.5833333333328</v>
      </c>
      <c r="N279" s="52">
        <f t="shared" si="89"/>
        <v>15.110178086911544</v>
      </c>
      <c r="AA279" s="52">
        <v>194907</v>
      </c>
      <c r="AB279" s="52">
        <f t="shared" si="74"/>
        <v>5.54</v>
      </c>
      <c r="AC279" s="52">
        <f t="shared" si="75"/>
        <v>5.16</v>
      </c>
      <c r="AD279" s="52">
        <f t="shared" si="76"/>
        <v>6.7</v>
      </c>
      <c r="AE279" s="52">
        <f t="shared" si="77"/>
        <v>6.44</v>
      </c>
      <c r="AF279" s="52">
        <f t="shared" si="78"/>
        <v>5.65</v>
      </c>
      <c r="AH279" s="52">
        <f t="shared" si="79"/>
        <v>0</v>
      </c>
      <c r="AI279" s="52">
        <f t="shared" si="80"/>
        <v>0</v>
      </c>
      <c r="AJ279" s="52">
        <f t="shared" si="81"/>
        <v>0</v>
      </c>
      <c r="AK279" s="52">
        <f t="shared" si="82"/>
        <v>0</v>
      </c>
      <c r="AL279" s="52">
        <f t="shared" si="83"/>
        <v>0</v>
      </c>
      <c r="AN279" s="52">
        <f t="shared" si="84"/>
        <v>0</v>
      </c>
      <c r="AO279" s="52">
        <f t="shared" si="85"/>
        <v>0</v>
      </c>
      <c r="AP279" s="52">
        <f t="shared" si="86"/>
        <v>0</v>
      </c>
      <c r="AQ279" s="52">
        <f t="shared" si="87"/>
        <v>0</v>
      </c>
      <c r="AR279" s="52">
        <f t="shared" si="88"/>
        <v>0</v>
      </c>
    </row>
    <row r="280" spans="1:44">
      <c r="A280" s="52">
        <v>194908</v>
      </c>
      <c r="B280" s="52">
        <v>3.25</v>
      </c>
      <c r="C280" s="52">
        <v>3.54</v>
      </c>
      <c r="D280" s="52">
        <v>1.96</v>
      </c>
      <c r="E280" s="52">
        <v>2.71</v>
      </c>
      <c r="F280" s="52">
        <v>2.78</v>
      </c>
      <c r="G280" s="52">
        <v>2.86</v>
      </c>
      <c r="H280" s="52">
        <v>2.6</v>
      </c>
      <c r="I280" s="52">
        <v>0.13</v>
      </c>
      <c r="J280" s="52">
        <v>-0.56999999999999995</v>
      </c>
      <c r="K280" s="52">
        <v>0.09</v>
      </c>
      <c r="L280" s="52">
        <f t="shared" si="72"/>
        <v>2.69</v>
      </c>
      <c r="M280" s="113">
        <f t="shared" si="73"/>
        <v>1949.6666666666661</v>
      </c>
      <c r="N280" s="52">
        <f t="shared" si="89"/>
        <v>15.342456837748699</v>
      </c>
      <c r="AA280" s="52">
        <v>194908</v>
      </c>
      <c r="AB280" s="52">
        <f t="shared" si="74"/>
        <v>2.6</v>
      </c>
      <c r="AC280" s="52">
        <f t="shared" si="75"/>
        <v>2.62</v>
      </c>
      <c r="AD280" s="52">
        <f t="shared" si="76"/>
        <v>2.77</v>
      </c>
      <c r="AE280" s="52">
        <f t="shared" si="77"/>
        <v>3.16</v>
      </c>
      <c r="AF280" s="52">
        <f t="shared" si="78"/>
        <v>1.8699999999999999</v>
      </c>
      <c r="AH280" s="52">
        <f t="shared" si="79"/>
        <v>0</v>
      </c>
      <c r="AI280" s="52">
        <f t="shared" si="80"/>
        <v>0</v>
      </c>
      <c r="AJ280" s="52">
        <f t="shared" si="81"/>
        <v>0</v>
      </c>
      <c r="AK280" s="52">
        <f t="shared" si="82"/>
        <v>0</v>
      </c>
      <c r="AL280" s="52">
        <f t="shared" si="83"/>
        <v>0</v>
      </c>
      <c r="AN280" s="52">
        <f t="shared" si="84"/>
        <v>0</v>
      </c>
      <c r="AO280" s="52">
        <f t="shared" si="85"/>
        <v>0</v>
      </c>
      <c r="AP280" s="52">
        <f t="shared" si="86"/>
        <v>0</v>
      </c>
      <c r="AQ280" s="52">
        <f t="shared" si="87"/>
        <v>0</v>
      </c>
      <c r="AR280" s="52">
        <f t="shared" si="88"/>
        <v>0</v>
      </c>
    </row>
    <row r="281" spans="1:44">
      <c r="A281" s="52">
        <v>194909</v>
      </c>
      <c r="B281" s="52">
        <v>5.41</v>
      </c>
      <c r="C281" s="52">
        <v>4.18</v>
      </c>
      <c r="D281" s="52">
        <v>4.17</v>
      </c>
      <c r="E281" s="52">
        <v>2.65</v>
      </c>
      <c r="F281" s="52">
        <v>3.62</v>
      </c>
      <c r="G281" s="52">
        <v>4.3499999999999996</v>
      </c>
      <c r="H281" s="52">
        <v>3.09</v>
      </c>
      <c r="I281" s="52">
        <v>1.05</v>
      </c>
      <c r="J281" s="52">
        <v>0.23</v>
      </c>
      <c r="K281" s="52">
        <v>0.09</v>
      </c>
      <c r="L281" s="52">
        <f t="shared" si="72"/>
        <v>3.1799999999999997</v>
      </c>
      <c r="M281" s="113">
        <f t="shared" si="73"/>
        <v>1949.7499999999993</v>
      </c>
      <c r="N281" s="52">
        <f t="shared" si="89"/>
        <v>15.1970607205951</v>
      </c>
      <c r="AA281" s="52">
        <v>194909</v>
      </c>
      <c r="AB281" s="52">
        <f t="shared" si="74"/>
        <v>3.09</v>
      </c>
      <c r="AC281" s="52">
        <f t="shared" si="75"/>
        <v>2.56</v>
      </c>
      <c r="AD281" s="52">
        <f t="shared" si="76"/>
        <v>4.26</v>
      </c>
      <c r="AE281" s="52">
        <f t="shared" si="77"/>
        <v>5.32</v>
      </c>
      <c r="AF281" s="52">
        <f t="shared" si="78"/>
        <v>4.08</v>
      </c>
      <c r="AH281" s="52">
        <f t="shared" si="79"/>
        <v>0</v>
      </c>
      <c r="AI281" s="52">
        <f t="shared" si="80"/>
        <v>0</v>
      </c>
      <c r="AJ281" s="52">
        <f t="shared" si="81"/>
        <v>0</v>
      </c>
      <c r="AK281" s="52">
        <f t="shared" si="82"/>
        <v>0</v>
      </c>
      <c r="AL281" s="52">
        <f t="shared" si="83"/>
        <v>0</v>
      </c>
      <c r="AN281" s="52">
        <f t="shared" si="84"/>
        <v>0</v>
      </c>
      <c r="AO281" s="52">
        <f t="shared" si="85"/>
        <v>0</v>
      </c>
      <c r="AP281" s="52">
        <f t="shared" si="86"/>
        <v>0</v>
      </c>
      <c r="AQ281" s="52">
        <f t="shared" si="87"/>
        <v>0</v>
      </c>
      <c r="AR281" s="52">
        <f t="shared" si="88"/>
        <v>0</v>
      </c>
    </row>
    <row r="282" spans="1:44">
      <c r="A282" s="52">
        <v>194910</v>
      </c>
      <c r="B282" s="52">
        <v>5.09</v>
      </c>
      <c r="C282" s="52">
        <v>3.48</v>
      </c>
      <c r="D282" s="52">
        <v>4.0999999999999996</v>
      </c>
      <c r="E282" s="52">
        <v>3.26</v>
      </c>
      <c r="F282" s="52">
        <v>3.06</v>
      </c>
      <c r="G282" s="52">
        <v>3.27</v>
      </c>
      <c r="H282" s="52">
        <v>3.14</v>
      </c>
      <c r="I282" s="52">
        <v>1.03</v>
      </c>
      <c r="J282" s="52">
        <v>-0.49</v>
      </c>
      <c r="K282" s="52">
        <v>0.09</v>
      </c>
      <c r="L282" s="52">
        <f t="shared" si="72"/>
        <v>3.23</v>
      </c>
      <c r="M282" s="113">
        <f t="shared" si="73"/>
        <v>1949.8333333333326</v>
      </c>
      <c r="N282" s="52">
        <f t="shared" si="89"/>
        <v>14.360425417856467</v>
      </c>
      <c r="AA282" s="52">
        <v>194910</v>
      </c>
      <c r="AB282" s="52">
        <f t="shared" si="74"/>
        <v>3.14</v>
      </c>
      <c r="AC282" s="52">
        <f t="shared" si="75"/>
        <v>3.17</v>
      </c>
      <c r="AD282" s="52">
        <f t="shared" si="76"/>
        <v>3.18</v>
      </c>
      <c r="AE282" s="52">
        <f t="shared" si="77"/>
        <v>5</v>
      </c>
      <c r="AF282" s="52">
        <f t="shared" si="78"/>
        <v>4.01</v>
      </c>
      <c r="AH282" s="52">
        <f t="shared" si="79"/>
        <v>0</v>
      </c>
      <c r="AI282" s="52">
        <f t="shared" si="80"/>
        <v>0</v>
      </c>
      <c r="AJ282" s="52">
        <f t="shared" si="81"/>
        <v>0</v>
      </c>
      <c r="AK282" s="52">
        <f t="shared" si="82"/>
        <v>0</v>
      </c>
      <c r="AL282" s="52">
        <f t="shared" si="83"/>
        <v>0</v>
      </c>
      <c r="AN282" s="52">
        <f t="shared" si="84"/>
        <v>0</v>
      </c>
      <c r="AO282" s="52">
        <f t="shared" si="85"/>
        <v>0</v>
      </c>
      <c r="AP282" s="52">
        <f t="shared" si="86"/>
        <v>0</v>
      </c>
      <c r="AQ282" s="52">
        <f t="shared" si="87"/>
        <v>0</v>
      </c>
      <c r="AR282" s="52">
        <f t="shared" si="88"/>
        <v>0</v>
      </c>
    </row>
    <row r="283" spans="1:44">
      <c r="A283" s="52">
        <v>194911</v>
      </c>
      <c r="B283" s="52">
        <v>0.52</v>
      </c>
      <c r="C283" s="52">
        <v>1.01</v>
      </c>
      <c r="D283" s="52">
        <v>0.21</v>
      </c>
      <c r="E283" s="52">
        <v>2.93</v>
      </c>
      <c r="F283" s="52">
        <v>0.19</v>
      </c>
      <c r="G283" s="52">
        <v>1.43</v>
      </c>
      <c r="H283" s="52">
        <v>1.82</v>
      </c>
      <c r="I283" s="52">
        <v>-0.93</v>
      </c>
      <c r="J283" s="52">
        <v>-0.91</v>
      </c>
      <c r="K283" s="52">
        <v>0.08</v>
      </c>
      <c r="L283" s="52">
        <f t="shared" si="72"/>
        <v>1.9000000000000001</v>
      </c>
      <c r="M283" s="113">
        <f t="shared" si="73"/>
        <v>1949.9166666666658</v>
      </c>
      <c r="N283" s="52">
        <f t="shared" si="89"/>
        <v>9.7063428184404721</v>
      </c>
      <c r="AA283" s="52">
        <v>194911</v>
      </c>
      <c r="AB283" s="52">
        <f t="shared" si="74"/>
        <v>1.82</v>
      </c>
      <c r="AC283" s="52">
        <f t="shared" si="75"/>
        <v>2.85</v>
      </c>
      <c r="AD283" s="52">
        <f t="shared" si="76"/>
        <v>1.3499999999999999</v>
      </c>
      <c r="AE283" s="52">
        <f t="shared" si="77"/>
        <v>0.44</v>
      </c>
      <c r="AF283" s="52">
        <f t="shared" si="78"/>
        <v>0.13</v>
      </c>
      <c r="AH283" s="52">
        <f t="shared" si="79"/>
        <v>0</v>
      </c>
      <c r="AI283" s="52">
        <f t="shared" si="80"/>
        <v>0</v>
      </c>
      <c r="AJ283" s="52">
        <f t="shared" si="81"/>
        <v>0</v>
      </c>
      <c r="AK283" s="52">
        <f t="shared" si="82"/>
        <v>0</v>
      </c>
      <c r="AL283" s="52">
        <f t="shared" si="83"/>
        <v>0</v>
      </c>
      <c r="AN283" s="52">
        <f t="shared" si="84"/>
        <v>0</v>
      </c>
      <c r="AO283" s="52">
        <f t="shared" si="85"/>
        <v>0</v>
      </c>
      <c r="AP283" s="52">
        <f t="shared" si="86"/>
        <v>0</v>
      </c>
      <c r="AQ283" s="52">
        <f t="shared" si="87"/>
        <v>0</v>
      </c>
      <c r="AR283" s="52">
        <f t="shared" si="88"/>
        <v>0</v>
      </c>
    </row>
    <row r="284" spans="1:44">
      <c r="A284" s="52">
        <v>194912</v>
      </c>
      <c r="B284" s="52">
        <v>6.96</v>
      </c>
      <c r="C284" s="52">
        <v>6.53</v>
      </c>
      <c r="D284" s="52">
        <v>8.8000000000000007</v>
      </c>
      <c r="E284" s="52">
        <v>5.33</v>
      </c>
      <c r="F284" s="52">
        <v>3.77</v>
      </c>
      <c r="G284" s="52">
        <v>6.99</v>
      </c>
      <c r="H284" s="52">
        <v>5.13</v>
      </c>
      <c r="I284" s="52">
        <v>2.0699999999999998</v>
      </c>
      <c r="J284" s="52">
        <v>1.75</v>
      </c>
      <c r="K284" s="52">
        <v>0.09</v>
      </c>
      <c r="L284" s="52">
        <f t="shared" si="72"/>
        <v>5.22</v>
      </c>
      <c r="M284" s="113">
        <f t="shared" si="73"/>
        <v>1949.9999999999991</v>
      </c>
      <c r="N284" s="52">
        <f t="shared" si="89"/>
        <v>10.273441045194687</v>
      </c>
      <c r="AA284" s="52">
        <v>194912</v>
      </c>
      <c r="AB284" s="52">
        <f t="shared" si="74"/>
        <v>5.13</v>
      </c>
      <c r="AC284" s="52">
        <f t="shared" si="75"/>
        <v>5.24</v>
      </c>
      <c r="AD284" s="52">
        <f t="shared" si="76"/>
        <v>6.9</v>
      </c>
      <c r="AE284" s="52">
        <f t="shared" si="77"/>
        <v>6.87</v>
      </c>
      <c r="AF284" s="52">
        <f t="shared" si="78"/>
        <v>8.7100000000000009</v>
      </c>
      <c r="AH284" s="52">
        <f t="shared" si="79"/>
        <v>0</v>
      </c>
      <c r="AI284" s="52">
        <f t="shared" si="80"/>
        <v>0</v>
      </c>
      <c r="AJ284" s="52">
        <f t="shared" si="81"/>
        <v>0</v>
      </c>
      <c r="AK284" s="52">
        <f t="shared" si="82"/>
        <v>0</v>
      </c>
      <c r="AL284" s="52">
        <f t="shared" si="83"/>
        <v>0</v>
      </c>
      <c r="AN284" s="52">
        <f t="shared" si="84"/>
        <v>0</v>
      </c>
      <c r="AO284" s="52">
        <f t="shared" si="85"/>
        <v>0</v>
      </c>
      <c r="AP284" s="52">
        <f t="shared" si="86"/>
        <v>0</v>
      </c>
      <c r="AQ284" s="52">
        <f t="shared" si="87"/>
        <v>0</v>
      </c>
      <c r="AR284" s="52">
        <f t="shared" si="88"/>
        <v>0</v>
      </c>
    </row>
    <row r="285" spans="1:44">
      <c r="A285" s="52">
        <v>195001</v>
      </c>
      <c r="B285" s="52">
        <v>7.25</v>
      </c>
      <c r="C285" s="52">
        <v>4.66</v>
      </c>
      <c r="D285" s="52">
        <v>4.6900000000000004</v>
      </c>
      <c r="E285" s="52">
        <v>0.86</v>
      </c>
      <c r="F285" s="52">
        <v>1.96</v>
      </c>
      <c r="G285" s="52">
        <v>3.7</v>
      </c>
      <c r="H285" s="52">
        <v>1.7</v>
      </c>
      <c r="I285" s="52">
        <v>3.36</v>
      </c>
      <c r="J285" s="52">
        <v>0.14000000000000001</v>
      </c>
      <c r="K285" s="52">
        <v>0.09</v>
      </c>
      <c r="L285" s="52">
        <f t="shared" si="72"/>
        <v>1.79</v>
      </c>
      <c r="M285" s="113">
        <f t="shared" si="73"/>
        <v>1950.0833333333333</v>
      </c>
      <c r="N285" s="52">
        <f t="shared" si="89"/>
        <v>10.180600089474989</v>
      </c>
      <c r="AA285" s="52">
        <v>195001</v>
      </c>
      <c r="AB285" s="52">
        <f t="shared" si="74"/>
        <v>1.7</v>
      </c>
      <c r="AC285" s="52">
        <f t="shared" si="75"/>
        <v>0.77</v>
      </c>
      <c r="AD285" s="52">
        <f t="shared" si="76"/>
        <v>3.6100000000000003</v>
      </c>
      <c r="AE285" s="52">
        <f t="shared" si="77"/>
        <v>7.16</v>
      </c>
      <c r="AF285" s="52">
        <f t="shared" si="78"/>
        <v>4.6000000000000005</v>
      </c>
      <c r="AH285" s="52">
        <f t="shared" si="79"/>
        <v>0</v>
      </c>
      <c r="AI285" s="52">
        <f t="shared" si="80"/>
        <v>0</v>
      </c>
      <c r="AJ285" s="52">
        <f t="shared" si="81"/>
        <v>0</v>
      </c>
      <c r="AK285" s="52">
        <f t="shared" si="82"/>
        <v>0</v>
      </c>
      <c r="AL285" s="52">
        <f t="shared" si="83"/>
        <v>0</v>
      </c>
      <c r="AN285" s="52">
        <f t="shared" si="84"/>
        <v>0</v>
      </c>
      <c r="AO285" s="52">
        <f t="shared" si="85"/>
        <v>0</v>
      </c>
      <c r="AP285" s="52">
        <f t="shared" si="86"/>
        <v>0</v>
      </c>
      <c r="AQ285" s="52">
        <f t="shared" si="87"/>
        <v>0</v>
      </c>
      <c r="AR285" s="52">
        <f t="shared" si="88"/>
        <v>0</v>
      </c>
    </row>
    <row r="286" spans="1:44">
      <c r="A286" s="52">
        <v>195002</v>
      </c>
      <c r="B286" s="52">
        <v>1.67</v>
      </c>
      <c r="C286" s="52">
        <v>1.98</v>
      </c>
      <c r="D286" s="52">
        <v>0.56999999999999995</v>
      </c>
      <c r="E286" s="52">
        <v>1.58</v>
      </c>
      <c r="F286" s="52">
        <v>1.46</v>
      </c>
      <c r="G286" s="52">
        <v>1.07</v>
      </c>
      <c r="H286" s="52">
        <v>1.48</v>
      </c>
      <c r="I286" s="52">
        <v>0.04</v>
      </c>
      <c r="J286" s="52">
        <v>-0.81</v>
      </c>
      <c r="K286" s="52">
        <v>0.09</v>
      </c>
      <c r="L286" s="52">
        <f t="shared" si="72"/>
        <v>1.57</v>
      </c>
      <c r="M286" s="113">
        <f t="shared" si="73"/>
        <v>1950.1666666666665</v>
      </c>
      <c r="N286" s="52">
        <f t="shared" si="89"/>
        <v>8.9067099323028263</v>
      </c>
      <c r="AA286" s="52">
        <v>195002</v>
      </c>
      <c r="AB286" s="52">
        <f t="shared" si="74"/>
        <v>1.48</v>
      </c>
      <c r="AC286" s="52">
        <f t="shared" si="75"/>
        <v>1.49</v>
      </c>
      <c r="AD286" s="52">
        <f t="shared" si="76"/>
        <v>0.98000000000000009</v>
      </c>
      <c r="AE286" s="52">
        <f t="shared" si="77"/>
        <v>1.5799999999999998</v>
      </c>
      <c r="AF286" s="52">
        <f t="shared" si="78"/>
        <v>0.48</v>
      </c>
      <c r="AH286" s="52">
        <f t="shared" si="79"/>
        <v>0</v>
      </c>
      <c r="AI286" s="52">
        <f t="shared" si="80"/>
        <v>0</v>
      </c>
      <c r="AJ286" s="52">
        <f t="shared" si="81"/>
        <v>0</v>
      </c>
      <c r="AK286" s="52">
        <f t="shared" si="82"/>
        <v>0</v>
      </c>
      <c r="AL286" s="52">
        <f t="shared" si="83"/>
        <v>0</v>
      </c>
      <c r="AN286" s="52">
        <f t="shared" si="84"/>
        <v>0</v>
      </c>
      <c r="AO286" s="52">
        <f t="shared" si="85"/>
        <v>0</v>
      </c>
      <c r="AP286" s="52">
        <f t="shared" si="86"/>
        <v>0</v>
      </c>
      <c r="AQ286" s="52">
        <f t="shared" si="87"/>
        <v>0</v>
      </c>
      <c r="AR286" s="52">
        <f t="shared" si="88"/>
        <v>0</v>
      </c>
    </row>
    <row r="287" spans="1:44">
      <c r="A287" s="52">
        <v>195003</v>
      </c>
      <c r="B287" s="52">
        <v>2.44</v>
      </c>
      <c r="C287" s="52">
        <v>-1.1100000000000001</v>
      </c>
      <c r="D287" s="52">
        <v>-1.94</v>
      </c>
      <c r="E287" s="52">
        <v>1.92</v>
      </c>
      <c r="F287" s="52">
        <v>0.93</v>
      </c>
      <c r="G287" s="52">
        <v>0.77</v>
      </c>
      <c r="H287" s="52">
        <v>1.26</v>
      </c>
      <c r="I287" s="52">
        <v>-1.41</v>
      </c>
      <c r="J287" s="52">
        <v>-2.77</v>
      </c>
      <c r="K287" s="52">
        <v>0.1</v>
      </c>
      <c r="L287" s="52">
        <f t="shared" si="72"/>
        <v>1.36</v>
      </c>
      <c r="M287" s="113">
        <f t="shared" si="73"/>
        <v>1950.2499999999998</v>
      </c>
      <c r="N287" s="52">
        <f t="shared" si="89"/>
        <v>8.6370381076343108</v>
      </c>
      <c r="AA287" s="52">
        <v>195003</v>
      </c>
      <c r="AB287" s="52">
        <f t="shared" si="74"/>
        <v>1.26</v>
      </c>
      <c r="AC287" s="52">
        <f t="shared" si="75"/>
        <v>1.8199999999999998</v>
      </c>
      <c r="AD287" s="52">
        <f t="shared" si="76"/>
        <v>0.67</v>
      </c>
      <c r="AE287" s="52">
        <f t="shared" si="77"/>
        <v>2.34</v>
      </c>
      <c r="AF287" s="52">
        <f t="shared" si="78"/>
        <v>-2.04</v>
      </c>
      <c r="AH287" s="52">
        <f t="shared" si="79"/>
        <v>0</v>
      </c>
      <c r="AI287" s="52">
        <f t="shared" si="80"/>
        <v>0</v>
      </c>
      <c r="AJ287" s="52">
        <f t="shared" si="81"/>
        <v>0</v>
      </c>
      <c r="AK287" s="52">
        <f t="shared" si="82"/>
        <v>0</v>
      </c>
      <c r="AL287" s="52">
        <f t="shared" si="83"/>
        <v>0</v>
      </c>
      <c r="AN287" s="52">
        <f t="shared" si="84"/>
        <v>0</v>
      </c>
      <c r="AO287" s="52">
        <f t="shared" si="85"/>
        <v>0</v>
      </c>
      <c r="AP287" s="52">
        <f t="shared" si="86"/>
        <v>0</v>
      </c>
      <c r="AQ287" s="52">
        <f t="shared" si="87"/>
        <v>0</v>
      </c>
      <c r="AR287" s="52">
        <f t="shared" si="88"/>
        <v>0</v>
      </c>
    </row>
    <row r="288" spans="1:44">
      <c r="A288" s="52">
        <v>195004</v>
      </c>
      <c r="B288" s="52">
        <v>5.79</v>
      </c>
      <c r="C288" s="52">
        <v>5.36</v>
      </c>
      <c r="D288" s="52">
        <v>7.5</v>
      </c>
      <c r="E288" s="52">
        <v>4.3499999999999996</v>
      </c>
      <c r="F288" s="52">
        <v>3.01</v>
      </c>
      <c r="G288" s="52">
        <v>5.33</v>
      </c>
      <c r="H288" s="52">
        <v>3.94</v>
      </c>
      <c r="I288" s="52">
        <v>1.99</v>
      </c>
      <c r="J288" s="52">
        <v>1.34</v>
      </c>
      <c r="K288" s="52">
        <v>0.09</v>
      </c>
      <c r="L288" s="52">
        <f t="shared" si="72"/>
        <v>4.03</v>
      </c>
      <c r="M288" s="113">
        <f t="shared" si="73"/>
        <v>1950.333333333333</v>
      </c>
      <c r="N288" s="52">
        <f t="shared" si="89"/>
        <v>7.9002071319220928</v>
      </c>
      <c r="AA288" s="52">
        <v>195004</v>
      </c>
      <c r="AB288" s="52">
        <f t="shared" si="74"/>
        <v>3.94</v>
      </c>
      <c r="AC288" s="52">
        <f t="shared" si="75"/>
        <v>4.26</v>
      </c>
      <c r="AD288" s="52">
        <f t="shared" si="76"/>
        <v>5.24</v>
      </c>
      <c r="AE288" s="52">
        <f t="shared" si="77"/>
        <v>5.7</v>
      </c>
      <c r="AF288" s="52">
        <f t="shared" si="78"/>
        <v>7.41</v>
      </c>
      <c r="AH288" s="52">
        <f t="shared" si="79"/>
        <v>0</v>
      </c>
      <c r="AI288" s="52">
        <f t="shared" si="80"/>
        <v>0</v>
      </c>
      <c r="AJ288" s="52">
        <f t="shared" si="81"/>
        <v>0</v>
      </c>
      <c r="AK288" s="52">
        <f t="shared" si="82"/>
        <v>0</v>
      </c>
      <c r="AL288" s="52">
        <f t="shared" si="83"/>
        <v>0</v>
      </c>
      <c r="AN288" s="52">
        <f t="shared" si="84"/>
        <v>0</v>
      </c>
      <c r="AO288" s="52">
        <f t="shared" si="85"/>
        <v>0</v>
      </c>
      <c r="AP288" s="52">
        <f t="shared" si="86"/>
        <v>0</v>
      </c>
      <c r="AQ288" s="52">
        <f t="shared" si="87"/>
        <v>0</v>
      </c>
      <c r="AR288" s="52">
        <f t="shared" si="88"/>
        <v>0</v>
      </c>
    </row>
    <row r="289" spans="1:44">
      <c r="A289" s="52">
        <v>195005</v>
      </c>
      <c r="B289" s="52">
        <v>1.61</v>
      </c>
      <c r="C289" s="52">
        <v>2.79</v>
      </c>
      <c r="D289" s="52">
        <v>3.03</v>
      </c>
      <c r="E289" s="52">
        <v>4.6399999999999997</v>
      </c>
      <c r="F289" s="52">
        <v>5.0199999999999996</v>
      </c>
      <c r="G289" s="52">
        <v>4.13</v>
      </c>
      <c r="H289" s="52">
        <v>4.3099999999999996</v>
      </c>
      <c r="I289" s="52">
        <v>-2.12</v>
      </c>
      <c r="J289" s="52">
        <v>0.46</v>
      </c>
      <c r="K289" s="52">
        <v>0.1</v>
      </c>
      <c r="L289" s="52">
        <f t="shared" si="72"/>
        <v>4.4099999999999993</v>
      </c>
      <c r="M289" s="113">
        <f t="shared" si="73"/>
        <v>1950.4166666666663</v>
      </c>
      <c r="N289" s="52">
        <f t="shared" si="89"/>
        <v>5.7501264808223604</v>
      </c>
      <c r="AA289" s="52">
        <v>195005</v>
      </c>
      <c r="AB289" s="52">
        <f t="shared" si="74"/>
        <v>4.3099999999999996</v>
      </c>
      <c r="AC289" s="52">
        <f t="shared" si="75"/>
        <v>4.54</v>
      </c>
      <c r="AD289" s="52">
        <f t="shared" si="76"/>
        <v>4.03</v>
      </c>
      <c r="AE289" s="52">
        <f t="shared" si="77"/>
        <v>1.51</v>
      </c>
      <c r="AF289" s="52">
        <f t="shared" si="78"/>
        <v>2.9299999999999997</v>
      </c>
      <c r="AH289" s="52">
        <f t="shared" si="79"/>
        <v>0</v>
      </c>
      <c r="AI289" s="52">
        <f t="shared" si="80"/>
        <v>0</v>
      </c>
      <c r="AJ289" s="52">
        <f t="shared" si="81"/>
        <v>0</v>
      </c>
      <c r="AK289" s="52">
        <f t="shared" si="82"/>
        <v>0</v>
      </c>
      <c r="AL289" s="52">
        <f t="shared" si="83"/>
        <v>0</v>
      </c>
      <c r="AN289" s="52">
        <f t="shared" si="84"/>
        <v>0</v>
      </c>
      <c r="AO289" s="52">
        <f t="shared" si="85"/>
        <v>0</v>
      </c>
      <c r="AP289" s="52">
        <f t="shared" si="86"/>
        <v>0</v>
      </c>
      <c r="AQ289" s="52">
        <f t="shared" si="87"/>
        <v>0</v>
      </c>
      <c r="AR289" s="52">
        <f t="shared" si="88"/>
        <v>0</v>
      </c>
    </row>
    <row r="290" spans="1:44">
      <c r="A290" s="52">
        <v>195006</v>
      </c>
      <c r="B290" s="52">
        <v>-7.02</v>
      </c>
      <c r="C290" s="52">
        <v>-7.86</v>
      </c>
      <c r="D290" s="52">
        <v>-9.0500000000000007</v>
      </c>
      <c r="E290" s="52">
        <v>-5.45</v>
      </c>
      <c r="F290" s="52">
        <v>-6.35</v>
      </c>
      <c r="G290" s="52">
        <v>-4.99</v>
      </c>
      <c r="H290" s="52">
        <v>-5.94</v>
      </c>
      <c r="I290" s="52">
        <v>-2.38</v>
      </c>
      <c r="J290" s="52">
        <v>-0.78</v>
      </c>
      <c r="K290" s="52">
        <v>0.1</v>
      </c>
      <c r="L290" s="52">
        <f t="shared" si="72"/>
        <v>-5.8400000000000007</v>
      </c>
      <c r="M290" s="113">
        <f t="shared" si="73"/>
        <v>1950.4999999999995</v>
      </c>
      <c r="N290" s="52">
        <f t="shared" si="89"/>
        <v>10.280404572866679</v>
      </c>
      <c r="AA290" s="52">
        <v>195006</v>
      </c>
      <c r="AB290" s="52">
        <f t="shared" si="74"/>
        <v>-5.94</v>
      </c>
      <c r="AC290" s="52">
        <f t="shared" si="75"/>
        <v>-5.55</v>
      </c>
      <c r="AD290" s="52">
        <f t="shared" si="76"/>
        <v>-5.09</v>
      </c>
      <c r="AE290" s="52">
        <f t="shared" si="77"/>
        <v>-7.1199999999999992</v>
      </c>
      <c r="AF290" s="52">
        <f t="shared" si="78"/>
        <v>-9.15</v>
      </c>
      <c r="AH290" s="52">
        <f t="shared" si="79"/>
        <v>0</v>
      </c>
      <c r="AI290" s="52">
        <f t="shared" si="80"/>
        <v>0</v>
      </c>
      <c r="AJ290" s="52">
        <f t="shared" si="81"/>
        <v>0</v>
      </c>
      <c r="AK290" s="52">
        <f t="shared" si="82"/>
        <v>0</v>
      </c>
      <c r="AL290" s="52">
        <f t="shared" si="83"/>
        <v>0</v>
      </c>
      <c r="AN290" s="52">
        <f t="shared" si="84"/>
        <v>0</v>
      </c>
      <c r="AO290" s="52">
        <f t="shared" si="85"/>
        <v>0</v>
      </c>
      <c r="AP290" s="52">
        <f t="shared" si="86"/>
        <v>0</v>
      </c>
      <c r="AQ290" s="52">
        <f t="shared" si="87"/>
        <v>0</v>
      </c>
      <c r="AR290" s="52">
        <f t="shared" si="88"/>
        <v>0</v>
      </c>
    </row>
    <row r="291" spans="1:44">
      <c r="A291" s="52">
        <v>195007</v>
      </c>
      <c r="B291" s="52">
        <v>0.75</v>
      </c>
      <c r="C291" s="52">
        <v>3.38</v>
      </c>
      <c r="D291" s="52">
        <v>11.5</v>
      </c>
      <c r="E291" s="52">
        <v>-3.47</v>
      </c>
      <c r="F291" s="52">
        <v>4.47</v>
      </c>
      <c r="G291" s="52">
        <v>13.1</v>
      </c>
      <c r="H291" s="52">
        <v>1.36</v>
      </c>
      <c r="I291" s="52">
        <v>0.51</v>
      </c>
      <c r="J291" s="52">
        <v>13.66</v>
      </c>
      <c r="K291" s="52">
        <v>0.1</v>
      </c>
      <c r="L291" s="52">
        <f t="shared" si="72"/>
        <v>1.4600000000000002</v>
      </c>
      <c r="M291" s="113">
        <f t="shared" si="73"/>
        <v>1950.5833333333328</v>
      </c>
      <c r="N291" s="52">
        <f t="shared" si="89"/>
        <v>9.6936844482280407</v>
      </c>
      <c r="AA291" s="52">
        <v>195007</v>
      </c>
      <c r="AB291" s="52">
        <f t="shared" si="74"/>
        <v>1.36</v>
      </c>
      <c r="AC291" s="52">
        <f t="shared" si="75"/>
        <v>-3.5700000000000003</v>
      </c>
      <c r="AD291" s="52">
        <f t="shared" si="76"/>
        <v>13</v>
      </c>
      <c r="AE291" s="52">
        <f t="shared" si="77"/>
        <v>0.65</v>
      </c>
      <c r="AF291" s="52">
        <f t="shared" si="78"/>
        <v>11.4</v>
      </c>
      <c r="AH291" s="52">
        <f t="shared" si="79"/>
        <v>0</v>
      </c>
      <c r="AI291" s="52">
        <f t="shared" si="80"/>
        <v>0</v>
      </c>
      <c r="AJ291" s="52">
        <f t="shared" si="81"/>
        <v>0</v>
      </c>
      <c r="AK291" s="52">
        <f t="shared" si="82"/>
        <v>0</v>
      </c>
      <c r="AL291" s="52">
        <f t="shared" si="83"/>
        <v>0</v>
      </c>
      <c r="AN291" s="52">
        <f t="shared" si="84"/>
        <v>0</v>
      </c>
      <c r="AO291" s="52">
        <f t="shared" si="85"/>
        <v>0</v>
      </c>
      <c r="AP291" s="52">
        <f t="shared" si="86"/>
        <v>0</v>
      </c>
      <c r="AQ291" s="52">
        <f t="shared" si="87"/>
        <v>0</v>
      </c>
      <c r="AR291" s="52">
        <f t="shared" si="88"/>
        <v>0</v>
      </c>
    </row>
    <row r="292" spans="1:44">
      <c r="A292" s="52">
        <v>195008</v>
      </c>
      <c r="B292" s="52">
        <v>4.38</v>
      </c>
      <c r="C292" s="52">
        <v>5.55</v>
      </c>
      <c r="D292" s="52">
        <v>5.08</v>
      </c>
      <c r="E292" s="52">
        <v>6.1</v>
      </c>
      <c r="F292" s="52">
        <v>4.13</v>
      </c>
      <c r="G292" s="52">
        <v>2.58</v>
      </c>
      <c r="H292" s="52">
        <v>4.8499999999999996</v>
      </c>
      <c r="I292" s="52">
        <v>0.73</v>
      </c>
      <c r="J292" s="52">
        <v>-1.41</v>
      </c>
      <c r="K292" s="52">
        <v>0.1</v>
      </c>
      <c r="L292" s="52">
        <f t="shared" si="72"/>
        <v>4.9499999999999993</v>
      </c>
      <c r="M292" s="113">
        <f t="shared" si="73"/>
        <v>1950.6666666666661</v>
      </c>
      <c r="N292" s="52">
        <f t="shared" si="89"/>
        <v>10.100518438539316</v>
      </c>
      <c r="AA292" s="52">
        <v>195008</v>
      </c>
      <c r="AB292" s="52">
        <f t="shared" si="74"/>
        <v>4.8499999999999996</v>
      </c>
      <c r="AC292" s="52">
        <f t="shared" si="75"/>
        <v>6</v>
      </c>
      <c r="AD292" s="52">
        <f t="shared" si="76"/>
        <v>2.48</v>
      </c>
      <c r="AE292" s="52">
        <f t="shared" si="77"/>
        <v>4.28</v>
      </c>
      <c r="AF292" s="52">
        <f t="shared" si="78"/>
        <v>4.9800000000000004</v>
      </c>
      <c r="AH292" s="52">
        <f t="shared" si="79"/>
        <v>0</v>
      </c>
      <c r="AI292" s="52">
        <f t="shared" si="80"/>
        <v>0</v>
      </c>
      <c r="AJ292" s="52">
        <f t="shared" si="81"/>
        <v>0</v>
      </c>
      <c r="AK292" s="52">
        <f t="shared" si="82"/>
        <v>0</v>
      </c>
      <c r="AL292" s="52">
        <f t="shared" si="83"/>
        <v>0</v>
      </c>
      <c r="AN292" s="52">
        <f t="shared" si="84"/>
        <v>0</v>
      </c>
      <c r="AO292" s="52">
        <f t="shared" si="85"/>
        <v>0</v>
      </c>
      <c r="AP292" s="52">
        <f t="shared" si="86"/>
        <v>0</v>
      </c>
      <c r="AQ292" s="52">
        <f t="shared" si="87"/>
        <v>0</v>
      </c>
      <c r="AR292" s="52">
        <f t="shared" si="88"/>
        <v>0</v>
      </c>
    </row>
    <row r="293" spans="1:44">
      <c r="A293" s="52">
        <v>195009</v>
      </c>
      <c r="B293" s="52">
        <v>6</v>
      </c>
      <c r="C293" s="52">
        <v>4.9000000000000004</v>
      </c>
      <c r="D293" s="52">
        <v>4.9800000000000004</v>
      </c>
      <c r="E293" s="52">
        <v>5.77</v>
      </c>
      <c r="F293" s="52">
        <v>3.83</v>
      </c>
      <c r="G293" s="52">
        <v>4.5599999999999996</v>
      </c>
      <c r="H293" s="52">
        <v>4.8099999999999996</v>
      </c>
      <c r="I293" s="52">
        <v>0.56999999999999995</v>
      </c>
      <c r="J293" s="52">
        <v>-1.1100000000000001</v>
      </c>
      <c r="K293" s="52">
        <v>0.1</v>
      </c>
      <c r="L293" s="52">
        <f t="shared" si="72"/>
        <v>4.9099999999999993</v>
      </c>
      <c r="M293" s="113">
        <f t="shared" si="73"/>
        <v>1950.7499999999993</v>
      </c>
      <c r="N293" s="52">
        <f t="shared" si="89"/>
        <v>10.411537306801003</v>
      </c>
      <c r="AA293" s="52">
        <v>195009</v>
      </c>
      <c r="AB293" s="52">
        <f t="shared" si="74"/>
        <v>4.8099999999999996</v>
      </c>
      <c r="AC293" s="52">
        <f t="shared" si="75"/>
        <v>5.67</v>
      </c>
      <c r="AD293" s="52">
        <f t="shared" si="76"/>
        <v>4.46</v>
      </c>
      <c r="AE293" s="52">
        <f t="shared" si="77"/>
        <v>5.9</v>
      </c>
      <c r="AF293" s="52">
        <f t="shared" si="78"/>
        <v>4.8800000000000008</v>
      </c>
      <c r="AH293" s="52">
        <f t="shared" si="79"/>
        <v>0</v>
      </c>
      <c r="AI293" s="52">
        <f t="shared" si="80"/>
        <v>0</v>
      </c>
      <c r="AJ293" s="52">
        <f t="shared" si="81"/>
        <v>0</v>
      </c>
      <c r="AK293" s="52">
        <f t="shared" si="82"/>
        <v>0</v>
      </c>
      <c r="AL293" s="52">
        <f t="shared" si="83"/>
        <v>0</v>
      </c>
      <c r="AN293" s="52">
        <f t="shared" si="84"/>
        <v>0</v>
      </c>
      <c r="AO293" s="52">
        <f t="shared" si="85"/>
        <v>0</v>
      </c>
      <c r="AP293" s="52">
        <f t="shared" si="86"/>
        <v>0</v>
      </c>
      <c r="AQ293" s="52">
        <f t="shared" si="87"/>
        <v>0</v>
      </c>
      <c r="AR293" s="52">
        <f t="shared" si="88"/>
        <v>0</v>
      </c>
    </row>
    <row r="294" spans="1:44">
      <c r="A294" s="52">
        <v>195010</v>
      </c>
      <c r="B294" s="52">
        <v>-0.46</v>
      </c>
      <c r="C294" s="52">
        <v>-0.23</v>
      </c>
      <c r="D294" s="52">
        <v>0.26</v>
      </c>
      <c r="E294" s="52">
        <v>-0.17</v>
      </c>
      <c r="F294" s="52">
        <v>-0.5</v>
      </c>
      <c r="G294" s="52">
        <v>1.99</v>
      </c>
      <c r="H294" s="52">
        <v>-0.18</v>
      </c>
      <c r="I294" s="52">
        <v>-0.57999999999999996</v>
      </c>
      <c r="J294" s="52">
        <v>1.44</v>
      </c>
      <c r="K294" s="52">
        <v>0.12</v>
      </c>
      <c r="L294" s="52">
        <f t="shared" si="72"/>
        <v>-0.06</v>
      </c>
      <c r="M294" s="113">
        <f t="shared" si="73"/>
        <v>1950.8333333333326</v>
      </c>
      <c r="N294" s="52">
        <f t="shared" si="89"/>
        <v>10.653393825443608</v>
      </c>
      <c r="AA294" s="52">
        <v>195010</v>
      </c>
      <c r="AB294" s="52">
        <f t="shared" si="74"/>
        <v>-0.18</v>
      </c>
      <c r="AC294" s="52">
        <f t="shared" si="75"/>
        <v>-0.29000000000000004</v>
      </c>
      <c r="AD294" s="52">
        <f t="shared" si="76"/>
        <v>1.87</v>
      </c>
      <c r="AE294" s="52">
        <f t="shared" si="77"/>
        <v>-0.58000000000000007</v>
      </c>
      <c r="AF294" s="52">
        <f t="shared" si="78"/>
        <v>0.14000000000000001</v>
      </c>
      <c r="AH294" s="52">
        <f t="shared" si="79"/>
        <v>0</v>
      </c>
      <c r="AI294" s="52">
        <f t="shared" si="80"/>
        <v>0</v>
      </c>
      <c r="AJ294" s="52">
        <f t="shared" si="81"/>
        <v>0</v>
      </c>
      <c r="AK294" s="52">
        <f t="shared" si="82"/>
        <v>0</v>
      </c>
      <c r="AL294" s="52">
        <f t="shared" si="83"/>
        <v>0</v>
      </c>
      <c r="AN294" s="52">
        <f t="shared" si="84"/>
        <v>0</v>
      </c>
      <c r="AO294" s="52">
        <f t="shared" si="85"/>
        <v>0</v>
      </c>
      <c r="AP294" s="52">
        <f t="shared" si="86"/>
        <v>0</v>
      </c>
      <c r="AQ294" s="52">
        <f t="shared" si="87"/>
        <v>0</v>
      </c>
      <c r="AR294" s="52">
        <f t="shared" si="88"/>
        <v>0</v>
      </c>
    </row>
    <row r="295" spans="1:44">
      <c r="A295" s="52">
        <v>195011</v>
      </c>
      <c r="B295" s="52">
        <v>0.41</v>
      </c>
      <c r="C295" s="52">
        <v>2.12</v>
      </c>
      <c r="D295" s="52">
        <v>4.95</v>
      </c>
      <c r="E295" s="52">
        <v>2.4</v>
      </c>
      <c r="F295" s="52">
        <v>3.4</v>
      </c>
      <c r="G295" s="52">
        <v>4.2</v>
      </c>
      <c r="H295" s="52">
        <v>2.76</v>
      </c>
      <c r="I295" s="52">
        <v>-0.84</v>
      </c>
      <c r="J295" s="52">
        <v>3.17</v>
      </c>
      <c r="K295" s="52">
        <v>0.11</v>
      </c>
      <c r="L295" s="52">
        <f t="shared" si="72"/>
        <v>2.8699999999999997</v>
      </c>
      <c r="M295" s="113">
        <f t="shared" si="73"/>
        <v>1950.9166666666658</v>
      </c>
      <c r="N295" s="52">
        <f t="shared" si="89"/>
        <v>10.673188157928513</v>
      </c>
      <c r="AA295" s="52">
        <v>195011</v>
      </c>
      <c r="AB295" s="52">
        <f t="shared" si="74"/>
        <v>2.76</v>
      </c>
      <c r="AC295" s="52">
        <f t="shared" si="75"/>
        <v>2.29</v>
      </c>
      <c r="AD295" s="52">
        <f t="shared" si="76"/>
        <v>4.09</v>
      </c>
      <c r="AE295" s="52">
        <f t="shared" si="77"/>
        <v>0.3</v>
      </c>
      <c r="AF295" s="52">
        <f t="shared" si="78"/>
        <v>4.84</v>
      </c>
      <c r="AH295" s="52">
        <f t="shared" si="79"/>
        <v>0</v>
      </c>
      <c r="AI295" s="52">
        <f t="shared" si="80"/>
        <v>0</v>
      </c>
      <c r="AJ295" s="52">
        <f t="shared" si="81"/>
        <v>0</v>
      </c>
      <c r="AK295" s="52">
        <f t="shared" si="82"/>
        <v>0</v>
      </c>
      <c r="AL295" s="52">
        <f t="shared" si="83"/>
        <v>0</v>
      </c>
      <c r="AN295" s="52">
        <f t="shared" si="84"/>
        <v>0</v>
      </c>
      <c r="AO295" s="52">
        <f t="shared" si="85"/>
        <v>0</v>
      </c>
      <c r="AP295" s="52">
        <f t="shared" si="86"/>
        <v>0</v>
      </c>
      <c r="AQ295" s="52">
        <f t="shared" si="87"/>
        <v>0</v>
      </c>
      <c r="AR295" s="52">
        <f t="shared" si="88"/>
        <v>0</v>
      </c>
    </row>
    <row r="296" spans="1:44">
      <c r="A296" s="52">
        <v>195012</v>
      </c>
      <c r="B296" s="52">
        <v>5.23</v>
      </c>
      <c r="C296" s="52">
        <v>7.37</v>
      </c>
      <c r="D296" s="52">
        <v>12.45</v>
      </c>
      <c r="E296" s="52">
        <v>3.34</v>
      </c>
      <c r="F296" s="52">
        <v>6.64</v>
      </c>
      <c r="G296" s="52">
        <v>10.58</v>
      </c>
      <c r="H296" s="52">
        <v>5.54</v>
      </c>
      <c r="I296" s="52">
        <v>1.49</v>
      </c>
      <c r="J296" s="52">
        <v>7.23</v>
      </c>
      <c r="K296" s="52">
        <v>0.11</v>
      </c>
      <c r="L296" s="52">
        <f t="shared" si="72"/>
        <v>5.65</v>
      </c>
      <c r="M296" s="113">
        <f t="shared" si="73"/>
        <v>1950.9999999999991</v>
      </c>
      <c r="N296" s="52">
        <f t="shared" si="89"/>
        <v>10.806231787933546</v>
      </c>
      <c r="AA296" s="52">
        <v>195012</v>
      </c>
      <c r="AB296" s="52">
        <f t="shared" si="74"/>
        <v>5.54</v>
      </c>
      <c r="AC296" s="52">
        <f t="shared" si="75"/>
        <v>3.23</v>
      </c>
      <c r="AD296" s="52">
        <f t="shared" si="76"/>
        <v>10.47</v>
      </c>
      <c r="AE296" s="52">
        <f t="shared" si="77"/>
        <v>5.12</v>
      </c>
      <c r="AF296" s="52">
        <f t="shared" si="78"/>
        <v>12.34</v>
      </c>
      <c r="AH296" s="52">
        <f t="shared" si="79"/>
        <v>0</v>
      </c>
      <c r="AI296" s="52">
        <f t="shared" si="80"/>
        <v>0</v>
      </c>
      <c r="AJ296" s="52">
        <f t="shared" si="81"/>
        <v>0</v>
      </c>
      <c r="AK296" s="52">
        <f t="shared" si="82"/>
        <v>0</v>
      </c>
      <c r="AL296" s="52">
        <f t="shared" si="83"/>
        <v>0</v>
      </c>
      <c r="AN296" s="52">
        <f t="shared" si="84"/>
        <v>0</v>
      </c>
      <c r="AO296" s="52">
        <f t="shared" si="85"/>
        <v>0</v>
      </c>
      <c r="AP296" s="52">
        <f t="shared" si="86"/>
        <v>0</v>
      </c>
      <c r="AQ296" s="52">
        <f t="shared" si="87"/>
        <v>0</v>
      </c>
      <c r="AR296" s="52">
        <f t="shared" si="88"/>
        <v>0</v>
      </c>
    </row>
    <row r="297" spans="1:44">
      <c r="A297" s="52">
        <v>195101</v>
      </c>
      <c r="B297" s="52">
        <v>6.72</v>
      </c>
      <c r="C297" s="52">
        <v>7.03</v>
      </c>
      <c r="D297" s="52">
        <v>10.67</v>
      </c>
      <c r="E297" s="52">
        <v>5.16</v>
      </c>
      <c r="F297" s="52">
        <v>5.41</v>
      </c>
      <c r="G297" s="52">
        <v>8.67</v>
      </c>
      <c r="H297" s="52">
        <v>5.7</v>
      </c>
      <c r="I297" s="52">
        <v>1.73</v>
      </c>
      <c r="J297" s="52">
        <v>3.72</v>
      </c>
      <c r="K297" s="52">
        <v>0.13</v>
      </c>
      <c r="L297" s="52">
        <f t="shared" si="72"/>
        <v>5.83</v>
      </c>
      <c r="M297" s="113">
        <f t="shared" si="73"/>
        <v>1951.0833333333333</v>
      </c>
      <c r="N297" s="52">
        <f t="shared" si="89"/>
        <v>11.348212113889051</v>
      </c>
      <c r="AA297" s="52">
        <v>195101</v>
      </c>
      <c r="AB297" s="52">
        <f t="shared" si="74"/>
        <v>5.7</v>
      </c>
      <c r="AC297" s="52">
        <f t="shared" si="75"/>
        <v>5.03</v>
      </c>
      <c r="AD297" s="52">
        <f t="shared" si="76"/>
        <v>8.5399999999999991</v>
      </c>
      <c r="AE297" s="52">
        <f t="shared" si="77"/>
        <v>6.59</v>
      </c>
      <c r="AF297" s="52">
        <f t="shared" si="78"/>
        <v>10.54</v>
      </c>
      <c r="AH297" s="52">
        <f t="shared" si="79"/>
        <v>0</v>
      </c>
      <c r="AI297" s="52">
        <f t="shared" si="80"/>
        <v>0</v>
      </c>
      <c r="AJ297" s="52">
        <f t="shared" si="81"/>
        <v>0</v>
      </c>
      <c r="AK297" s="52">
        <f t="shared" si="82"/>
        <v>0</v>
      </c>
      <c r="AL297" s="52">
        <f t="shared" si="83"/>
        <v>0</v>
      </c>
      <c r="AN297" s="52">
        <f t="shared" si="84"/>
        <v>0</v>
      </c>
      <c r="AO297" s="52">
        <f t="shared" si="85"/>
        <v>0</v>
      </c>
      <c r="AP297" s="52">
        <f t="shared" si="86"/>
        <v>0</v>
      </c>
      <c r="AQ297" s="52">
        <f t="shared" si="87"/>
        <v>0</v>
      </c>
      <c r="AR297" s="52">
        <f t="shared" si="88"/>
        <v>0</v>
      </c>
    </row>
    <row r="298" spans="1:44">
      <c r="A298" s="52">
        <v>195102</v>
      </c>
      <c r="B298" s="52">
        <v>1.63</v>
      </c>
      <c r="C298" s="52">
        <v>1.32</v>
      </c>
      <c r="D298" s="52">
        <v>-0.17</v>
      </c>
      <c r="E298" s="52">
        <v>2.25</v>
      </c>
      <c r="F298" s="52">
        <v>1.87</v>
      </c>
      <c r="G298" s="52">
        <v>-1.61</v>
      </c>
      <c r="H298" s="52">
        <v>1.41</v>
      </c>
      <c r="I298" s="52">
        <v>0.09</v>
      </c>
      <c r="J298" s="52">
        <v>-2.83</v>
      </c>
      <c r="K298" s="52">
        <v>0.1</v>
      </c>
      <c r="L298" s="52">
        <f t="shared" si="72"/>
        <v>1.51</v>
      </c>
      <c r="M298" s="113">
        <f t="shared" si="73"/>
        <v>1951.1666666666665</v>
      </c>
      <c r="N298" s="52">
        <f t="shared" si="89"/>
        <v>11.355227870897176</v>
      </c>
      <c r="AA298" s="52">
        <v>195102</v>
      </c>
      <c r="AB298" s="52">
        <f t="shared" si="74"/>
        <v>1.41</v>
      </c>
      <c r="AC298" s="52">
        <f t="shared" si="75"/>
        <v>2.15</v>
      </c>
      <c r="AD298" s="52">
        <f t="shared" si="76"/>
        <v>-1.7100000000000002</v>
      </c>
      <c r="AE298" s="52">
        <f t="shared" si="77"/>
        <v>1.5299999999999998</v>
      </c>
      <c r="AF298" s="52">
        <f t="shared" si="78"/>
        <v>-0.27</v>
      </c>
      <c r="AH298" s="52">
        <f t="shared" si="79"/>
        <v>0</v>
      </c>
      <c r="AI298" s="52">
        <f t="shared" si="80"/>
        <v>0</v>
      </c>
      <c r="AJ298" s="52">
        <f t="shared" si="81"/>
        <v>0</v>
      </c>
      <c r="AK298" s="52">
        <f t="shared" si="82"/>
        <v>0</v>
      </c>
      <c r="AL298" s="52">
        <f t="shared" si="83"/>
        <v>0</v>
      </c>
      <c r="AN298" s="52">
        <f t="shared" si="84"/>
        <v>0</v>
      </c>
      <c r="AO298" s="52">
        <f t="shared" si="85"/>
        <v>0</v>
      </c>
      <c r="AP298" s="52">
        <f t="shared" si="86"/>
        <v>0</v>
      </c>
      <c r="AQ298" s="52">
        <f t="shared" si="87"/>
        <v>0</v>
      </c>
      <c r="AR298" s="52">
        <f t="shared" si="88"/>
        <v>0</v>
      </c>
    </row>
    <row r="299" spans="1:44">
      <c r="A299" s="52">
        <v>195103</v>
      </c>
      <c r="B299" s="52">
        <v>-1.42</v>
      </c>
      <c r="C299" s="52">
        <v>-3.27</v>
      </c>
      <c r="D299" s="52">
        <v>-5.61</v>
      </c>
      <c r="E299" s="52">
        <v>-0.72</v>
      </c>
      <c r="F299" s="52">
        <v>-2.69</v>
      </c>
      <c r="G299" s="52">
        <v>-4.97</v>
      </c>
      <c r="H299" s="52">
        <v>-2.15</v>
      </c>
      <c r="I299" s="52">
        <v>-0.64</v>
      </c>
      <c r="J299" s="52">
        <v>-4.22</v>
      </c>
      <c r="K299" s="52">
        <v>0.11</v>
      </c>
      <c r="L299" s="52">
        <f t="shared" si="72"/>
        <v>-2.04</v>
      </c>
      <c r="M299" s="113">
        <f t="shared" si="73"/>
        <v>1951.2499999999998</v>
      </c>
      <c r="N299" s="52">
        <f t="shared" si="89"/>
        <v>12.234512658867944</v>
      </c>
      <c r="AA299" s="52">
        <v>195103</v>
      </c>
      <c r="AB299" s="52">
        <f t="shared" si="74"/>
        <v>-2.15</v>
      </c>
      <c r="AC299" s="52">
        <f t="shared" si="75"/>
        <v>-0.83</v>
      </c>
      <c r="AD299" s="52">
        <f t="shared" si="76"/>
        <v>-5.08</v>
      </c>
      <c r="AE299" s="52">
        <f t="shared" si="77"/>
        <v>-1.53</v>
      </c>
      <c r="AF299" s="52">
        <f t="shared" si="78"/>
        <v>-5.7200000000000006</v>
      </c>
      <c r="AH299" s="52">
        <f t="shared" si="79"/>
        <v>0</v>
      </c>
      <c r="AI299" s="52">
        <f t="shared" si="80"/>
        <v>0</v>
      </c>
      <c r="AJ299" s="52">
        <f t="shared" si="81"/>
        <v>0</v>
      </c>
      <c r="AK299" s="52">
        <f t="shared" si="82"/>
        <v>0</v>
      </c>
      <c r="AL299" s="52">
        <f t="shared" si="83"/>
        <v>0</v>
      </c>
      <c r="AN299" s="52">
        <f t="shared" si="84"/>
        <v>0</v>
      </c>
      <c r="AO299" s="52">
        <f t="shared" si="85"/>
        <v>0</v>
      </c>
      <c r="AP299" s="52">
        <f t="shared" si="86"/>
        <v>0</v>
      </c>
      <c r="AQ299" s="52">
        <f t="shared" si="87"/>
        <v>0</v>
      </c>
      <c r="AR299" s="52">
        <f t="shared" si="88"/>
        <v>0</v>
      </c>
    </row>
    <row r="300" spans="1:44">
      <c r="A300" s="52">
        <v>195104</v>
      </c>
      <c r="B300" s="52">
        <v>2.2400000000000002</v>
      </c>
      <c r="C300" s="52">
        <v>3.73</v>
      </c>
      <c r="D300" s="52">
        <v>6.44</v>
      </c>
      <c r="E300" s="52">
        <v>4.42</v>
      </c>
      <c r="F300" s="52">
        <v>5.67</v>
      </c>
      <c r="G300" s="52">
        <v>6.78</v>
      </c>
      <c r="H300" s="52">
        <v>4.8600000000000003</v>
      </c>
      <c r="I300" s="52">
        <v>-1.49</v>
      </c>
      <c r="J300" s="52">
        <v>3.28</v>
      </c>
      <c r="K300" s="52">
        <v>0.13</v>
      </c>
      <c r="L300" s="52">
        <f t="shared" si="72"/>
        <v>4.99</v>
      </c>
      <c r="M300" s="113">
        <f t="shared" si="73"/>
        <v>1951.333333333333</v>
      </c>
      <c r="N300" s="52">
        <f t="shared" si="89"/>
        <v>12.410506912216833</v>
      </c>
      <c r="AA300" s="52">
        <v>195104</v>
      </c>
      <c r="AB300" s="52">
        <f t="shared" si="74"/>
        <v>4.8600000000000003</v>
      </c>
      <c r="AC300" s="52">
        <f t="shared" si="75"/>
        <v>4.29</v>
      </c>
      <c r="AD300" s="52">
        <f t="shared" si="76"/>
        <v>6.65</v>
      </c>
      <c r="AE300" s="52">
        <f t="shared" si="77"/>
        <v>2.1100000000000003</v>
      </c>
      <c r="AF300" s="52">
        <f t="shared" si="78"/>
        <v>6.3100000000000005</v>
      </c>
      <c r="AH300" s="52">
        <f t="shared" si="79"/>
        <v>0</v>
      </c>
      <c r="AI300" s="52">
        <f t="shared" si="80"/>
        <v>0</v>
      </c>
      <c r="AJ300" s="52">
        <f t="shared" si="81"/>
        <v>0</v>
      </c>
      <c r="AK300" s="52">
        <f t="shared" si="82"/>
        <v>0</v>
      </c>
      <c r="AL300" s="52">
        <f t="shared" si="83"/>
        <v>0</v>
      </c>
      <c r="AN300" s="52">
        <f t="shared" si="84"/>
        <v>0</v>
      </c>
      <c r="AO300" s="52">
        <f t="shared" si="85"/>
        <v>0</v>
      </c>
      <c r="AP300" s="52">
        <f t="shared" si="86"/>
        <v>0</v>
      </c>
      <c r="AQ300" s="52">
        <f t="shared" si="87"/>
        <v>0</v>
      </c>
      <c r="AR300" s="52">
        <f t="shared" si="88"/>
        <v>0</v>
      </c>
    </row>
    <row r="301" spans="1:44">
      <c r="A301" s="52">
        <v>195105</v>
      </c>
      <c r="B301" s="52">
        <v>-1.84</v>
      </c>
      <c r="C301" s="52">
        <v>-2.59</v>
      </c>
      <c r="D301" s="52">
        <v>-3.29</v>
      </c>
      <c r="E301" s="52">
        <v>-2.34</v>
      </c>
      <c r="F301" s="52">
        <v>-1.81</v>
      </c>
      <c r="G301" s="52">
        <v>-3.55</v>
      </c>
      <c r="H301" s="52">
        <v>-2.34</v>
      </c>
      <c r="I301" s="52">
        <v>-0.01</v>
      </c>
      <c r="J301" s="52">
        <v>-1.33</v>
      </c>
      <c r="K301" s="52">
        <v>0.12</v>
      </c>
      <c r="L301" s="52">
        <f t="shared" si="72"/>
        <v>-2.2199999999999998</v>
      </c>
      <c r="M301" s="113">
        <f t="shared" si="73"/>
        <v>1951.4166666666663</v>
      </c>
      <c r="N301" s="52">
        <f t="shared" si="89"/>
        <v>12.990514021602628</v>
      </c>
      <c r="AA301" s="52">
        <v>195105</v>
      </c>
      <c r="AB301" s="52">
        <f t="shared" si="74"/>
        <v>-2.34</v>
      </c>
      <c r="AC301" s="52">
        <f t="shared" si="75"/>
        <v>-2.46</v>
      </c>
      <c r="AD301" s="52">
        <f t="shared" si="76"/>
        <v>-3.67</v>
      </c>
      <c r="AE301" s="52">
        <f t="shared" si="77"/>
        <v>-1.96</v>
      </c>
      <c r="AF301" s="52">
        <f t="shared" si="78"/>
        <v>-3.41</v>
      </c>
      <c r="AH301" s="52">
        <f t="shared" si="79"/>
        <v>0</v>
      </c>
      <c r="AI301" s="52">
        <f t="shared" si="80"/>
        <v>0</v>
      </c>
      <c r="AJ301" s="52">
        <f t="shared" si="81"/>
        <v>0</v>
      </c>
      <c r="AK301" s="52">
        <f t="shared" si="82"/>
        <v>0</v>
      </c>
      <c r="AL301" s="52">
        <f t="shared" si="83"/>
        <v>0</v>
      </c>
      <c r="AN301" s="52">
        <f t="shared" si="84"/>
        <v>0</v>
      </c>
      <c r="AO301" s="52">
        <f t="shared" si="85"/>
        <v>0</v>
      </c>
      <c r="AP301" s="52">
        <f t="shared" si="86"/>
        <v>0</v>
      </c>
      <c r="AQ301" s="52">
        <f t="shared" si="87"/>
        <v>0</v>
      </c>
      <c r="AR301" s="52">
        <f t="shared" si="88"/>
        <v>0</v>
      </c>
    </row>
    <row r="302" spans="1:44">
      <c r="A302" s="52">
        <v>195106</v>
      </c>
      <c r="B302" s="52">
        <v>-3.91</v>
      </c>
      <c r="C302" s="52">
        <v>-4.78</v>
      </c>
      <c r="D302" s="52">
        <v>-7.22</v>
      </c>
      <c r="E302" s="52">
        <v>-2.19</v>
      </c>
      <c r="F302" s="52">
        <v>-1.07</v>
      </c>
      <c r="G302" s="52">
        <v>-6.79</v>
      </c>
      <c r="H302" s="52">
        <v>-2.62</v>
      </c>
      <c r="I302" s="52">
        <v>-1.95</v>
      </c>
      <c r="J302" s="52">
        <v>-3.96</v>
      </c>
      <c r="K302" s="52">
        <v>0.12</v>
      </c>
      <c r="L302" s="52">
        <f t="shared" si="72"/>
        <v>-2.5</v>
      </c>
      <c r="M302" s="113">
        <f t="shared" si="73"/>
        <v>1951.4999999999995</v>
      </c>
      <c r="N302" s="52">
        <f t="shared" si="89"/>
        <v>11.14744161435504</v>
      </c>
      <c r="AA302" s="52">
        <v>195106</v>
      </c>
      <c r="AB302" s="52">
        <f t="shared" si="74"/>
        <v>-2.62</v>
      </c>
      <c r="AC302" s="52">
        <f t="shared" si="75"/>
        <v>-2.31</v>
      </c>
      <c r="AD302" s="52">
        <f t="shared" si="76"/>
        <v>-6.91</v>
      </c>
      <c r="AE302" s="52">
        <f t="shared" si="77"/>
        <v>-4.03</v>
      </c>
      <c r="AF302" s="52">
        <f t="shared" si="78"/>
        <v>-7.34</v>
      </c>
      <c r="AH302" s="52">
        <f t="shared" si="79"/>
        <v>0</v>
      </c>
      <c r="AI302" s="52">
        <f t="shared" si="80"/>
        <v>0</v>
      </c>
      <c r="AJ302" s="52">
        <f t="shared" si="81"/>
        <v>0</v>
      </c>
      <c r="AK302" s="52">
        <f t="shared" si="82"/>
        <v>0</v>
      </c>
      <c r="AL302" s="52">
        <f t="shared" si="83"/>
        <v>0</v>
      </c>
      <c r="AN302" s="52">
        <f t="shared" si="84"/>
        <v>0</v>
      </c>
      <c r="AO302" s="52">
        <f t="shared" si="85"/>
        <v>0</v>
      </c>
      <c r="AP302" s="52">
        <f t="shared" si="86"/>
        <v>0</v>
      </c>
      <c r="AQ302" s="52">
        <f t="shared" si="87"/>
        <v>0</v>
      </c>
      <c r="AR302" s="52">
        <f t="shared" si="88"/>
        <v>0</v>
      </c>
    </row>
    <row r="303" spans="1:44">
      <c r="A303" s="52">
        <v>195107</v>
      </c>
      <c r="B303" s="52">
        <v>5.4</v>
      </c>
      <c r="C303" s="52">
        <v>5.04</v>
      </c>
      <c r="D303" s="52">
        <v>6.82</v>
      </c>
      <c r="E303" s="52">
        <v>6.65</v>
      </c>
      <c r="F303" s="52">
        <v>7.3</v>
      </c>
      <c r="G303" s="52">
        <v>9.06</v>
      </c>
      <c r="H303" s="52">
        <v>6.94</v>
      </c>
      <c r="I303" s="52">
        <v>-1.92</v>
      </c>
      <c r="J303" s="52">
        <v>1.91</v>
      </c>
      <c r="K303" s="52">
        <v>0.13</v>
      </c>
      <c r="L303" s="52">
        <f t="shared" si="72"/>
        <v>7.07</v>
      </c>
      <c r="M303" s="113">
        <f t="shared" si="73"/>
        <v>1951.5833333333328</v>
      </c>
      <c r="N303" s="52">
        <f t="shared" si="89"/>
        <v>12.149491571853753</v>
      </c>
      <c r="AA303" s="52">
        <v>195107</v>
      </c>
      <c r="AB303" s="52">
        <f t="shared" si="74"/>
        <v>6.94</v>
      </c>
      <c r="AC303" s="52">
        <f t="shared" si="75"/>
        <v>6.5200000000000005</v>
      </c>
      <c r="AD303" s="52">
        <f t="shared" si="76"/>
        <v>8.93</v>
      </c>
      <c r="AE303" s="52">
        <f t="shared" si="77"/>
        <v>5.2700000000000005</v>
      </c>
      <c r="AF303" s="52">
        <f t="shared" si="78"/>
        <v>6.69</v>
      </c>
      <c r="AH303" s="52">
        <f t="shared" si="79"/>
        <v>0</v>
      </c>
      <c r="AI303" s="52">
        <f t="shared" si="80"/>
        <v>0</v>
      </c>
      <c r="AJ303" s="52">
        <f t="shared" si="81"/>
        <v>0</v>
      </c>
      <c r="AK303" s="52">
        <f t="shared" si="82"/>
        <v>0</v>
      </c>
      <c r="AL303" s="52">
        <f t="shared" si="83"/>
        <v>0</v>
      </c>
      <c r="AN303" s="52">
        <f t="shared" si="84"/>
        <v>0</v>
      </c>
      <c r="AO303" s="52">
        <f t="shared" si="85"/>
        <v>0</v>
      </c>
      <c r="AP303" s="52">
        <f t="shared" si="86"/>
        <v>0</v>
      </c>
      <c r="AQ303" s="52">
        <f t="shared" si="87"/>
        <v>0</v>
      </c>
      <c r="AR303" s="52">
        <f t="shared" si="88"/>
        <v>0</v>
      </c>
    </row>
    <row r="304" spans="1:44">
      <c r="A304" s="52">
        <v>195108</v>
      </c>
      <c r="B304" s="52">
        <v>5.51</v>
      </c>
      <c r="C304" s="52">
        <v>5.56</v>
      </c>
      <c r="D304" s="52">
        <v>5.08</v>
      </c>
      <c r="E304" s="52">
        <v>4.16</v>
      </c>
      <c r="F304" s="52">
        <v>4.37</v>
      </c>
      <c r="G304" s="52">
        <v>5.0999999999999996</v>
      </c>
      <c r="H304" s="52">
        <v>4.2699999999999996</v>
      </c>
      <c r="I304" s="52">
        <v>0.84</v>
      </c>
      <c r="J304" s="52">
        <v>0.25</v>
      </c>
      <c r="K304" s="52">
        <v>0.13</v>
      </c>
      <c r="L304" s="52">
        <f t="shared" si="72"/>
        <v>4.3999999999999995</v>
      </c>
      <c r="M304" s="113">
        <f t="shared" si="73"/>
        <v>1951.6666666666661</v>
      </c>
      <c r="N304" s="52">
        <f t="shared" si="89"/>
        <v>12.038622693798336</v>
      </c>
      <c r="AA304" s="52">
        <v>195108</v>
      </c>
      <c r="AB304" s="52">
        <f t="shared" si="74"/>
        <v>4.2699999999999996</v>
      </c>
      <c r="AC304" s="52">
        <f t="shared" si="75"/>
        <v>4.03</v>
      </c>
      <c r="AD304" s="52">
        <f t="shared" si="76"/>
        <v>4.97</v>
      </c>
      <c r="AE304" s="52">
        <f t="shared" si="77"/>
        <v>5.38</v>
      </c>
      <c r="AF304" s="52">
        <f t="shared" si="78"/>
        <v>4.95</v>
      </c>
      <c r="AH304" s="52">
        <f t="shared" si="79"/>
        <v>0</v>
      </c>
      <c r="AI304" s="52">
        <f t="shared" si="80"/>
        <v>0</v>
      </c>
      <c r="AJ304" s="52">
        <f t="shared" si="81"/>
        <v>0</v>
      </c>
      <c r="AK304" s="52">
        <f t="shared" si="82"/>
        <v>0</v>
      </c>
      <c r="AL304" s="52">
        <f t="shared" si="83"/>
        <v>0</v>
      </c>
      <c r="AN304" s="52">
        <f t="shared" si="84"/>
        <v>0</v>
      </c>
      <c r="AO304" s="52">
        <f t="shared" si="85"/>
        <v>0</v>
      </c>
      <c r="AP304" s="52">
        <f t="shared" si="86"/>
        <v>0</v>
      </c>
      <c r="AQ304" s="52">
        <f t="shared" si="87"/>
        <v>0</v>
      </c>
      <c r="AR304" s="52">
        <f t="shared" si="88"/>
        <v>0</v>
      </c>
    </row>
    <row r="305" spans="1:44">
      <c r="A305" s="52">
        <v>195109</v>
      </c>
      <c r="B305" s="52">
        <v>2.38</v>
      </c>
      <c r="C305" s="52">
        <v>2.84</v>
      </c>
      <c r="D305" s="52">
        <v>2.86</v>
      </c>
      <c r="E305" s="52">
        <v>0.62</v>
      </c>
      <c r="F305" s="52">
        <v>0.38</v>
      </c>
      <c r="G305" s="52">
        <v>1.43</v>
      </c>
      <c r="H305" s="52">
        <v>0.7</v>
      </c>
      <c r="I305" s="52">
        <v>1.88</v>
      </c>
      <c r="J305" s="52">
        <v>0.64</v>
      </c>
      <c r="K305" s="52">
        <v>0.12</v>
      </c>
      <c r="L305" s="52">
        <f t="shared" si="72"/>
        <v>0.82</v>
      </c>
      <c r="M305" s="113">
        <f t="shared" si="73"/>
        <v>1951.7499999999993</v>
      </c>
      <c r="N305" s="52">
        <f t="shared" si="89"/>
        <v>11.84731461709208</v>
      </c>
      <c r="AA305" s="52">
        <v>195109</v>
      </c>
      <c r="AB305" s="52">
        <f t="shared" si="74"/>
        <v>0.7</v>
      </c>
      <c r="AC305" s="52">
        <f t="shared" si="75"/>
        <v>0.5</v>
      </c>
      <c r="AD305" s="52">
        <f t="shared" si="76"/>
        <v>1.31</v>
      </c>
      <c r="AE305" s="52">
        <f t="shared" si="77"/>
        <v>2.2599999999999998</v>
      </c>
      <c r="AF305" s="52">
        <f t="shared" si="78"/>
        <v>2.7399999999999998</v>
      </c>
      <c r="AH305" s="52">
        <f t="shared" si="79"/>
        <v>0</v>
      </c>
      <c r="AI305" s="52">
        <f t="shared" si="80"/>
        <v>0</v>
      </c>
      <c r="AJ305" s="52">
        <f t="shared" si="81"/>
        <v>0</v>
      </c>
      <c r="AK305" s="52">
        <f t="shared" si="82"/>
        <v>0</v>
      </c>
      <c r="AL305" s="52">
        <f t="shared" si="83"/>
        <v>0</v>
      </c>
      <c r="AN305" s="52">
        <f t="shared" si="84"/>
        <v>0</v>
      </c>
      <c r="AO305" s="52">
        <f t="shared" si="85"/>
        <v>0</v>
      </c>
      <c r="AP305" s="52">
        <f t="shared" si="86"/>
        <v>0</v>
      </c>
      <c r="AQ305" s="52">
        <f t="shared" si="87"/>
        <v>0</v>
      </c>
      <c r="AR305" s="52">
        <f t="shared" si="88"/>
        <v>0</v>
      </c>
    </row>
    <row r="306" spans="1:44">
      <c r="A306" s="52">
        <v>195110</v>
      </c>
      <c r="B306" s="52">
        <v>-1.97</v>
      </c>
      <c r="C306" s="52">
        <v>-1.69</v>
      </c>
      <c r="D306" s="52">
        <v>-3.36</v>
      </c>
      <c r="E306" s="52">
        <v>-3.78</v>
      </c>
      <c r="F306" s="52">
        <v>-0.49</v>
      </c>
      <c r="G306" s="52">
        <v>-1.91</v>
      </c>
      <c r="H306" s="52">
        <v>-2.5299999999999998</v>
      </c>
      <c r="I306" s="52">
        <v>-0.28000000000000003</v>
      </c>
      <c r="J306" s="52">
        <v>0.24</v>
      </c>
      <c r="K306" s="52">
        <v>0.16</v>
      </c>
      <c r="L306" s="52">
        <f t="shared" si="72"/>
        <v>-2.3699999999999997</v>
      </c>
      <c r="M306" s="113">
        <f t="shared" si="73"/>
        <v>1951.8333333333326</v>
      </c>
      <c r="N306" s="52">
        <f t="shared" si="89"/>
        <v>12.547473487084599</v>
      </c>
      <c r="AA306" s="52">
        <v>195110</v>
      </c>
      <c r="AB306" s="52">
        <f t="shared" si="74"/>
        <v>-2.5299999999999998</v>
      </c>
      <c r="AC306" s="52">
        <f t="shared" si="75"/>
        <v>-3.94</v>
      </c>
      <c r="AD306" s="52">
        <f t="shared" si="76"/>
        <v>-2.0699999999999998</v>
      </c>
      <c r="AE306" s="52">
        <f t="shared" si="77"/>
        <v>-2.13</v>
      </c>
      <c r="AF306" s="52">
        <f t="shared" si="78"/>
        <v>-3.52</v>
      </c>
      <c r="AH306" s="52">
        <f t="shared" si="79"/>
        <v>0</v>
      </c>
      <c r="AI306" s="52">
        <f t="shared" si="80"/>
        <v>0</v>
      </c>
      <c r="AJ306" s="52">
        <f t="shared" si="81"/>
        <v>0</v>
      </c>
      <c r="AK306" s="52">
        <f t="shared" si="82"/>
        <v>0</v>
      </c>
      <c r="AL306" s="52">
        <f t="shared" si="83"/>
        <v>0</v>
      </c>
      <c r="AN306" s="52">
        <f t="shared" si="84"/>
        <v>0</v>
      </c>
      <c r="AO306" s="52">
        <f t="shared" si="85"/>
        <v>0</v>
      </c>
      <c r="AP306" s="52">
        <f t="shared" si="86"/>
        <v>0</v>
      </c>
      <c r="AQ306" s="52">
        <f t="shared" si="87"/>
        <v>0</v>
      </c>
      <c r="AR306" s="52">
        <f t="shared" si="88"/>
        <v>0</v>
      </c>
    </row>
    <row r="307" spans="1:44">
      <c r="A307" s="52">
        <v>195111</v>
      </c>
      <c r="B307" s="52">
        <v>-0.15</v>
      </c>
      <c r="C307" s="52">
        <v>0.79</v>
      </c>
      <c r="D307" s="52">
        <v>0.3</v>
      </c>
      <c r="E307" s="52">
        <v>0.84</v>
      </c>
      <c r="F307" s="52">
        <v>0.53</v>
      </c>
      <c r="G307" s="52">
        <v>0.9</v>
      </c>
      <c r="H307" s="52">
        <v>0.56999999999999995</v>
      </c>
      <c r="I307" s="52">
        <v>-0.44</v>
      </c>
      <c r="J307" s="52">
        <v>0.26</v>
      </c>
      <c r="K307" s="52">
        <v>0.11</v>
      </c>
      <c r="L307" s="52">
        <f t="shared" si="72"/>
        <v>0.67999999999999994</v>
      </c>
      <c r="M307" s="113">
        <f t="shared" si="73"/>
        <v>1951.9166666666658</v>
      </c>
      <c r="N307" s="52">
        <f t="shared" si="89"/>
        <v>12.570697167330353</v>
      </c>
      <c r="AA307" s="52">
        <v>195111</v>
      </c>
      <c r="AB307" s="52">
        <f t="shared" si="74"/>
        <v>0.56999999999999995</v>
      </c>
      <c r="AC307" s="52">
        <f t="shared" si="75"/>
        <v>0.73</v>
      </c>
      <c r="AD307" s="52">
        <f t="shared" si="76"/>
        <v>0.79</v>
      </c>
      <c r="AE307" s="52">
        <f t="shared" si="77"/>
        <v>-0.26</v>
      </c>
      <c r="AF307" s="52">
        <f t="shared" si="78"/>
        <v>0.19</v>
      </c>
      <c r="AH307" s="52">
        <f t="shared" si="79"/>
        <v>0</v>
      </c>
      <c r="AI307" s="52">
        <f t="shared" si="80"/>
        <v>0</v>
      </c>
      <c r="AJ307" s="52">
        <f t="shared" si="81"/>
        <v>0</v>
      </c>
      <c r="AK307" s="52">
        <f t="shared" si="82"/>
        <v>0</v>
      </c>
      <c r="AL307" s="52">
        <f t="shared" si="83"/>
        <v>0</v>
      </c>
      <c r="AN307" s="52">
        <f t="shared" si="84"/>
        <v>0</v>
      </c>
      <c r="AO307" s="52">
        <f t="shared" si="85"/>
        <v>0</v>
      </c>
      <c r="AP307" s="52">
        <f t="shared" si="86"/>
        <v>0</v>
      </c>
      <c r="AQ307" s="52">
        <f t="shared" si="87"/>
        <v>0</v>
      </c>
      <c r="AR307" s="52">
        <f t="shared" si="88"/>
        <v>0</v>
      </c>
    </row>
    <row r="308" spans="1:44">
      <c r="A308" s="52">
        <v>195112</v>
      </c>
      <c r="B308" s="52">
        <v>1.34</v>
      </c>
      <c r="C308" s="52">
        <v>0.94</v>
      </c>
      <c r="D308" s="52">
        <v>0.59</v>
      </c>
      <c r="E308" s="52">
        <v>4.18</v>
      </c>
      <c r="F308" s="52">
        <v>3.81</v>
      </c>
      <c r="G308" s="52">
        <v>1.06</v>
      </c>
      <c r="H308" s="52">
        <v>3.33</v>
      </c>
      <c r="I308" s="52">
        <v>-2.06</v>
      </c>
      <c r="J308" s="52">
        <v>-1.93</v>
      </c>
      <c r="K308" s="52">
        <v>0.12</v>
      </c>
      <c r="L308" s="52">
        <f t="shared" si="72"/>
        <v>3.45</v>
      </c>
      <c r="M308" s="113">
        <f t="shared" si="73"/>
        <v>1951.9999999999991</v>
      </c>
      <c r="N308" s="52">
        <f t="shared" si="89"/>
        <v>12.015434014027731</v>
      </c>
      <c r="AA308" s="52">
        <v>195112</v>
      </c>
      <c r="AB308" s="52">
        <f t="shared" si="74"/>
        <v>3.33</v>
      </c>
      <c r="AC308" s="52">
        <f t="shared" si="75"/>
        <v>4.0599999999999996</v>
      </c>
      <c r="AD308" s="52">
        <f t="shared" si="76"/>
        <v>0.94000000000000006</v>
      </c>
      <c r="AE308" s="52">
        <f t="shared" si="77"/>
        <v>1.2200000000000002</v>
      </c>
      <c r="AF308" s="52">
        <f t="shared" si="78"/>
        <v>0.47</v>
      </c>
      <c r="AH308" s="52">
        <f t="shared" si="79"/>
        <v>0</v>
      </c>
      <c r="AI308" s="52">
        <f t="shared" si="80"/>
        <v>0</v>
      </c>
      <c r="AJ308" s="52">
        <f t="shared" si="81"/>
        <v>0</v>
      </c>
      <c r="AK308" s="52">
        <f t="shared" si="82"/>
        <v>0</v>
      </c>
      <c r="AL308" s="52">
        <f t="shared" si="83"/>
        <v>0</v>
      </c>
      <c r="AN308" s="52">
        <f t="shared" si="84"/>
        <v>0</v>
      </c>
      <c r="AO308" s="52">
        <f t="shared" si="85"/>
        <v>0</v>
      </c>
      <c r="AP308" s="52">
        <f t="shared" si="86"/>
        <v>0</v>
      </c>
      <c r="AQ308" s="52">
        <f t="shared" si="87"/>
        <v>0</v>
      </c>
      <c r="AR308" s="52">
        <f t="shared" si="88"/>
        <v>0</v>
      </c>
    </row>
    <row r="309" spans="1:44">
      <c r="A309" s="52">
        <v>195201</v>
      </c>
      <c r="B309" s="52">
        <v>1.39</v>
      </c>
      <c r="C309" s="52">
        <v>1.85</v>
      </c>
      <c r="D309" s="52">
        <v>1.47</v>
      </c>
      <c r="E309" s="52">
        <v>0.5</v>
      </c>
      <c r="F309" s="52">
        <v>2.44</v>
      </c>
      <c r="G309" s="52">
        <v>4.07</v>
      </c>
      <c r="H309" s="52">
        <v>1.45</v>
      </c>
      <c r="I309" s="52">
        <v>-0.76</v>
      </c>
      <c r="J309" s="52">
        <v>1.82</v>
      </c>
      <c r="K309" s="52">
        <v>0.15</v>
      </c>
      <c r="L309" s="52">
        <f t="shared" si="72"/>
        <v>1.5999999999999999</v>
      </c>
      <c r="M309" s="113">
        <f t="shared" si="73"/>
        <v>1952.0833333333333</v>
      </c>
      <c r="N309" s="52">
        <f t="shared" si="89"/>
        <v>11.117368475416376</v>
      </c>
      <c r="AA309" s="52">
        <v>195201</v>
      </c>
      <c r="AB309" s="52">
        <f t="shared" si="74"/>
        <v>1.45</v>
      </c>
      <c r="AC309" s="52">
        <f t="shared" si="75"/>
        <v>0.35</v>
      </c>
      <c r="AD309" s="52">
        <f t="shared" si="76"/>
        <v>3.9200000000000004</v>
      </c>
      <c r="AE309" s="52">
        <f t="shared" si="77"/>
        <v>1.24</v>
      </c>
      <c r="AF309" s="52">
        <f t="shared" si="78"/>
        <v>1.32</v>
      </c>
      <c r="AH309" s="52">
        <f t="shared" si="79"/>
        <v>0</v>
      </c>
      <c r="AI309" s="52">
        <f t="shared" si="80"/>
        <v>0</v>
      </c>
      <c r="AJ309" s="52">
        <f t="shared" si="81"/>
        <v>0</v>
      </c>
      <c r="AK309" s="52">
        <f t="shared" si="82"/>
        <v>0</v>
      </c>
      <c r="AL309" s="52">
        <f t="shared" si="83"/>
        <v>0</v>
      </c>
      <c r="AN309" s="52">
        <f t="shared" si="84"/>
        <v>0</v>
      </c>
      <c r="AO309" s="52">
        <f t="shared" si="85"/>
        <v>0</v>
      </c>
      <c r="AP309" s="52">
        <f t="shared" si="86"/>
        <v>0</v>
      </c>
      <c r="AQ309" s="52">
        <f t="shared" si="87"/>
        <v>0</v>
      </c>
      <c r="AR309" s="52">
        <f t="shared" si="88"/>
        <v>0</v>
      </c>
    </row>
    <row r="310" spans="1:44">
      <c r="A310" s="52">
        <v>195202</v>
      </c>
      <c r="B310" s="52">
        <v>-2.3199999999999998</v>
      </c>
      <c r="C310" s="52">
        <v>-1.99</v>
      </c>
      <c r="D310" s="52">
        <v>-1.88</v>
      </c>
      <c r="E310" s="52">
        <v>-2.19</v>
      </c>
      <c r="F310" s="52">
        <v>-2.91</v>
      </c>
      <c r="G310" s="52">
        <v>-3.09</v>
      </c>
      <c r="H310" s="52">
        <v>-2.62</v>
      </c>
      <c r="I310" s="52">
        <v>0.67</v>
      </c>
      <c r="J310" s="52">
        <v>-0.22</v>
      </c>
      <c r="K310" s="52">
        <v>0.12</v>
      </c>
      <c r="L310" s="52">
        <f t="shared" si="72"/>
        <v>-2.5</v>
      </c>
      <c r="M310" s="113">
        <f t="shared" si="73"/>
        <v>1952.1666666666665</v>
      </c>
      <c r="N310" s="52">
        <f t="shared" si="89"/>
        <v>11.731010961627227</v>
      </c>
      <c r="AA310" s="52">
        <v>195202</v>
      </c>
      <c r="AB310" s="52">
        <f t="shared" si="74"/>
        <v>-2.62</v>
      </c>
      <c r="AC310" s="52">
        <f t="shared" si="75"/>
        <v>-2.31</v>
      </c>
      <c r="AD310" s="52">
        <f t="shared" si="76"/>
        <v>-3.21</v>
      </c>
      <c r="AE310" s="52">
        <f t="shared" si="77"/>
        <v>-2.44</v>
      </c>
      <c r="AF310" s="52">
        <f t="shared" si="78"/>
        <v>-2</v>
      </c>
      <c r="AH310" s="52">
        <f t="shared" si="79"/>
        <v>0</v>
      </c>
      <c r="AI310" s="52">
        <f t="shared" si="80"/>
        <v>0</v>
      </c>
      <c r="AJ310" s="52">
        <f t="shared" si="81"/>
        <v>0</v>
      </c>
      <c r="AK310" s="52">
        <f t="shared" si="82"/>
        <v>0</v>
      </c>
      <c r="AL310" s="52">
        <f t="shared" si="83"/>
        <v>0</v>
      </c>
      <c r="AN310" s="52">
        <f t="shared" si="84"/>
        <v>0</v>
      </c>
      <c r="AO310" s="52">
        <f t="shared" si="85"/>
        <v>0</v>
      </c>
      <c r="AP310" s="52">
        <f t="shared" si="86"/>
        <v>0</v>
      </c>
      <c r="AQ310" s="52">
        <f t="shared" si="87"/>
        <v>0</v>
      </c>
      <c r="AR310" s="52">
        <f t="shared" si="88"/>
        <v>0</v>
      </c>
    </row>
    <row r="311" spans="1:44">
      <c r="A311" s="52">
        <v>195203</v>
      </c>
      <c r="B311" s="52">
        <v>1.25</v>
      </c>
      <c r="C311" s="52">
        <v>2.19</v>
      </c>
      <c r="D311" s="52">
        <v>3.4</v>
      </c>
      <c r="E311" s="52">
        <v>4.32</v>
      </c>
      <c r="F311" s="52">
        <v>4.97</v>
      </c>
      <c r="G311" s="52">
        <v>6.59</v>
      </c>
      <c r="H311" s="52">
        <v>4.4400000000000004</v>
      </c>
      <c r="I311" s="52">
        <v>-3.02</v>
      </c>
      <c r="J311" s="52">
        <v>2.21</v>
      </c>
      <c r="K311" s="52">
        <v>0.11</v>
      </c>
      <c r="L311" s="52">
        <f t="shared" si="72"/>
        <v>4.5500000000000007</v>
      </c>
      <c r="M311" s="113">
        <f t="shared" si="73"/>
        <v>1952.2499999999998</v>
      </c>
      <c r="N311" s="52">
        <f t="shared" si="89"/>
        <v>11.760848376943498</v>
      </c>
      <c r="AA311" s="52">
        <v>195203</v>
      </c>
      <c r="AB311" s="52">
        <f t="shared" si="74"/>
        <v>4.4400000000000004</v>
      </c>
      <c r="AC311" s="52">
        <f t="shared" si="75"/>
        <v>4.21</v>
      </c>
      <c r="AD311" s="52">
        <f t="shared" si="76"/>
        <v>6.4799999999999995</v>
      </c>
      <c r="AE311" s="52">
        <f t="shared" si="77"/>
        <v>1.1399999999999999</v>
      </c>
      <c r="AF311" s="52">
        <f t="shared" si="78"/>
        <v>3.29</v>
      </c>
      <c r="AH311" s="52">
        <f t="shared" si="79"/>
        <v>0</v>
      </c>
      <c r="AI311" s="52">
        <f t="shared" si="80"/>
        <v>0</v>
      </c>
      <c r="AJ311" s="52">
        <f t="shared" si="81"/>
        <v>0</v>
      </c>
      <c r="AK311" s="52">
        <f t="shared" si="82"/>
        <v>0</v>
      </c>
      <c r="AL311" s="52">
        <f t="shared" si="83"/>
        <v>0</v>
      </c>
      <c r="AN311" s="52">
        <f t="shared" si="84"/>
        <v>0</v>
      </c>
      <c r="AO311" s="52">
        <f t="shared" si="85"/>
        <v>0</v>
      </c>
      <c r="AP311" s="52">
        <f t="shared" si="86"/>
        <v>0</v>
      </c>
      <c r="AQ311" s="52">
        <f t="shared" si="87"/>
        <v>0</v>
      </c>
      <c r="AR311" s="52">
        <f t="shared" si="88"/>
        <v>0</v>
      </c>
    </row>
    <row r="312" spans="1:44">
      <c r="A312" s="52">
        <v>195204</v>
      </c>
      <c r="B312" s="52">
        <v>-5.0999999999999996</v>
      </c>
      <c r="C312" s="52">
        <v>-4.8</v>
      </c>
      <c r="D312" s="52">
        <v>-3.94</v>
      </c>
      <c r="E312" s="52">
        <v>-4.59</v>
      </c>
      <c r="F312" s="52">
        <v>-5.1100000000000003</v>
      </c>
      <c r="G312" s="52">
        <v>-5.26</v>
      </c>
      <c r="H312" s="52">
        <v>-4.97</v>
      </c>
      <c r="I312" s="52">
        <v>0.38</v>
      </c>
      <c r="J312" s="52">
        <v>0.25</v>
      </c>
      <c r="K312" s="52">
        <v>0.12</v>
      </c>
      <c r="L312" s="52">
        <f t="shared" si="72"/>
        <v>-4.8499999999999996</v>
      </c>
      <c r="M312" s="113">
        <f t="shared" si="73"/>
        <v>1952.333333333333</v>
      </c>
      <c r="N312" s="52">
        <f t="shared" si="89"/>
        <v>12.653590219955182</v>
      </c>
      <c r="AA312" s="52">
        <v>195204</v>
      </c>
      <c r="AB312" s="52">
        <f t="shared" si="74"/>
        <v>-4.97</v>
      </c>
      <c r="AC312" s="52">
        <f t="shared" si="75"/>
        <v>-4.71</v>
      </c>
      <c r="AD312" s="52">
        <f t="shared" si="76"/>
        <v>-5.38</v>
      </c>
      <c r="AE312" s="52">
        <f t="shared" si="77"/>
        <v>-5.22</v>
      </c>
      <c r="AF312" s="52">
        <f t="shared" si="78"/>
        <v>-4.0599999999999996</v>
      </c>
      <c r="AH312" s="52">
        <f t="shared" si="79"/>
        <v>0</v>
      </c>
      <c r="AI312" s="52">
        <f t="shared" si="80"/>
        <v>0</v>
      </c>
      <c r="AJ312" s="52">
        <f t="shared" si="81"/>
        <v>0</v>
      </c>
      <c r="AK312" s="52">
        <f t="shared" si="82"/>
        <v>0</v>
      </c>
      <c r="AL312" s="52">
        <f t="shared" si="83"/>
        <v>0</v>
      </c>
      <c r="AN312" s="52">
        <f t="shared" si="84"/>
        <v>0</v>
      </c>
      <c r="AO312" s="52">
        <f t="shared" si="85"/>
        <v>0</v>
      </c>
      <c r="AP312" s="52">
        <f t="shared" si="86"/>
        <v>0</v>
      </c>
      <c r="AQ312" s="52">
        <f t="shared" si="87"/>
        <v>0</v>
      </c>
      <c r="AR312" s="52">
        <f t="shared" si="88"/>
        <v>0</v>
      </c>
    </row>
    <row r="313" spans="1:44">
      <c r="A313" s="52">
        <v>195205</v>
      </c>
      <c r="B313" s="52">
        <v>2.13</v>
      </c>
      <c r="C313" s="52">
        <v>2.17</v>
      </c>
      <c r="D313" s="52">
        <v>2.69</v>
      </c>
      <c r="E313" s="52">
        <v>3.74</v>
      </c>
      <c r="F313" s="52">
        <v>2.84</v>
      </c>
      <c r="G313" s="52">
        <v>3.57</v>
      </c>
      <c r="H313" s="52">
        <v>3.2</v>
      </c>
      <c r="I313" s="52">
        <v>-1.06</v>
      </c>
      <c r="J313" s="52">
        <v>0.2</v>
      </c>
      <c r="K313" s="52">
        <v>0.13</v>
      </c>
      <c r="L313" s="52">
        <f t="shared" si="72"/>
        <v>3.33</v>
      </c>
      <c r="M313" s="113">
        <f t="shared" si="73"/>
        <v>1952.4166666666663</v>
      </c>
      <c r="N313" s="52">
        <f t="shared" si="89"/>
        <v>12.48409315161425</v>
      </c>
      <c r="AA313" s="52">
        <v>195205</v>
      </c>
      <c r="AB313" s="52">
        <f t="shared" si="74"/>
        <v>3.2</v>
      </c>
      <c r="AC313" s="52">
        <f t="shared" si="75"/>
        <v>3.6100000000000003</v>
      </c>
      <c r="AD313" s="52">
        <f t="shared" si="76"/>
        <v>3.44</v>
      </c>
      <c r="AE313" s="52">
        <f t="shared" si="77"/>
        <v>2</v>
      </c>
      <c r="AF313" s="52">
        <f t="shared" si="78"/>
        <v>2.56</v>
      </c>
      <c r="AH313" s="52">
        <f t="shared" si="79"/>
        <v>0</v>
      </c>
      <c r="AI313" s="52">
        <f t="shared" si="80"/>
        <v>0</v>
      </c>
      <c r="AJ313" s="52">
        <f t="shared" si="81"/>
        <v>0</v>
      </c>
      <c r="AK313" s="52">
        <f t="shared" si="82"/>
        <v>0</v>
      </c>
      <c r="AL313" s="52">
        <f t="shared" si="83"/>
        <v>0</v>
      </c>
      <c r="AN313" s="52">
        <f t="shared" si="84"/>
        <v>0</v>
      </c>
      <c r="AO313" s="52">
        <f t="shared" si="85"/>
        <v>0</v>
      </c>
      <c r="AP313" s="52">
        <f t="shared" si="86"/>
        <v>0</v>
      </c>
      <c r="AQ313" s="52">
        <f t="shared" si="87"/>
        <v>0</v>
      </c>
      <c r="AR313" s="52">
        <f t="shared" si="88"/>
        <v>0</v>
      </c>
    </row>
    <row r="314" spans="1:44">
      <c r="A314" s="52">
        <v>195206</v>
      </c>
      <c r="B314" s="52">
        <v>1.66</v>
      </c>
      <c r="C314" s="52">
        <v>2.84</v>
      </c>
      <c r="D314" s="52">
        <v>3.37</v>
      </c>
      <c r="E314" s="52">
        <v>3.87</v>
      </c>
      <c r="F314" s="52">
        <v>4.29</v>
      </c>
      <c r="G314" s="52">
        <v>4.5199999999999996</v>
      </c>
      <c r="H314" s="52">
        <v>3.83</v>
      </c>
      <c r="I314" s="52">
        <v>-1.6</v>
      </c>
      <c r="J314" s="52">
        <v>1.18</v>
      </c>
      <c r="K314" s="52">
        <v>0.15</v>
      </c>
      <c r="L314" s="52">
        <f t="shared" si="72"/>
        <v>3.98</v>
      </c>
      <c r="M314" s="113">
        <f t="shared" si="73"/>
        <v>1952.4999999999995</v>
      </c>
      <c r="N314" s="52">
        <f t="shared" si="89"/>
        <v>12.096452898567939</v>
      </c>
      <c r="AA314" s="52">
        <v>195206</v>
      </c>
      <c r="AB314" s="52">
        <f t="shared" si="74"/>
        <v>3.83</v>
      </c>
      <c r="AC314" s="52">
        <f t="shared" si="75"/>
        <v>3.72</v>
      </c>
      <c r="AD314" s="52">
        <f t="shared" si="76"/>
        <v>4.3699999999999992</v>
      </c>
      <c r="AE314" s="52">
        <f t="shared" si="77"/>
        <v>1.51</v>
      </c>
      <c r="AF314" s="52">
        <f t="shared" si="78"/>
        <v>3.22</v>
      </c>
      <c r="AH314" s="52">
        <f t="shared" si="79"/>
        <v>0</v>
      </c>
      <c r="AI314" s="52">
        <f t="shared" si="80"/>
        <v>0</v>
      </c>
      <c r="AJ314" s="52">
        <f t="shared" si="81"/>
        <v>0</v>
      </c>
      <c r="AK314" s="52">
        <f t="shared" si="82"/>
        <v>0</v>
      </c>
      <c r="AL314" s="52">
        <f t="shared" si="83"/>
        <v>0</v>
      </c>
      <c r="AN314" s="52">
        <f t="shared" si="84"/>
        <v>0</v>
      </c>
      <c r="AO314" s="52">
        <f t="shared" si="85"/>
        <v>0</v>
      </c>
      <c r="AP314" s="52">
        <f t="shared" si="86"/>
        <v>0</v>
      </c>
      <c r="AQ314" s="52">
        <f t="shared" si="87"/>
        <v>0</v>
      </c>
      <c r="AR314" s="52">
        <f t="shared" si="88"/>
        <v>0</v>
      </c>
    </row>
    <row r="315" spans="1:44">
      <c r="A315" s="52">
        <v>195207</v>
      </c>
      <c r="B315" s="52">
        <v>1.07</v>
      </c>
      <c r="C315" s="52">
        <v>1.48</v>
      </c>
      <c r="D315" s="52">
        <v>-0.1</v>
      </c>
      <c r="E315" s="52">
        <v>1.24</v>
      </c>
      <c r="F315" s="52">
        <v>0.65</v>
      </c>
      <c r="G315" s="52">
        <v>1.61</v>
      </c>
      <c r="H315" s="52">
        <v>0.91</v>
      </c>
      <c r="I315" s="52">
        <v>-0.35</v>
      </c>
      <c r="J315" s="52">
        <v>-0.4</v>
      </c>
      <c r="K315" s="52">
        <v>0.15</v>
      </c>
      <c r="L315" s="52">
        <f t="shared" si="72"/>
        <v>1.06</v>
      </c>
      <c r="M315" s="113">
        <f t="shared" si="73"/>
        <v>1952.5833333333328</v>
      </c>
      <c r="N315" s="52">
        <f t="shared" si="89"/>
        <v>10.572759165120353</v>
      </c>
      <c r="AA315" s="52">
        <v>195207</v>
      </c>
      <c r="AB315" s="52">
        <f t="shared" si="74"/>
        <v>0.91</v>
      </c>
      <c r="AC315" s="52">
        <f t="shared" si="75"/>
        <v>1.0900000000000001</v>
      </c>
      <c r="AD315" s="52">
        <f t="shared" si="76"/>
        <v>1.4600000000000002</v>
      </c>
      <c r="AE315" s="52">
        <f t="shared" si="77"/>
        <v>0.92</v>
      </c>
      <c r="AF315" s="52">
        <f t="shared" si="78"/>
        <v>-0.25</v>
      </c>
      <c r="AH315" s="52">
        <f t="shared" si="79"/>
        <v>0</v>
      </c>
      <c r="AI315" s="52">
        <f t="shared" si="80"/>
        <v>0</v>
      </c>
      <c r="AJ315" s="52">
        <f t="shared" si="81"/>
        <v>0</v>
      </c>
      <c r="AK315" s="52">
        <f t="shared" si="82"/>
        <v>0</v>
      </c>
      <c r="AL315" s="52">
        <f t="shared" si="83"/>
        <v>0</v>
      </c>
      <c r="AN315" s="52">
        <f t="shared" si="84"/>
        <v>0</v>
      </c>
      <c r="AO315" s="52">
        <f t="shared" si="85"/>
        <v>0</v>
      </c>
      <c r="AP315" s="52">
        <f t="shared" si="86"/>
        <v>0</v>
      </c>
      <c r="AQ315" s="52">
        <f t="shared" si="87"/>
        <v>0</v>
      </c>
      <c r="AR315" s="52">
        <f t="shared" si="88"/>
        <v>0</v>
      </c>
    </row>
    <row r="316" spans="1:44">
      <c r="A316" s="52">
        <v>195208</v>
      </c>
      <c r="B316" s="52">
        <v>0.24</v>
      </c>
      <c r="C316" s="52">
        <v>0.94</v>
      </c>
      <c r="D316" s="52">
        <v>0.21</v>
      </c>
      <c r="E316" s="52">
        <v>-0.75</v>
      </c>
      <c r="F316" s="52">
        <v>-0.53</v>
      </c>
      <c r="G316" s="52">
        <v>-0.96</v>
      </c>
      <c r="H316" s="52">
        <v>-0.76</v>
      </c>
      <c r="I316" s="52">
        <v>1.21</v>
      </c>
      <c r="J316" s="52">
        <v>-0.12</v>
      </c>
      <c r="K316" s="52">
        <v>0.15</v>
      </c>
      <c r="L316" s="52">
        <f t="shared" si="72"/>
        <v>-0.61</v>
      </c>
      <c r="M316" s="113">
        <f t="shared" si="73"/>
        <v>1952.6666666666661</v>
      </c>
      <c r="N316" s="52">
        <f t="shared" si="89"/>
        <v>10.086020478410159</v>
      </c>
      <c r="AA316" s="52">
        <v>195208</v>
      </c>
      <c r="AB316" s="52">
        <f t="shared" si="74"/>
        <v>-0.76</v>
      </c>
      <c r="AC316" s="52">
        <f t="shared" si="75"/>
        <v>-0.9</v>
      </c>
      <c r="AD316" s="52">
        <f t="shared" si="76"/>
        <v>-1.1099999999999999</v>
      </c>
      <c r="AE316" s="52">
        <f t="shared" si="77"/>
        <v>0.09</v>
      </c>
      <c r="AF316" s="52">
        <f t="shared" si="78"/>
        <v>0.06</v>
      </c>
      <c r="AH316" s="52">
        <f t="shared" si="79"/>
        <v>0</v>
      </c>
      <c r="AI316" s="52">
        <f t="shared" si="80"/>
        <v>0</v>
      </c>
      <c r="AJ316" s="52">
        <f t="shared" si="81"/>
        <v>0</v>
      </c>
      <c r="AK316" s="52">
        <f t="shared" si="82"/>
        <v>0</v>
      </c>
      <c r="AL316" s="52">
        <f t="shared" si="83"/>
        <v>0</v>
      </c>
      <c r="AN316" s="52">
        <f t="shared" si="84"/>
        <v>0</v>
      </c>
      <c r="AO316" s="52">
        <f t="shared" si="85"/>
        <v>0</v>
      </c>
      <c r="AP316" s="52">
        <f t="shared" si="86"/>
        <v>0</v>
      </c>
      <c r="AQ316" s="52">
        <f t="shared" si="87"/>
        <v>0</v>
      </c>
      <c r="AR316" s="52">
        <f t="shared" si="88"/>
        <v>0</v>
      </c>
    </row>
    <row r="317" spans="1:44">
      <c r="A317" s="52">
        <v>195209</v>
      </c>
      <c r="B317" s="52">
        <v>0.39</v>
      </c>
      <c r="C317" s="52">
        <v>-0.89</v>
      </c>
      <c r="D317" s="52">
        <v>-2.09</v>
      </c>
      <c r="E317" s="52">
        <v>-1.79</v>
      </c>
      <c r="F317" s="52">
        <v>-1.9</v>
      </c>
      <c r="G317" s="52">
        <v>-2.4900000000000002</v>
      </c>
      <c r="H317" s="52">
        <v>-2.0299999999999998</v>
      </c>
      <c r="I317" s="52">
        <v>1.19</v>
      </c>
      <c r="J317" s="52">
        <v>-1.59</v>
      </c>
      <c r="K317" s="52">
        <v>0.16</v>
      </c>
      <c r="L317" s="52">
        <f t="shared" si="72"/>
        <v>-1.8699999999999999</v>
      </c>
      <c r="M317" s="113">
        <f t="shared" si="73"/>
        <v>1952.7499999999993</v>
      </c>
      <c r="N317" s="52">
        <f t="shared" si="89"/>
        <v>10.428748726477208</v>
      </c>
      <c r="AA317" s="52">
        <v>195209</v>
      </c>
      <c r="AB317" s="52">
        <f t="shared" si="74"/>
        <v>-2.0299999999999998</v>
      </c>
      <c r="AC317" s="52">
        <f t="shared" si="75"/>
        <v>-1.95</v>
      </c>
      <c r="AD317" s="52">
        <f t="shared" si="76"/>
        <v>-2.6500000000000004</v>
      </c>
      <c r="AE317" s="52">
        <f t="shared" si="77"/>
        <v>0.23</v>
      </c>
      <c r="AF317" s="52">
        <f t="shared" si="78"/>
        <v>-2.25</v>
      </c>
      <c r="AH317" s="52">
        <f t="shared" si="79"/>
        <v>0</v>
      </c>
      <c r="AI317" s="52">
        <f t="shared" si="80"/>
        <v>0</v>
      </c>
      <c r="AJ317" s="52">
        <f t="shared" si="81"/>
        <v>0</v>
      </c>
      <c r="AK317" s="52">
        <f t="shared" si="82"/>
        <v>0</v>
      </c>
      <c r="AL317" s="52">
        <f t="shared" si="83"/>
        <v>0</v>
      </c>
      <c r="AN317" s="52">
        <f t="shared" si="84"/>
        <v>0</v>
      </c>
      <c r="AO317" s="52">
        <f t="shared" si="85"/>
        <v>0</v>
      </c>
      <c r="AP317" s="52">
        <f t="shared" si="86"/>
        <v>0</v>
      </c>
      <c r="AQ317" s="52">
        <f t="shared" si="87"/>
        <v>0</v>
      </c>
      <c r="AR317" s="52">
        <f t="shared" si="88"/>
        <v>0</v>
      </c>
    </row>
    <row r="318" spans="1:44">
      <c r="A318" s="52">
        <v>195210</v>
      </c>
      <c r="B318" s="52">
        <v>-0.82</v>
      </c>
      <c r="C318" s="52">
        <v>-1.44</v>
      </c>
      <c r="D318" s="52">
        <v>-2.11</v>
      </c>
      <c r="E318" s="52">
        <v>-0.84</v>
      </c>
      <c r="F318" s="52">
        <v>0.26</v>
      </c>
      <c r="G318" s="52">
        <v>-0.48</v>
      </c>
      <c r="H318" s="52">
        <v>-0.66</v>
      </c>
      <c r="I318" s="52">
        <v>-1.1000000000000001</v>
      </c>
      <c r="J318" s="52">
        <v>-0.46</v>
      </c>
      <c r="K318" s="52">
        <v>0.14000000000000001</v>
      </c>
      <c r="L318" s="52">
        <f t="shared" si="72"/>
        <v>-0.52</v>
      </c>
      <c r="M318" s="113">
        <f t="shared" si="73"/>
        <v>1952.8333333333326</v>
      </c>
      <c r="N318" s="52">
        <f t="shared" si="89"/>
        <v>10.014714174653212</v>
      </c>
      <c r="AA318" s="52">
        <v>195210</v>
      </c>
      <c r="AB318" s="52">
        <f t="shared" si="74"/>
        <v>-0.66</v>
      </c>
      <c r="AC318" s="52">
        <f t="shared" si="75"/>
        <v>-0.98</v>
      </c>
      <c r="AD318" s="52">
        <f t="shared" si="76"/>
        <v>-0.62</v>
      </c>
      <c r="AE318" s="52">
        <f t="shared" si="77"/>
        <v>-0.96</v>
      </c>
      <c r="AF318" s="52">
        <f t="shared" si="78"/>
        <v>-2.25</v>
      </c>
      <c r="AH318" s="52">
        <f t="shared" si="79"/>
        <v>0</v>
      </c>
      <c r="AI318" s="52">
        <f t="shared" si="80"/>
        <v>0</v>
      </c>
      <c r="AJ318" s="52">
        <f t="shared" si="81"/>
        <v>0</v>
      </c>
      <c r="AK318" s="52">
        <f t="shared" si="82"/>
        <v>0</v>
      </c>
      <c r="AL318" s="52">
        <f t="shared" si="83"/>
        <v>0</v>
      </c>
      <c r="AN318" s="52">
        <f t="shared" si="84"/>
        <v>0</v>
      </c>
      <c r="AO318" s="52">
        <f t="shared" si="85"/>
        <v>0</v>
      </c>
      <c r="AP318" s="52">
        <f t="shared" si="86"/>
        <v>0</v>
      </c>
      <c r="AQ318" s="52">
        <f t="shared" si="87"/>
        <v>0</v>
      </c>
      <c r="AR318" s="52">
        <f t="shared" si="88"/>
        <v>0</v>
      </c>
    </row>
    <row r="319" spans="1:44">
      <c r="A319" s="52">
        <v>195211</v>
      </c>
      <c r="B319" s="52">
        <v>5.66</v>
      </c>
      <c r="C319" s="52">
        <v>5.51</v>
      </c>
      <c r="D319" s="52">
        <v>6.02</v>
      </c>
      <c r="E319" s="52">
        <v>6.26</v>
      </c>
      <c r="F319" s="52">
        <v>5.31</v>
      </c>
      <c r="G319" s="52">
        <v>7.67</v>
      </c>
      <c r="H319" s="52">
        <v>5.94</v>
      </c>
      <c r="I319" s="52">
        <v>-0.69</v>
      </c>
      <c r="J319" s="52">
        <v>0.88</v>
      </c>
      <c r="K319" s="52">
        <v>0.1</v>
      </c>
      <c r="L319" s="52">
        <f t="shared" si="72"/>
        <v>6.04</v>
      </c>
      <c r="M319" s="113">
        <f t="shared" si="73"/>
        <v>1952.9166666666658</v>
      </c>
      <c r="N319" s="52">
        <f t="shared" si="89"/>
        <v>11.370041976415679</v>
      </c>
      <c r="AA319" s="52">
        <v>195211</v>
      </c>
      <c r="AB319" s="52">
        <f t="shared" si="74"/>
        <v>5.94</v>
      </c>
      <c r="AC319" s="52">
        <f t="shared" si="75"/>
        <v>6.16</v>
      </c>
      <c r="AD319" s="52">
        <f t="shared" si="76"/>
        <v>7.57</v>
      </c>
      <c r="AE319" s="52">
        <f t="shared" si="77"/>
        <v>5.5600000000000005</v>
      </c>
      <c r="AF319" s="52">
        <f t="shared" si="78"/>
        <v>5.92</v>
      </c>
      <c r="AH319" s="52">
        <f t="shared" si="79"/>
        <v>0</v>
      </c>
      <c r="AI319" s="52">
        <f t="shared" si="80"/>
        <v>0</v>
      </c>
      <c r="AJ319" s="52">
        <f t="shared" si="81"/>
        <v>0</v>
      </c>
      <c r="AK319" s="52">
        <f t="shared" si="82"/>
        <v>0</v>
      </c>
      <c r="AL319" s="52">
        <f t="shared" si="83"/>
        <v>0</v>
      </c>
      <c r="AN319" s="52">
        <f t="shared" si="84"/>
        <v>0</v>
      </c>
      <c r="AO319" s="52">
        <f t="shared" si="85"/>
        <v>0</v>
      </c>
      <c r="AP319" s="52">
        <f t="shared" si="86"/>
        <v>0</v>
      </c>
      <c r="AQ319" s="52">
        <f t="shared" si="87"/>
        <v>0</v>
      </c>
      <c r="AR319" s="52">
        <f t="shared" si="88"/>
        <v>0</v>
      </c>
    </row>
    <row r="320" spans="1:44">
      <c r="A320" s="52">
        <v>195212</v>
      </c>
      <c r="B320" s="52">
        <v>2.25</v>
      </c>
      <c r="C320" s="52">
        <v>1.71</v>
      </c>
      <c r="D320" s="52">
        <v>1.65</v>
      </c>
      <c r="E320" s="52">
        <v>3.18</v>
      </c>
      <c r="F320" s="52">
        <v>2.93</v>
      </c>
      <c r="G320" s="52">
        <v>3.77</v>
      </c>
      <c r="H320" s="52">
        <v>2.93</v>
      </c>
      <c r="I320" s="52">
        <v>-1.42</v>
      </c>
      <c r="J320" s="52">
        <v>0</v>
      </c>
      <c r="K320" s="52">
        <v>0.16</v>
      </c>
      <c r="L320" s="52">
        <f t="shared" si="72"/>
        <v>3.0900000000000003</v>
      </c>
      <c r="M320" s="113">
        <f t="shared" si="73"/>
        <v>1952.9999999999991</v>
      </c>
      <c r="N320" s="52">
        <f t="shared" si="89"/>
        <v>11.287549053552929</v>
      </c>
      <c r="AA320" s="52">
        <v>195212</v>
      </c>
      <c r="AB320" s="52">
        <f t="shared" si="74"/>
        <v>2.93</v>
      </c>
      <c r="AC320" s="52">
        <f t="shared" si="75"/>
        <v>3.02</v>
      </c>
      <c r="AD320" s="52">
        <f t="shared" si="76"/>
        <v>3.61</v>
      </c>
      <c r="AE320" s="52">
        <f t="shared" si="77"/>
        <v>2.09</v>
      </c>
      <c r="AF320" s="52">
        <f t="shared" si="78"/>
        <v>1.49</v>
      </c>
      <c r="AH320" s="52">
        <f t="shared" si="79"/>
        <v>0</v>
      </c>
      <c r="AI320" s="52">
        <f t="shared" si="80"/>
        <v>0</v>
      </c>
      <c r="AJ320" s="52">
        <f t="shared" si="81"/>
        <v>0</v>
      </c>
      <c r="AK320" s="52">
        <f t="shared" si="82"/>
        <v>0</v>
      </c>
      <c r="AL320" s="52">
        <f t="shared" si="83"/>
        <v>0</v>
      </c>
      <c r="AN320" s="52">
        <f t="shared" si="84"/>
        <v>0</v>
      </c>
      <c r="AO320" s="52">
        <f t="shared" si="85"/>
        <v>0</v>
      </c>
      <c r="AP320" s="52">
        <f t="shared" si="86"/>
        <v>0</v>
      </c>
      <c r="AQ320" s="52">
        <f t="shared" si="87"/>
        <v>0</v>
      </c>
      <c r="AR320" s="52">
        <f t="shared" si="88"/>
        <v>0</v>
      </c>
    </row>
    <row r="321" spans="1:44">
      <c r="A321" s="52">
        <v>195301</v>
      </c>
      <c r="B321" s="52">
        <v>3.63</v>
      </c>
      <c r="C321" s="52">
        <v>3.71</v>
      </c>
      <c r="D321" s="52">
        <v>3.74</v>
      </c>
      <c r="E321" s="52">
        <v>-0.87</v>
      </c>
      <c r="F321" s="52">
        <v>-0.23</v>
      </c>
      <c r="G321" s="52">
        <v>1.57</v>
      </c>
      <c r="H321" s="52">
        <v>-0.34</v>
      </c>
      <c r="I321" s="52">
        <v>3.54</v>
      </c>
      <c r="J321" s="52">
        <v>1.28</v>
      </c>
      <c r="K321" s="52">
        <v>0.16</v>
      </c>
      <c r="L321" s="52">
        <f t="shared" si="72"/>
        <v>-0.18000000000000002</v>
      </c>
      <c r="M321" s="113">
        <f t="shared" si="73"/>
        <v>1953.0833333333333</v>
      </c>
      <c r="N321" s="52">
        <f t="shared" si="89"/>
        <v>11.346574573211711</v>
      </c>
      <c r="AA321" s="52">
        <v>195301</v>
      </c>
      <c r="AB321" s="52">
        <f t="shared" si="74"/>
        <v>-0.34</v>
      </c>
      <c r="AC321" s="52">
        <f t="shared" si="75"/>
        <v>-1.03</v>
      </c>
      <c r="AD321" s="52">
        <f t="shared" si="76"/>
        <v>1.4100000000000001</v>
      </c>
      <c r="AE321" s="52">
        <f t="shared" si="77"/>
        <v>3.4699999999999998</v>
      </c>
      <c r="AF321" s="52">
        <f t="shared" si="78"/>
        <v>3.58</v>
      </c>
      <c r="AH321" s="52">
        <f t="shared" si="79"/>
        <v>0</v>
      </c>
      <c r="AI321" s="52">
        <f t="shared" si="80"/>
        <v>0</v>
      </c>
      <c r="AJ321" s="52">
        <f t="shared" si="81"/>
        <v>0</v>
      </c>
      <c r="AK321" s="52">
        <f t="shared" si="82"/>
        <v>0</v>
      </c>
      <c r="AL321" s="52">
        <f t="shared" si="83"/>
        <v>0</v>
      </c>
      <c r="AN321" s="52">
        <f t="shared" si="84"/>
        <v>0</v>
      </c>
      <c r="AO321" s="52">
        <f t="shared" si="85"/>
        <v>0</v>
      </c>
      <c r="AP321" s="52">
        <f t="shared" si="86"/>
        <v>0</v>
      </c>
      <c r="AQ321" s="52">
        <f t="shared" si="87"/>
        <v>0</v>
      </c>
      <c r="AR321" s="52">
        <f t="shared" si="88"/>
        <v>0</v>
      </c>
    </row>
    <row r="322" spans="1:44">
      <c r="A322" s="52">
        <v>195302</v>
      </c>
      <c r="B322" s="52">
        <v>1.43</v>
      </c>
      <c r="C322" s="52">
        <v>2.17</v>
      </c>
      <c r="D322" s="52">
        <v>1.73</v>
      </c>
      <c r="E322" s="52">
        <v>-0.25</v>
      </c>
      <c r="F322" s="52">
        <v>-0.09</v>
      </c>
      <c r="G322" s="52">
        <v>-0.81</v>
      </c>
      <c r="H322" s="52">
        <v>-0.27</v>
      </c>
      <c r="I322" s="52">
        <v>2.16</v>
      </c>
      <c r="J322" s="52">
        <v>-0.13</v>
      </c>
      <c r="K322" s="52">
        <v>0.14000000000000001</v>
      </c>
      <c r="L322" s="52">
        <f t="shared" si="72"/>
        <v>-0.13</v>
      </c>
      <c r="M322" s="113">
        <f t="shared" si="73"/>
        <v>1953.1666666666665</v>
      </c>
      <c r="N322" s="52">
        <f t="shared" si="89"/>
        <v>10.798917454162625</v>
      </c>
      <c r="AA322" s="52">
        <v>195302</v>
      </c>
      <c r="AB322" s="52">
        <f t="shared" si="74"/>
        <v>-0.27</v>
      </c>
      <c r="AC322" s="52">
        <f t="shared" si="75"/>
        <v>-0.39</v>
      </c>
      <c r="AD322" s="52">
        <f t="shared" si="76"/>
        <v>-0.95000000000000007</v>
      </c>
      <c r="AE322" s="52">
        <f t="shared" si="77"/>
        <v>1.29</v>
      </c>
      <c r="AF322" s="52">
        <f t="shared" si="78"/>
        <v>1.5899999999999999</v>
      </c>
      <c r="AH322" s="52">
        <f t="shared" si="79"/>
        <v>0</v>
      </c>
      <c r="AI322" s="52">
        <f t="shared" si="80"/>
        <v>0</v>
      </c>
      <c r="AJ322" s="52">
        <f t="shared" si="81"/>
        <v>0</v>
      </c>
      <c r="AK322" s="52">
        <f t="shared" si="82"/>
        <v>0</v>
      </c>
      <c r="AL322" s="52">
        <f t="shared" si="83"/>
        <v>0</v>
      </c>
      <c r="AN322" s="52">
        <f t="shared" si="84"/>
        <v>0</v>
      </c>
      <c r="AO322" s="52">
        <f t="shared" si="85"/>
        <v>0</v>
      </c>
      <c r="AP322" s="52">
        <f t="shared" si="86"/>
        <v>0</v>
      </c>
      <c r="AQ322" s="52">
        <f t="shared" si="87"/>
        <v>0</v>
      </c>
      <c r="AR322" s="52">
        <f t="shared" si="88"/>
        <v>0</v>
      </c>
    </row>
    <row r="323" spans="1:44">
      <c r="A323" s="52">
        <v>195303</v>
      </c>
      <c r="B323" s="52">
        <v>-1.75</v>
      </c>
      <c r="C323" s="52">
        <v>-1.54</v>
      </c>
      <c r="D323" s="52">
        <v>-2.1800000000000002</v>
      </c>
      <c r="E323" s="52">
        <v>-1.02</v>
      </c>
      <c r="F323" s="52">
        <v>-1.39</v>
      </c>
      <c r="G323" s="52">
        <v>-2.66</v>
      </c>
      <c r="H323" s="52">
        <v>-1.43</v>
      </c>
      <c r="I323" s="52">
        <v>-0.14000000000000001</v>
      </c>
      <c r="J323" s="52">
        <v>-1.03</v>
      </c>
      <c r="K323" s="52">
        <v>0.18</v>
      </c>
      <c r="L323" s="52">
        <f t="shared" ref="L323:L386" si="90">H323+K323</f>
        <v>-1.25</v>
      </c>
      <c r="M323" s="113">
        <f t="shared" ref="M323:M386" si="91">INT(A323/100)+ (A323/100-INT(A323/100))/0.12</f>
        <v>1953.2499999999998</v>
      </c>
      <c r="N323" s="52">
        <f t="shared" si="89"/>
        <v>10.356220353005241</v>
      </c>
      <c r="AA323" s="52">
        <v>195303</v>
      </c>
      <c r="AB323" s="52">
        <f t="shared" ref="AB323:AB386" si="92">H323</f>
        <v>-1.43</v>
      </c>
      <c r="AC323" s="52">
        <f t="shared" ref="AC323:AC386" si="93">E323-$K323</f>
        <v>-1.2</v>
      </c>
      <c r="AD323" s="52">
        <f t="shared" ref="AD323:AD386" si="94">G323-$K323</f>
        <v>-2.8400000000000003</v>
      </c>
      <c r="AE323" s="52">
        <f t="shared" ref="AE323:AE386" si="95">B323-$K323</f>
        <v>-1.93</v>
      </c>
      <c r="AF323" s="52">
        <f t="shared" ref="AF323:AF386" si="96">D323-$K323</f>
        <v>-2.3600000000000003</v>
      </c>
      <c r="AH323" s="52">
        <f t="shared" ref="AH323:AH386" si="97">IF(AB323&lt;=AB$1093,AB323,0)</f>
        <v>0</v>
      </c>
      <c r="AI323" s="52">
        <f t="shared" ref="AI323:AI386" si="98">IF(AC323&lt;=AC$1093,AC323,0)</f>
        <v>0</v>
      </c>
      <c r="AJ323" s="52">
        <f t="shared" ref="AJ323:AJ386" si="99">IF(AD323&lt;=AD$1093,AD323,0)</f>
        <v>0</v>
      </c>
      <c r="AK323" s="52">
        <f t="shared" ref="AK323:AK386" si="100">IF(AE323&lt;=AE$1093,AE323,0)</f>
        <v>0</v>
      </c>
      <c r="AL323" s="52">
        <f t="shared" ref="AL323:AL386" si="101">IF(AF323&lt;=AF$1093,AF323,0)</f>
        <v>0</v>
      </c>
      <c r="AN323" s="52">
        <f t="shared" ref="AN323:AN386" si="102">IF(AB323&lt;=AB$1094,AB323,0)</f>
        <v>0</v>
      </c>
      <c r="AO323" s="52">
        <f t="shared" ref="AO323:AO386" si="103">IF(AC323&lt;=AC$1094,AC323,0)</f>
        <v>0</v>
      </c>
      <c r="AP323" s="52">
        <f t="shared" ref="AP323:AP386" si="104">IF(AD323&lt;=AD$1094,AD323,0)</f>
        <v>0</v>
      </c>
      <c r="AQ323" s="52">
        <f t="shared" ref="AQ323:AQ386" si="105">IF(AE323&lt;=AE$1094,AE323,0)</f>
        <v>0</v>
      </c>
      <c r="AR323" s="52">
        <f t="shared" ref="AR323:AR386" si="106">IF(AF323&lt;=AF$1094,AF323,0)</f>
        <v>0</v>
      </c>
    </row>
    <row r="324" spans="1:44">
      <c r="A324" s="52">
        <v>195304</v>
      </c>
      <c r="B324" s="52">
        <v>-2.88</v>
      </c>
      <c r="C324" s="52">
        <v>-2.33</v>
      </c>
      <c r="D324" s="52">
        <v>-1.22</v>
      </c>
      <c r="E324" s="52">
        <v>-3.1</v>
      </c>
      <c r="F324" s="52">
        <v>-2.2799999999999998</v>
      </c>
      <c r="G324" s="52">
        <v>-1.86</v>
      </c>
      <c r="H324" s="52">
        <v>-2.83</v>
      </c>
      <c r="I324" s="52">
        <v>0.27</v>
      </c>
      <c r="J324" s="52">
        <v>1.45</v>
      </c>
      <c r="K324" s="52">
        <v>0.16</v>
      </c>
      <c r="L324" s="52">
        <f t="shared" si="90"/>
        <v>-2.67</v>
      </c>
      <c r="M324" s="113">
        <f t="shared" si="91"/>
        <v>1953.333333333333</v>
      </c>
      <c r="N324" s="52">
        <f t="shared" si="89"/>
        <v>9.2819605099941533</v>
      </c>
      <c r="AA324" s="52">
        <v>195304</v>
      </c>
      <c r="AB324" s="52">
        <f t="shared" si="92"/>
        <v>-2.83</v>
      </c>
      <c r="AC324" s="52">
        <f t="shared" si="93"/>
        <v>-3.2600000000000002</v>
      </c>
      <c r="AD324" s="52">
        <f t="shared" si="94"/>
        <v>-2.02</v>
      </c>
      <c r="AE324" s="52">
        <f t="shared" si="95"/>
        <v>-3.04</v>
      </c>
      <c r="AF324" s="52">
        <f t="shared" si="96"/>
        <v>-1.38</v>
      </c>
      <c r="AH324" s="52">
        <f t="shared" si="97"/>
        <v>0</v>
      </c>
      <c r="AI324" s="52">
        <f t="shared" si="98"/>
        <v>0</v>
      </c>
      <c r="AJ324" s="52">
        <f t="shared" si="99"/>
        <v>0</v>
      </c>
      <c r="AK324" s="52">
        <f t="shared" si="100"/>
        <v>0</v>
      </c>
      <c r="AL324" s="52">
        <f t="shared" si="101"/>
        <v>0</v>
      </c>
      <c r="AN324" s="52">
        <f t="shared" si="102"/>
        <v>0</v>
      </c>
      <c r="AO324" s="52">
        <f t="shared" si="103"/>
        <v>0</v>
      </c>
      <c r="AP324" s="52">
        <f t="shared" si="104"/>
        <v>0</v>
      </c>
      <c r="AQ324" s="52">
        <f t="shared" si="105"/>
        <v>0</v>
      </c>
      <c r="AR324" s="52">
        <f t="shared" si="106"/>
        <v>0</v>
      </c>
    </row>
    <row r="325" spans="1:44">
      <c r="A325" s="52">
        <v>195305</v>
      </c>
      <c r="B325" s="52">
        <v>0.8</v>
      </c>
      <c r="C325" s="52">
        <v>0.89</v>
      </c>
      <c r="D325" s="52">
        <v>0.67</v>
      </c>
      <c r="E325" s="52">
        <v>0.94</v>
      </c>
      <c r="F325" s="52">
        <v>0.19</v>
      </c>
      <c r="G325" s="52">
        <v>1.32</v>
      </c>
      <c r="H325" s="52">
        <v>0.52</v>
      </c>
      <c r="I325" s="52">
        <v>-0.03</v>
      </c>
      <c r="J325" s="52">
        <v>0.13</v>
      </c>
      <c r="K325" s="52">
        <v>0.17</v>
      </c>
      <c r="L325" s="52">
        <f t="shared" si="90"/>
        <v>0.69000000000000006</v>
      </c>
      <c r="M325" s="113">
        <f t="shared" si="91"/>
        <v>1953.4166666666663</v>
      </c>
      <c r="N325" s="52">
        <f t="shared" si="89"/>
        <v>8.874844428854157</v>
      </c>
      <c r="AA325" s="52">
        <v>195305</v>
      </c>
      <c r="AB325" s="52">
        <f t="shared" si="92"/>
        <v>0.52</v>
      </c>
      <c r="AC325" s="52">
        <f t="shared" si="93"/>
        <v>0.76999999999999991</v>
      </c>
      <c r="AD325" s="52">
        <f t="shared" si="94"/>
        <v>1.1500000000000001</v>
      </c>
      <c r="AE325" s="52">
        <f t="shared" si="95"/>
        <v>0.63</v>
      </c>
      <c r="AF325" s="52">
        <f t="shared" si="96"/>
        <v>0.5</v>
      </c>
      <c r="AH325" s="52">
        <f t="shared" si="97"/>
        <v>0</v>
      </c>
      <c r="AI325" s="52">
        <f t="shared" si="98"/>
        <v>0</v>
      </c>
      <c r="AJ325" s="52">
        <f t="shared" si="99"/>
        <v>0</v>
      </c>
      <c r="AK325" s="52">
        <f t="shared" si="100"/>
        <v>0</v>
      </c>
      <c r="AL325" s="52">
        <f t="shared" si="101"/>
        <v>0</v>
      </c>
      <c r="AN325" s="52">
        <f t="shared" si="102"/>
        <v>0</v>
      </c>
      <c r="AO325" s="52">
        <f t="shared" si="103"/>
        <v>0</v>
      </c>
      <c r="AP325" s="52">
        <f t="shared" si="104"/>
        <v>0</v>
      </c>
      <c r="AQ325" s="52">
        <f t="shared" si="105"/>
        <v>0</v>
      </c>
      <c r="AR325" s="52">
        <f t="shared" si="106"/>
        <v>0</v>
      </c>
    </row>
    <row r="326" spans="1:44">
      <c r="A326" s="52">
        <v>195306</v>
      </c>
      <c r="B326" s="52">
        <v>-3.05</v>
      </c>
      <c r="C326" s="52">
        <v>-3.44</v>
      </c>
      <c r="D326" s="52">
        <v>-3.89</v>
      </c>
      <c r="E326" s="52">
        <v>-1.73</v>
      </c>
      <c r="F326" s="52">
        <v>-1.28</v>
      </c>
      <c r="G326" s="52">
        <v>-1.82</v>
      </c>
      <c r="H326" s="52">
        <v>-1.89</v>
      </c>
      <c r="I326" s="52">
        <v>-1.85</v>
      </c>
      <c r="J326" s="52">
        <v>-0.47</v>
      </c>
      <c r="K326" s="52">
        <v>0.18</v>
      </c>
      <c r="L326" s="52">
        <f t="shared" si="90"/>
        <v>-1.71</v>
      </c>
      <c r="M326" s="113">
        <f t="shared" si="91"/>
        <v>1953.4999999999995</v>
      </c>
      <c r="N326" s="52">
        <f t="shared" si="89"/>
        <v>8.3501654855675547</v>
      </c>
      <c r="AA326" s="52">
        <v>195306</v>
      </c>
      <c r="AB326" s="52">
        <f t="shared" si="92"/>
        <v>-1.89</v>
      </c>
      <c r="AC326" s="52">
        <f t="shared" si="93"/>
        <v>-1.91</v>
      </c>
      <c r="AD326" s="52">
        <f t="shared" si="94"/>
        <v>-2</v>
      </c>
      <c r="AE326" s="52">
        <f t="shared" si="95"/>
        <v>-3.23</v>
      </c>
      <c r="AF326" s="52">
        <f t="shared" si="96"/>
        <v>-4.07</v>
      </c>
      <c r="AH326" s="52">
        <f t="shared" si="97"/>
        <v>0</v>
      </c>
      <c r="AI326" s="52">
        <f t="shared" si="98"/>
        <v>0</v>
      </c>
      <c r="AJ326" s="52">
        <f t="shared" si="99"/>
        <v>0</v>
      </c>
      <c r="AK326" s="52">
        <f t="shared" si="100"/>
        <v>0</v>
      </c>
      <c r="AL326" s="52">
        <f t="shared" si="101"/>
        <v>0</v>
      </c>
      <c r="AN326" s="52">
        <f t="shared" si="102"/>
        <v>0</v>
      </c>
      <c r="AO326" s="52">
        <f t="shared" si="103"/>
        <v>0</v>
      </c>
      <c r="AP326" s="52">
        <f t="shared" si="104"/>
        <v>0</v>
      </c>
      <c r="AQ326" s="52">
        <f t="shared" si="105"/>
        <v>0</v>
      </c>
      <c r="AR326" s="52">
        <f t="shared" si="106"/>
        <v>0</v>
      </c>
    </row>
    <row r="327" spans="1:44">
      <c r="A327" s="52">
        <v>195307</v>
      </c>
      <c r="B327" s="52">
        <v>0.96</v>
      </c>
      <c r="C327" s="52">
        <v>1.55</v>
      </c>
      <c r="D327" s="52">
        <v>1.37</v>
      </c>
      <c r="E327" s="52">
        <v>2.96</v>
      </c>
      <c r="F327" s="52">
        <v>2.15</v>
      </c>
      <c r="G327" s="52">
        <v>1.81</v>
      </c>
      <c r="H327" s="52">
        <v>2.4</v>
      </c>
      <c r="I327" s="52">
        <v>-1.01</v>
      </c>
      <c r="J327" s="52">
        <v>-0.37</v>
      </c>
      <c r="K327" s="52">
        <v>0.15</v>
      </c>
      <c r="L327" s="52">
        <f t="shared" si="90"/>
        <v>2.5499999999999998</v>
      </c>
      <c r="M327" s="113">
        <f t="shared" si="91"/>
        <v>1953.5833333333328</v>
      </c>
      <c r="N327" s="52">
        <f t="shared" si="89"/>
        <v>8.6532831394164536</v>
      </c>
      <c r="AA327" s="52">
        <v>195307</v>
      </c>
      <c r="AB327" s="52">
        <f t="shared" si="92"/>
        <v>2.4</v>
      </c>
      <c r="AC327" s="52">
        <f t="shared" si="93"/>
        <v>2.81</v>
      </c>
      <c r="AD327" s="52">
        <f t="shared" si="94"/>
        <v>1.6600000000000001</v>
      </c>
      <c r="AE327" s="52">
        <f t="shared" si="95"/>
        <v>0.80999999999999994</v>
      </c>
      <c r="AF327" s="52">
        <f t="shared" si="96"/>
        <v>1.2200000000000002</v>
      </c>
      <c r="AH327" s="52">
        <f t="shared" si="97"/>
        <v>0</v>
      </c>
      <c r="AI327" s="52">
        <f t="shared" si="98"/>
        <v>0</v>
      </c>
      <c r="AJ327" s="52">
        <f t="shared" si="99"/>
        <v>0</v>
      </c>
      <c r="AK327" s="52">
        <f t="shared" si="100"/>
        <v>0</v>
      </c>
      <c r="AL327" s="52">
        <f t="shared" si="101"/>
        <v>0</v>
      </c>
      <c r="AN327" s="52">
        <f t="shared" si="102"/>
        <v>0</v>
      </c>
      <c r="AO327" s="52">
        <f t="shared" si="103"/>
        <v>0</v>
      </c>
      <c r="AP327" s="52">
        <f t="shared" si="104"/>
        <v>0</v>
      </c>
      <c r="AQ327" s="52">
        <f t="shared" si="105"/>
        <v>0</v>
      </c>
      <c r="AR327" s="52">
        <f t="shared" si="106"/>
        <v>0</v>
      </c>
    </row>
    <row r="328" spans="1:44">
      <c r="A328" s="52">
        <v>195308</v>
      </c>
      <c r="B328" s="52">
        <v>-3.21</v>
      </c>
      <c r="C328" s="52">
        <v>-5.35</v>
      </c>
      <c r="D328" s="52">
        <v>-6.2</v>
      </c>
      <c r="E328" s="52">
        <v>-4</v>
      </c>
      <c r="F328" s="52">
        <v>-3.81</v>
      </c>
      <c r="G328" s="52">
        <v>-8.26</v>
      </c>
      <c r="H328" s="52">
        <v>-4.5199999999999996</v>
      </c>
      <c r="I328" s="52">
        <v>0.44</v>
      </c>
      <c r="J328" s="52">
        <v>-3.62</v>
      </c>
      <c r="K328" s="52">
        <v>0.17</v>
      </c>
      <c r="L328" s="52">
        <f t="shared" si="90"/>
        <v>-4.3499999999999996</v>
      </c>
      <c r="M328" s="113">
        <f t="shared" si="91"/>
        <v>1953.6666666666661</v>
      </c>
      <c r="N328" s="52">
        <f t="shared" si="89"/>
        <v>9.8148773900552726</v>
      </c>
      <c r="AA328" s="52">
        <v>195308</v>
      </c>
      <c r="AB328" s="52">
        <f t="shared" si="92"/>
        <v>-4.5199999999999996</v>
      </c>
      <c r="AC328" s="52">
        <f t="shared" si="93"/>
        <v>-4.17</v>
      </c>
      <c r="AD328" s="52">
        <f t="shared" si="94"/>
        <v>-8.43</v>
      </c>
      <c r="AE328" s="52">
        <f t="shared" si="95"/>
        <v>-3.38</v>
      </c>
      <c r="AF328" s="52">
        <f t="shared" si="96"/>
        <v>-6.37</v>
      </c>
      <c r="AH328" s="52">
        <f t="shared" si="97"/>
        <v>0</v>
      </c>
      <c r="AI328" s="52">
        <f t="shared" si="98"/>
        <v>0</v>
      </c>
      <c r="AJ328" s="52">
        <f t="shared" si="99"/>
        <v>0</v>
      </c>
      <c r="AK328" s="52">
        <f t="shared" si="100"/>
        <v>0</v>
      </c>
      <c r="AL328" s="52">
        <f t="shared" si="101"/>
        <v>0</v>
      </c>
      <c r="AN328" s="52">
        <f t="shared" si="102"/>
        <v>0</v>
      </c>
      <c r="AO328" s="52">
        <f t="shared" si="103"/>
        <v>0</v>
      </c>
      <c r="AP328" s="52">
        <f t="shared" si="104"/>
        <v>0</v>
      </c>
      <c r="AQ328" s="52">
        <f t="shared" si="105"/>
        <v>0</v>
      </c>
      <c r="AR328" s="52">
        <f t="shared" si="106"/>
        <v>0</v>
      </c>
    </row>
    <row r="329" spans="1:44">
      <c r="A329" s="52">
        <v>195309</v>
      </c>
      <c r="B329" s="52">
        <v>0.15</v>
      </c>
      <c r="C329" s="52">
        <v>-0.84</v>
      </c>
      <c r="D329" s="52">
        <v>-2.36</v>
      </c>
      <c r="E329" s="52">
        <v>0.81</v>
      </c>
      <c r="F329" s="52">
        <v>0.35</v>
      </c>
      <c r="G329" s="52">
        <v>-1.79</v>
      </c>
      <c r="H329" s="52">
        <v>0.2</v>
      </c>
      <c r="I329" s="52">
        <v>-0.81</v>
      </c>
      <c r="J329" s="52">
        <v>-2.5499999999999998</v>
      </c>
      <c r="K329" s="52">
        <v>0.16</v>
      </c>
      <c r="L329" s="52">
        <f t="shared" si="90"/>
        <v>0.36</v>
      </c>
      <c r="M329" s="113">
        <f t="shared" si="91"/>
        <v>1953.7499999999993</v>
      </c>
      <c r="N329" s="52">
        <f t="shared" si="89"/>
        <v>9.6078996853441581</v>
      </c>
      <c r="AA329" s="52">
        <v>195309</v>
      </c>
      <c r="AB329" s="52">
        <f t="shared" si="92"/>
        <v>0.2</v>
      </c>
      <c r="AC329" s="52">
        <f t="shared" si="93"/>
        <v>0.65</v>
      </c>
      <c r="AD329" s="52">
        <f t="shared" si="94"/>
        <v>-1.95</v>
      </c>
      <c r="AE329" s="52">
        <f t="shared" si="95"/>
        <v>-1.0000000000000009E-2</v>
      </c>
      <c r="AF329" s="52">
        <f t="shared" si="96"/>
        <v>-2.52</v>
      </c>
      <c r="AH329" s="52">
        <f t="shared" si="97"/>
        <v>0</v>
      </c>
      <c r="AI329" s="52">
        <f t="shared" si="98"/>
        <v>0</v>
      </c>
      <c r="AJ329" s="52">
        <f t="shared" si="99"/>
        <v>0</v>
      </c>
      <c r="AK329" s="52">
        <f t="shared" si="100"/>
        <v>0</v>
      </c>
      <c r="AL329" s="52">
        <f t="shared" si="101"/>
        <v>0</v>
      </c>
      <c r="AN329" s="52">
        <f t="shared" si="102"/>
        <v>0</v>
      </c>
      <c r="AO329" s="52">
        <f t="shared" si="103"/>
        <v>0</v>
      </c>
      <c r="AP329" s="52">
        <f t="shared" si="104"/>
        <v>0</v>
      </c>
      <c r="AQ329" s="52">
        <f t="shared" si="105"/>
        <v>0</v>
      </c>
      <c r="AR329" s="52">
        <f t="shared" si="106"/>
        <v>0</v>
      </c>
    </row>
    <row r="330" spans="1:44">
      <c r="A330" s="52">
        <v>195310</v>
      </c>
      <c r="B330" s="52">
        <v>2.94</v>
      </c>
      <c r="C330" s="52">
        <v>3.64</v>
      </c>
      <c r="D330" s="52">
        <v>3.28</v>
      </c>
      <c r="E330" s="52">
        <v>5.05</v>
      </c>
      <c r="F330" s="52">
        <v>4.37</v>
      </c>
      <c r="G330" s="52">
        <v>4.6500000000000004</v>
      </c>
      <c r="H330" s="52">
        <v>4.5999999999999996</v>
      </c>
      <c r="I330" s="52">
        <v>-1.4</v>
      </c>
      <c r="J330" s="52">
        <v>-0.03</v>
      </c>
      <c r="K330" s="52">
        <v>0.13</v>
      </c>
      <c r="L330" s="52">
        <f t="shared" si="90"/>
        <v>4.7299999999999995</v>
      </c>
      <c r="M330" s="113">
        <f t="shared" si="91"/>
        <v>1953.8333333333326</v>
      </c>
      <c r="N330" s="52">
        <f t="shared" si="89"/>
        <v>10.599864064308475</v>
      </c>
      <c r="AA330" s="52">
        <v>195310</v>
      </c>
      <c r="AB330" s="52">
        <f t="shared" si="92"/>
        <v>4.5999999999999996</v>
      </c>
      <c r="AC330" s="52">
        <f t="shared" si="93"/>
        <v>4.92</v>
      </c>
      <c r="AD330" s="52">
        <f t="shared" si="94"/>
        <v>4.5200000000000005</v>
      </c>
      <c r="AE330" s="52">
        <f t="shared" si="95"/>
        <v>2.81</v>
      </c>
      <c r="AF330" s="52">
        <f t="shared" si="96"/>
        <v>3.15</v>
      </c>
      <c r="AH330" s="52">
        <f t="shared" si="97"/>
        <v>0</v>
      </c>
      <c r="AI330" s="52">
        <f t="shared" si="98"/>
        <v>0</v>
      </c>
      <c r="AJ330" s="52">
        <f t="shared" si="99"/>
        <v>0</v>
      </c>
      <c r="AK330" s="52">
        <f t="shared" si="100"/>
        <v>0</v>
      </c>
      <c r="AL330" s="52">
        <f t="shared" si="101"/>
        <v>0</v>
      </c>
      <c r="AN330" s="52">
        <f t="shared" si="102"/>
        <v>0</v>
      </c>
      <c r="AO330" s="52">
        <f t="shared" si="103"/>
        <v>0</v>
      </c>
      <c r="AP330" s="52">
        <f t="shared" si="104"/>
        <v>0</v>
      </c>
      <c r="AQ330" s="52">
        <f t="shared" si="105"/>
        <v>0</v>
      </c>
      <c r="AR330" s="52">
        <f t="shared" si="106"/>
        <v>0</v>
      </c>
    </row>
    <row r="331" spans="1:44">
      <c r="A331" s="52">
        <v>195311</v>
      </c>
      <c r="B331" s="52">
        <v>1.6</v>
      </c>
      <c r="C331" s="52">
        <v>2.2200000000000002</v>
      </c>
      <c r="D331" s="52">
        <v>1.1399999999999999</v>
      </c>
      <c r="E331" s="52">
        <v>3.34</v>
      </c>
      <c r="F331" s="52">
        <v>2.29</v>
      </c>
      <c r="G331" s="52">
        <v>3</v>
      </c>
      <c r="H331" s="52">
        <v>2.83</v>
      </c>
      <c r="I331" s="52">
        <v>-1.23</v>
      </c>
      <c r="J331" s="52">
        <v>-0.4</v>
      </c>
      <c r="K331" s="52">
        <v>0.08</v>
      </c>
      <c r="L331" s="52">
        <f t="shared" si="90"/>
        <v>2.91</v>
      </c>
      <c r="M331" s="113">
        <f t="shared" si="91"/>
        <v>1953.9166666666658</v>
      </c>
      <c r="N331" s="52">
        <f t="shared" si="89"/>
        <v>9.204682602794179</v>
      </c>
      <c r="AA331" s="52">
        <v>195311</v>
      </c>
      <c r="AB331" s="52">
        <f t="shared" si="92"/>
        <v>2.83</v>
      </c>
      <c r="AC331" s="52">
        <f t="shared" si="93"/>
        <v>3.26</v>
      </c>
      <c r="AD331" s="52">
        <f t="shared" si="94"/>
        <v>2.92</v>
      </c>
      <c r="AE331" s="52">
        <f t="shared" si="95"/>
        <v>1.52</v>
      </c>
      <c r="AF331" s="52">
        <f t="shared" si="96"/>
        <v>1.0599999999999998</v>
      </c>
      <c r="AH331" s="52">
        <f t="shared" si="97"/>
        <v>0</v>
      </c>
      <c r="AI331" s="52">
        <f t="shared" si="98"/>
        <v>0</v>
      </c>
      <c r="AJ331" s="52">
        <f t="shared" si="99"/>
        <v>0</v>
      </c>
      <c r="AK331" s="52">
        <f t="shared" si="100"/>
        <v>0</v>
      </c>
      <c r="AL331" s="52">
        <f t="shared" si="101"/>
        <v>0</v>
      </c>
      <c r="AN331" s="52">
        <f t="shared" si="102"/>
        <v>0</v>
      </c>
      <c r="AO331" s="52">
        <f t="shared" si="103"/>
        <v>0</v>
      </c>
      <c r="AP331" s="52">
        <f t="shared" si="104"/>
        <v>0</v>
      </c>
      <c r="AQ331" s="52">
        <f t="shared" si="105"/>
        <v>0</v>
      </c>
      <c r="AR331" s="52">
        <f t="shared" si="106"/>
        <v>0</v>
      </c>
    </row>
    <row r="332" spans="1:44">
      <c r="A332" s="52">
        <v>195312</v>
      </c>
      <c r="B332" s="52">
        <v>0.31</v>
      </c>
      <c r="C332" s="52">
        <v>-1.38</v>
      </c>
      <c r="D332" s="52">
        <v>-2.61</v>
      </c>
      <c r="E332" s="52">
        <v>0.54</v>
      </c>
      <c r="F332" s="52">
        <v>0.4</v>
      </c>
      <c r="G332" s="52">
        <v>-2.4700000000000002</v>
      </c>
      <c r="H332" s="52">
        <v>0.03</v>
      </c>
      <c r="I332" s="52">
        <v>-0.72</v>
      </c>
      <c r="J332" s="52">
        <v>-2.96</v>
      </c>
      <c r="K332" s="52">
        <v>0.13</v>
      </c>
      <c r="L332" s="52">
        <f t="shared" si="90"/>
        <v>0.16</v>
      </c>
      <c r="M332" s="113">
        <f t="shared" si="91"/>
        <v>1953.9999999999991</v>
      </c>
      <c r="N332" s="52">
        <f t="shared" si="89"/>
        <v>8.7038653900018872</v>
      </c>
      <c r="AA332" s="52">
        <v>195312</v>
      </c>
      <c r="AB332" s="52">
        <f t="shared" si="92"/>
        <v>0.03</v>
      </c>
      <c r="AC332" s="52">
        <f t="shared" si="93"/>
        <v>0.41000000000000003</v>
      </c>
      <c r="AD332" s="52">
        <f t="shared" si="94"/>
        <v>-2.6</v>
      </c>
      <c r="AE332" s="52">
        <f t="shared" si="95"/>
        <v>0.18</v>
      </c>
      <c r="AF332" s="52">
        <f t="shared" si="96"/>
        <v>-2.7399999999999998</v>
      </c>
      <c r="AH332" s="52">
        <f t="shared" si="97"/>
        <v>0</v>
      </c>
      <c r="AI332" s="52">
        <f t="shared" si="98"/>
        <v>0</v>
      </c>
      <c r="AJ332" s="52">
        <f t="shared" si="99"/>
        <v>0</v>
      </c>
      <c r="AK332" s="52">
        <f t="shared" si="100"/>
        <v>0</v>
      </c>
      <c r="AL332" s="52">
        <f t="shared" si="101"/>
        <v>0</v>
      </c>
      <c r="AN332" s="52">
        <f t="shared" si="102"/>
        <v>0</v>
      </c>
      <c r="AO332" s="52">
        <f t="shared" si="103"/>
        <v>0</v>
      </c>
      <c r="AP332" s="52">
        <f t="shared" si="104"/>
        <v>0</v>
      </c>
      <c r="AQ332" s="52">
        <f t="shared" si="105"/>
        <v>0</v>
      </c>
      <c r="AR332" s="52">
        <f t="shared" si="106"/>
        <v>0</v>
      </c>
    </row>
    <row r="333" spans="1:44">
      <c r="A333" s="52">
        <v>195401</v>
      </c>
      <c r="B333" s="52">
        <v>4.75</v>
      </c>
      <c r="C333" s="52">
        <v>6.59</v>
      </c>
      <c r="D333" s="52">
        <v>8.23</v>
      </c>
      <c r="E333" s="52">
        <v>4.5</v>
      </c>
      <c r="F333" s="52">
        <v>5.74</v>
      </c>
      <c r="G333" s="52">
        <v>8.07</v>
      </c>
      <c r="H333" s="52">
        <v>5.13</v>
      </c>
      <c r="I333" s="52">
        <v>0.42</v>
      </c>
      <c r="J333" s="52">
        <v>3.53</v>
      </c>
      <c r="K333" s="52">
        <v>0.11</v>
      </c>
      <c r="L333" s="52">
        <f t="shared" si="90"/>
        <v>5.24</v>
      </c>
      <c r="M333" s="113">
        <f t="shared" si="91"/>
        <v>1954.0833333333333</v>
      </c>
      <c r="N333" s="52">
        <f t="shared" si="89"/>
        <v>10.115167279432857</v>
      </c>
      <c r="AA333" s="52">
        <v>195401</v>
      </c>
      <c r="AB333" s="52">
        <f t="shared" si="92"/>
        <v>5.13</v>
      </c>
      <c r="AC333" s="52">
        <f t="shared" si="93"/>
        <v>4.3899999999999997</v>
      </c>
      <c r="AD333" s="52">
        <f t="shared" si="94"/>
        <v>7.96</v>
      </c>
      <c r="AE333" s="52">
        <f t="shared" si="95"/>
        <v>4.6399999999999997</v>
      </c>
      <c r="AF333" s="52">
        <f t="shared" si="96"/>
        <v>8.120000000000001</v>
      </c>
      <c r="AH333" s="52">
        <f t="shared" si="97"/>
        <v>0</v>
      </c>
      <c r="AI333" s="52">
        <f t="shared" si="98"/>
        <v>0</v>
      </c>
      <c r="AJ333" s="52">
        <f t="shared" si="99"/>
        <v>0</v>
      </c>
      <c r="AK333" s="52">
        <f t="shared" si="100"/>
        <v>0</v>
      </c>
      <c r="AL333" s="52">
        <f t="shared" si="101"/>
        <v>0</v>
      </c>
      <c r="AN333" s="52">
        <f t="shared" si="102"/>
        <v>0</v>
      </c>
      <c r="AO333" s="52">
        <f t="shared" si="103"/>
        <v>0</v>
      </c>
      <c r="AP333" s="52">
        <f t="shared" si="104"/>
        <v>0</v>
      </c>
      <c r="AQ333" s="52">
        <f t="shared" si="105"/>
        <v>0</v>
      </c>
      <c r="AR333" s="52">
        <f t="shared" si="106"/>
        <v>0</v>
      </c>
    </row>
    <row r="334" spans="1:44">
      <c r="A334" s="52">
        <v>195402</v>
      </c>
      <c r="B334" s="52">
        <v>1</v>
      </c>
      <c r="C334" s="52">
        <v>1.56</v>
      </c>
      <c r="D334" s="52">
        <v>1.42</v>
      </c>
      <c r="E334" s="52">
        <v>1.61</v>
      </c>
      <c r="F334" s="52">
        <v>2.2400000000000002</v>
      </c>
      <c r="G334" s="52">
        <v>0.74</v>
      </c>
      <c r="H334" s="52">
        <v>1.67</v>
      </c>
      <c r="I334" s="52">
        <v>-0.21</v>
      </c>
      <c r="J334" s="52">
        <v>-0.23</v>
      </c>
      <c r="K334" s="52">
        <v>7.0000000000000007E-2</v>
      </c>
      <c r="L334" s="52">
        <f t="shared" si="90"/>
        <v>1.74</v>
      </c>
      <c r="M334" s="113">
        <f t="shared" si="91"/>
        <v>1954.1666666666665</v>
      </c>
      <c r="N334" s="52">
        <f t="shared" si="89"/>
        <v>10.161440037532261</v>
      </c>
      <c r="AA334" s="52">
        <v>195402</v>
      </c>
      <c r="AB334" s="52">
        <f t="shared" si="92"/>
        <v>1.67</v>
      </c>
      <c r="AC334" s="52">
        <f t="shared" si="93"/>
        <v>1.54</v>
      </c>
      <c r="AD334" s="52">
        <f t="shared" si="94"/>
        <v>0.66999999999999993</v>
      </c>
      <c r="AE334" s="52">
        <f t="shared" si="95"/>
        <v>0.92999999999999994</v>
      </c>
      <c r="AF334" s="52">
        <f t="shared" si="96"/>
        <v>1.3499999999999999</v>
      </c>
      <c r="AH334" s="52">
        <f t="shared" si="97"/>
        <v>0</v>
      </c>
      <c r="AI334" s="52">
        <f t="shared" si="98"/>
        <v>0</v>
      </c>
      <c r="AJ334" s="52">
        <f t="shared" si="99"/>
        <v>0</v>
      </c>
      <c r="AK334" s="52">
        <f t="shared" si="100"/>
        <v>0</v>
      </c>
      <c r="AL334" s="52">
        <f t="shared" si="101"/>
        <v>0</v>
      </c>
      <c r="AN334" s="52">
        <f t="shared" si="102"/>
        <v>0</v>
      </c>
      <c r="AO334" s="52">
        <f t="shared" si="103"/>
        <v>0</v>
      </c>
      <c r="AP334" s="52">
        <f t="shared" si="104"/>
        <v>0</v>
      </c>
      <c r="AQ334" s="52">
        <f t="shared" si="105"/>
        <v>0</v>
      </c>
      <c r="AR334" s="52">
        <f t="shared" si="106"/>
        <v>0</v>
      </c>
    </row>
    <row r="335" spans="1:44">
      <c r="A335" s="52">
        <v>195403</v>
      </c>
      <c r="B335" s="52">
        <v>2.79</v>
      </c>
      <c r="C335" s="52">
        <v>3.2</v>
      </c>
      <c r="D335" s="52">
        <v>2.06</v>
      </c>
      <c r="E335" s="52">
        <v>4.21</v>
      </c>
      <c r="F335" s="52">
        <v>3.51</v>
      </c>
      <c r="G335" s="52">
        <v>1.84</v>
      </c>
      <c r="H335" s="52">
        <v>3.65</v>
      </c>
      <c r="I335" s="52">
        <v>-0.51</v>
      </c>
      <c r="J335" s="52">
        <v>-1.55</v>
      </c>
      <c r="K335" s="52">
        <v>0.08</v>
      </c>
      <c r="L335" s="52">
        <f t="shared" si="90"/>
        <v>3.73</v>
      </c>
      <c r="M335" s="113">
        <f t="shared" si="91"/>
        <v>1954.2499999999998</v>
      </c>
      <c r="N335" s="52">
        <f t="shared" si="89"/>
        <v>10.344760201974893</v>
      </c>
      <c r="AA335" s="52">
        <v>195403</v>
      </c>
      <c r="AB335" s="52">
        <f t="shared" si="92"/>
        <v>3.65</v>
      </c>
      <c r="AC335" s="52">
        <f t="shared" si="93"/>
        <v>4.13</v>
      </c>
      <c r="AD335" s="52">
        <f t="shared" si="94"/>
        <v>1.76</v>
      </c>
      <c r="AE335" s="52">
        <f t="shared" si="95"/>
        <v>2.71</v>
      </c>
      <c r="AF335" s="52">
        <f t="shared" si="96"/>
        <v>1.98</v>
      </c>
      <c r="AH335" s="52">
        <f t="shared" si="97"/>
        <v>0</v>
      </c>
      <c r="AI335" s="52">
        <f t="shared" si="98"/>
        <v>0</v>
      </c>
      <c r="AJ335" s="52">
        <f t="shared" si="99"/>
        <v>0</v>
      </c>
      <c r="AK335" s="52">
        <f t="shared" si="100"/>
        <v>0</v>
      </c>
      <c r="AL335" s="52">
        <f t="shared" si="101"/>
        <v>0</v>
      </c>
      <c r="AN335" s="52">
        <f t="shared" si="102"/>
        <v>0</v>
      </c>
      <c r="AO335" s="52">
        <f t="shared" si="103"/>
        <v>0</v>
      </c>
      <c r="AP335" s="52">
        <f t="shared" si="104"/>
        <v>0</v>
      </c>
      <c r="AQ335" s="52">
        <f t="shared" si="105"/>
        <v>0</v>
      </c>
      <c r="AR335" s="52">
        <f t="shared" si="106"/>
        <v>0</v>
      </c>
    </row>
    <row r="336" spans="1:44">
      <c r="A336" s="52">
        <v>195404</v>
      </c>
      <c r="B336" s="52">
        <v>-0.31</v>
      </c>
      <c r="C336" s="52">
        <v>2.35</v>
      </c>
      <c r="D336" s="52">
        <v>0.16</v>
      </c>
      <c r="E336" s="52">
        <v>5.26</v>
      </c>
      <c r="F336" s="52">
        <v>3.55</v>
      </c>
      <c r="G336" s="52">
        <v>3.78</v>
      </c>
      <c r="H336" s="52">
        <v>4.2699999999999996</v>
      </c>
      <c r="I336" s="52">
        <v>-3.46</v>
      </c>
      <c r="J336" s="52">
        <v>-0.5</v>
      </c>
      <c r="K336" s="52">
        <v>0.09</v>
      </c>
      <c r="L336" s="52">
        <f t="shared" si="90"/>
        <v>4.3599999999999994</v>
      </c>
      <c r="M336" s="113">
        <f t="shared" si="91"/>
        <v>1954.333333333333</v>
      </c>
      <c r="N336" s="52">
        <f t="shared" si="89"/>
        <v>9.9179117120123994</v>
      </c>
      <c r="AA336" s="52">
        <v>195404</v>
      </c>
      <c r="AB336" s="52">
        <f t="shared" si="92"/>
        <v>4.2699999999999996</v>
      </c>
      <c r="AC336" s="52">
        <f t="shared" si="93"/>
        <v>5.17</v>
      </c>
      <c r="AD336" s="52">
        <f t="shared" si="94"/>
        <v>3.69</v>
      </c>
      <c r="AE336" s="52">
        <f t="shared" si="95"/>
        <v>-0.4</v>
      </c>
      <c r="AF336" s="52">
        <f t="shared" si="96"/>
        <v>7.0000000000000007E-2</v>
      </c>
      <c r="AH336" s="52">
        <f t="shared" si="97"/>
        <v>0</v>
      </c>
      <c r="AI336" s="52">
        <f t="shared" si="98"/>
        <v>0</v>
      </c>
      <c r="AJ336" s="52">
        <f t="shared" si="99"/>
        <v>0</v>
      </c>
      <c r="AK336" s="52">
        <f t="shared" si="100"/>
        <v>0</v>
      </c>
      <c r="AL336" s="52">
        <f t="shared" si="101"/>
        <v>0</v>
      </c>
      <c r="AN336" s="52">
        <f t="shared" si="102"/>
        <v>0</v>
      </c>
      <c r="AO336" s="52">
        <f t="shared" si="103"/>
        <v>0</v>
      </c>
      <c r="AP336" s="52">
        <f t="shared" si="104"/>
        <v>0</v>
      </c>
      <c r="AQ336" s="52">
        <f t="shared" si="105"/>
        <v>0</v>
      </c>
      <c r="AR336" s="52">
        <f t="shared" si="106"/>
        <v>0</v>
      </c>
    </row>
    <row r="337" spans="1:44">
      <c r="A337" s="52">
        <v>195405</v>
      </c>
      <c r="B337" s="52">
        <v>3.93</v>
      </c>
      <c r="C337" s="52">
        <v>4.22</v>
      </c>
      <c r="D337" s="52">
        <v>5.14</v>
      </c>
      <c r="E337" s="52">
        <v>2.9</v>
      </c>
      <c r="F337" s="52">
        <v>2.54</v>
      </c>
      <c r="G337" s="52">
        <v>6.76</v>
      </c>
      <c r="H337" s="52">
        <v>3.09</v>
      </c>
      <c r="I337" s="52">
        <v>0.36</v>
      </c>
      <c r="J337" s="52">
        <v>2.5299999999999998</v>
      </c>
      <c r="K337" s="52">
        <v>0.05</v>
      </c>
      <c r="L337" s="52">
        <f t="shared" si="90"/>
        <v>3.1399999999999997</v>
      </c>
      <c r="M337" s="113">
        <f t="shared" si="91"/>
        <v>1954.4166666666663</v>
      </c>
      <c r="N337" s="52">
        <f t="shared" si="89"/>
        <v>9.9528323972260626</v>
      </c>
      <c r="AA337" s="52">
        <v>195405</v>
      </c>
      <c r="AB337" s="52">
        <f t="shared" si="92"/>
        <v>3.09</v>
      </c>
      <c r="AC337" s="52">
        <f t="shared" si="93"/>
        <v>2.85</v>
      </c>
      <c r="AD337" s="52">
        <f t="shared" si="94"/>
        <v>6.71</v>
      </c>
      <c r="AE337" s="52">
        <f t="shared" si="95"/>
        <v>3.8800000000000003</v>
      </c>
      <c r="AF337" s="52">
        <f t="shared" si="96"/>
        <v>5.09</v>
      </c>
      <c r="AH337" s="52">
        <f t="shared" si="97"/>
        <v>0</v>
      </c>
      <c r="AI337" s="52">
        <f t="shared" si="98"/>
        <v>0</v>
      </c>
      <c r="AJ337" s="52">
        <f t="shared" si="99"/>
        <v>0</v>
      </c>
      <c r="AK337" s="52">
        <f t="shared" si="100"/>
        <v>0</v>
      </c>
      <c r="AL337" s="52">
        <f t="shared" si="101"/>
        <v>0</v>
      </c>
      <c r="AN337" s="52">
        <f t="shared" si="102"/>
        <v>0</v>
      </c>
      <c r="AO337" s="52">
        <f t="shared" si="103"/>
        <v>0</v>
      </c>
      <c r="AP337" s="52">
        <f t="shared" si="104"/>
        <v>0</v>
      </c>
      <c r="AQ337" s="52">
        <f t="shared" si="105"/>
        <v>0</v>
      </c>
      <c r="AR337" s="52">
        <f t="shared" si="106"/>
        <v>0</v>
      </c>
    </row>
    <row r="338" spans="1:44">
      <c r="A338" s="52">
        <v>195406</v>
      </c>
      <c r="B338" s="52">
        <v>0.56000000000000005</v>
      </c>
      <c r="C338" s="52">
        <v>1.86</v>
      </c>
      <c r="D338" s="52">
        <v>1.3</v>
      </c>
      <c r="E338" s="52">
        <v>1.81</v>
      </c>
      <c r="F338" s="52">
        <v>-0.27</v>
      </c>
      <c r="G338" s="52">
        <v>0.98</v>
      </c>
      <c r="H338" s="52">
        <v>1.07</v>
      </c>
      <c r="I338" s="52">
        <v>0.4</v>
      </c>
      <c r="J338" s="52">
        <v>-0.05</v>
      </c>
      <c r="K338" s="52">
        <v>0.06</v>
      </c>
      <c r="L338" s="52">
        <f t="shared" si="90"/>
        <v>1.1300000000000001</v>
      </c>
      <c r="M338" s="113">
        <f t="shared" si="91"/>
        <v>1954.4999999999995</v>
      </c>
      <c r="N338" s="52">
        <f t="shared" si="89"/>
        <v>9.1687036855123232</v>
      </c>
      <c r="AA338" s="52">
        <v>195406</v>
      </c>
      <c r="AB338" s="52">
        <f t="shared" si="92"/>
        <v>1.07</v>
      </c>
      <c r="AC338" s="52">
        <f t="shared" si="93"/>
        <v>1.75</v>
      </c>
      <c r="AD338" s="52">
        <f t="shared" si="94"/>
        <v>0.91999999999999993</v>
      </c>
      <c r="AE338" s="52">
        <f t="shared" si="95"/>
        <v>0.5</v>
      </c>
      <c r="AF338" s="52">
        <f t="shared" si="96"/>
        <v>1.24</v>
      </c>
      <c r="AH338" s="52">
        <f t="shared" si="97"/>
        <v>0</v>
      </c>
      <c r="AI338" s="52">
        <f t="shared" si="98"/>
        <v>0</v>
      </c>
      <c r="AJ338" s="52">
        <f t="shared" si="99"/>
        <v>0</v>
      </c>
      <c r="AK338" s="52">
        <f t="shared" si="100"/>
        <v>0</v>
      </c>
      <c r="AL338" s="52">
        <f t="shared" si="101"/>
        <v>0</v>
      </c>
      <c r="AN338" s="52">
        <f t="shared" si="102"/>
        <v>0</v>
      </c>
      <c r="AO338" s="52">
        <f t="shared" si="103"/>
        <v>0</v>
      </c>
      <c r="AP338" s="52">
        <f t="shared" si="104"/>
        <v>0</v>
      </c>
      <c r="AQ338" s="52">
        <f t="shared" si="105"/>
        <v>0</v>
      </c>
      <c r="AR338" s="52">
        <f t="shared" si="106"/>
        <v>0</v>
      </c>
    </row>
    <row r="339" spans="1:44">
      <c r="A339" s="52">
        <v>195407</v>
      </c>
      <c r="B339" s="52">
        <v>5.62</v>
      </c>
      <c r="C339" s="52">
        <v>6.92</v>
      </c>
      <c r="D339" s="52">
        <v>9.11</v>
      </c>
      <c r="E339" s="52">
        <v>4.3099999999999996</v>
      </c>
      <c r="F339" s="52">
        <v>5.12</v>
      </c>
      <c r="G339" s="52">
        <v>9.08</v>
      </c>
      <c r="H339" s="52">
        <v>4.99</v>
      </c>
      <c r="I339" s="52">
        <v>1.05</v>
      </c>
      <c r="J339" s="52">
        <v>4.13</v>
      </c>
      <c r="K339" s="52">
        <v>0.05</v>
      </c>
      <c r="L339" s="52">
        <f t="shared" si="90"/>
        <v>5.04</v>
      </c>
      <c r="M339" s="113">
        <f t="shared" si="91"/>
        <v>1954.5833333333328</v>
      </c>
      <c r="N339" s="52">
        <f t="shared" si="89"/>
        <v>9.6351340982317986</v>
      </c>
      <c r="AA339" s="52">
        <v>195407</v>
      </c>
      <c r="AB339" s="52">
        <f t="shared" si="92"/>
        <v>4.99</v>
      </c>
      <c r="AC339" s="52">
        <f t="shared" si="93"/>
        <v>4.26</v>
      </c>
      <c r="AD339" s="52">
        <f t="shared" si="94"/>
        <v>9.0299999999999994</v>
      </c>
      <c r="AE339" s="52">
        <f t="shared" si="95"/>
        <v>5.57</v>
      </c>
      <c r="AF339" s="52">
        <f t="shared" si="96"/>
        <v>9.0599999999999987</v>
      </c>
      <c r="AH339" s="52">
        <f t="shared" si="97"/>
        <v>0</v>
      </c>
      <c r="AI339" s="52">
        <f t="shared" si="98"/>
        <v>0</v>
      </c>
      <c r="AJ339" s="52">
        <f t="shared" si="99"/>
        <v>0</v>
      </c>
      <c r="AK339" s="52">
        <f t="shared" si="100"/>
        <v>0</v>
      </c>
      <c r="AL339" s="52">
        <f t="shared" si="101"/>
        <v>0</v>
      </c>
      <c r="AN339" s="52">
        <f t="shared" si="102"/>
        <v>0</v>
      </c>
      <c r="AO339" s="52">
        <f t="shared" si="103"/>
        <v>0</v>
      </c>
      <c r="AP339" s="52">
        <f t="shared" si="104"/>
        <v>0</v>
      </c>
      <c r="AQ339" s="52">
        <f t="shared" si="105"/>
        <v>0</v>
      </c>
      <c r="AR339" s="52">
        <f t="shared" si="106"/>
        <v>0</v>
      </c>
    </row>
    <row r="340" spans="1:44">
      <c r="A340" s="52">
        <v>195408</v>
      </c>
      <c r="B340" s="52">
        <v>-0.19</v>
      </c>
      <c r="C340" s="52">
        <v>0.23</v>
      </c>
      <c r="D340" s="52">
        <v>-0.98</v>
      </c>
      <c r="E340" s="52">
        <v>-3</v>
      </c>
      <c r="F340" s="52">
        <v>-0.92</v>
      </c>
      <c r="G340" s="52">
        <v>-5.07</v>
      </c>
      <c r="H340" s="52">
        <v>-2.34</v>
      </c>
      <c r="I340" s="52">
        <v>2.68</v>
      </c>
      <c r="J340" s="52">
        <v>-1.44</v>
      </c>
      <c r="K340" s="52">
        <v>0.05</v>
      </c>
      <c r="L340" s="52">
        <f t="shared" si="90"/>
        <v>-2.29</v>
      </c>
      <c r="M340" s="113">
        <f t="shared" si="91"/>
        <v>1954.6666666666661</v>
      </c>
      <c r="N340" s="52">
        <f t="shared" ref="N340:N403" si="107">_xlfn.STDEV.S(H329:H340)*SQRT(12)</f>
        <v>8.0860165493500951</v>
      </c>
      <c r="AA340" s="52">
        <v>195408</v>
      </c>
      <c r="AB340" s="52">
        <f t="shared" si="92"/>
        <v>-2.34</v>
      </c>
      <c r="AC340" s="52">
        <f t="shared" si="93"/>
        <v>-3.05</v>
      </c>
      <c r="AD340" s="52">
        <f t="shared" si="94"/>
        <v>-5.12</v>
      </c>
      <c r="AE340" s="52">
        <f t="shared" si="95"/>
        <v>-0.24</v>
      </c>
      <c r="AF340" s="52">
        <f t="shared" si="96"/>
        <v>-1.03</v>
      </c>
      <c r="AH340" s="52">
        <f t="shared" si="97"/>
        <v>0</v>
      </c>
      <c r="AI340" s="52">
        <f t="shared" si="98"/>
        <v>0</v>
      </c>
      <c r="AJ340" s="52">
        <f t="shared" si="99"/>
        <v>0</v>
      </c>
      <c r="AK340" s="52">
        <f t="shared" si="100"/>
        <v>0</v>
      </c>
      <c r="AL340" s="52">
        <f t="shared" si="101"/>
        <v>0</v>
      </c>
      <c r="AN340" s="52">
        <f t="shared" si="102"/>
        <v>0</v>
      </c>
      <c r="AO340" s="52">
        <f t="shared" si="103"/>
        <v>0</v>
      </c>
      <c r="AP340" s="52">
        <f t="shared" si="104"/>
        <v>0</v>
      </c>
      <c r="AQ340" s="52">
        <f t="shared" si="105"/>
        <v>0</v>
      </c>
      <c r="AR340" s="52">
        <f t="shared" si="106"/>
        <v>0</v>
      </c>
    </row>
    <row r="341" spans="1:44">
      <c r="A341" s="52">
        <v>195409</v>
      </c>
      <c r="B341" s="52">
        <v>2.97</v>
      </c>
      <c r="C341" s="52">
        <v>4.68</v>
      </c>
      <c r="D341" s="52">
        <v>4.6500000000000004</v>
      </c>
      <c r="E341" s="52">
        <v>6.88</v>
      </c>
      <c r="F341" s="52">
        <v>6.56</v>
      </c>
      <c r="G341" s="52">
        <v>6.55</v>
      </c>
      <c r="H341" s="52">
        <v>6.39</v>
      </c>
      <c r="I341" s="52">
        <v>-2.56</v>
      </c>
      <c r="J341" s="52">
        <v>0.68</v>
      </c>
      <c r="K341" s="52">
        <v>0.09</v>
      </c>
      <c r="L341" s="52">
        <f t="shared" si="90"/>
        <v>6.4799999999999995</v>
      </c>
      <c r="M341" s="113">
        <f t="shared" si="91"/>
        <v>1954.7499999999993</v>
      </c>
      <c r="N341" s="52">
        <f t="shared" si="107"/>
        <v>8.576061821351125</v>
      </c>
      <c r="AA341" s="52">
        <v>195409</v>
      </c>
      <c r="AB341" s="52">
        <f t="shared" si="92"/>
        <v>6.39</v>
      </c>
      <c r="AC341" s="52">
        <f t="shared" si="93"/>
        <v>6.79</v>
      </c>
      <c r="AD341" s="52">
        <f t="shared" si="94"/>
        <v>6.46</v>
      </c>
      <c r="AE341" s="52">
        <f t="shared" si="95"/>
        <v>2.8800000000000003</v>
      </c>
      <c r="AF341" s="52">
        <f t="shared" si="96"/>
        <v>4.5600000000000005</v>
      </c>
      <c r="AH341" s="52">
        <f t="shared" si="97"/>
        <v>0</v>
      </c>
      <c r="AI341" s="52">
        <f t="shared" si="98"/>
        <v>0</v>
      </c>
      <c r="AJ341" s="52">
        <f t="shared" si="99"/>
        <v>0</v>
      </c>
      <c r="AK341" s="52">
        <f t="shared" si="100"/>
        <v>0</v>
      </c>
      <c r="AL341" s="52">
        <f t="shared" si="101"/>
        <v>0</v>
      </c>
      <c r="AN341" s="52">
        <f t="shared" si="102"/>
        <v>0</v>
      </c>
      <c r="AO341" s="52">
        <f t="shared" si="103"/>
        <v>0</v>
      </c>
      <c r="AP341" s="52">
        <f t="shared" si="104"/>
        <v>0</v>
      </c>
      <c r="AQ341" s="52">
        <f t="shared" si="105"/>
        <v>0</v>
      </c>
      <c r="AR341" s="52">
        <f t="shared" si="106"/>
        <v>0</v>
      </c>
    </row>
    <row r="342" spans="1:44">
      <c r="A342" s="52">
        <v>195410</v>
      </c>
      <c r="B342" s="52">
        <v>0.52</v>
      </c>
      <c r="C342" s="52">
        <v>-0.94</v>
      </c>
      <c r="D342" s="52">
        <v>-0.75</v>
      </c>
      <c r="E342" s="52">
        <v>-2.3199999999999998</v>
      </c>
      <c r="F342" s="52">
        <v>-0.95</v>
      </c>
      <c r="G342" s="52">
        <v>0.37</v>
      </c>
      <c r="H342" s="52">
        <v>-1.67</v>
      </c>
      <c r="I342" s="52">
        <v>0.56999999999999995</v>
      </c>
      <c r="J342" s="52">
        <v>0.71</v>
      </c>
      <c r="K342" s="52">
        <v>7.0000000000000007E-2</v>
      </c>
      <c r="L342" s="52">
        <f t="shared" si="90"/>
        <v>-1.5999999999999999</v>
      </c>
      <c r="M342" s="113">
        <f t="shared" si="91"/>
        <v>1954.8333333333326</v>
      </c>
      <c r="N342" s="52">
        <f t="shared" si="107"/>
        <v>9.5008913457441651</v>
      </c>
      <c r="AA342" s="52">
        <v>195410</v>
      </c>
      <c r="AB342" s="52">
        <f t="shared" si="92"/>
        <v>-1.67</v>
      </c>
      <c r="AC342" s="52">
        <f t="shared" si="93"/>
        <v>-2.3899999999999997</v>
      </c>
      <c r="AD342" s="52">
        <f t="shared" si="94"/>
        <v>0.3</v>
      </c>
      <c r="AE342" s="52">
        <f t="shared" si="95"/>
        <v>0.45</v>
      </c>
      <c r="AF342" s="52">
        <f t="shared" si="96"/>
        <v>-0.82000000000000006</v>
      </c>
      <c r="AH342" s="52">
        <f t="shared" si="97"/>
        <v>0</v>
      </c>
      <c r="AI342" s="52">
        <f t="shared" si="98"/>
        <v>0</v>
      </c>
      <c r="AJ342" s="52">
        <f t="shared" si="99"/>
        <v>0</v>
      </c>
      <c r="AK342" s="52">
        <f t="shared" si="100"/>
        <v>0</v>
      </c>
      <c r="AL342" s="52">
        <f t="shared" si="101"/>
        <v>0</v>
      </c>
      <c r="AN342" s="52">
        <f t="shared" si="102"/>
        <v>0</v>
      </c>
      <c r="AO342" s="52">
        <f t="shared" si="103"/>
        <v>0</v>
      </c>
      <c r="AP342" s="52">
        <f t="shared" si="104"/>
        <v>0</v>
      </c>
      <c r="AQ342" s="52">
        <f t="shared" si="105"/>
        <v>0</v>
      </c>
      <c r="AR342" s="52">
        <f t="shared" si="106"/>
        <v>0</v>
      </c>
    </row>
    <row r="343" spans="1:44">
      <c r="A343" s="52">
        <v>195411</v>
      </c>
      <c r="B343" s="52">
        <v>7.15</v>
      </c>
      <c r="C343" s="52">
        <v>9.24</v>
      </c>
      <c r="D343" s="52">
        <v>9.25</v>
      </c>
      <c r="E343" s="52">
        <v>9.57</v>
      </c>
      <c r="F343" s="52">
        <v>8.17</v>
      </c>
      <c r="G343" s="52">
        <v>15.84</v>
      </c>
      <c r="H343" s="52">
        <v>9.3800000000000008</v>
      </c>
      <c r="I343" s="52">
        <v>-2.65</v>
      </c>
      <c r="J343" s="52">
        <v>4.18</v>
      </c>
      <c r="K343" s="52">
        <v>0.06</v>
      </c>
      <c r="L343" s="52">
        <f t="shared" si="90"/>
        <v>9.4400000000000013</v>
      </c>
      <c r="M343" s="113">
        <f t="shared" si="91"/>
        <v>1954.9166666666658</v>
      </c>
      <c r="N343" s="52">
        <f t="shared" si="107"/>
        <v>11.787508025640765</v>
      </c>
      <c r="AA343" s="52">
        <v>195411</v>
      </c>
      <c r="AB343" s="52">
        <f t="shared" si="92"/>
        <v>9.3800000000000008</v>
      </c>
      <c r="AC343" s="52">
        <f t="shared" si="93"/>
        <v>9.51</v>
      </c>
      <c r="AD343" s="52">
        <f t="shared" si="94"/>
        <v>15.78</v>
      </c>
      <c r="AE343" s="52">
        <f t="shared" si="95"/>
        <v>7.0900000000000007</v>
      </c>
      <c r="AF343" s="52">
        <f t="shared" si="96"/>
        <v>9.19</v>
      </c>
      <c r="AH343" s="52">
        <f t="shared" si="97"/>
        <v>0</v>
      </c>
      <c r="AI343" s="52">
        <f t="shared" si="98"/>
        <v>0</v>
      </c>
      <c r="AJ343" s="52">
        <f t="shared" si="99"/>
        <v>0</v>
      </c>
      <c r="AK343" s="52">
        <f t="shared" si="100"/>
        <v>0</v>
      </c>
      <c r="AL343" s="52">
        <f t="shared" si="101"/>
        <v>0</v>
      </c>
      <c r="AN343" s="52">
        <f t="shared" si="102"/>
        <v>0</v>
      </c>
      <c r="AO343" s="52">
        <f t="shared" si="103"/>
        <v>0</v>
      </c>
      <c r="AP343" s="52">
        <f t="shared" si="104"/>
        <v>0</v>
      </c>
      <c r="AQ343" s="52">
        <f t="shared" si="105"/>
        <v>0</v>
      </c>
      <c r="AR343" s="52">
        <f t="shared" si="106"/>
        <v>0</v>
      </c>
    </row>
    <row r="344" spans="1:44">
      <c r="A344" s="52">
        <v>195412</v>
      </c>
      <c r="B344" s="52">
        <v>7.43</v>
      </c>
      <c r="C344" s="52">
        <v>9.4499999999999993</v>
      </c>
      <c r="D344" s="52">
        <v>11.47</v>
      </c>
      <c r="E344" s="52">
        <v>4.2699999999999996</v>
      </c>
      <c r="F344" s="52">
        <v>5.91</v>
      </c>
      <c r="G344" s="52">
        <v>11.72</v>
      </c>
      <c r="H344" s="52">
        <v>5.48</v>
      </c>
      <c r="I344" s="52">
        <v>2.15</v>
      </c>
      <c r="J344" s="52">
        <v>5.74</v>
      </c>
      <c r="K344" s="52">
        <v>0.08</v>
      </c>
      <c r="L344" s="52">
        <f t="shared" si="90"/>
        <v>5.5600000000000005</v>
      </c>
      <c r="M344" s="113">
        <f t="shared" si="91"/>
        <v>1954.9999999999991</v>
      </c>
      <c r="N344" s="52">
        <f t="shared" si="107"/>
        <v>11.561520425335699</v>
      </c>
      <c r="AA344" s="52">
        <v>195412</v>
      </c>
      <c r="AB344" s="52">
        <f t="shared" si="92"/>
        <v>5.48</v>
      </c>
      <c r="AC344" s="52">
        <f t="shared" si="93"/>
        <v>4.1899999999999995</v>
      </c>
      <c r="AD344" s="52">
        <f t="shared" si="94"/>
        <v>11.64</v>
      </c>
      <c r="AE344" s="52">
        <f t="shared" si="95"/>
        <v>7.35</v>
      </c>
      <c r="AF344" s="52">
        <f t="shared" si="96"/>
        <v>11.39</v>
      </c>
      <c r="AH344" s="52">
        <f t="shared" si="97"/>
        <v>0</v>
      </c>
      <c r="AI344" s="52">
        <f t="shared" si="98"/>
        <v>0</v>
      </c>
      <c r="AJ344" s="52">
        <f t="shared" si="99"/>
        <v>0</v>
      </c>
      <c r="AK344" s="52">
        <f t="shared" si="100"/>
        <v>0</v>
      </c>
      <c r="AL344" s="52">
        <f t="shared" si="101"/>
        <v>0</v>
      </c>
      <c r="AN344" s="52">
        <f t="shared" si="102"/>
        <v>0</v>
      </c>
      <c r="AO344" s="52">
        <f t="shared" si="103"/>
        <v>0</v>
      </c>
      <c r="AP344" s="52">
        <f t="shared" si="104"/>
        <v>0</v>
      </c>
      <c r="AQ344" s="52">
        <f t="shared" si="105"/>
        <v>0</v>
      </c>
      <c r="AR344" s="52">
        <f t="shared" si="106"/>
        <v>0</v>
      </c>
    </row>
    <row r="345" spans="1:44">
      <c r="A345" s="52">
        <v>195501</v>
      </c>
      <c r="B345" s="52">
        <v>1.54</v>
      </c>
      <c r="C345" s="52">
        <v>1.22</v>
      </c>
      <c r="D345" s="52">
        <v>2.4300000000000002</v>
      </c>
      <c r="E345" s="52">
        <v>0.06</v>
      </c>
      <c r="F345" s="52">
        <v>0.79</v>
      </c>
      <c r="G345" s="52">
        <v>3.62</v>
      </c>
      <c r="H345" s="52">
        <v>0.6</v>
      </c>
      <c r="I345" s="52">
        <v>0.24</v>
      </c>
      <c r="J345" s="52">
        <v>2.2200000000000002</v>
      </c>
      <c r="K345" s="52">
        <v>0.08</v>
      </c>
      <c r="L345" s="52">
        <f t="shared" si="90"/>
        <v>0.67999999999999994</v>
      </c>
      <c r="M345" s="113">
        <f t="shared" si="91"/>
        <v>1955.0833333333333</v>
      </c>
      <c r="N345" s="52">
        <f t="shared" si="107"/>
        <v>11.719483389172531</v>
      </c>
      <c r="AA345" s="52">
        <v>195501</v>
      </c>
      <c r="AB345" s="52">
        <f t="shared" si="92"/>
        <v>0.6</v>
      </c>
      <c r="AC345" s="52">
        <f t="shared" si="93"/>
        <v>-2.0000000000000004E-2</v>
      </c>
      <c r="AD345" s="52">
        <f t="shared" si="94"/>
        <v>3.54</v>
      </c>
      <c r="AE345" s="52">
        <f t="shared" si="95"/>
        <v>1.46</v>
      </c>
      <c r="AF345" s="52">
        <f t="shared" si="96"/>
        <v>2.35</v>
      </c>
      <c r="AH345" s="52">
        <f t="shared" si="97"/>
        <v>0</v>
      </c>
      <c r="AI345" s="52">
        <f t="shared" si="98"/>
        <v>0</v>
      </c>
      <c r="AJ345" s="52">
        <f t="shared" si="99"/>
        <v>0</v>
      </c>
      <c r="AK345" s="52">
        <f t="shared" si="100"/>
        <v>0</v>
      </c>
      <c r="AL345" s="52">
        <f t="shared" si="101"/>
        <v>0</v>
      </c>
      <c r="AN345" s="52">
        <f t="shared" si="102"/>
        <v>0</v>
      </c>
      <c r="AO345" s="52">
        <f t="shared" si="103"/>
        <v>0</v>
      </c>
      <c r="AP345" s="52">
        <f t="shared" si="104"/>
        <v>0</v>
      </c>
      <c r="AQ345" s="52">
        <f t="shared" si="105"/>
        <v>0</v>
      </c>
      <c r="AR345" s="52">
        <f t="shared" si="106"/>
        <v>0</v>
      </c>
    </row>
    <row r="346" spans="1:44">
      <c r="A346" s="52">
        <v>195502</v>
      </c>
      <c r="B346" s="52">
        <v>3.77</v>
      </c>
      <c r="C346" s="52">
        <v>5.49</v>
      </c>
      <c r="D346" s="52">
        <v>4.6100000000000003</v>
      </c>
      <c r="E346" s="52">
        <v>3.04</v>
      </c>
      <c r="F346" s="52">
        <v>2.8</v>
      </c>
      <c r="G346" s="52">
        <v>3.42</v>
      </c>
      <c r="H346" s="52">
        <v>3.02</v>
      </c>
      <c r="I346" s="52">
        <v>1.54</v>
      </c>
      <c r="J346" s="52">
        <v>0.61</v>
      </c>
      <c r="K346" s="52">
        <v>0.09</v>
      </c>
      <c r="L346" s="52">
        <f t="shared" si="90"/>
        <v>3.11</v>
      </c>
      <c r="M346" s="113">
        <f t="shared" si="91"/>
        <v>1955.1666666666665</v>
      </c>
      <c r="N346" s="52">
        <f t="shared" si="107"/>
        <v>11.623638532201209</v>
      </c>
      <c r="AA346" s="52">
        <v>195502</v>
      </c>
      <c r="AB346" s="52">
        <f t="shared" si="92"/>
        <v>3.02</v>
      </c>
      <c r="AC346" s="52">
        <f t="shared" si="93"/>
        <v>2.95</v>
      </c>
      <c r="AD346" s="52">
        <f t="shared" si="94"/>
        <v>3.33</v>
      </c>
      <c r="AE346" s="52">
        <f t="shared" si="95"/>
        <v>3.68</v>
      </c>
      <c r="AF346" s="52">
        <f t="shared" si="96"/>
        <v>4.5200000000000005</v>
      </c>
      <c r="AH346" s="52">
        <f t="shared" si="97"/>
        <v>0</v>
      </c>
      <c r="AI346" s="52">
        <f t="shared" si="98"/>
        <v>0</v>
      </c>
      <c r="AJ346" s="52">
        <f t="shared" si="99"/>
        <v>0</v>
      </c>
      <c r="AK346" s="52">
        <f t="shared" si="100"/>
        <v>0</v>
      </c>
      <c r="AL346" s="52">
        <f t="shared" si="101"/>
        <v>0</v>
      </c>
      <c r="AN346" s="52">
        <f t="shared" si="102"/>
        <v>0</v>
      </c>
      <c r="AO346" s="52">
        <f t="shared" si="103"/>
        <v>0</v>
      </c>
      <c r="AP346" s="52">
        <f t="shared" si="104"/>
        <v>0</v>
      </c>
      <c r="AQ346" s="52">
        <f t="shared" si="105"/>
        <v>0</v>
      </c>
      <c r="AR346" s="52">
        <f t="shared" si="106"/>
        <v>0</v>
      </c>
    </row>
    <row r="347" spans="1:44">
      <c r="A347" s="52">
        <v>195503</v>
      </c>
      <c r="B347" s="52">
        <v>-0.69</v>
      </c>
      <c r="C347" s="52">
        <v>-0.3</v>
      </c>
      <c r="D347" s="52">
        <v>0.69</v>
      </c>
      <c r="E347" s="52">
        <v>-0.33</v>
      </c>
      <c r="F347" s="52">
        <v>-0.22</v>
      </c>
      <c r="G347" s="52">
        <v>2.3199999999999998</v>
      </c>
      <c r="H347" s="52">
        <v>-0.16</v>
      </c>
      <c r="I347" s="52">
        <v>-0.69</v>
      </c>
      <c r="J347" s="52">
        <v>2.0099999999999998</v>
      </c>
      <c r="K347" s="52">
        <v>0.1</v>
      </c>
      <c r="L347" s="52">
        <f t="shared" si="90"/>
        <v>-0.06</v>
      </c>
      <c r="M347" s="113">
        <f t="shared" si="91"/>
        <v>1955.2499999999998</v>
      </c>
      <c r="N347" s="52">
        <f t="shared" si="107"/>
        <v>12.064773667017695</v>
      </c>
      <c r="AA347" s="52">
        <v>195503</v>
      </c>
      <c r="AB347" s="52">
        <f t="shared" si="92"/>
        <v>-0.16</v>
      </c>
      <c r="AC347" s="52">
        <f t="shared" si="93"/>
        <v>-0.43000000000000005</v>
      </c>
      <c r="AD347" s="52">
        <f t="shared" si="94"/>
        <v>2.2199999999999998</v>
      </c>
      <c r="AE347" s="52">
        <f t="shared" si="95"/>
        <v>-0.78999999999999992</v>
      </c>
      <c r="AF347" s="52">
        <f t="shared" si="96"/>
        <v>0.59</v>
      </c>
      <c r="AH347" s="52">
        <f t="shared" si="97"/>
        <v>0</v>
      </c>
      <c r="AI347" s="52">
        <f t="shared" si="98"/>
        <v>0</v>
      </c>
      <c r="AJ347" s="52">
        <f t="shared" si="99"/>
        <v>0</v>
      </c>
      <c r="AK347" s="52">
        <f t="shared" si="100"/>
        <v>0</v>
      </c>
      <c r="AL347" s="52">
        <f t="shared" si="101"/>
        <v>0</v>
      </c>
      <c r="AN347" s="52">
        <f t="shared" si="102"/>
        <v>0</v>
      </c>
      <c r="AO347" s="52">
        <f t="shared" si="103"/>
        <v>0</v>
      </c>
      <c r="AP347" s="52">
        <f t="shared" si="104"/>
        <v>0</v>
      </c>
      <c r="AQ347" s="52">
        <f t="shared" si="105"/>
        <v>0</v>
      </c>
      <c r="AR347" s="52">
        <f t="shared" si="106"/>
        <v>0</v>
      </c>
    </row>
    <row r="348" spans="1:44">
      <c r="A348" s="52">
        <v>195504</v>
      </c>
      <c r="B348" s="52">
        <v>1.34</v>
      </c>
      <c r="C348" s="52">
        <v>1.27</v>
      </c>
      <c r="D348" s="52">
        <v>2.5299999999999998</v>
      </c>
      <c r="E348" s="52">
        <v>4.1100000000000003</v>
      </c>
      <c r="F348" s="52">
        <v>1.99</v>
      </c>
      <c r="G348" s="52">
        <v>4.4000000000000004</v>
      </c>
      <c r="H348" s="52">
        <v>3.11</v>
      </c>
      <c r="I348" s="52">
        <v>-1.78</v>
      </c>
      <c r="J348" s="52">
        <v>0.74</v>
      </c>
      <c r="K348" s="52">
        <v>0.1</v>
      </c>
      <c r="L348" s="52">
        <f t="shared" si="90"/>
        <v>3.21</v>
      </c>
      <c r="M348" s="113">
        <f t="shared" si="91"/>
        <v>1955.333333333333</v>
      </c>
      <c r="N348" s="52">
        <f t="shared" si="107"/>
        <v>11.970530481144101</v>
      </c>
      <c r="AA348" s="52">
        <v>195504</v>
      </c>
      <c r="AB348" s="52">
        <f t="shared" si="92"/>
        <v>3.11</v>
      </c>
      <c r="AC348" s="52">
        <f t="shared" si="93"/>
        <v>4.0100000000000007</v>
      </c>
      <c r="AD348" s="52">
        <f t="shared" si="94"/>
        <v>4.3000000000000007</v>
      </c>
      <c r="AE348" s="52">
        <f t="shared" si="95"/>
        <v>1.24</v>
      </c>
      <c r="AF348" s="52">
        <f t="shared" si="96"/>
        <v>2.4299999999999997</v>
      </c>
      <c r="AH348" s="52">
        <f t="shared" si="97"/>
        <v>0</v>
      </c>
      <c r="AI348" s="52">
        <f t="shared" si="98"/>
        <v>0</v>
      </c>
      <c r="AJ348" s="52">
        <f t="shared" si="99"/>
        <v>0</v>
      </c>
      <c r="AK348" s="52">
        <f t="shared" si="100"/>
        <v>0</v>
      </c>
      <c r="AL348" s="52">
        <f t="shared" si="101"/>
        <v>0</v>
      </c>
      <c r="AN348" s="52">
        <f t="shared" si="102"/>
        <v>0</v>
      </c>
      <c r="AO348" s="52">
        <f t="shared" si="103"/>
        <v>0</v>
      </c>
      <c r="AP348" s="52">
        <f t="shared" si="104"/>
        <v>0</v>
      </c>
      <c r="AQ348" s="52">
        <f t="shared" si="105"/>
        <v>0</v>
      </c>
      <c r="AR348" s="52">
        <f t="shared" si="106"/>
        <v>0</v>
      </c>
    </row>
    <row r="349" spans="1:44">
      <c r="A349" s="52">
        <v>195505</v>
      </c>
      <c r="B349" s="52">
        <v>0.44</v>
      </c>
      <c r="C349" s="52">
        <v>0.52</v>
      </c>
      <c r="D349" s="52">
        <v>0.43</v>
      </c>
      <c r="E349" s="52">
        <v>1.89</v>
      </c>
      <c r="F349" s="52">
        <v>0.19</v>
      </c>
      <c r="G349" s="52">
        <v>0.16</v>
      </c>
      <c r="H349" s="52">
        <v>0.93</v>
      </c>
      <c r="I349" s="52">
        <v>-0.28000000000000003</v>
      </c>
      <c r="J349" s="52">
        <v>-0.87</v>
      </c>
      <c r="K349" s="52">
        <v>0.14000000000000001</v>
      </c>
      <c r="L349" s="52">
        <f t="shared" si="90"/>
        <v>1.07</v>
      </c>
      <c r="M349" s="113">
        <f t="shared" si="91"/>
        <v>1955.4166666666663</v>
      </c>
      <c r="N349" s="52">
        <f t="shared" si="107"/>
        <v>12.097155187744086</v>
      </c>
      <c r="AA349" s="52">
        <v>195505</v>
      </c>
      <c r="AB349" s="52">
        <f t="shared" si="92"/>
        <v>0.93</v>
      </c>
      <c r="AC349" s="52">
        <f t="shared" si="93"/>
        <v>1.75</v>
      </c>
      <c r="AD349" s="52">
        <f t="shared" si="94"/>
        <v>1.999999999999999E-2</v>
      </c>
      <c r="AE349" s="52">
        <f t="shared" si="95"/>
        <v>0.3</v>
      </c>
      <c r="AF349" s="52">
        <f t="shared" si="96"/>
        <v>0.28999999999999998</v>
      </c>
      <c r="AH349" s="52">
        <f t="shared" si="97"/>
        <v>0</v>
      </c>
      <c r="AI349" s="52">
        <f t="shared" si="98"/>
        <v>0</v>
      </c>
      <c r="AJ349" s="52">
        <f t="shared" si="99"/>
        <v>0</v>
      </c>
      <c r="AK349" s="52">
        <f t="shared" si="100"/>
        <v>0</v>
      </c>
      <c r="AL349" s="52">
        <f t="shared" si="101"/>
        <v>0</v>
      </c>
      <c r="AN349" s="52">
        <f t="shared" si="102"/>
        <v>0</v>
      </c>
      <c r="AO349" s="52">
        <f t="shared" si="103"/>
        <v>0</v>
      </c>
      <c r="AP349" s="52">
        <f t="shared" si="104"/>
        <v>0</v>
      </c>
      <c r="AQ349" s="52">
        <f t="shared" si="105"/>
        <v>0</v>
      </c>
      <c r="AR349" s="52">
        <f t="shared" si="106"/>
        <v>0</v>
      </c>
    </row>
    <row r="350" spans="1:44">
      <c r="A350" s="52">
        <v>195506</v>
      </c>
      <c r="B350" s="52">
        <v>2.0499999999999998</v>
      </c>
      <c r="C350" s="52">
        <v>3.51</v>
      </c>
      <c r="D350" s="52">
        <v>3.41</v>
      </c>
      <c r="E350" s="52">
        <v>6.48</v>
      </c>
      <c r="F350" s="52">
        <v>7.62</v>
      </c>
      <c r="G350" s="52">
        <v>8.83</v>
      </c>
      <c r="H350" s="52">
        <v>6.55</v>
      </c>
      <c r="I350" s="52">
        <v>-4.6500000000000004</v>
      </c>
      <c r="J350" s="52">
        <v>1.86</v>
      </c>
      <c r="K350" s="52">
        <v>0.1</v>
      </c>
      <c r="L350" s="52">
        <f t="shared" si="90"/>
        <v>6.6499999999999995</v>
      </c>
      <c r="M350" s="113">
        <f t="shared" si="91"/>
        <v>1955.4999999999995</v>
      </c>
      <c r="N350" s="52">
        <f t="shared" si="107"/>
        <v>12.588759777169184</v>
      </c>
      <c r="AA350" s="52">
        <v>195506</v>
      </c>
      <c r="AB350" s="52">
        <f t="shared" si="92"/>
        <v>6.55</v>
      </c>
      <c r="AC350" s="52">
        <f t="shared" si="93"/>
        <v>6.3800000000000008</v>
      </c>
      <c r="AD350" s="52">
        <f t="shared" si="94"/>
        <v>8.73</v>
      </c>
      <c r="AE350" s="52">
        <f t="shared" si="95"/>
        <v>1.9499999999999997</v>
      </c>
      <c r="AF350" s="52">
        <f t="shared" si="96"/>
        <v>3.31</v>
      </c>
      <c r="AH350" s="52">
        <f t="shared" si="97"/>
        <v>0</v>
      </c>
      <c r="AI350" s="52">
        <f t="shared" si="98"/>
        <v>0</v>
      </c>
      <c r="AJ350" s="52">
        <f t="shared" si="99"/>
        <v>0</v>
      </c>
      <c r="AK350" s="52">
        <f t="shared" si="100"/>
        <v>0</v>
      </c>
      <c r="AL350" s="52">
        <f t="shared" si="101"/>
        <v>0</v>
      </c>
      <c r="AN350" s="52">
        <f t="shared" si="102"/>
        <v>0</v>
      </c>
      <c r="AO350" s="52">
        <f t="shared" si="103"/>
        <v>0</v>
      </c>
      <c r="AP350" s="52">
        <f t="shared" si="104"/>
        <v>0</v>
      </c>
      <c r="AQ350" s="52">
        <f t="shared" si="105"/>
        <v>0</v>
      </c>
      <c r="AR350" s="52">
        <f t="shared" si="106"/>
        <v>0</v>
      </c>
    </row>
    <row r="351" spans="1:44">
      <c r="A351" s="52">
        <v>195507</v>
      </c>
      <c r="B351" s="52">
        <v>-1.63</v>
      </c>
      <c r="C351" s="52">
        <v>1.06</v>
      </c>
      <c r="D351" s="52">
        <v>1.29</v>
      </c>
      <c r="E351" s="52">
        <v>2.06</v>
      </c>
      <c r="F351" s="52">
        <v>2.33</v>
      </c>
      <c r="G351" s="52">
        <v>0.4</v>
      </c>
      <c r="H351" s="52">
        <v>1.9</v>
      </c>
      <c r="I351" s="52">
        <v>-1.36</v>
      </c>
      <c r="J351" s="52">
        <v>0.63</v>
      </c>
      <c r="K351" s="52">
        <v>0.1</v>
      </c>
      <c r="L351" s="52">
        <f t="shared" si="90"/>
        <v>2</v>
      </c>
      <c r="M351" s="113">
        <f t="shared" si="91"/>
        <v>1955.5833333333328</v>
      </c>
      <c r="N351" s="52">
        <f t="shared" si="107"/>
        <v>12.440500939928571</v>
      </c>
      <c r="AA351" s="52">
        <v>195507</v>
      </c>
      <c r="AB351" s="52">
        <f t="shared" si="92"/>
        <v>1.9</v>
      </c>
      <c r="AC351" s="52">
        <f t="shared" si="93"/>
        <v>1.96</v>
      </c>
      <c r="AD351" s="52">
        <f t="shared" si="94"/>
        <v>0.30000000000000004</v>
      </c>
      <c r="AE351" s="52">
        <f t="shared" si="95"/>
        <v>-1.73</v>
      </c>
      <c r="AF351" s="52">
        <f t="shared" si="96"/>
        <v>1.19</v>
      </c>
      <c r="AH351" s="52">
        <f t="shared" si="97"/>
        <v>0</v>
      </c>
      <c r="AI351" s="52">
        <f t="shared" si="98"/>
        <v>0</v>
      </c>
      <c r="AJ351" s="52">
        <f t="shared" si="99"/>
        <v>0</v>
      </c>
      <c r="AK351" s="52">
        <f t="shared" si="100"/>
        <v>0</v>
      </c>
      <c r="AL351" s="52">
        <f t="shared" si="101"/>
        <v>0</v>
      </c>
      <c r="AN351" s="52">
        <f t="shared" si="102"/>
        <v>0</v>
      </c>
      <c r="AO351" s="52">
        <f t="shared" si="103"/>
        <v>0</v>
      </c>
      <c r="AP351" s="52">
        <f t="shared" si="104"/>
        <v>0</v>
      </c>
      <c r="AQ351" s="52">
        <f t="shared" si="105"/>
        <v>0</v>
      </c>
      <c r="AR351" s="52">
        <f t="shared" si="106"/>
        <v>0</v>
      </c>
    </row>
    <row r="352" spans="1:44">
      <c r="A352" s="52">
        <v>195508</v>
      </c>
      <c r="B352" s="52">
        <v>-7.0000000000000007E-2</v>
      </c>
      <c r="C352" s="52">
        <v>0.61</v>
      </c>
      <c r="D352" s="52">
        <v>0.26</v>
      </c>
      <c r="E352" s="52">
        <v>0.6</v>
      </c>
      <c r="F352" s="52">
        <v>-0.11</v>
      </c>
      <c r="G352" s="52">
        <v>1.45</v>
      </c>
      <c r="H352" s="52">
        <v>0.21</v>
      </c>
      <c r="I352" s="52">
        <v>-0.38</v>
      </c>
      <c r="J352" s="52">
        <v>0.59</v>
      </c>
      <c r="K352" s="52">
        <v>0.16</v>
      </c>
      <c r="L352" s="52">
        <f t="shared" si="90"/>
        <v>0.37</v>
      </c>
      <c r="M352" s="113">
        <f t="shared" si="91"/>
        <v>1955.6666666666661</v>
      </c>
      <c r="N352" s="52">
        <f t="shared" si="107"/>
        <v>11.526559054477778</v>
      </c>
      <c r="AA352" s="52">
        <v>195508</v>
      </c>
      <c r="AB352" s="52">
        <f t="shared" si="92"/>
        <v>0.21</v>
      </c>
      <c r="AC352" s="52">
        <f t="shared" si="93"/>
        <v>0.43999999999999995</v>
      </c>
      <c r="AD352" s="52">
        <f t="shared" si="94"/>
        <v>1.29</v>
      </c>
      <c r="AE352" s="52">
        <f t="shared" si="95"/>
        <v>-0.23</v>
      </c>
      <c r="AF352" s="52">
        <f t="shared" si="96"/>
        <v>0.1</v>
      </c>
      <c r="AH352" s="52">
        <f t="shared" si="97"/>
        <v>0</v>
      </c>
      <c r="AI352" s="52">
        <f t="shared" si="98"/>
        <v>0</v>
      </c>
      <c r="AJ352" s="52">
        <f t="shared" si="99"/>
        <v>0</v>
      </c>
      <c r="AK352" s="52">
        <f t="shared" si="100"/>
        <v>0</v>
      </c>
      <c r="AL352" s="52">
        <f t="shared" si="101"/>
        <v>0</v>
      </c>
      <c r="AN352" s="52">
        <f t="shared" si="102"/>
        <v>0</v>
      </c>
      <c r="AO352" s="52">
        <f t="shared" si="103"/>
        <v>0</v>
      </c>
      <c r="AP352" s="52">
        <f t="shared" si="104"/>
        <v>0</v>
      </c>
      <c r="AQ352" s="52">
        <f t="shared" si="105"/>
        <v>0</v>
      </c>
      <c r="AR352" s="52">
        <f t="shared" si="106"/>
        <v>0</v>
      </c>
    </row>
    <row r="353" spans="1:44">
      <c r="A353" s="52">
        <v>195509</v>
      </c>
      <c r="B353" s="52">
        <v>-0.72</v>
      </c>
      <c r="C353" s="52">
        <v>-0.48</v>
      </c>
      <c r="D353" s="52">
        <v>-0.35</v>
      </c>
      <c r="E353" s="52">
        <v>0.19</v>
      </c>
      <c r="F353" s="52">
        <v>-0.34</v>
      </c>
      <c r="G353" s="52">
        <v>-2.2999999999999998</v>
      </c>
      <c r="H353" s="52">
        <v>-0.36</v>
      </c>
      <c r="I353" s="52">
        <v>0.3</v>
      </c>
      <c r="J353" s="52">
        <v>-1.06</v>
      </c>
      <c r="K353" s="52">
        <v>0.16</v>
      </c>
      <c r="L353" s="52">
        <f t="shared" si="90"/>
        <v>-0.19999999999999998</v>
      </c>
      <c r="M353" s="113">
        <f t="shared" si="91"/>
        <v>1955.7499999999993</v>
      </c>
      <c r="N353" s="52">
        <f t="shared" si="107"/>
        <v>11.321639376955007</v>
      </c>
      <c r="AA353" s="52">
        <v>195509</v>
      </c>
      <c r="AB353" s="52">
        <f t="shared" si="92"/>
        <v>-0.36</v>
      </c>
      <c r="AC353" s="52">
        <f t="shared" si="93"/>
        <v>0.03</v>
      </c>
      <c r="AD353" s="52">
        <f t="shared" si="94"/>
        <v>-2.46</v>
      </c>
      <c r="AE353" s="52">
        <f t="shared" si="95"/>
        <v>-0.88</v>
      </c>
      <c r="AF353" s="52">
        <f t="shared" si="96"/>
        <v>-0.51</v>
      </c>
      <c r="AH353" s="52">
        <f t="shared" si="97"/>
        <v>0</v>
      </c>
      <c r="AI353" s="52">
        <f t="shared" si="98"/>
        <v>0</v>
      </c>
      <c r="AJ353" s="52">
        <f t="shared" si="99"/>
        <v>0</v>
      </c>
      <c r="AK353" s="52">
        <f t="shared" si="100"/>
        <v>0</v>
      </c>
      <c r="AL353" s="52">
        <f t="shared" si="101"/>
        <v>0</v>
      </c>
      <c r="AN353" s="52">
        <f t="shared" si="102"/>
        <v>0</v>
      </c>
      <c r="AO353" s="52">
        <f t="shared" si="103"/>
        <v>0</v>
      </c>
      <c r="AP353" s="52">
        <f t="shared" si="104"/>
        <v>0</v>
      </c>
      <c r="AQ353" s="52">
        <f t="shared" si="105"/>
        <v>0</v>
      </c>
      <c r="AR353" s="52">
        <f t="shared" si="106"/>
        <v>0</v>
      </c>
    </row>
    <row r="354" spans="1:44">
      <c r="A354" s="52">
        <v>195510</v>
      </c>
      <c r="B354" s="52">
        <v>-1.44</v>
      </c>
      <c r="C354" s="52">
        <v>-0.76</v>
      </c>
      <c r="D354" s="52">
        <v>-1.29</v>
      </c>
      <c r="E354" s="52">
        <v>-3.08</v>
      </c>
      <c r="F354" s="52">
        <v>-1.62</v>
      </c>
      <c r="G354" s="52">
        <v>-3.28</v>
      </c>
      <c r="H354" s="52">
        <v>-2.68</v>
      </c>
      <c r="I354" s="52">
        <v>1.5</v>
      </c>
      <c r="J354" s="52">
        <v>-0.03</v>
      </c>
      <c r="K354" s="52">
        <v>0.18</v>
      </c>
      <c r="L354" s="52">
        <f t="shared" si="90"/>
        <v>-2.5</v>
      </c>
      <c r="M354" s="113">
        <f t="shared" si="91"/>
        <v>1955.8333333333326</v>
      </c>
      <c r="N354" s="52">
        <f t="shared" si="107"/>
        <v>11.7559903492181</v>
      </c>
      <c r="AA354" s="52">
        <v>195510</v>
      </c>
      <c r="AB354" s="52">
        <f t="shared" si="92"/>
        <v>-2.68</v>
      </c>
      <c r="AC354" s="52">
        <f t="shared" si="93"/>
        <v>-3.2600000000000002</v>
      </c>
      <c r="AD354" s="52">
        <f t="shared" si="94"/>
        <v>-3.46</v>
      </c>
      <c r="AE354" s="52">
        <f t="shared" si="95"/>
        <v>-1.6199999999999999</v>
      </c>
      <c r="AF354" s="52">
        <f t="shared" si="96"/>
        <v>-1.47</v>
      </c>
      <c r="AH354" s="52">
        <f t="shared" si="97"/>
        <v>0</v>
      </c>
      <c r="AI354" s="52">
        <f t="shared" si="98"/>
        <v>0</v>
      </c>
      <c r="AJ354" s="52">
        <f t="shared" si="99"/>
        <v>0</v>
      </c>
      <c r="AK354" s="52">
        <f t="shared" si="100"/>
        <v>0</v>
      </c>
      <c r="AL354" s="52">
        <f t="shared" si="101"/>
        <v>0</v>
      </c>
      <c r="AN354" s="52">
        <f t="shared" si="102"/>
        <v>0</v>
      </c>
      <c r="AO354" s="52">
        <f t="shared" si="103"/>
        <v>0</v>
      </c>
      <c r="AP354" s="52">
        <f t="shared" si="104"/>
        <v>0</v>
      </c>
      <c r="AQ354" s="52">
        <f t="shared" si="105"/>
        <v>0</v>
      </c>
      <c r="AR354" s="52">
        <f t="shared" si="106"/>
        <v>0</v>
      </c>
    </row>
    <row r="355" spans="1:44">
      <c r="A355" s="52">
        <v>195511</v>
      </c>
      <c r="B355" s="52">
        <v>6</v>
      </c>
      <c r="C355" s="52">
        <v>4.82</v>
      </c>
      <c r="D355" s="52">
        <v>5.26</v>
      </c>
      <c r="E355" s="52">
        <v>7.96</v>
      </c>
      <c r="F355" s="52">
        <v>5.79</v>
      </c>
      <c r="G355" s="52">
        <v>9.7200000000000006</v>
      </c>
      <c r="H355" s="52">
        <v>7.03</v>
      </c>
      <c r="I355" s="52">
        <v>-2.46</v>
      </c>
      <c r="J355" s="52">
        <v>0.51</v>
      </c>
      <c r="K355" s="52">
        <v>0.17</v>
      </c>
      <c r="L355" s="52">
        <f t="shared" si="90"/>
        <v>7.2</v>
      </c>
      <c r="M355" s="113">
        <f t="shared" si="91"/>
        <v>1955.9166666666658</v>
      </c>
      <c r="N355" s="52">
        <f t="shared" si="107"/>
        <v>10.372419284727252</v>
      </c>
      <c r="AA355" s="52">
        <v>195511</v>
      </c>
      <c r="AB355" s="52">
        <f t="shared" si="92"/>
        <v>7.03</v>
      </c>
      <c r="AC355" s="52">
        <f t="shared" si="93"/>
        <v>7.79</v>
      </c>
      <c r="AD355" s="52">
        <f t="shared" si="94"/>
        <v>9.5500000000000007</v>
      </c>
      <c r="AE355" s="52">
        <f t="shared" si="95"/>
        <v>5.83</v>
      </c>
      <c r="AF355" s="52">
        <f t="shared" si="96"/>
        <v>5.09</v>
      </c>
      <c r="AH355" s="52">
        <f t="shared" si="97"/>
        <v>0</v>
      </c>
      <c r="AI355" s="52">
        <f t="shared" si="98"/>
        <v>0</v>
      </c>
      <c r="AJ355" s="52">
        <f t="shared" si="99"/>
        <v>0</v>
      </c>
      <c r="AK355" s="52">
        <f t="shared" si="100"/>
        <v>0</v>
      </c>
      <c r="AL355" s="52">
        <f t="shared" si="101"/>
        <v>0</v>
      </c>
      <c r="AN355" s="52">
        <f t="shared" si="102"/>
        <v>0</v>
      </c>
      <c r="AO355" s="52">
        <f t="shared" si="103"/>
        <v>0</v>
      </c>
      <c r="AP355" s="52">
        <f t="shared" si="104"/>
        <v>0</v>
      </c>
      <c r="AQ355" s="52">
        <f t="shared" si="105"/>
        <v>0</v>
      </c>
      <c r="AR355" s="52">
        <f t="shared" si="106"/>
        <v>0</v>
      </c>
    </row>
    <row r="356" spans="1:44">
      <c r="A356" s="52">
        <v>195512</v>
      </c>
      <c r="B356" s="52">
        <v>3.47</v>
      </c>
      <c r="C356" s="52">
        <v>2.2799999999999998</v>
      </c>
      <c r="D356" s="52">
        <v>2.57</v>
      </c>
      <c r="E356" s="52">
        <v>1.91</v>
      </c>
      <c r="F356" s="52">
        <v>1.85</v>
      </c>
      <c r="G356" s="52">
        <v>-1.7</v>
      </c>
      <c r="H356" s="52">
        <v>1.49</v>
      </c>
      <c r="I356" s="52">
        <v>2.09</v>
      </c>
      <c r="J356" s="52">
        <v>-2.2599999999999998</v>
      </c>
      <c r="K356" s="52">
        <v>0.18</v>
      </c>
      <c r="L356" s="52">
        <f t="shared" si="90"/>
        <v>1.67</v>
      </c>
      <c r="M356" s="113">
        <f t="shared" si="91"/>
        <v>1955.9999999999991</v>
      </c>
      <c r="N356" s="52">
        <f t="shared" si="107"/>
        <v>9.7156930225841798</v>
      </c>
      <c r="AA356" s="52">
        <v>195512</v>
      </c>
      <c r="AB356" s="52">
        <f t="shared" si="92"/>
        <v>1.49</v>
      </c>
      <c r="AC356" s="52">
        <f t="shared" si="93"/>
        <v>1.73</v>
      </c>
      <c r="AD356" s="52">
        <f t="shared" si="94"/>
        <v>-1.88</v>
      </c>
      <c r="AE356" s="52">
        <f t="shared" si="95"/>
        <v>3.29</v>
      </c>
      <c r="AF356" s="52">
        <f t="shared" si="96"/>
        <v>2.3899999999999997</v>
      </c>
      <c r="AH356" s="52">
        <f t="shared" si="97"/>
        <v>0</v>
      </c>
      <c r="AI356" s="52">
        <f t="shared" si="98"/>
        <v>0</v>
      </c>
      <c r="AJ356" s="52">
        <f t="shared" si="99"/>
        <v>0</v>
      </c>
      <c r="AK356" s="52">
        <f t="shared" si="100"/>
        <v>0</v>
      </c>
      <c r="AL356" s="52">
        <f t="shared" si="101"/>
        <v>0</v>
      </c>
      <c r="AN356" s="52">
        <f t="shared" si="102"/>
        <v>0</v>
      </c>
      <c r="AO356" s="52">
        <f t="shared" si="103"/>
        <v>0</v>
      </c>
      <c r="AP356" s="52">
        <f t="shared" si="104"/>
        <v>0</v>
      </c>
      <c r="AQ356" s="52">
        <f t="shared" si="105"/>
        <v>0</v>
      </c>
      <c r="AR356" s="52">
        <f t="shared" si="106"/>
        <v>0</v>
      </c>
    </row>
    <row r="357" spans="1:44">
      <c r="A357" s="52">
        <v>195601</v>
      </c>
      <c r="B357" s="52">
        <v>-2.33</v>
      </c>
      <c r="C357" s="52">
        <v>-2.06</v>
      </c>
      <c r="D357" s="52">
        <v>-1.72</v>
      </c>
      <c r="E357" s="52">
        <v>-3.99</v>
      </c>
      <c r="F357" s="52">
        <v>-1.08</v>
      </c>
      <c r="G357" s="52">
        <v>-2.36</v>
      </c>
      <c r="H357" s="52">
        <v>-3.03</v>
      </c>
      <c r="I357" s="52">
        <v>0.44</v>
      </c>
      <c r="J357" s="52">
        <v>1.1200000000000001</v>
      </c>
      <c r="K357" s="52">
        <v>0.22</v>
      </c>
      <c r="L357" s="52">
        <f t="shared" si="90"/>
        <v>-2.8099999999999996</v>
      </c>
      <c r="M357" s="113">
        <f t="shared" si="91"/>
        <v>1956.0833333333333</v>
      </c>
      <c r="N357" s="52">
        <f t="shared" si="107"/>
        <v>10.821367330845529</v>
      </c>
      <c r="AA357" s="52">
        <v>195601</v>
      </c>
      <c r="AB357" s="52">
        <f t="shared" si="92"/>
        <v>-3.03</v>
      </c>
      <c r="AC357" s="52">
        <f t="shared" si="93"/>
        <v>-4.21</v>
      </c>
      <c r="AD357" s="52">
        <f t="shared" si="94"/>
        <v>-2.58</v>
      </c>
      <c r="AE357" s="52">
        <f t="shared" si="95"/>
        <v>-2.5500000000000003</v>
      </c>
      <c r="AF357" s="52">
        <f t="shared" si="96"/>
        <v>-1.94</v>
      </c>
      <c r="AH357" s="52">
        <f t="shared" si="97"/>
        <v>0</v>
      </c>
      <c r="AI357" s="52">
        <f t="shared" si="98"/>
        <v>0</v>
      </c>
      <c r="AJ357" s="52">
        <f t="shared" si="99"/>
        <v>0</v>
      </c>
      <c r="AK357" s="52">
        <f t="shared" si="100"/>
        <v>0</v>
      </c>
      <c r="AL357" s="52">
        <f t="shared" si="101"/>
        <v>0</v>
      </c>
      <c r="AN357" s="52">
        <f t="shared" si="102"/>
        <v>0</v>
      </c>
      <c r="AO357" s="52">
        <f t="shared" si="103"/>
        <v>0</v>
      </c>
      <c r="AP357" s="52">
        <f t="shared" si="104"/>
        <v>0</v>
      </c>
      <c r="AQ357" s="52">
        <f t="shared" si="105"/>
        <v>0</v>
      </c>
      <c r="AR357" s="52">
        <f t="shared" si="106"/>
        <v>0</v>
      </c>
    </row>
    <row r="358" spans="1:44">
      <c r="A358" s="52">
        <v>195602</v>
      </c>
      <c r="B358" s="52">
        <v>1.94</v>
      </c>
      <c r="C358" s="52">
        <v>3.79</v>
      </c>
      <c r="D358" s="52">
        <v>2.38</v>
      </c>
      <c r="E358" s="52">
        <v>4.99</v>
      </c>
      <c r="F358" s="52">
        <v>2.76</v>
      </c>
      <c r="G358" s="52">
        <v>3.46</v>
      </c>
      <c r="H358" s="52">
        <v>3.77</v>
      </c>
      <c r="I358" s="52">
        <v>-1.03</v>
      </c>
      <c r="J358" s="52">
        <v>-0.55000000000000004</v>
      </c>
      <c r="K358" s="52">
        <v>0.19</v>
      </c>
      <c r="L358" s="52">
        <f t="shared" si="90"/>
        <v>3.96</v>
      </c>
      <c r="M358" s="113">
        <f t="shared" si="91"/>
        <v>1956.1666666666665</v>
      </c>
      <c r="N358" s="52">
        <f t="shared" si="107"/>
        <v>10.961313789870262</v>
      </c>
      <c r="AA358" s="52">
        <v>195602</v>
      </c>
      <c r="AB358" s="52">
        <f t="shared" si="92"/>
        <v>3.77</v>
      </c>
      <c r="AC358" s="52">
        <f t="shared" si="93"/>
        <v>4.8</v>
      </c>
      <c r="AD358" s="52">
        <f t="shared" si="94"/>
        <v>3.27</v>
      </c>
      <c r="AE358" s="52">
        <f t="shared" si="95"/>
        <v>1.75</v>
      </c>
      <c r="AF358" s="52">
        <f t="shared" si="96"/>
        <v>2.19</v>
      </c>
      <c r="AH358" s="52">
        <f t="shared" si="97"/>
        <v>0</v>
      </c>
      <c r="AI358" s="52">
        <f t="shared" si="98"/>
        <v>0</v>
      </c>
      <c r="AJ358" s="52">
        <f t="shared" si="99"/>
        <v>0</v>
      </c>
      <c r="AK358" s="52">
        <f t="shared" si="100"/>
        <v>0</v>
      </c>
      <c r="AL358" s="52">
        <f t="shared" si="101"/>
        <v>0</v>
      </c>
      <c r="AN358" s="52">
        <f t="shared" si="102"/>
        <v>0</v>
      </c>
      <c r="AO358" s="52">
        <f t="shared" si="103"/>
        <v>0</v>
      </c>
      <c r="AP358" s="52">
        <f t="shared" si="104"/>
        <v>0</v>
      </c>
      <c r="AQ358" s="52">
        <f t="shared" si="105"/>
        <v>0</v>
      </c>
      <c r="AR358" s="52">
        <f t="shared" si="106"/>
        <v>0</v>
      </c>
    </row>
    <row r="359" spans="1:44">
      <c r="A359" s="52">
        <v>195603</v>
      </c>
      <c r="B359" s="52">
        <v>3.43</v>
      </c>
      <c r="C359" s="52">
        <v>3.8</v>
      </c>
      <c r="D359" s="52">
        <v>5.12</v>
      </c>
      <c r="E359" s="52">
        <v>7.19</v>
      </c>
      <c r="F359" s="52">
        <v>7.19</v>
      </c>
      <c r="G359" s="52">
        <v>5.2</v>
      </c>
      <c r="H359" s="52">
        <v>6.64</v>
      </c>
      <c r="I359" s="52">
        <v>-2.41</v>
      </c>
      <c r="J359" s="52">
        <v>-0.15</v>
      </c>
      <c r="K359" s="52">
        <v>0.15</v>
      </c>
      <c r="L359" s="52">
        <f t="shared" si="90"/>
        <v>6.79</v>
      </c>
      <c r="M359" s="113">
        <f t="shared" si="91"/>
        <v>1956.2499999999998</v>
      </c>
      <c r="N359" s="52">
        <f t="shared" si="107"/>
        <v>11.866861421622819</v>
      </c>
      <c r="AA359" s="52">
        <v>195603</v>
      </c>
      <c r="AB359" s="52">
        <f t="shared" si="92"/>
        <v>6.64</v>
      </c>
      <c r="AC359" s="52">
        <f t="shared" si="93"/>
        <v>7.04</v>
      </c>
      <c r="AD359" s="52">
        <f t="shared" si="94"/>
        <v>5.05</v>
      </c>
      <c r="AE359" s="52">
        <f t="shared" si="95"/>
        <v>3.2800000000000002</v>
      </c>
      <c r="AF359" s="52">
        <f t="shared" si="96"/>
        <v>4.97</v>
      </c>
      <c r="AH359" s="52">
        <f t="shared" si="97"/>
        <v>0</v>
      </c>
      <c r="AI359" s="52">
        <f t="shared" si="98"/>
        <v>0</v>
      </c>
      <c r="AJ359" s="52">
        <f t="shared" si="99"/>
        <v>0</v>
      </c>
      <c r="AK359" s="52">
        <f t="shared" si="100"/>
        <v>0</v>
      </c>
      <c r="AL359" s="52">
        <f t="shared" si="101"/>
        <v>0</v>
      </c>
      <c r="AN359" s="52">
        <f t="shared" si="102"/>
        <v>0</v>
      </c>
      <c r="AO359" s="52">
        <f t="shared" si="103"/>
        <v>0</v>
      </c>
      <c r="AP359" s="52">
        <f t="shared" si="104"/>
        <v>0</v>
      </c>
      <c r="AQ359" s="52">
        <f t="shared" si="105"/>
        <v>0</v>
      </c>
      <c r="AR359" s="52">
        <f t="shared" si="106"/>
        <v>0</v>
      </c>
    </row>
    <row r="360" spans="1:44">
      <c r="A360" s="52">
        <v>195604</v>
      </c>
      <c r="B360" s="52">
        <v>1.28</v>
      </c>
      <c r="C360" s="52">
        <v>0.87</v>
      </c>
      <c r="D360" s="52">
        <v>0.08</v>
      </c>
      <c r="E360" s="52">
        <v>-0.06</v>
      </c>
      <c r="F360" s="52">
        <v>1.31</v>
      </c>
      <c r="G360" s="52">
        <v>0.81</v>
      </c>
      <c r="H360" s="52">
        <v>0.28000000000000003</v>
      </c>
      <c r="I360" s="52">
        <v>0.06</v>
      </c>
      <c r="J360" s="52">
        <v>-0.16</v>
      </c>
      <c r="K360" s="52">
        <v>0.19</v>
      </c>
      <c r="L360" s="52">
        <f t="shared" si="90"/>
        <v>0.47000000000000003</v>
      </c>
      <c r="M360" s="113">
        <f t="shared" si="91"/>
        <v>1956.333333333333</v>
      </c>
      <c r="N360" s="52">
        <f t="shared" si="107"/>
        <v>11.949068811189656</v>
      </c>
      <c r="AA360" s="52">
        <v>195604</v>
      </c>
      <c r="AB360" s="52">
        <f t="shared" si="92"/>
        <v>0.28000000000000003</v>
      </c>
      <c r="AC360" s="52">
        <f t="shared" si="93"/>
        <v>-0.25</v>
      </c>
      <c r="AD360" s="52">
        <f t="shared" si="94"/>
        <v>0.62000000000000011</v>
      </c>
      <c r="AE360" s="52">
        <f t="shared" si="95"/>
        <v>1.0900000000000001</v>
      </c>
      <c r="AF360" s="52">
        <f t="shared" si="96"/>
        <v>-0.11</v>
      </c>
      <c r="AH360" s="52">
        <f t="shared" si="97"/>
        <v>0</v>
      </c>
      <c r="AI360" s="52">
        <f t="shared" si="98"/>
        <v>0</v>
      </c>
      <c r="AJ360" s="52">
        <f t="shared" si="99"/>
        <v>0</v>
      </c>
      <c r="AK360" s="52">
        <f t="shared" si="100"/>
        <v>0</v>
      </c>
      <c r="AL360" s="52">
        <f t="shared" si="101"/>
        <v>0</v>
      </c>
      <c r="AN360" s="52">
        <f t="shared" si="102"/>
        <v>0</v>
      </c>
      <c r="AO360" s="52">
        <f t="shared" si="103"/>
        <v>0</v>
      </c>
      <c r="AP360" s="52">
        <f t="shared" si="104"/>
        <v>0</v>
      </c>
      <c r="AQ360" s="52">
        <f t="shared" si="105"/>
        <v>0</v>
      </c>
      <c r="AR360" s="52">
        <f t="shared" si="106"/>
        <v>0</v>
      </c>
    </row>
    <row r="361" spans="1:44">
      <c r="A361" s="52">
        <v>195605</v>
      </c>
      <c r="B361" s="52">
        <v>-3.4</v>
      </c>
      <c r="C361" s="52">
        <v>-4.09</v>
      </c>
      <c r="D361" s="52">
        <v>-4.5</v>
      </c>
      <c r="E361" s="52">
        <v>-5.05</v>
      </c>
      <c r="F361" s="52">
        <v>-4.83</v>
      </c>
      <c r="G361" s="52">
        <v>-6.63</v>
      </c>
      <c r="H361" s="52">
        <v>-5.2</v>
      </c>
      <c r="I361" s="52">
        <v>1.51</v>
      </c>
      <c r="J361" s="52">
        <v>-1.34</v>
      </c>
      <c r="K361" s="52">
        <v>0.23</v>
      </c>
      <c r="L361" s="52">
        <f t="shared" si="90"/>
        <v>-4.97</v>
      </c>
      <c r="M361" s="113">
        <f t="shared" si="91"/>
        <v>1956.4166666666663</v>
      </c>
      <c r="N361" s="52">
        <f t="shared" si="107"/>
        <v>13.901526404090893</v>
      </c>
      <c r="AA361" s="52">
        <v>195605</v>
      </c>
      <c r="AB361" s="52">
        <f t="shared" si="92"/>
        <v>-5.2</v>
      </c>
      <c r="AC361" s="52">
        <f t="shared" si="93"/>
        <v>-5.28</v>
      </c>
      <c r="AD361" s="52">
        <f t="shared" si="94"/>
        <v>-6.86</v>
      </c>
      <c r="AE361" s="52">
        <f t="shared" si="95"/>
        <v>-3.63</v>
      </c>
      <c r="AF361" s="52">
        <f t="shared" si="96"/>
        <v>-4.7300000000000004</v>
      </c>
      <c r="AH361" s="52">
        <f t="shared" si="97"/>
        <v>0</v>
      </c>
      <c r="AI361" s="52">
        <f t="shared" si="98"/>
        <v>0</v>
      </c>
      <c r="AJ361" s="52">
        <f t="shared" si="99"/>
        <v>0</v>
      </c>
      <c r="AK361" s="52">
        <f t="shared" si="100"/>
        <v>0</v>
      </c>
      <c r="AL361" s="52">
        <f t="shared" si="101"/>
        <v>0</v>
      </c>
      <c r="AN361" s="52">
        <f t="shared" si="102"/>
        <v>0</v>
      </c>
      <c r="AO361" s="52">
        <f t="shared" si="103"/>
        <v>0</v>
      </c>
      <c r="AP361" s="52">
        <f t="shared" si="104"/>
        <v>0</v>
      </c>
      <c r="AQ361" s="52">
        <f t="shared" si="105"/>
        <v>0</v>
      </c>
      <c r="AR361" s="52">
        <f t="shared" si="106"/>
        <v>0</v>
      </c>
    </row>
    <row r="362" spans="1:44">
      <c r="A362" s="52">
        <v>195606</v>
      </c>
      <c r="B362" s="52">
        <v>1.01</v>
      </c>
      <c r="C362" s="52">
        <v>2.54</v>
      </c>
      <c r="D362" s="52">
        <v>1.31</v>
      </c>
      <c r="E362" s="52">
        <v>4.6500000000000004</v>
      </c>
      <c r="F362" s="52">
        <v>2.85</v>
      </c>
      <c r="G362" s="52">
        <v>1.75</v>
      </c>
      <c r="H362" s="52">
        <v>3.48</v>
      </c>
      <c r="I362" s="52">
        <v>-1.47</v>
      </c>
      <c r="J362" s="52">
        <v>-1.3</v>
      </c>
      <c r="K362" s="52">
        <v>0.2</v>
      </c>
      <c r="L362" s="52">
        <f t="shared" si="90"/>
        <v>3.68</v>
      </c>
      <c r="M362" s="113">
        <f t="shared" si="91"/>
        <v>1956.4999999999995</v>
      </c>
      <c r="N362" s="52">
        <f t="shared" si="107"/>
        <v>12.964183878531019</v>
      </c>
      <c r="AA362" s="52">
        <v>195606</v>
      </c>
      <c r="AB362" s="52">
        <f t="shared" si="92"/>
        <v>3.48</v>
      </c>
      <c r="AC362" s="52">
        <f t="shared" si="93"/>
        <v>4.45</v>
      </c>
      <c r="AD362" s="52">
        <f t="shared" si="94"/>
        <v>1.55</v>
      </c>
      <c r="AE362" s="52">
        <f t="shared" si="95"/>
        <v>0.81</v>
      </c>
      <c r="AF362" s="52">
        <f t="shared" si="96"/>
        <v>1.1100000000000001</v>
      </c>
      <c r="AH362" s="52">
        <f t="shared" si="97"/>
        <v>0</v>
      </c>
      <c r="AI362" s="52">
        <f t="shared" si="98"/>
        <v>0</v>
      </c>
      <c r="AJ362" s="52">
        <f t="shared" si="99"/>
        <v>0</v>
      </c>
      <c r="AK362" s="52">
        <f t="shared" si="100"/>
        <v>0</v>
      </c>
      <c r="AL362" s="52">
        <f t="shared" si="101"/>
        <v>0</v>
      </c>
      <c r="AN362" s="52">
        <f t="shared" si="102"/>
        <v>0</v>
      </c>
      <c r="AO362" s="52">
        <f t="shared" si="103"/>
        <v>0</v>
      </c>
      <c r="AP362" s="52">
        <f t="shared" si="104"/>
        <v>0</v>
      </c>
      <c r="AQ362" s="52">
        <f t="shared" si="105"/>
        <v>0</v>
      </c>
      <c r="AR362" s="52">
        <f t="shared" si="106"/>
        <v>0</v>
      </c>
    </row>
    <row r="363" spans="1:44">
      <c r="A363" s="52">
        <v>195607</v>
      </c>
      <c r="B363" s="52">
        <v>3.33</v>
      </c>
      <c r="C363" s="52">
        <v>3.44</v>
      </c>
      <c r="D363" s="52">
        <v>3.47</v>
      </c>
      <c r="E363" s="52">
        <v>4.8499999999999996</v>
      </c>
      <c r="F363" s="52">
        <v>5.71</v>
      </c>
      <c r="G363" s="52">
        <v>5.09</v>
      </c>
      <c r="H363" s="52">
        <v>4.84</v>
      </c>
      <c r="I363" s="52">
        <v>-1.8</v>
      </c>
      <c r="J363" s="52">
        <v>0.19</v>
      </c>
      <c r="K363" s="52">
        <v>0.22</v>
      </c>
      <c r="L363" s="52">
        <f t="shared" si="90"/>
        <v>5.0599999999999996</v>
      </c>
      <c r="M363" s="113">
        <f t="shared" si="91"/>
        <v>1956.5833333333328</v>
      </c>
      <c r="N363" s="52">
        <f t="shared" si="107"/>
        <v>13.478460594593138</v>
      </c>
      <c r="AA363" s="52">
        <v>195607</v>
      </c>
      <c r="AB363" s="52">
        <f t="shared" si="92"/>
        <v>4.84</v>
      </c>
      <c r="AC363" s="52">
        <f t="shared" si="93"/>
        <v>4.63</v>
      </c>
      <c r="AD363" s="52">
        <f t="shared" si="94"/>
        <v>4.87</v>
      </c>
      <c r="AE363" s="52">
        <f t="shared" si="95"/>
        <v>3.11</v>
      </c>
      <c r="AF363" s="52">
        <f t="shared" si="96"/>
        <v>3.25</v>
      </c>
      <c r="AH363" s="52">
        <f t="shared" si="97"/>
        <v>0</v>
      </c>
      <c r="AI363" s="52">
        <f t="shared" si="98"/>
        <v>0</v>
      </c>
      <c r="AJ363" s="52">
        <f t="shared" si="99"/>
        <v>0</v>
      </c>
      <c r="AK363" s="52">
        <f t="shared" si="100"/>
        <v>0</v>
      </c>
      <c r="AL363" s="52">
        <f t="shared" si="101"/>
        <v>0</v>
      </c>
      <c r="AN363" s="52">
        <f t="shared" si="102"/>
        <v>0</v>
      </c>
      <c r="AO363" s="52">
        <f t="shared" si="103"/>
        <v>0</v>
      </c>
      <c r="AP363" s="52">
        <f t="shared" si="104"/>
        <v>0</v>
      </c>
      <c r="AQ363" s="52">
        <f t="shared" si="105"/>
        <v>0</v>
      </c>
      <c r="AR363" s="52">
        <f t="shared" si="106"/>
        <v>0</v>
      </c>
    </row>
    <row r="364" spans="1:44">
      <c r="A364" s="52">
        <v>195608</v>
      </c>
      <c r="B364" s="52">
        <v>-0.22</v>
      </c>
      <c r="C364" s="52">
        <v>-0.94</v>
      </c>
      <c r="D364" s="52">
        <v>-2.1</v>
      </c>
      <c r="E364" s="52">
        <v>-3.2</v>
      </c>
      <c r="F364" s="52">
        <v>-3.07</v>
      </c>
      <c r="G364" s="52">
        <v>-3.05</v>
      </c>
      <c r="H364" s="52">
        <v>-3.18</v>
      </c>
      <c r="I364" s="52">
        <v>2.02</v>
      </c>
      <c r="J364" s="52">
        <v>-0.86</v>
      </c>
      <c r="K364" s="52">
        <v>0.17</v>
      </c>
      <c r="L364" s="52">
        <f t="shared" si="90"/>
        <v>-3.0100000000000002</v>
      </c>
      <c r="M364" s="113">
        <f t="shared" si="91"/>
        <v>1956.6666666666661</v>
      </c>
      <c r="N364" s="52">
        <f t="shared" si="107"/>
        <v>14.204199123050646</v>
      </c>
      <c r="AA364" s="52">
        <v>195608</v>
      </c>
      <c r="AB364" s="52">
        <f t="shared" si="92"/>
        <v>-3.18</v>
      </c>
      <c r="AC364" s="52">
        <f t="shared" si="93"/>
        <v>-3.37</v>
      </c>
      <c r="AD364" s="52">
        <f t="shared" si="94"/>
        <v>-3.2199999999999998</v>
      </c>
      <c r="AE364" s="52">
        <f t="shared" si="95"/>
        <v>-0.39</v>
      </c>
      <c r="AF364" s="52">
        <f t="shared" si="96"/>
        <v>-2.27</v>
      </c>
      <c r="AH364" s="52">
        <f t="shared" si="97"/>
        <v>0</v>
      </c>
      <c r="AI364" s="52">
        <f t="shared" si="98"/>
        <v>0</v>
      </c>
      <c r="AJ364" s="52">
        <f t="shared" si="99"/>
        <v>0</v>
      </c>
      <c r="AK364" s="52">
        <f t="shared" si="100"/>
        <v>0</v>
      </c>
      <c r="AL364" s="52">
        <f t="shared" si="101"/>
        <v>0</v>
      </c>
      <c r="AN364" s="52">
        <f t="shared" si="102"/>
        <v>0</v>
      </c>
      <c r="AO364" s="52">
        <f t="shared" si="103"/>
        <v>0</v>
      </c>
      <c r="AP364" s="52">
        <f t="shared" si="104"/>
        <v>0</v>
      </c>
      <c r="AQ364" s="52">
        <f t="shared" si="105"/>
        <v>0</v>
      </c>
      <c r="AR364" s="52">
        <f t="shared" si="106"/>
        <v>0</v>
      </c>
    </row>
    <row r="365" spans="1:44">
      <c r="A365" s="52">
        <v>195609</v>
      </c>
      <c r="B365" s="52">
        <v>-3.35</v>
      </c>
      <c r="C365" s="52">
        <v>-3.06</v>
      </c>
      <c r="D365" s="52">
        <v>-2.1</v>
      </c>
      <c r="E365" s="52">
        <v>-5.93</v>
      </c>
      <c r="F365" s="52">
        <v>-3.75</v>
      </c>
      <c r="G365" s="52">
        <v>-3.69</v>
      </c>
      <c r="H365" s="52">
        <v>-5.14</v>
      </c>
      <c r="I365" s="52">
        <v>1.62</v>
      </c>
      <c r="J365" s="52">
        <v>1.75</v>
      </c>
      <c r="K365" s="52">
        <v>0.18</v>
      </c>
      <c r="L365" s="52">
        <f t="shared" si="90"/>
        <v>-4.96</v>
      </c>
      <c r="M365" s="113">
        <f t="shared" si="91"/>
        <v>1956.7499999999993</v>
      </c>
      <c r="N365" s="52">
        <f t="shared" si="107"/>
        <v>15.483212022879959</v>
      </c>
      <c r="AA365" s="52">
        <v>195609</v>
      </c>
      <c r="AB365" s="52">
        <f t="shared" si="92"/>
        <v>-5.14</v>
      </c>
      <c r="AC365" s="52">
        <f t="shared" si="93"/>
        <v>-6.1099999999999994</v>
      </c>
      <c r="AD365" s="52">
        <f t="shared" si="94"/>
        <v>-3.87</v>
      </c>
      <c r="AE365" s="52">
        <f t="shared" si="95"/>
        <v>-3.5300000000000002</v>
      </c>
      <c r="AF365" s="52">
        <f t="shared" si="96"/>
        <v>-2.2800000000000002</v>
      </c>
      <c r="AH365" s="52">
        <f t="shared" si="97"/>
        <v>0</v>
      </c>
      <c r="AI365" s="52">
        <f t="shared" si="98"/>
        <v>0</v>
      </c>
      <c r="AJ365" s="52">
        <f t="shared" si="99"/>
        <v>0</v>
      </c>
      <c r="AK365" s="52">
        <f t="shared" si="100"/>
        <v>0</v>
      </c>
      <c r="AL365" s="52">
        <f t="shared" si="101"/>
        <v>0</v>
      </c>
      <c r="AN365" s="52">
        <f t="shared" si="102"/>
        <v>0</v>
      </c>
      <c r="AO365" s="52">
        <f t="shared" si="103"/>
        <v>0</v>
      </c>
      <c r="AP365" s="52">
        <f t="shared" si="104"/>
        <v>0</v>
      </c>
      <c r="AQ365" s="52">
        <f t="shared" si="105"/>
        <v>0</v>
      </c>
      <c r="AR365" s="52">
        <f t="shared" si="106"/>
        <v>0</v>
      </c>
    </row>
    <row r="366" spans="1:44">
      <c r="A366" s="52">
        <v>195610</v>
      </c>
      <c r="B366" s="52">
        <v>1.18</v>
      </c>
      <c r="C366" s="52">
        <v>0.95</v>
      </c>
      <c r="D366" s="52">
        <v>0.39</v>
      </c>
      <c r="E366" s="52">
        <v>0.63</v>
      </c>
      <c r="F366" s="52">
        <v>0.84</v>
      </c>
      <c r="G366" s="52">
        <v>1.44</v>
      </c>
      <c r="H366" s="52">
        <v>0.52</v>
      </c>
      <c r="I366" s="52">
        <v>-0.13</v>
      </c>
      <c r="J366" s="52">
        <v>0.01</v>
      </c>
      <c r="K366" s="52">
        <v>0.25</v>
      </c>
      <c r="L366" s="52">
        <f t="shared" si="90"/>
        <v>0.77</v>
      </c>
      <c r="M366" s="113">
        <f t="shared" si="91"/>
        <v>1956.8333333333326</v>
      </c>
      <c r="N366" s="52">
        <f t="shared" si="107"/>
        <v>15.047574253317075</v>
      </c>
      <c r="AA366" s="52">
        <v>195610</v>
      </c>
      <c r="AB366" s="52">
        <f t="shared" si="92"/>
        <v>0.52</v>
      </c>
      <c r="AC366" s="52">
        <f t="shared" si="93"/>
        <v>0.38</v>
      </c>
      <c r="AD366" s="52">
        <f t="shared" si="94"/>
        <v>1.19</v>
      </c>
      <c r="AE366" s="52">
        <f t="shared" si="95"/>
        <v>0.92999999999999994</v>
      </c>
      <c r="AF366" s="52">
        <f t="shared" si="96"/>
        <v>0.14000000000000001</v>
      </c>
      <c r="AH366" s="52">
        <f t="shared" si="97"/>
        <v>0</v>
      </c>
      <c r="AI366" s="52">
        <f t="shared" si="98"/>
        <v>0</v>
      </c>
      <c r="AJ366" s="52">
        <f t="shared" si="99"/>
        <v>0</v>
      </c>
      <c r="AK366" s="52">
        <f t="shared" si="100"/>
        <v>0</v>
      </c>
      <c r="AL366" s="52">
        <f t="shared" si="101"/>
        <v>0</v>
      </c>
      <c r="AN366" s="52">
        <f t="shared" si="102"/>
        <v>0</v>
      </c>
      <c r="AO366" s="52">
        <f t="shared" si="103"/>
        <v>0</v>
      </c>
      <c r="AP366" s="52">
        <f t="shared" si="104"/>
        <v>0</v>
      </c>
      <c r="AQ366" s="52">
        <f t="shared" si="105"/>
        <v>0</v>
      </c>
      <c r="AR366" s="52">
        <f t="shared" si="106"/>
        <v>0</v>
      </c>
    </row>
    <row r="367" spans="1:44">
      <c r="A367" s="52">
        <v>195611</v>
      </c>
      <c r="B367" s="52">
        <v>-0.36</v>
      </c>
      <c r="C367" s="52">
        <v>0.18</v>
      </c>
      <c r="D367" s="52">
        <v>2.25</v>
      </c>
      <c r="E367" s="52">
        <v>-0.28000000000000003</v>
      </c>
      <c r="F367" s="52">
        <v>2.12</v>
      </c>
      <c r="G367" s="52">
        <v>1.08</v>
      </c>
      <c r="H367" s="52">
        <v>0.36</v>
      </c>
      <c r="I367" s="52">
        <v>-0.28000000000000003</v>
      </c>
      <c r="J367" s="52">
        <v>1.99</v>
      </c>
      <c r="K367" s="52">
        <v>0.2</v>
      </c>
      <c r="L367" s="52">
        <f t="shared" si="90"/>
        <v>0.56000000000000005</v>
      </c>
      <c r="M367" s="113">
        <f t="shared" si="91"/>
        <v>1956.9166666666658</v>
      </c>
      <c r="N367" s="52">
        <f t="shared" si="107"/>
        <v>13.511442625352107</v>
      </c>
      <c r="AA367" s="52">
        <v>195611</v>
      </c>
      <c r="AB367" s="52">
        <f t="shared" si="92"/>
        <v>0.36</v>
      </c>
      <c r="AC367" s="52">
        <f t="shared" si="93"/>
        <v>-0.48000000000000004</v>
      </c>
      <c r="AD367" s="52">
        <f t="shared" si="94"/>
        <v>0.88000000000000012</v>
      </c>
      <c r="AE367" s="52">
        <f t="shared" si="95"/>
        <v>-0.56000000000000005</v>
      </c>
      <c r="AF367" s="52">
        <f t="shared" si="96"/>
        <v>2.0499999999999998</v>
      </c>
      <c r="AH367" s="52">
        <f t="shared" si="97"/>
        <v>0</v>
      </c>
      <c r="AI367" s="52">
        <f t="shared" si="98"/>
        <v>0</v>
      </c>
      <c r="AJ367" s="52">
        <f t="shared" si="99"/>
        <v>0</v>
      </c>
      <c r="AK367" s="52">
        <f t="shared" si="100"/>
        <v>0</v>
      </c>
      <c r="AL367" s="52">
        <f t="shared" si="101"/>
        <v>0</v>
      </c>
      <c r="AN367" s="52">
        <f t="shared" si="102"/>
        <v>0</v>
      </c>
      <c r="AO367" s="52">
        <f t="shared" si="103"/>
        <v>0</v>
      </c>
      <c r="AP367" s="52">
        <f t="shared" si="104"/>
        <v>0</v>
      </c>
      <c r="AQ367" s="52">
        <f t="shared" si="105"/>
        <v>0</v>
      </c>
      <c r="AR367" s="52">
        <f t="shared" si="106"/>
        <v>0</v>
      </c>
    </row>
    <row r="368" spans="1:44">
      <c r="A368" s="52">
        <v>195612</v>
      </c>
      <c r="B368" s="52">
        <v>4.34</v>
      </c>
      <c r="C368" s="52">
        <v>2.12</v>
      </c>
      <c r="D368" s="52">
        <v>2.17</v>
      </c>
      <c r="E368" s="52">
        <v>3.42</v>
      </c>
      <c r="F368" s="52">
        <v>3.97</v>
      </c>
      <c r="G368" s="52">
        <v>1.85</v>
      </c>
      <c r="H368" s="52">
        <v>3.16</v>
      </c>
      <c r="I368" s="52">
        <v>-0.2</v>
      </c>
      <c r="J368" s="52">
        <v>-1.87</v>
      </c>
      <c r="K368" s="52">
        <v>0.24</v>
      </c>
      <c r="L368" s="52">
        <f t="shared" si="90"/>
        <v>3.4000000000000004</v>
      </c>
      <c r="M368" s="113">
        <f t="shared" si="91"/>
        <v>1956.9999999999991</v>
      </c>
      <c r="N368" s="52">
        <f t="shared" si="107"/>
        <v>13.75901291385528</v>
      </c>
      <c r="AA368" s="52">
        <v>195612</v>
      </c>
      <c r="AB368" s="52">
        <f t="shared" si="92"/>
        <v>3.16</v>
      </c>
      <c r="AC368" s="52">
        <f t="shared" si="93"/>
        <v>3.1799999999999997</v>
      </c>
      <c r="AD368" s="52">
        <f t="shared" si="94"/>
        <v>1.61</v>
      </c>
      <c r="AE368" s="52">
        <f t="shared" si="95"/>
        <v>4.0999999999999996</v>
      </c>
      <c r="AF368" s="52">
        <f t="shared" si="96"/>
        <v>1.93</v>
      </c>
      <c r="AH368" s="52">
        <f t="shared" si="97"/>
        <v>0</v>
      </c>
      <c r="AI368" s="52">
        <f t="shared" si="98"/>
        <v>0</v>
      </c>
      <c r="AJ368" s="52">
        <f t="shared" si="99"/>
        <v>0</v>
      </c>
      <c r="AK368" s="52">
        <f t="shared" si="100"/>
        <v>0</v>
      </c>
      <c r="AL368" s="52">
        <f t="shared" si="101"/>
        <v>0</v>
      </c>
      <c r="AN368" s="52">
        <f t="shared" si="102"/>
        <v>0</v>
      </c>
      <c r="AO368" s="52">
        <f t="shared" si="103"/>
        <v>0</v>
      </c>
      <c r="AP368" s="52">
        <f t="shared" si="104"/>
        <v>0</v>
      </c>
      <c r="AQ368" s="52">
        <f t="shared" si="105"/>
        <v>0</v>
      </c>
      <c r="AR368" s="52">
        <f t="shared" si="106"/>
        <v>0</v>
      </c>
    </row>
    <row r="369" spans="1:44">
      <c r="A369" s="52">
        <v>195701</v>
      </c>
      <c r="B369" s="52">
        <v>-0.79</v>
      </c>
      <c r="C369" s="52">
        <v>0.08</v>
      </c>
      <c r="D369" s="52">
        <v>2.06</v>
      </c>
      <c r="E369" s="52">
        <v>-4.32</v>
      </c>
      <c r="F369" s="52">
        <v>-2.95</v>
      </c>
      <c r="G369" s="52">
        <v>-2.08</v>
      </c>
      <c r="H369" s="52">
        <v>-3.58</v>
      </c>
      <c r="I369" s="52">
        <v>3.57</v>
      </c>
      <c r="J369" s="52">
        <v>2.5499999999999998</v>
      </c>
      <c r="K369" s="52">
        <v>0.27</v>
      </c>
      <c r="L369" s="52">
        <f t="shared" si="90"/>
        <v>-3.31</v>
      </c>
      <c r="M369" s="113">
        <f t="shared" si="91"/>
        <v>1957.0833333333333</v>
      </c>
      <c r="N369" s="52">
        <f t="shared" si="107"/>
        <v>13.924759831452619</v>
      </c>
      <c r="AA369" s="52">
        <v>195701</v>
      </c>
      <c r="AB369" s="52">
        <f t="shared" si="92"/>
        <v>-3.58</v>
      </c>
      <c r="AC369" s="52">
        <f t="shared" si="93"/>
        <v>-4.59</v>
      </c>
      <c r="AD369" s="52">
        <f t="shared" si="94"/>
        <v>-2.35</v>
      </c>
      <c r="AE369" s="52">
        <f t="shared" si="95"/>
        <v>-1.06</v>
      </c>
      <c r="AF369" s="52">
        <f t="shared" si="96"/>
        <v>1.79</v>
      </c>
      <c r="AH369" s="52">
        <f t="shared" si="97"/>
        <v>0</v>
      </c>
      <c r="AI369" s="52">
        <f t="shared" si="98"/>
        <v>0</v>
      </c>
      <c r="AJ369" s="52">
        <f t="shared" si="99"/>
        <v>0</v>
      </c>
      <c r="AK369" s="52">
        <f t="shared" si="100"/>
        <v>0</v>
      </c>
      <c r="AL369" s="52">
        <f t="shared" si="101"/>
        <v>0</v>
      </c>
      <c r="AN369" s="52">
        <f t="shared" si="102"/>
        <v>0</v>
      </c>
      <c r="AO369" s="52">
        <f t="shared" si="103"/>
        <v>0</v>
      </c>
      <c r="AP369" s="52">
        <f t="shared" si="104"/>
        <v>0</v>
      </c>
      <c r="AQ369" s="52">
        <f t="shared" si="105"/>
        <v>0</v>
      </c>
      <c r="AR369" s="52">
        <f t="shared" si="106"/>
        <v>0</v>
      </c>
    </row>
    <row r="370" spans="1:44">
      <c r="A370" s="52">
        <v>195702</v>
      </c>
      <c r="B370" s="52">
        <v>-2.79</v>
      </c>
      <c r="C370" s="52">
        <v>-3.26</v>
      </c>
      <c r="D370" s="52">
        <v>-2.7</v>
      </c>
      <c r="E370" s="52">
        <v>-1.69</v>
      </c>
      <c r="F370" s="52">
        <v>-1.66</v>
      </c>
      <c r="G370" s="52">
        <v>-3.18</v>
      </c>
      <c r="H370" s="52">
        <v>-2.06</v>
      </c>
      <c r="I370" s="52">
        <v>-0.74</v>
      </c>
      <c r="J370" s="52">
        <v>-0.7</v>
      </c>
      <c r="K370" s="52">
        <v>0.24</v>
      </c>
      <c r="L370" s="52">
        <f t="shared" si="90"/>
        <v>-1.82</v>
      </c>
      <c r="M370" s="113">
        <f t="shared" si="91"/>
        <v>1957.1666666666665</v>
      </c>
      <c r="N370" s="52">
        <f t="shared" si="107"/>
        <v>13.646993674932085</v>
      </c>
      <c r="AA370" s="52">
        <v>195702</v>
      </c>
      <c r="AB370" s="52">
        <f t="shared" si="92"/>
        <v>-2.06</v>
      </c>
      <c r="AC370" s="52">
        <f t="shared" si="93"/>
        <v>-1.93</v>
      </c>
      <c r="AD370" s="52">
        <f t="shared" si="94"/>
        <v>-3.42</v>
      </c>
      <c r="AE370" s="52">
        <f t="shared" si="95"/>
        <v>-3.0300000000000002</v>
      </c>
      <c r="AF370" s="52">
        <f t="shared" si="96"/>
        <v>-2.9400000000000004</v>
      </c>
      <c r="AH370" s="52">
        <f t="shared" si="97"/>
        <v>0</v>
      </c>
      <c r="AI370" s="52">
        <f t="shared" si="98"/>
        <v>0</v>
      </c>
      <c r="AJ370" s="52">
        <f t="shared" si="99"/>
        <v>0</v>
      </c>
      <c r="AK370" s="52">
        <f t="shared" si="100"/>
        <v>0</v>
      </c>
      <c r="AL370" s="52">
        <f t="shared" si="101"/>
        <v>0</v>
      </c>
      <c r="AN370" s="52">
        <f t="shared" si="102"/>
        <v>0</v>
      </c>
      <c r="AO370" s="52">
        <f t="shared" si="103"/>
        <v>0</v>
      </c>
      <c r="AP370" s="52">
        <f t="shared" si="104"/>
        <v>0</v>
      </c>
      <c r="AQ370" s="52">
        <f t="shared" si="105"/>
        <v>0</v>
      </c>
      <c r="AR370" s="52">
        <f t="shared" si="106"/>
        <v>0</v>
      </c>
    </row>
    <row r="371" spans="1:44">
      <c r="A371" s="52">
        <v>195703</v>
      </c>
      <c r="B371" s="52">
        <v>2.2400000000000002</v>
      </c>
      <c r="C371" s="52">
        <v>2.56</v>
      </c>
      <c r="D371" s="52">
        <v>2.29</v>
      </c>
      <c r="E371" s="52">
        <v>2.7</v>
      </c>
      <c r="F371" s="52">
        <v>1.91</v>
      </c>
      <c r="G371" s="52">
        <v>1.69</v>
      </c>
      <c r="H371" s="52">
        <v>2.13</v>
      </c>
      <c r="I371" s="52">
        <v>0.27</v>
      </c>
      <c r="J371" s="52">
        <v>-0.48</v>
      </c>
      <c r="K371" s="52">
        <v>0.23</v>
      </c>
      <c r="L371" s="52">
        <f t="shared" si="90"/>
        <v>2.36</v>
      </c>
      <c r="M371" s="113">
        <f t="shared" si="91"/>
        <v>1957.2499999999998</v>
      </c>
      <c r="N371" s="52">
        <f t="shared" si="107"/>
        <v>11.888706252727264</v>
      </c>
      <c r="AA371" s="52">
        <v>195703</v>
      </c>
      <c r="AB371" s="52">
        <f t="shared" si="92"/>
        <v>2.13</v>
      </c>
      <c r="AC371" s="52">
        <f t="shared" si="93"/>
        <v>2.4700000000000002</v>
      </c>
      <c r="AD371" s="52">
        <f t="shared" si="94"/>
        <v>1.46</v>
      </c>
      <c r="AE371" s="52">
        <f t="shared" si="95"/>
        <v>2.0100000000000002</v>
      </c>
      <c r="AF371" s="52">
        <f t="shared" si="96"/>
        <v>2.06</v>
      </c>
      <c r="AH371" s="52">
        <f t="shared" si="97"/>
        <v>0</v>
      </c>
      <c r="AI371" s="52">
        <f t="shared" si="98"/>
        <v>0</v>
      </c>
      <c r="AJ371" s="52">
        <f t="shared" si="99"/>
        <v>0</v>
      </c>
      <c r="AK371" s="52">
        <f t="shared" si="100"/>
        <v>0</v>
      </c>
      <c r="AL371" s="52">
        <f t="shared" si="101"/>
        <v>0</v>
      </c>
      <c r="AN371" s="52">
        <f t="shared" si="102"/>
        <v>0</v>
      </c>
      <c r="AO371" s="52">
        <f t="shared" si="103"/>
        <v>0</v>
      </c>
      <c r="AP371" s="52">
        <f t="shared" si="104"/>
        <v>0</v>
      </c>
      <c r="AQ371" s="52">
        <f t="shared" si="105"/>
        <v>0</v>
      </c>
      <c r="AR371" s="52">
        <f t="shared" si="106"/>
        <v>0</v>
      </c>
    </row>
    <row r="372" spans="1:44">
      <c r="A372" s="52">
        <v>195704</v>
      </c>
      <c r="B372" s="52">
        <v>2.3199999999999998</v>
      </c>
      <c r="C372" s="52">
        <v>2.29</v>
      </c>
      <c r="D372" s="52">
        <v>2.2400000000000002</v>
      </c>
      <c r="E372" s="52">
        <v>5.33</v>
      </c>
      <c r="F372" s="52">
        <v>4</v>
      </c>
      <c r="G372" s="52">
        <v>2.91</v>
      </c>
      <c r="H372" s="52">
        <v>4.26</v>
      </c>
      <c r="I372" s="52">
        <v>-1.79</v>
      </c>
      <c r="J372" s="52">
        <v>-1.25</v>
      </c>
      <c r="K372" s="52">
        <v>0.25</v>
      </c>
      <c r="L372" s="52">
        <f t="shared" si="90"/>
        <v>4.51</v>
      </c>
      <c r="M372" s="113">
        <f t="shared" si="91"/>
        <v>1957.333333333333</v>
      </c>
      <c r="N372" s="52">
        <f t="shared" si="107"/>
        <v>12.758915243147364</v>
      </c>
      <c r="AA372" s="52">
        <v>195704</v>
      </c>
      <c r="AB372" s="52">
        <f t="shared" si="92"/>
        <v>4.26</v>
      </c>
      <c r="AC372" s="52">
        <f t="shared" si="93"/>
        <v>5.08</v>
      </c>
      <c r="AD372" s="52">
        <f t="shared" si="94"/>
        <v>2.66</v>
      </c>
      <c r="AE372" s="52">
        <f t="shared" si="95"/>
        <v>2.0699999999999998</v>
      </c>
      <c r="AF372" s="52">
        <f t="shared" si="96"/>
        <v>1.9900000000000002</v>
      </c>
      <c r="AH372" s="52">
        <f t="shared" si="97"/>
        <v>0</v>
      </c>
      <c r="AI372" s="52">
        <f t="shared" si="98"/>
        <v>0</v>
      </c>
      <c r="AJ372" s="52">
        <f t="shared" si="99"/>
        <v>0</v>
      </c>
      <c r="AK372" s="52">
        <f t="shared" si="100"/>
        <v>0</v>
      </c>
      <c r="AL372" s="52">
        <f t="shared" si="101"/>
        <v>0</v>
      </c>
      <c r="AN372" s="52">
        <f t="shared" si="102"/>
        <v>0</v>
      </c>
      <c r="AO372" s="52">
        <f t="shared" si="103"/>
        <v>0</v>
      </c>
      <c r="AP372" s="52">
        <f t="shared" si="104"/>
        <v>0</v>
      </c>
      <c r="AQ372" s="52">
        <f t="shared" si="105"/>
        <v>0</v>
      </c>
      <c r="AR372" s="52">
        <f t="shared" si="106"/>
        <v>0</v>
      </c>
    </row>
    <row r="373" spans="1:44">
      <c r="A373" s="52">
        <v>195705</v>
      </c>
      <c r="B373" s="52">
        <v>2.92</v>
      </c>
      <c r="C373" s="52">
        <v>1.28</v>
      </c>
      <c r="D373" s="52">
        <v>1.76</v>
      </c>
      <c r="E373" s="52">
        <v>4.63</v>
      </c>
      <c r="F373" s="52">
        <v>2.96</v>
      </c>
      <c r="G373" s="52">
        <v>1.65</v>
      </c>
      <c r="H373" s="52">
        <v>3.45</v>
      </c>
      <c r="I373" s="52">
        <v>-1.0900000000000001</v>
      </c>
      <c r="J373" s="52">
        <v>-2.0699999999999998</v>
      </c>
      <c r="K373" s="52">
        <v>0.26</v>
      </c>
      <c r="L373" s="52">
        <f t="shared" si="90"/>
        <v>3.71</v>
      </c>
      <c r="M373" s="113">
        <f t="shared" si="91"/>
        <v>1957.4166666666663</v>
      </c>
      <c r="N373" s="52">
        <f t="shared" si="107"/>
        <v>11.837189469863803</v>
      </c>
      <c r="AA373" s="52">
        <v>195705</v>
      </c>
      <c r="AB373" s="52">
        <f t="shared" si="92"/>
        <v>3.45</v>
      </c>
      <c r="AC373" s="52">
        <f t="shared" si="93"/>
        <v>4.37</v>
      </c>
      <c r="AD373" s="52">
        <f t="shared" si="94"/>
        <v>1.39</v>
      </c>
      <c r="AE373" s="52">
        <f t="shared" si="95"/>
        <v>2.66</v>
      </c>
      <c r="AF373" s="52">
        <f t="shared" si="96"/>
        <v>1.5</v>
      </c>
      <c r="AH373" s="52">
        <f t="shared" si="97"/>
        <v>0</v>
      </c>
      <c r="AI373" s="52">
        <f t="shared" si="98"/>
        <v>0</v>
      </c>
      <c r="AJ373" s="52">
        <f t="shared" si="99"/>
        <v>0</v>
      </c>
      <c r="AK373" s="52">
        <f t="shared" si="100"/>
        <v>0</v>
      </c>
      <c r="AL373" s="52">
        <f t="shared" si="101"/>
        <v>0</v>
      </c>
      <c r="AN373" s="52">
        <f t="shared" si="102"/>
        <v>0</v>
      </c>
      <c r="AO373" s="52">
        <f t="shared" si="103"/>
        <v>0</v>
      </c>
      <c r="AP373" s="52">
        <f t="shared" si="104"/>
        <v>0</v>
      </c>
      <c r="AQ373" s="52">
        <f t="shared" si="105"/>
        <v>0</v>
      </c>
      <c r="AR373" s="52">
        <f t="shared" si="106"/>
        <v>0</v>
      </c>
    </row>
    <row r="374" spans="1:44">
      <c r="A374" s="52">
        <v>195706</v>
      </c>
      <c r="B374" s="52">
        <v>0.13</v>
      </c>
      <c r="C374" s="52">
        <v>-1.25</v>
      </c>
      <c r="D374" s="52">
        <v>0.75</v>
      </c>
      <c r="E374" s="52">
        <v>0</v>
      </c>
      <c r="F374" s="52">
        <v>-1.35</v>
      </c>
      <c r="G374" s="52">
        <v>-0.77</v>
      </c>
      <c r="H374" s="52">
        <v>-0.74</v>
      </c>
      <c r="I374" s="52">
        <v>0.57999999999999996</v>
      </c>
      <c r="J374" s="52">
        <v>-7.0000000000000007E-2</v>
      </c>
      <c r="K374" s="52">
        <v>0.24</v>
      </c>
      <c r="L374" s="52">
        <f t="shared" si="90"/>
        <v>-0.5</v>
      </c>
      <c r="M374" s="113">
        <f t="shared" si="91"/>
        <v>1957.4999999999995</v>
      </c>
      <c r="N374" s="52">
        <f t="shared" si="107"/>
        <v>11.49819432464388</v>
      </c>
      <c r="AA374" s="52">
        <v>195706</v>
      </c>
      <c r="AB374" s="52">
        <f t="shared" si="92"/>
        <v>-0.74</v>
      </c>
      <c r="AC374" s="52">
        <f t="shared" si="93"/>
        <v>-0.24</v>
      </c>
      <c r="AD374" s="52">
        <f t="shared" si="94"/>
        <v>-1.01</v>
      </c>
      <c r="AE374" s="52">
        <f t="shared" si="95"/>
        <v>-0.10999999999999999</v>
      </c>
      <c r="AF374" s="52">
        <f t="shared" si="96"/>
        <v>0.51</v>
      </c>
      <c r="AH374" s="52">
        <f t="shared" si="97"/>
        <v>0</v>
      </c>
      <c r="AI374" s="52">
        <f t="shared" si="98"/>
        <v>0</v>
      </c>
      <c r="AJ374" s="52">
        <f t="shared" si="99"/>
        <v>0</v>
      </c>
      <c r="AK374" s="52">
        <f t="shared" si="100"/>
        <v>0</v>
      </c>
      <c r="AL374" s="52">
        <f t="shared" si="101"/>
        <v>0</v>
      </c>
      <c r="AN374" s="52">
        <f t="shared" si="102"/>
        <v>0</v>
      </c>
      <c r="AO374" s="52">
        <f t="shared" si="103"/>
        <v>0</v>
      </c>
      <c r="AP374" s="52">
        <f t="shared" si="104"/>
        <v>0</v>
      </c>
      <c r="AQ374" s="52">
        <f t="shared" si="105"/>
        <v>0</v>
      </c>
      <c r="AR374" s="52">
        <f t="shared" si="106"/>
        <v>0</v>
      </c>
    </row>
    <row r="375" spans="1:44">
      <c r="A375" s="52">
        <v>195707</v>
      </c>
      <c r="B375" s="52">
        <v>-0.53</v>
      </c>
      <c r="C375" s="52">
        <v>0.73</v>
      </c>
      <c r="D375" s="52">
        <v>0.43</v>
      </c>
      <c r="E375" s="52">
        <v>1.28</v>
      </c>
      <c r="F375" s="52">
        <v>0.54</v>
      </c>
      <c r="G375" s="52">
        <v>1.0900000000000001</v>
      </c>
      <c r="H375" s="52">
        <v>0.66</v>
      </c>
      <c r="I375" s="52">
        <v>-0.76</v>
      </c>
      <c r="J375" s="52">
        <v>0.39</v>
      </c>
      <c r="K375" s="52">
        <v>0.3</v>
      </c>
      <c r="L375" s="52">
        <f t="shared" si="90"/>
        <v>0.96</v>
      </c>
      <c r="M375" s="113">
        <f t="shared" si="91"/>
        <v>1957.5833333333328</v>
      </c>
      <c r="N375" s="52">
        <f t="shared" si="107"/>
        <v>10.420905561767304</v>
      </c>
      <c r="AA375" s="52">
        <v>195707</v>
      </c>
      <c r="AB375" s="52">
        <f t="shared" si="92"/>
        <v>0.66</v>
      </c>
      <c r="AC375" s="52">
        <f t="shared" si="93"/>
        <v>0.98</v>
      </c>
      <c r="AD375" s="52">
        <f t="shared" si="94"/>
        <v>0.79</v>
      </c>
      <c r="AE375" s="52">
        <f t="shared" si="95"/>
        <v>-0.83000000000000007</v>
      </c>
      <c r="AF375" s="52">
        <f t="shared" si="96"/>
        <v>0.13</v>
      </c>
      <c r="AH375" s="52">
        <f t="shared" si="97"/>
        <v>0</v>
      </c>
      <c r="AI375" s="52">
        <f t="shared" si="98"/>
        <v>0</v>
      </c>
      <c r="AJ375" s="52">
        <f t="shared" si="99"/>
        <v>0</v>
      </c>
      <c r="AK375" s="52">
        <f t="shared" si="100"/>
        <v>0</v>
      </c>
      <c r="AL375" s="52">
        <f t="shared" si="101"/>
        <v>0</v>
      </c>
      <c r="AN375" s="52">
        <f t="shared" si="102"/>
        <v>0</v>
      </c>
      <c r="AO375" s="52">
        <f t="shared" si="103"/>
        <v>0</v>
      </c>
      <c r="AP375" s="52">
        <f t="shared" si="104"/>
        <v>0</v>
      </c>
      <c r="AQ375" s="52">
        <f t="shared" si="105"/>
        <v>0</v>
      </c>
      <c r="AR375" s="52">
        <f t="shared" si="106"/>
        <v>0</v>
      </c>
    </row>
    <row r="376" spans="1:44">
      <c r="A376" s="52">
        <v>195708</v>
      </c>
      <c r="B376" s="52">
        <v>-4.9000000000000004</v>
      </c>
      <c r="C376" s="52">
        <v>-4.42</v>
      </c>
      <c r="D376" s="52">
        <v>-5.19</v>
      </c>
      <c r="E376" s="52">
        <v>-5.44</v>
      </c>
      <c r="F376" s="52">
        <v>-3.2</v>
      </c>
      <c r="G376" s="52">
        <v>-6.06</v>
      </c>
      <c r="H376" s="52">
        <v>-5.1100000000000003</v>
      </c>
      <c r="I376" s="52">
        <v>7.0000000000000007E-2</v>
      </c>
      <c r="J376" s="52">
        <v>-0.45</v>
      </c>
      <c r="K376" s="52">
        <v>0.25</v>
      </c>
      <c r="L376" s="52">
        <f t="shared" si="90"/>
        <v>-4.8600000000000003</v>
      </c>
      <c r="M376" s="113">
        <f t="shared" si="91"/>
        <v>1957.6666666666661</v>
      </c>
      <c r="N376" s="52">
        <f t="shared" si="107"/>
        <v>11.209581534643394</v>
      </c>
      <c r="AA376" s="52">
        <v>195708</v>
      </c>
      <c r="AB376" s="52">
        <f t="shared" si="92"/>
        <v>-5.1100000000000003</v>
      </c>
      <c r="AC376" s="52">
        <f t="shared" si="93"/>
        <v>-5.69</v>
      </c>
      <c r="AD376" s="52">
        <f t="shared" si="94"/>
        <v>-6.31</v>
      </c>
      <c r="AE376" s="52">
        <f t="shared" si="95"/>
        <v>-5.15</v>
      </c>
      <c r="AF376" s="52">
        <f t="shared" si="96"/>
        <v>-5.44</v>
      </c>
      <c r="AH376" s="52">
        <f t="shared" si="97"/>
        <v>0</v>
      </c>
      <c r="AI376" s="52">
        <f t="shared" si="98"/>
        <v>0</v>
      </c>
      <c r="AJ376" s="52">
        <f t="shared" si="99"/>
        <v>0</v>
      </c>
      <c r="AK376" s="52">
        <f t="shared" si="100"/>
        <v>0</v>
      </c>
      <c r="AL376" s="52">
        <f t="shared" si="101"/>
        <v>0</v>
      </c>
      <c r="AN376" s="52">
        <f t="shared" si="102"/>
        <v>0</v>
      </c>
      <c r="AO376" s="52">
        <f t="shared" si="103"/>
        <v>0</v>
      </c>
      <c r="AP376" s="52">
        <f t="shared" si="104"/>
        <v>0</v>
      </c>
      <c r="AQ376" s="52">
        <f t="shared" si="105"/>
        <v>0</v>
      </c>
      <c r="AR376" s="52">
        <f t="shared" si="106"/>
        <v>0</v>
      </c>
    </row>
    <row r="377" spans="1:44">
      <c r="A377" s="52">
        <v>195709</v>
      </c>
      <c r="B377" s="52">
        <v>-7.08</v>
      </c>
      <c r="C377" s="52">
        <v>-4.93</v>
      </c>
      <c r="D377" s="52">
        <v>-5.05</v>
      </c>
      <c r="E377" s="52">
        <v>-6.33</v>
      </c>
      <c r="F377" s="52">
        <v>-4.32</v>
      </c>
      <c r="G377" s="52">
        <v>-6.6</v>
      </c>
      <c r="H377" s="52">
        <v>-5.98</v>
      </c>
      <c r="I377" s="52">
        <v>7.0000000000000007E-2</v>
      </c>
      <c r="J377" s="52">
        <v>0.88</v>
      </c>
      <c r="K377" s="52">
        <v>0.26</v>
      </c>
      <c r="L377" s="52">
        <f t="shared" si="90"/>
        <v>-5.7200000000000006</v>
      </c>
      <c r="M377" s="113">
        <f t="shared" si="91"/>
        <v>1957.7499999999993</v>
      </c>
      <c r="N377" s="52">
        <f t="shared" si="107"/>
        <v>11.638785862951357</v>
      </c>
      <c r="AA377" s="52">
        <v>195709</v>
      </c>
      <c r="AB377" s="52">
        <f t="shared" si="92"/>
        <v>-5.98</v>
      </c>
      <c r="AC377" s="52">
        <f t="shared" si="93"/>
        <v>-6.59</v>
      </c>
      <c r="AD377" s="52">
        <f t="shared" si="94"/>
        <v>-6.8599999999999994</v>
      </c>
      <c r="AE377" s="52">
        <f t="shared" si="95"/>
        <v>-7.34</v>
      </c>
      <c r="AF377" s="52">
        <f t="shared" si="96"/>
        <v>-5.31</v>
      </c>
      <c r="AH377" s="52">
        <f t="shared" si="97"/>
        <v>0</v>
      </c>
      <c r="AI377" s="52">
        <f t="shared" si="98"/>
        <v>0</v>
      </c>
      <c r="AJ377" s="52">
        <f t="shared" si="99"/>
        <v>0</v>
      </c>
      <c r="AK377" s="52">
        <f t="shared" si="100"/>
        <v>0</v>
      </c>
      <c r="AL377" s="52">
        <f t="shared" si="101"/>
        <v>0</v>
      </c>
      <c r="AN377" s="52">
        <f t="shared" si="102"/>
        <v>0</v>
      </c>
      <c r="AO377" s="52">
        <f t="shared" si="103"/>
        <v>0</v>
      </c>
      <c r="AP377" s="52">
        <f t="shared" si="104"/>
        <v>0</v>
      </c>
      <c r="AQ377" s="52">
        <f t="shared" si="105"/>
        <v>0</v>
      </c>
      <c r="AR377" s="52">
        <f t="shared" si="106"/>
        <v>0</v>
      </c>
    </row>
    <row r="378" spans="1:44">
      <c r="A378" s="52">
        <v>195710</v>
      </c>
      <c r="B378" s="52">
        <v>-8.11</v>
      </c>
      <c r="C378" s="52">
        <v>-5.63</v>
      </c>
      <c r="D378" s="52">
        <v>-8.26</v>
      </c>
      <c r="E378" s="52">
        <v>-3.79</v>
      </c>
      <c r="F378" s="52">
        <v>-3.37</v>
      </c>
      <c r="G378" s="52">
        <v>-7.29</v>
      </c>
      <c r="H378" s="52">
        <v>-4.32</v>
      </c>
      <c r="I378" s="52">
        <v>-2.52</v>
      </c>
      <c r="J378" s="52">
        <v>-1.83</v>
      </c>
      <c r="K378" s="52">
        <v>0.28999999999999998</v>
      </c>
      <c r="L378" s="52">
        <f t="shared" si="90"/>
        <v>-4.03</v>
      </c>
      <c r="M378" s="113">
        <f t="shared" si="91"/>
        <v>1957.8333333333326</v>
      </c>
      <c r="N378" s="52">
        <f t="shared" si="107"/>
        <v>12.280771000374379</v>
      </c>
      <c r="AA378" s="52">
        <v>195710</v>
      </c>
      <c r="AB378" s="52">
        <f t="shared" si="92"/>
        <v>-4.32</v>
      </c>
      <c r="AC378" s="52">
        <f t="shared" si="93"/>
        <v>-4.08</v>
      </c>
      <c r="AD378" s="52">
        <f t="shared" si="94"/>
        <v>-7.58</v>
      </c>
      <c r="AE378" s="52">
        <f t="shared" si="95"/>
        <v>-8.3999999999999986</v>
      </c>
      <c r="AF378" s="52">
        <f t="shared" si="96"/>
        <v>-8.5499999999999989</v>
      </c>
      <c r="AH378" s="52">
        <f t="shared" si="97"/>
        <v>0</v>
      </c>
      <c r="AI378" s="52">
        <f t="shared" si="98"/>
        <v>0</v>
      </c>
      <c r="AJ378" s="52">
        <f t="shared" si="99"/>
        <v>0</v>
      </c>
      <c r="AK378" s="52">
        <f t="shared" si="100"/>
        <v>0</v>
      </c>
      <c r="AL378" s="52">
        <f t="shared" si="101"/>
        <v>0</v>
      </c>
      <c r="AN378" s="52">
        <f t="shared" si="102"/>
        <v>0</v>
      </c>
      <c r="AO378" s="52">
        <f t="shared" si="103"/>
        <v>0</v>
      </c>
      <c r="AP378" s="52">
        <f t="shared" si="104"/>
        <v>0</v>
      </c>
      <c r="AQ378" s="52">
        <f t="shared" si="105"/>
        <v>0</v>
      </c>
      <c r="AR378" s="52">
        <f t="shared" si="106"/>
        <v>0</v>
      </c>
    </row>
    <row r="379" spans="1:44">
      <c r="A379" s="52">
        <v>195711</v>
      </c>
      <c r="B379" s="52">
        <v>3.23</v>
      </c>
      <c r="C379" s="52">
        <v>1.44</v>
      </c>
      <c r="D379" s="52">
        <v>1.0900000000000001</v>
      </c>
      <c r="E379" s="52">
        <v>3.11</v>
      </c>
      <c r="F379" s="52">
        <v>1.99</v>
      </c>
      <c r="G379" s="52">
        <v>-0.56000000000000005</v>
      </c>
      <c r="H379" s="52">
        <v>2.2999999999999998</v>
      </c>
      <c r="I379" s="52">
        <v>0.41</v>
      </c>
      <c r="J379" s="52">
        <v>-2.9</v>
      </c>
      <c r="K379" s="52">
        <v>0.28000000000000003</v>
      </c>
      <c r="L379" s="52">
        <f t="shared" si="90"/>
        <v>2.58</v>
      </c>
      <c r="M379" s="113">
        <f t="shared" si="91"/>
        <v>1957.9166666666658</v>
      </c>
      <c r="N379" s="52">
        <f t="shared" si="107"/>
        <v>12.603388793927968</v>
      </c>
      <c r="AA379" s="52">
        <v>195711</v>
      </c>
      <c r="AB379" s="52">
        <f t="shared" si="92"/>
        <v>2.2999999999999998</v>
      </c>
      <c r="AC379" s="52">
        <f t="shared" si="93"/>
        <v>2.83</v>
      </c>
      <c r="AD379" s="52">
        <f t="shared" si="94"/>
        <v>-0.84000000000000008</v>
      </c>
      <c r="AE379" s="52">
        <f t="shared" si="95"/>
        <v>2.95</v>
      </c>
      <c r="AF379" s="52">
        <f t="shared" si="96"/>
        <v>0.81</v>
      </c>
      <c r="AH379" s="52">
        <f t="shared" si="97"/>
        <v>0</v>
      </c>
      <c r="AI379" s="52">
        <f t="shared" si="98"/>
        <v>0</v>
      </c>
      <c r="AJ379" s="52">
        <f t="shared" si="99"/>
        <v>0</v>
      </c>
      <c r="AK379" s="52">
        <f t="shared" si="100"/>
        <v>0</v>
      </c>
      <c r="AL379" s="52">
        <f t="shared" si="101"/>
        <v>0</v>
      </c>
      <c r="AN379" s="52">
        <f t="shared" si="102"/>
        <v>0</v>
      </c>
      <c r="AO379" s="52">
        <f t="shared" si="103"/>
        <v>0</v>
      </c>
      <c r="AP379" s="52">
        <f t="shared" si="104"/>
        <v>0</v>
      </c>
      <c r="AQ379" s="52">
        <f t="shared" si="105"/>
        <v>0</v>
      </c>
      <c r="AR379" s="52">
        <f t="shared" si="106"/>
        <v>0</v>
      </c>
    </row>
    <row r="380" spans="1:44">
      <c r="A380" s="52">
        <v>195712</v>
      </c>
      <c r="B380" s="52">
        <v>-4.47</v>
      </c>
      <c r="C380" s="52">
        <v>-4.66</v>
      </c>
      <c r="D380" s="52">
        <v>-5.87</v>
      </c>
      <c r="E380" s="52">
        <v>-3.89</v>
      </c>
      <c r="F380" s="52">
        <v>-2.39</v>
      </c>
      <c r="G380" s="52">
        <v>-5.94</v>
      </c>
      <c r="H380" s="52">
        <v>-3.91</v>
      </c>
      <c r="I380" s="52">
        <v>-0.92</v>
      </c>
      <c r="J380" s="52">
        <v>-1.72</v>
      </c>
      <c r="K380" s="52">
        <v>0.24</v>
      </c>
      <c r="L380" s="52">
        <f t="shared" si="90"/>
        <v>-3.67</v>
      </c>
      <c r="M380" s="113">
        <f t="shared" si="91"/>
        <v>1957.9999999999991</v>
      </c>
      <c r="N380" s="52">
        <f t="shared" si="107"/>
        <v>12.352800197820439</v>
      </c>
      <c r="AA380" s="52">
        <v>195712</v>
      </c>
      <c r="AB380" s="52">
        <f t="shared" si="92"/>
        <v>-3.91</v>
      </c>
      <c r="AC380" s="52">
        <f t="shared" si="93"/>
        <v>-4.13</v>
      </c>
      <c r="AD380" s="52">
        <f t="shared" si="94"/>
        <v>-6.1800000000000006</v>
      </c>
      <c r="AE380" s="52">
        <f t="shared" si="95"/>
        <v>-4.71</v>
      </c>
      <c r="AF380" s="52">
        <f t="shared" si="96"/>
        <v>-6.11</v>
      </c>
      <c r="AH380" s="52">
        <f t="shared" si="97"/>
        <v>0</v>
      </c>
      <c r="AI380" s="52">
        <f t="shared" si="98"/>
        <v>0</v>
      </c>
      <c r="AJ380" s="52">
        <f t="shared" si="99"/>
        <v>0</v>
      </c>
      <c r="AK380" s="52">
        <f t="shared" si="100"/>
        <v>0</v>
      </c>
      <c r="AL380" s="52">
        <f t="shared" si="101"/>
        <v>0</v>
      </c>
      <c r="AN380" s="52">
        <f t="shared" si="102"/>
        <v>0</v>
      </c>
      <c r="AO380" s="52">
        <f t="shared" si="103"/>
        <v>0</v>
      </c>
      <c r="AP380" s="52">
        <f t="shared" si="104"/>
        <v>0</v>
      </c>
      <c r="AQ380" s="52">
        <f t="shared" si="105"/>
        <v>0</v>
      </c>
      <c r="AR380" s="52">
        <f t="shared" si="106"/>
        <v>0</v>
      </c>
    </row>
    <row r="381" spans="1:44">
      <c r="A381" s="52">
        <v>195801</v>
      </c>
      <c r="B381" s="52">
        <v>12.18</v>
      </c>
      <c r="C381" s="52">
        <v>10.49</v>
      </c>
      <c r="D381" s="52">
        <v>11.92</v>
      </c>
      <c r="E381" s="52">
        <v>3.41</v>
      </c>
      <c r="F381" s="52">
        <v>5.96</v>
      </c>
      <c r="G381" s="52">
        <v>12.12</v>
      </c>
      <c r="H381" s="52">
        <v>4.66</v>
      </c>
      <c r="I381" s="52">
        <v>4.37</v>
      </c>
      <c r="J381" s="52">
        <v>4.22</v>
      </c>
      <c r="K381" s="52">
        <v>0.28000000000000003</v>
      </c>
      <c r="L381" s="52">
        <f t="shared" si="90"/>
        <v>4.9400000000000004</v>
      </c>
      <c r="M381" s="113">
        <f t="shared" si="91"/>
        <v>1958.0833333333333</v>
      </c>
      <c r="N381" s="52">
        <f t="shared" si="107"/>
        <v>13.245902282318379</v>
      </c>
      <c r="AA381" s="52">
        <v>195801</v>
      </c>
      <c r="AB381" s="52">
        <f t="shared" si="92"/>
        <v>4.66</v>
      </c>
      <c r="AC381" s="52">
        <f t="shared" si="93"/>
        <v>3.13</v>
      </c>
      <c r="AD381" s="52">
        <f t="shared" si="94"/>
        <v>11.84</v>
      </c>
      <c r="AE381" s="52">
        <f t="shared" si="95"/>
        <v>11.9</v>
      </c>
      <c r="AF381" s="52">
        <f t="shared" si="96"/>
        <v>11.64</v>
      </c>
      <c r="AH381" s="52">
        <f t="shared" si="97"/>
        <v>0</v>
      </c>
      <c r="AI381" s="52">
        <f t="shared" si="98"/>
        <v>0</v>
      </c>
      <c r="AJ381" s="52">
        <f t="shared" si="99"/>
        <v>0</v>
      </c>
      <c r="AK381" s="52">
        <f t="shared" si="100"/>
        <v>0</v>
      </c>
      <c r="AL381" s="52">
        <f t="shared" si="101"/>
        <v>0</v>
      </c>
      <c r="AN381" s="52">
        <f t="shared" si="102"/>
        <v>0</v>
      </c>
      <c r="AO381" s="52">
        <f t="shared" si="103"/>
        <v>0</v>
      </c>
      <c r="AP381" s="52">
        <f t="shared" si="104"/>
        <v>0</v>
      </c>
      <c r="AQ381" s="52">
        <f t="shared" si="105"/>
        <v>0</v>
      </c>
      <c r="AR381" s="52">
        <f t="shared" si="106"/>
        <v>0</v>
      </c>
    </row>
    <row r="382" spans="1:44">
      <c r="A382" s="52">
        <v>195802</v>
      </c>
      <c r="B382" s="52">
        <v>-1.64</v>
      </c>
      <c r="C382" s="52">
        <v>-0.5</v>
      </c>
      <c r="D382" s="52">
        <v>-0.5</v>
      </c>
      <c r="E382" s="52">
        <v>-1.81</v>
      </c>
      <c r="F382" s="52">
        <v>-0.55000000000000004</v>
      </c>
      <c r="G382" s="52">
        <v>-2.39</v>
      </c>
      <c r="H382" s="52">
        <v>-1.52</v>
      </c>
      <c r="I382" s="52">
        <v>0.7</v>
      </c>
      <c r="J382" s="52">
        <v>0.28000000000000003</v>
      </c>
      <c r="K382" s="52">
        <v>0.12</v>
      </c>
      <c r="L382" s="52">
        <f t="shared" si="90"/>
        <v>-1.4</v>
      </c>
      <c r="M382" s="113">
        <f t="shared" si="91"/>
        <v>1958.1666666666665</v>
      </c>
      <c r="N382" s="52">
        <f t="shared" si="107"/>
        <v>13.182412525786013</v>
      </c>
      <c r="AA382" s="52">
        <v>195802</v>
      </c>
      <c r="AB382" s="52">
        <f t="shared" si="92"/>
        <v>-1.52</v>
      </c>
      <c r="AC382" s="52">
        <f t="shared" si="93"/>
        <v>-1.9300000000000002</v>
      </c>
      <c r="AD382" s="52">
        <f t="shared" si="94"/>
        <v>-2.5100000000000002</v>
      </c>
      <c r="AE382" s="52">
        <f t="shared" si="95"/>
        <v>-1.7599999999999998</v>
      </c>
      <c r="AF382" s="52">
        <f t="shared" si="96"/>
        <v>-0.62</v>
      </c>
      <c r="AH382" s="52">
        <f t="shared" si="97"/>
        <v>0</v>
      </c>
      <c r="AI382" s="52">
        <f t="shared" si="98"/>
        <v>0</v>
      </c>
      <c r="AJ382" s="52">
        <f t="shared" si="99"/>
        <v>0</v>
      </c>
      <c r="AK382" s="52">
        <f t="shared" si="100"/>
        <v>0</v>
      </c>
      <c r="AL382" s="52">
        <f t="shared" si="101"/>
        <v>0</v>
      </c>
      <c r="AN382" s="52">
        <f t="shared" si="102"/>
        <v>0</v>
      </c>
      <c r="AO382" s="52">
        <f t="shared" si="103"/>
        <v>0</v>
      </c>
      <c r="AP382" s="52">
        <f t="shared" si="104"/>
        <v>0</v>
      </c>
      <c r="AQ382" s="52">
        <f t="shared" si="105"/>
        <v>0</v>
      </c>
      <c r="AR382" s="52">
        <f t="shared" si="106"/>
        <v>0</v>
      </c>
    </row>
    <row r="383" spans="1:44">
      <c r="A383" s="52">
        <v>195803</v>
      </c>
      <c r="B383" s="52">
        <v>4.95</v>
      </c>
      <c r="C383" s="52">
        <v>3.82</v>
      </c>
      <c r="D383" s="52">
        <v>3.11</v>
      </c>
      <c r="E383" s="52">
        <v>3.41</v>
      </c>
      <c r="F383" s="52">
        <v>3.19</v>
      </c>
      <c r="G383" s="52">
        <v>3.4</v>
      </c>
      <c r="H383" s="52">
        <v>3.27</v>
      </c>
      <c r="I383" s="52">
        <v>0.63</v>
      </c>
      <c r="J383" s="52">
        <v>-0.92</v>
      </c>
      <c r="K383" s="52">
        <v>0.09</v>
      </c>
      <c r="L383" s="52">
        <f t="shared" si="90"/>
        <v>3.36</v>
      </c>
      <c r="M383" s="113">
        <f t="shared" si="91"/>
        <v>1958.2499999999998</v>
      </c>
      <c r="N383" s="52">
        <f t="shared" si="107"/>
        <v>13.462074674635204</v>
      </c>
      <c r="AA383" s="52">
        <v>195803</v>
      </c>
      <c r="AB383" s="52">
        <f t="shared" si="92"/>
        <v>3.27</v>
      </c>
      <c r="AC383" s="52">
        <f t="shared" si="93"/>
        <v>3.3200000000000003</v>
      </c>
      <c r="AD383" s="52">
        <f t="shared" si="94"/>
        <v>3.31</v>
      </c>
      <c r="AE383" s="52">
        <f t="shared" si="95"/>
        <v>4.8600000000000003</v>
      </c>
      <c r="AF383" s="52">
        <f t="shared" si="96"/>
        <v>3.02</v>
      </c>
      <c r="AH383" s="52">
        <f t="shared" si="97"/>
        <v>0</v>
      </c>
      <c r="AI383" s="52">
        <f t="shared" si="98"/>
        <v>0</v>
      </c>
      <c r="AJ383" s="52">
        <f t="shared" si="99"/>
        <v>0</v>
      </c>
      <c r="AK383" s="52">
        <f t="shared" si="100"/>
        <v>0</v>
      </c>
      <c r="AL383" s="52">
        <f t="shared" si="101"/>
        <v>0</v>
      </c>
      <c r="AN383" s="52">
        <f t="shared" si="102"/>
        <v>0</v>
      </c>
      <c r="AO383" s="52">
        <f t="shared" si="103"/>
        <v>0</v>
      </c>
      <c r="AP383" s="52">
        <f t="shared" si="104"/>
        <v>0</v>
      </c>
      <c r="AQ383" s="52">
        <f t="shared" si="105"/>
        <v>0</v>
      </c>
      <c r="AR383" s="52">
        <f t="shared" si="106"/>
        <v>0</v>
      </c>
    </row>
    <row r="384" spans="1:44">
      <c r="A384" s="52">
        <v>195804</v>
      </c>
      <c r="B384" s="52">
        <v>3.29</v>
      </c>
      <c r="C384" s="52">
        <v>1.66</v>
      </c>
      <c r="D384" s="52">
        <v>4.32</v>
      </c>
      <c r="E384" s="52">
        <v>3.32</v>
      </c>
      <c r="F384" s="52">
        <v>2.52</v>
      </c>
      <c r="G384" s="52">
        <v>5.23</v>
      </c>
      <c r="H384" s="52">
        <v>3.09</v>
      </c>
      <c r="I384" s="52">
        <v>-0.59</v>
      </c>
      <c r="J384" s="52">
        <v>1.47</v>
      </c>
      <c r="K384" s="52">
        <v>0.08</v>
      </c>
      <c r="L384" s="52">
        <f t="shared" si="90"/>
        <v>3.17</v>
      </c>
      <c r="M384" s="113">
        <f t="shared" si="91"/>
        <v>1958.333333333333</v>
      </c>
      <c r="N384" s="52">
        <f t="shared" si="107"/>
        <v>13.080053864220481</v>
      </c>
      <c r="AA384" s="52">
        <v>195804</v>
      </c>
      <c r="AB384" s="52">
        <f t="shared" si="92"/>
        <v>3.09</v>
      </c>
      <c r="AC384" s="52">
        <f t="shared" si="93"/>
        <v>3.2399999999999998</v>
      </c>
      <c r="AD384" s="52">
        <f t="shared" si="94"/>
        <v>5.15</v>
      </c>
      <c r="AE384" s="52">
        <f t="shared" si="95"/>
        <v>3.21</v>
      </c>
      <c r="AF384" s="52">
        <f t="shared" si="96"/>
        <v>4.24</v>
      </c>
      <c r="AH384" s="52">
        <f t="shared" si="97"/>
        <v>0</v>
      </c>
      <c r="AI384" s="52">
        <f t="shared" si="98"/>
        <v>0</v>
      </c>
      <c r="AJ384" s="52">
        <f t="shared" si="99"/>
        <v>0</v>
      </c>
      <c r="AK384" s="52">
        <f t="shared" si="100"/>
        <v>0</v>
      </c>
      <c r="AL384" s="52">
        <f t="shared" si="101"/>
        <v>0</v>
      </c>
      <c r="AN384" s="52">
        <f t="shared" si="102"/>
        <v>0</v>
      </c>
      <c r="AO384" s="52">
        <f t="shared" si="103"/>
        <v>0</v>
      </c>
      <c r="AP384" s="52">
        <f t="shared" si="104"/>
        <v>0</v>
      </c>
      <c r="AQ384" s="52">
        <f t="shared" si="105"/>
        <v>0</v>
      </c>
      <c r="AR384" s="52">
        <f t="shared" si="106"/>
        <v>0</v>
      </c>
    </row>
    <row r="385" spans="1:44">
      <c r="A385" s="52">
        <v>195805</v>
      </c>
      <c r="B385" s="52">
        <v>6.54</v>
      </c>
      <c r="C385" s="52">
        <v>4.22</v>
      </c>
      <c r="D385" s="52">
        <v>4.26</v>
      </c>
      <c r="E385" s="52">
        <v>2.06</v>
      </c>
      <c r="F385" s="52">
        <v>2.62</v>
      </c>
      <c r="G385" s="52">
        <v>3.65</v>
      </c>
      <c r="H385" s="52">
        <v>2.31</v>
      </c>
      <c r="I385" s="52">
        <v>2.23</v>
      </c>
      <c r="J385" s="52">
        <v>-0.35</v>
      </c>
      <c r="K385" s="52">
        <v>0.11</v>
      </c>
      <c r="L385" s="52">
        <f t="shared" si="90"/>
        <v>2.42</v>
      </c>
      <c r="M385" s="113">
        <f t="shared" si="91"/>
        <v>1958.4166666666663</v>
      </c>
      <c r="N385" s="52">
        <f t="shared" si="107"/>
        <v>12.765035697703173</v>
      </c>
      <c r="AA385" s="52">
        <v>195805</v>
      </c>
      <c r="AB385" s="52">
        <f t="shared" si="92"/>
        <v>2.31</v>
      </c>
      <c r="AC385" s="52">
        <f t="shared" si="93"/>
        <v>1.95</v>
      </c>
      <c r="AD385" s="52">
        <f t="shared" si="94"/>
        <v>3.54</v>
      </c>
      <c r="AE385" s="52">
        <f t="shared" si="95"/>
        <v>6.43</v>
      </c>
      <c r="AF385" s="52">
        <f t="shared" si="96"/>
        <v>4.1499999999999995</v>
      </c>
      <c r="AH385" s="52">
        <f t="shared" si="97"/>
        <v>0</v>
      </c>
      <c r="AI385" s="52">
        <f t="shared" si="98"/>
        <v>0</v>
      </c>
      <c r="AJ385" s="52">
        <f t="shared" si="99"/>
        <v>0</v>
      </c>
      <c r="AK385" s="52">
        <f t="shared" si="100"/>
        <v>0</v>
      </c>
      <c r="AL385" s="52">
        <f t="shared" si="101"/>
        <v>0</v>
      </c>
      <c r="AN385" s="52">
        <f t="shared" si="102"/>
        <v>0</v>
      </c>
      <c r="AO385" s="52">
        <f t="shared" si="103"/>
        <v>0</v>
      </c>
      <c r="AP385" s="52">
        <f t="shared" si="104"/>
        <v>0</v>
      </c>
      <c r="AQ385" s="52">
        <f t="shared" si="105"/>
        <v>0</v>
      </c>
      <c r="AR385" s="52">
        <f t="shared" si="106"/>
        <v>0</v>
      </c>
    </row>
    <row r="386" spans="1:44">
      <c r="A386" s="52">
        <v>195806</v>
      </c>
      <c r="B386" s="52">
        <v>1.95</v>
      </c>
      <c r="C386" s="52">
        <v>3.26</v>
      </c>
      <c r="D386" s="52">
        <v>2.99</v>
      </c>
      <c r="E386" s="52">
        <v>3.13</v>
      </c>
      <c r="F386" s="52">
        <v>2.69</v>
      </c>
      <c r="G386" s="52">
        <v>3.11</v>
      </c>
      <c r="H386" s="52">
        <v>2.93</v>
      </c>
      <c r="I386" s="52">
        <v>-0.24</v>
      </c>
      <c r="J386" s="52">
        <v>0.51</v>
      </c>
      <c r="K386" s="52">
        <v>0.03</v>
      </c>
      <c r="L386" s="52">
        <f t="shared" si="90"/>
        <v>2.96</v>
      </c>
      <c r="M386" s="113">
        <f t="shared" si="91"/>
        <v>1958.4999999999995</v>
      </c>
      <c r="N386" s="52">
        <f t="shared" si="107"/>
        <v>13.191646116869844</v>
      </c>
      <c r="AA386" s="52">
        <v>195806</v>
      </c>
      <c r="AB386" s="52">
        <f t="shared" si="92"/>
        <v>2.93</v>
      </c>
      <c r="AC386" s="52">
        <f t="shared" si="93"/>
        <v>3.1</v>
      </c>
      <c r="AD386" s="52">
        <f t="shared" si="94"/>
        <v>3.08</v>
      </c>
      <c r="AE386" s="52">
        <f t="shared" si="95"/>
        <v>1.92</v>
      </c>
      <c r="AF386" s="52">
        <f t="shared" si="96"/>
        <v>2.9600000000000004</v>
      </c>
      <c r="AH386" s="52">
        <f t="shared" si="97"/>
        <v>0</v>
      </c>
      <c r="AI386" s="52">
        <f t="shared" si="98"/>
        <v>0</v>
      </c>
      <c r="AJ386" s="52">
        <f t="shared" si="99"/>
        <v>0</v>
      </c>
      <c r="AK386" s="52">
        <f t="shared" si="100"/>
        <v>0</v>
      </c>
      <c r="AL386" s="52">
        <f t="shared" si="101"/>
        <v>0</v>
      </c>
      <c r="AN386" s="52">
        <f t="shared" si="102"/>
        <v>0</v>
      </c>
      <c r="AO386" s="52">
        <f t="shared" si="103"/>
        <v>0</v>
      </c>
      <c r="AP386" s="52">
        <f t="shared" si="104"/>
        <v>0</v>
      </c>
      <c r="AQ386" s="52">
        <f t="shared" si="105"/>
        <v>0</v>
      </c>
      <c r="AR386" s="52">
        <f t="shared" si="106"/>
        <v>0</v>
      </c>
    </row>
    <row r="387" spans="1:44">
      <c r="A387" s="52">
        <v>195807</v>
      </c>
      <c r="B387" s="52">
        <v>4.2699999999999996</v>
      </c>
      <c r="C387" s="52">
        <v>6.12</v>
      </c>
      <c r="D387" s="52">
        <v>7.1</v>
      </c>
      <c r="E387" s="52">
        <v>4.3899999999999997</v>
      </c>
      <c r="F387" s="52">
        <v>3.9</v>
      </c>
      <c r="G387" s="52">
        <v>7.75</v>
      </c>
      <c r="H387" s="52">
        <v>4.3899999999999997</v>
      </c>
      <c r="I387" s="52">
        <v>0.48</v>
      </c>
      <c r="J387" s="52">
        <v>3.1</v>
      </c>
      <c r="K387" s="52">
        <v>7.0000000000000007E-2</v>
      </c>
      <c r="L387" s="52">
        <f t="shared" ref="L387:L450" si="108">H387+K387</f>
        <v>4.46</v>
      </c>
      <c r="M387" s="113">
        <f t="shared" ref="M387:M450" si="109">INT(A387/100)+ (A387/100-INT(A387/100))/0.12</f>
        <v>1958.5833333333328</v>
      </c>
      <c r="N387" s="52">
        <f t="shared" si="107"/>
        <v>13.942821874290077</v>
      </c>
      <c r="AA387" s="52">
        <v>195807</v>
      </c>
      <c r="AB387" s="52">
        <f t="shared" ref="AB387:AB450" si="110">H387</f>
        <v>4.3899999999999997</v>
      </c>
      <c r="AC387" s="52">
        <f t="shared" ref="AC387:AC450" si="111">E387-$K387</f>
        <v>4.3199999999999994</v>
      </c>
      <c r="AD387" s="52">
        <f t="shared" ref="AD387:AD450" si="112">G387-$K387</f>
        <v>7.68</v>
      </c>
      <c r="AE387" s="52">
        <f t="shared" ref="AE387:AE450" si="113">B387-$K387</f>
        <v>4.1999999999999993</v>
      </c>
      <c r="AF387" s="52">
        <f t="shared" ref="AF387:AF450" si="114">D387-$K387</f>
        <v>7.0299999999999994</v>
      </c>
      <c r="AH387" s="52">
        <f t="shared" ref="AH387:AH450" si="115">IF(AB387&lt;=AB$1093,AB387,0)</f>
        <v>0</v>
      </c>
      <c r="AI387" s="52">
        <f t="shared" ref="AI387:AI450" si="116">IF(AC387&lt;=AC$1093,AC387,0)</f>
        <v>0</v>
      </c>
      <c r="AJ387" s="52">
        <f t="shared" ref="AJ387:AJ450" si="117">IF(AD387&lt;=AD$1093,AD387,0)</f>
        <v>0</v>
      </c>
      <c r="AK387" s="52">
        <f t="shared" ref="AK387:AK450" si="118">IF(AE387&lt;=AE$1093,AE387,0)</f>
        <v>0</v>
      </c>
      <c r="AL387" s="52">
        <f t="shared" ref="AL387:AL450" si="119">IF(AF387&lt;=AF$1093,AF387,0)</f>
        <v>0</v>
      </c>
      <c r="AN387" s="52">
        <f t="shared" ref="AN387:AN450" si="120">IF(AB387&lt;=AB$1094,AB387,0)</f>
        <v>0</v>
      </c>
      <c r="AO387" s="52">
        <f t="shared" ref="AO387:AO450" si="121">IF(AC387&lt;=AC$1094,AC387,0)</f>
        <v>0</v>
      </c>
      <c r="AP387" s="52">
        <f t="shared" ref="AP387:AP450" si="122">IF(AD387&lt;=AD$1094,AD387,0)</f>
        <v>0</v>
      </c>
      <c r="AQ387" s="52">
        <f t="shared" ref="AQ387:AQ450" si="123">IF(AE387&lt;=AE$1094,AE387,0)</f>
        <v>0</v>
      </c>
      <c r="AR387" s="52">
        <f t="shared" ref="AR387:AR450" si="124">IF(AF387&lt;=AF$1094,AF387,0)</f>
        <v>0</v>
      </c>
    </row>
    <row r="388" spans="1:44">
      <c r="A388" s="52">
        <v>195808</v>
      </c>
      <c r="B388" s="52">
        <v>4.3499999999999996</v>
      </c>
      <c r="C388" s="52">
        <v>3.08</v>
      </c>
      <c r="D388" s="52">
        <v>3.16</v>
      </c>
      <c r="E388" s="52">
        <v>1.69</v>
      </c>
      <c r="F388" s="52">
        <v>1.88</v>
      </c>
      <c r="G388" s="52">
        <v>3.49</v>
      </c>
      <c r="H388" s="52">
        <v>1.91</v>
      </c>
      <c r="I388" s="52">
        <v>1.17</v>
      </c>
      <c r="J388" s="52">
        <v>0.31</v>
      </c>
      <c r="K388" s="52">
        <v>0.04</v>
      </c>
      <c r="L388" s="52">
        <f t="shared" si="108"/>
        <v>1.95</v>
      </c>
      <c r="M388" s="113">
        <f t="shared" si="109"/>
        <v>1958.6666666666661</v>
      </c>
      <c r="N388" s="52">
        <f t="shared" si="107"/>
        <v>12.756290070535258</v>
      </c>
      <c r="AA388" s="52">
        <v>195808</v>
      </c>
      <c r="AB388" s="52">
        <f t="shared" si="110"/>
        <v>1.91</v>
      </c>
      <c r="AC388" s="52">
        <f t="shared" si="111"/>
        <v>1.65</v>
      </c>
      <c r="AD388" s="52">
        <f t="shared" si="112"/>
        <v>3.45</v>
      </c>
      <c r="AE388" s="52">
        <f t="shared" si="113"/>
        <v>4.3099999999999996</v>
      </c>
      <c r="AF388" s="52">
        <f t="shared" si="114"/>
        <v>3.12</v>
      </c>
      <c r="AH388" s="52">
        <f t="shared" si="115"/>
        <v>0</v>
      </c>
      <c r="AI388" s="52">
        <f t="shared" si="116"/>
        <v>0</v>
      </c>
      <c r="AJ388" s="52">
        <f t="shared" si="117"/>
        <v>0</v>
      </c>
      <c r="AK388" s="52">
        <f t="shared" si="118"/>
        <v>0</v>
      </c>
      <c r="AL388" s="52">
        <f t="shared" si="119"/>
        <v>0</v>
      </c>
      <c r="AN388" s="52">
        <f t="shared" si="120"/>
        <v>0</v>
      </c>
      <c r="AO388" s="52">
        <f t="shared" si="121"/>
        <v>0</v>
      </c>
      <c r="AP388" s="52">
        <f t="shared" si="122"/>
        <v>0</v>
      </c>
      <c r="AQ388" s="52">
        <f t="shared" si="123"/>
        <v>0</v>
      </c>
      <c r="AR388" s="52">
        <f t="shared" si="124"/>
        <v>0</v>
      </c>
    </row>
    <row r="389" spans="1:44">
      <c r="A389" s="52">
        <v>195809</v>
      </c>
      <c r="B389" s="52">
        <v>5.5</v>
      </c>
      <c r="C389" s="52">
        <v>4.26</v>
      </c>
      <c r="D389" s="52">
        <v>7.97</v>
      </c>
      <c r="E389" s="52">
        <v>4.74</v>
      </c>
      <c r="F389" s="52">
        <v>4.37</v>
      </c>
      <c r="G389" s="52">
        <v>8.2200000000000006</v>
      </c>
      <c r="H389" s="52">
        <v>4.66</v>
      </c>
      <c r="I389" s="52">
        <v>0.14000000000000001</v>
      </c>
      <c r="J389" s="52">
        <v>2.98</v>
      </c>
      <c r="K389" s="52">
        <v>0.19</v>
      </c>
      <c r="L389" s="52">
        <f t="shared" si="108"/>
        <v>4.8500000000000005</v>
      </c>
      <c r="M389" s="113">
        <f t="shared" si="109"/>
        <v>1958.7499999999993</v>
      </c>
      <c r="N389" s="52">
        <f t="shared" si="107"/>
        <v>10.92918819242557</v>
      </c>
      <c r="AA389" s="52">
        <v>195809</v>
      </c>
      <c r="AB389" s="52">
        <f t="shared" si="110"/>
        <v>4.66</v>
      </c>
      <c r="AC389" s="52">
        <f t="shared" si="111"/>
        <v>4.55</v>
      </c>
      <c r="AD389" s="52">
        <f t="shared" si="112"/>
        <v>8.0300000000000011</v>
      </c>
      <c r="AE389" s="52">
        <f t="shared" si="113"/>
        <v>5.31</v>
      </c>
      <c r="AF389" s="52">
        <f t="shared" si="114"/>
        <v>7.7799999999999994</v>
      </c>
      <c r="AH389" s="52">
        <f t="shared" si="115"/>
        <v>0</v>
      </c>
      <c r="AI389" s="52">
        <f t="shared" si="116"/>
        <v>0</v>
      </c>
      <c r="AJ389" s="52">
        <f t="shared" si="117"/>
        <v>0</v>
      </c>
      <c r="AK389" s="52">
        <f t="shared" si="118"/>
        <v>0</v>
      </c>
      <c r="AL389" s="52">
        <f t="shared" si="119"/>
        <v>0</v>
      </c>
      <c r="AN389" s="52">
        <f t="shared" si="120"/>
        <v>0</v>
      </c>
      <c r="AO389" s="52">
        <f t="shared" si="121"/>
        <v>0</v>
      </c>
      <c r="AP389" s="52">
        <f t="shared" si="122"/>
        <v>0</v>
      </c>
      <c r="AQ389" s="52">
        <f t="shared" si="123"/>
        <v>0</v>
      </c>
      <c r="AR389" s="52">
        <f t="shared" si="124"/>
        <v>0</v>
      </c>
    </row>
    <row r="390" spans="1:44">
      <c r="A390" s="52">
        <v>195810</v>
      </c>
      <c r="B390" s="52">
        <v>6.92</v>
      </c>
      <c r="C390" s="52">
        <v>2.78</v>
      </c>
      <c r="D390" s="52">
        <v>3.08</v>
      </c>
      <c r="E390" s="52">
        <v>2.65</v>
      </c>
      <c r="F390" s="52">
        <v>2.62</v>
      </c>
      <c r="G390" s="52">
        <v>4.13</v>
      </c>
      <c r="H390" s="52">
        <v>2.5299999999999998</v>
      </c>
      <c r="I390" s="52">
        <v>1.1299999999999999</v>
      </c>
      <c r="J390" s="52">
        <v>-1.18</v>
      </c>
      <c r="K390" s="52">
        <v>0.18</v>
      </c>
      <c r="L390" s="52">
        <f t="shared" si="108"/>
        <v>2.71</v>
      </c>
      <c r="M390" s="113">
        <f t="shared" si="109"/>
        <v>1958.8333333333326</v>
      </c>
      <c r="N390" s="52">
        <f t="shared" si="107"/>
        <v>8.7853659312207686</v>
      </c>
      <c r="AA390" s="52">
        <v>195810</v>
      </c>
      <c r="AB390" s="52">
        <f t="shared" si="110"/>
        <v>2.5299999999999998</v>
      </c>
      <c r="AC390" s="52">
        <f t="shared" si="111"/>
        <v>2.4699999999999998</v>
      </c>
      <c r="AD390" s="52">
        <f t="shared" si="112"/>
        <v>3.9499999999999997</v>
      </c>
      <c r="AE390" s="52">
        <f t="shared" si="113"/>
        <v>6.74</v>
      </c>
      <c r="AF390" s="52">
        <f t="shared" si="114"/>
        <v>2.9</v>
      </c>
      <c r="AH390" s="52">
        <f t="shared" si="115"/>
        <v>0</v>
      </c>
      <c r="AI390" s="52">
        <f t="shared" si="116"/>
        <v>0</v>
      </c>
      <c r="AJ390" s="52">
        <f t="shared" si="117"/>
        <v>0</v>
      </c>
      <c r="AK390" s="52">
        <f t="shared" si="118"/>
        <v>0</v>
      </c>
      <c r="AL390" s="52">
        <f t="shared" si="119"/>
        <v>0</v>
      </c>
      <c r="AN390" s="52">
        <f t="shared" si="120"/>
        <v>0</v>
      </c>
      <c r="AO390" s="52">
        <f t="shared" si="121"/>
        <v>0</v>
      </c>
      <c r="AP390" s="52">
        <f t="shared" si="122"/>
        <v>0</v>
      </c>
      <c r="AQ390" s="52">
        <f t="shared" si="123"/>
        <v>0</v>
      </c>
      <c r="AR390" s="52">
        <f t="shared" si="124"/>
        <v>0</v>
      </c>
    </row>
    <row r="391" spans="1:44">
      <c r="A391" s="52">
        <v>195811</v>
      </c>
      <c r="B391" s="52">
        <v>7.68</v>
      </c>
      <c r="C391" s="52">
        <v>4.24</v>
      </c>
      <c r="D391" s="52">
        <v>4.05</v>
      </c>
      <c r="E391" s="52">
        <v>3.33</v>
      </c>
      <c r="F391" s="52">
        <v>2.13</v>
      </c>
      <c r="G391" s="52">
        <v>4.4000000000000004</v>
      </c>
      <c r="H391" s="52">
        <v>3.01</v>
      </c>
      <c r="I391" s="52">
        <v>2.04</v>
      </c>
      <c r="J391" s="52">
        <v>-1.28</v>
      </c>
      <c r="K391" s="52">
        <v>0.11</v>
      </c>
      <c r="L391" s="52">
        <f t="shared" si="108"/>
        <v>3.1199999999999997</v>
      </c>
      <c r="M391" s="113">
        <f t="shared" si="109"/>
        <v>1958.9166666666658</v>
      </c>
      <c r="N391" s="52">
        <f t="shared" si="107"/>
        <v>8.8211826665342112</v>
      </c>
      <c r="AA391" s="52">
        <v>195811</v>
      </c>
      <c r="AB391" s="52">
        <f t="shared" si="110"/>
        <v>3.01</v>
      </c>
      <c r="AC391" s="52">
        <f t="shared" si="111"/>
        <v>3.22</v>
      </c>
      <c r="AD391" s="52">
        <f t="shared" si="112"/>
        <v>4.29</v>
      </c>
      <c r="AE391" s="52">
        <f t="shared" si="113"/>
        <v>7.5699999999999994</v>
      </c>
      <c r="AF391" s="52">
        <f t="shared" si="114"/>
        <v>3.94</v>
      </c>
      <c r="AH391" s="52">
        <f t="shared" si="115"/>
        <v>0</v>
      </c>
      <c r="AI391" s="52">
        <f t="shared" si="116"/>
        <v>0</v>
      </c>
      <c r="AJ391" s="52">
        <f t="shared" si="117"/>
        <v>0</v>
      </c>
      <c r="AK391" s="52">
        <f t="shared" si="118"/>
        <v>0</v>
      </c>
      <c r="AL391" s="52">
        <f t="shared" si="119"/>
        <v>0</v>
      </c>
      <c r="AN391" s="52">
        <f t="shared" si="120"/>
        <v>0</v>
      </c>
      <c r="AO391" s="52">
        <f t="shared" si="121"/>
        <v>0</v>
      </c>
      <c r="AP391" s="52">
        <f t="shared" si="122"/>
        <v>0</v>
      </c>
      <c r="AQ391" s="52">
        <f t="shared" si="123"/>
        <v>0</v>
      </c>
      <c r="AR391" s="52">
        <f t="shared" si="124"/>
        <v>0</v>
      </c>
    </row>
    <row r="392" spans="1:44">
      <c r="A392" s="52">
        <v>195812</v>
      </c>
      <c r="B392" s="52">
        <v>2.83</v>
      </c>
      <c r="C392" s="52">
        <v>3.23</v>
      </c>
      <c r="D392" s="52">
        <v>3.67</v>
      </c>
      <c r="E392" s="52">
        <v>4.97</v>
      </c>
      <c r="F392" s="52">
        <v>6.93</v>
      </c>
      <c r="G392" s="52">
        <v>3.97</v>
      </c>
      <c r="H392" s="52">
        <v>5.15</v>
      </c>
      <c r="I392" s="52">
        <v>-2.0499999999999998</v>
      </c>
      <c r="J392" s="52">
        <v>-0.08</v>
      </c>
      <c r="K392" s="52">
        <v>0.22</v>
      </c>
      <c r="L392" s="52">
        <f t="shared" si="108"/>
        <v>5.37</v>
      </c>
      <c r="M392" s="113">
        <f t="shared" si="109"/>
        <v>1958.9999999999991</v>
      </c>
      <c r="N392" s="52">
        <f t="shared" si="107"/>
        <v>6.1308126407812882</v>
      </c>
      <c r="AA392" s="52">
        <v>195812</v>
      </c>
      <c r="AB392" s="52">
        <f t="shared" si="110"/>
        <v>5.15</v>
      </c>
      <c r="AC392" s="52">
        <f t="shared" si="111"/>
        <v>4.75</v>
      </c>
      <c r="AD392" s="52">
        <f t="shared" si="112"/>
        <v>3.75</v>
      </c>
      <c r="AE392" s="52">
        <f t="shared" si="113"/>
        <v>2.61</v>
      </c>
      <c r="AF392" s="52">
        <f t="shared" si="114"/>
        <v>3.4499999999999997</v>
      </c>
      <c r="AH392" s="52">
        <f t="shared" si="115"/>
        <v>0</v>
      </c>
      <c r="AI392" s="52">
        <f t="shared" si="116"/>
        <v>0</v>
      </c>
      <c r="AJ392" s="52">
        <f t="shared" si="117"/>
        <v>0</v>
      </c>
      <c r="AK392" s="52">
        <f t="shared" si="118"/>
        <v>0</v>
      </c>
      <c r="AL392" s="52">
        <f t="shared" si="119"/>
        <v>0</v>
      </c>
      <c r="AN392" s="52">
        <f t="shared" si="120"/>
        <v>0</v>
      </c>
      <c r="AO392" s="52">
        <f t="shared" si="121"/>
        <v>0</v>
      </c>
      <c r="AP392" s="52">
        <f t="shared" si="122"/>
        <v>0</v>
      </c>
      <c r="AQ392" s="52">
        <f t="shared" si="123"/>
        <v>0</v>
      </c>
      <c r="AR392" s="52">
        <f t="shared" si="124"/>
        <v>0</v>
      </c>
    </row>
    <row r="393" spans="1:44">
      <c r="A393" s="52">
        <v>195901</v>
      </c>
      <c r="B393" s="52">
        <v>4.37</v>
      </c>
      <c r="C393" s="52">
        <v>5.16</v>
      </c>
      <c r="D393" s="52">
        <v>5.68</v>
      </c>
      <c r="E393" s="52">
        <v>-0.63</v>
      </c>
      <c r="F393" s="52">
        <v>2.71</v>
      </c>
      <c r="G393" s="52">
        <v>4.1399999999999997</v>
      </c>
      <c r="H393" s="52">
        <v>0.71</v>
      </c>
      <c r="I393" s="52">
        <v>3</v>
      </c>
      <c r="J393" s="52">
        <v>3.03</v>
      </c>
      <c r="K393" s="52">
        <v>0.21</v>
      </c>
      <c r="L393" s="52">
        <f t="shared" si="108"/>
        <v>0.91999999999999993</v>
      </c>
      <c r="M393" s="113">
        <f t="shared" si="109"/>
        <v>1959.0833333333333</v>
      </c>
      <c r="N393" s="52">
        <f t="shared" si="107"/>
        <v>6.2580566254447341</v>
      </c>
      <c r="AA393" s="52">
        <v>195901</v>
      </c>
      <c r="AB393" s="52">
        <f t="shared" si="110"/>
        <v>0.71</v>
      </c>
      <c r="AC393" s="52">
        <f t="shared" si="111"/>
        <v>-0.84</v>
      </c>
      <c r="AD393" s="52">
        <f t="shared" si="112"/>
        <v>3.9299999999999997</v>
      </c>
      <c r="AE393" s="52">
        <f t="shared" si="113"/>
        <v>4.16</v>
      </c>
      <c r="AF393" s="52">
        <f t="shared" si="114"/>
        <v>5.47</v>
      </c>
      <c r="AH393" s="52">
        <f t="shared" si="115"/>
        <v>0</v>
      </c>
      <c r="AI393" s="52">
        <f t="shared" si="116"/>
        <v>0</v>
      </c>
      <c r="AJ393" s="52">
        <f t="shared" si="117"/>
        <v>0</v>
      </c>
      <c r="AK393" s="52">
        <f t="shared" si="118"/>
        <v>0</v>
      </c>
      <c r="AL393" s="52">
        <f t="shared" si="119"/>
        <v>0</v>
      </c>
      <c r="AN393" s="52">
        <f t="shared" si="120"/>
        <v>0</v>
      </c>
      <c r="AO393" s="52">
        <f t="shared" si="121"/>
        <v>0</v>
      </c>
      <c r="AP393" s="52">
        <f t="shared" si="122"/>
        <v>0</v>
      </c>
      <c r="AQ393" s="52">
        <f t="shared" si="123"/>
        <v>0</v>
      </c>
      <c r="AR393" s="52">
        <f t="shared" si="124"/>
        <v>0</v>
      </c>
    </row>
    <row r="394" spans="1:44">
      <c r="A394" s="52">
        <v>195902</v>
      </c>
      <c r="B394" s="52">
        <v>2.52</v>
      </c>
      <c r="C394" s="52">
        <v>3.65</v>
      </c>
      <c r="D394" s="52">
        <v>2.77</v>
      </c>
      <c r="E394" s="52">
        <v>0.55000000000000004</v>
      </c>
      <c r="F394" s="52">
        <v>1.53</v>
      </c>
      <c r="G394" s="52">
        <v>2.2799999999999998</v>
      </c>
      <c r="H394" s="52">
        <v>0.95</v>
      </c>
      <c r="I394" s="52">
        <v>1.53</v>
      </c>
      <c r="J394" s="52">
        <v>0.99</v>
      </c>
      <c r="K394" s="52">
        <v>0.19</v>
      </c>
      <c r="L394" s="52">
        <f t="shared" si="108"/>
        <v>1.1399999999999999</v>
      </c>
      <c r="M394" s="113">
        <f t="shared" si="109"/>
        <v>1959.1666666666665</v>
      </c>
      <c r="N394" s="52">
        <f t="shared" si="107"/>
        <v>4.7438639793469424</v>
      </c>
      <c r="AA394" s="52">
        <v>195902</v>
      </c>
      <c r="AB394" s="52">
        <f t="shared" si="110"/>
        <v>0.95</v>
      </c>
      <c r="AC394" s="52">
        <f t="shared" si="111"/>
        <v>0.36000000000000004</v>
      </c>
      <c r="AD394" s="52">
        <f t="shared" si="112"/>
        <v>2.09</v>
      </c>
      <c r="AE394" s="52">
        <f t="shared" si="113"/>
        <v>2.33</v>
      </c>
      <c r="AF394" s="52">
        <f t="shared" si="114"/>
        <v>2.58</v>
      </c>
      <c r="AH394" s="52">
        <f t="shared" si="115"/>
        <v>0</v>
      </c>
      <c r="AI394" s="52">
        <f t="shared" si="116"/>
        <v>0</v>
      </c>
      <c r="AJ394" s="52">
        <f t="shared" si="117"/>
        <v>0</v>
      </c>
      <c r="AK394" s="52">
        <f t="shared" si="118"/>
        <v>0</v>
      </c>
      <c r="AL394" s="52">
        <f t="shared" si="119"/>
        <v>0</v>
      </c>
      <c r="AN394" s="52">
        <f t="shared" si="120"/>
        <v>0</v>
      </c>
      <c r="AO394" s="52">
        <f t="shared" si="121"/>
        <v>0</v>
      </c>
      <c r="AP394" s="52">
        <f t="shared" si="122"/>
        <v>0</v>
      </c>
      <c r="AQ394" s="52">
        <f t="shared" si="123"/>
        <v>0</v>
      </c>
      <c r="AR394" s="52">
        <f t="shared" si="124"/>
        <v>0</v>
      </c>
    </row>
    <row r="395" spans="1:44">
      <c r="A395" s="52">
        <v>195903</v>
      </c>
      <c r="B395" s="52">
        <v>1.67</v>
      </c>
      <c r="C395" s="52">
        <v>1.65</v>
      </c>
      <c r="D395" s="52">
        <v>1.71</v>
      </c>
      <c r="E395" s="52">
        <v>0.7</v>
      </c>
      <c r="F395" s="52">
        <v>-0.03</v>
      </c>
      <c r="G395" s="52">
        <v>-0.09</v>
      </c>
      <c r="H395" s="52">
        <v>0.28000000000000003</v>
      </c>
      <c r="I395" s="52">
        <v>1.49</v>
      </c>
      <c r="J395" s="52">
        <v>-0.38</v>
      </c>
      <c r="K395" s="52">
        <v>0.22</v>
      </c>
      <c r="L395" s="52">
        <f t="shared" si="108"/>
        <v>0.5</v>
      </c>
      <c r="M395" s="113">
        <f t="shared" si="109"/>
        <v>1959.2499999999998</v>
      </c>
      <c r="N395" s="52">
        <f t="shared" si="107"/>
        <v>5.3935517055090907</v>
      </c>
      <c r="AA395" s="52">
        <v>195903</v>
      </c>
      <c r="AB395" s="52">
        <f t="shared" si="110"/>
        <v>0.28000000000000003</v>
      </c>
      <c r="AC395" s="52">
        <f t="shared" si="111"/>
        <v>0.48</v>
      </c>
      <c r="AD395" s="52">
        <f t="shared" si="112"/>
        <v>-0.31</v>
      </c>
      <c r="AE395" s="52">
        <f t="shared" si="113"/>
        <v>1.45</v>
      </c>
      <c r="AF395" s="52">
        <f t="shared" si="114"/>
        <v>1.49</v>
      </c>
      <c r="AH395" s="52">
        <f t="shared" si="115"/>
        <v>0</v>
      </c>
      <c r="AI395" s="52">
        <f t="shared" si="116"/>
        <v>0</v>
      </c>
      <c r="AJ395" s="52">
        <f t="shared" si="117"/>
        <v>0</v>
      </c>
      <c r="AK395" s="52">
        <f t="shared" si="118"/>
        <v>0</v>
      </c>
      <c r="AL395" s="52">
        <f t="shared" si="119"/>
        <v>0</v>
      </c>
      <c r="AN395" s="52">
        <f t="shared" si="120"/>
        <v>0</v>
      </c>
      <c r="AO395" s="52">
        <f t="shared" si="121"/>
        <v>0</v>
      </c>
      <c r="AP395" s="52">
        <f t="shared" si="122"/>
        <v>0</v>
      </c>
      <c r="AQ395" s="52">
        <f t="shared" si="123"/>
        <v>0</v>
      </c>
      <c r="AR395" s="52">
        <f t="shared" si="124"/>
        <v>0</v>
      </c>
    </row>
    <row r="396" spans="1:44">
      <c r="A396" s="52">
        <v>195904</v>
      </c>
      <c r="B396" s="52">
        <v>3.97</v>
      </c>
      <c r="C396" s="52">
        <v>3.4</v>
      </c>
      <c r="D396" s="52">
        <v>2.16</v>
      </c>
      <c r="E396" s="52">
        <v>4.74</v>
      </c>
      <c r="F396" s="52">
        <v>2.5099999999999998</v>
      </c>
      <c r="G396" s="52">
        <v>3.92</v>
      </c>
      <c r="H396" s="52">
        <v>3.66</v>
      </c>
      <c r="I396" s="52">
        <v>-0.54</v>
      </c>
      <c r="J396" s="52">
        <v>-1.32</v>
      </c>
      <c r="K396" s="52">
        <v>0.2</v>
      </c>
      <c r="L396" s="52">
        <f t="shared" si="108"/>
        <v>3.8600000000000003</v>
      </c>
      <c r="M396" s="113">
        <f t="shared" si="109"/>
        <v>1959.333333333333</v>
      </c>
      <c r="N396" s="52">
        <f t="shared" si="107"/>
        <v>5.4726651310274441</v>
      </c>
      <c r="AA396" s="52">
        <v>195904</v>
      </c>
      <c r="AB396" s="52">
        <f t="shared" si="110"/>
        <v>3.66</v>
      </c>
      <c r="AC396" s="52">
        <f t="shared" si="111"/>
        <v>4.54</v>
      </c>
      <c r="AD396" s="52">
        <f t="shared" si="112"/>
        <v>3.7199999999999998</v>
      </c>
      <c r="AE396" s="52">
        <f t="shared" si="113"/>
        <v>3.77</v>
      </c>
      <c r="AF396" s="52">
        <f t="shared" si="114"/>
        <v>1.9600000000000002</v>
      </c>
      <c r="AH396" s="52">
        <f t="shared" si="115"/>
        <v>0</v>
      </c>
      <c r="AI396" s="52">
        <f t="shared" si="116"/>
        <v>0</v>
      </c>
      <c r="AJ396" s="52">
        <f t="shared" si="117"/>
        <v>0</v>
      </c>
      <c r="AK396" s="52">
        <f t="shared" si="118"/>
        <v>0</v>
      </c>
      <c r="AL396" s="52">
        <f t="shared" si="119"/>
        <v>0</v>
      </c>
      <c r="AN396" s="52">
        <f t="shared" si="120"/>
        <v>0</v>
      </c>
      <c r="AO396" s="52">
        <f t="shared" si="121"/>
        <v>0</v>
      </c>
      <c r="AP396" s="52">
        <f t="shared" si="122"/>
        <v>0</v>
      </c>
      <c r="AQ396" s="52">
        <f t="shared" si="123"/>
        <v>0</v>
      </c>
      <c r="AR396" s="52">
        <f t="shared" si="124"/>
        <v>0</v>
      </c>
    </row>
    <row r="397" spans="1:44">
      <c r="A397" s="52">
        <v>195905</v>
      </c>
      <c r="B397" s="52">
        <v>-1.22</v>
      </c>
      <c r="C397" s="52">
        <v>0.43</v>
      </c>
      <c r="D397" s="52">
        <v>1.43</v>
      </c>
      <c r="E397" s="52">
        <v>2.73</v>
      </c>
      <c r="F397" s="52">
        <v>0.6</v>
      </c>
      <c r="G397" s="52">
        <v>3.65</v>
      </c>
      <c r="H397" s="52">
        <v>1.73</v>
      </c>
      <c r="I397" s="52">
        <v>-2.11</v>
      </c>
      <c r="J397" s="52">
        <v>1.78</v>
      </c>
      <c r="K397" s="52">
        <v>0.22</v>
      </c>
      <c r="L397" s="52">
        <f t="shared" si="108"/>
        <v>1.95</v>
      </c>
      <c r="M397" s="113">
        <f t="shared" si="109"/>
        <v>1959.4166666666663</v>
      </c>
      <c r="N397" s="52">
        <f t="shared" si="107"/>
        <v>5.54882706688376</v>
      </c>
      <c r="AA397" s="52">
        <v>195905</v>
      </c>
      <c r="AB397" s="52">
        <f t="shared" si="110"/>
        <v>1.73</v>
      </c>
      <c r="AC397" s="52">
        <f t="shared" si="111"/>
        <v>2.5099999999999998</v>
      </c>
      <c r="AD397" s="52">
        <f t="shared" si="112"/>
        <v>3.4299999999999997</v>
      </c>
      <c r="AE397" s="52">
        <f t="shared" si="113"/>
        <v>-1.44</v>
      </c>
      <c r="AF397" s="52">
        <f t="shared" si="114"/>
        <v>1.21</v>
      </c>
      <c r="AH397" s="52">
        <f t="shared" si="115"/>
        <v>0</v>
      </c>
      <c r="AI397" s="52">
        <f t="shared" si="116"/>
        <v>0</v>
      </c>
      <c r="AJ397" s="52">
        <f t="shared" si="117"/>
        <v>0</v>
      </c>
      <c r="AK397" s="52">
        <f t="shared" si="118"/>
        <v>0</v>
      </c>
      <c r="AL397" s="52">
        <f t="shared" si="119"/>
        <v>0</v>
      </c>
      <c r="AN397" s="52">
        <f t="shared" si="120"/>
        <v>0</v>
      </c>
      <c r="AO397" s="52">
        <f t="shared" si="121"/>
        <v>0</v>
      </c>
      <c r="AP397" s="52">
        <f t="shared" si="122"/>
        <v>0</v>
      </c>
      <c r="AQ397" s="52">
        <f t="shared" si="123"/>
        <v>0</v>
      </c>
      <c r="AR397" s="52">
        <f t="shared" si="124"/>
        <v>0</v>
      </c>
    </row>
    <row r="398" spans="1:44">
      <c r="A398" s="52">
        <v>195906</v>
      </c>
      <c r="B398" s="52">
        <v>1.65</v>
      </c>
      <c r="C398" s="52">
        <v>0.56000000000000005</v>
      </c>
      <c r="D398" s="52">
        <v>1.88</v>
      </c>
      <c r="E398" s="52">
        <v>-0.39</v>
      </c>
      <c r="F398" s="52">
        <v>0.38</v>
      </c>
      <c r="G398" s="52">
        <v>2.14</v>
      </c>
      <c r="H398" s="52">
        <v>-0.25</v>
      </c>
      <c r="I398" s="52">
        <v>0.66</v>
      </c>
      <c r="J398" s="52">
        <v>1.38</v>
      </c>
      <c r="K398" s="52">
        <v>0.25</v>
      </c>
      <c r="L398" s="52">
        <f t="shared" si="108"/>
        <v>0</v>
      </c>
      <c r="M398" s="113">
        <f t="shared" si="109"/>
        <v>1959.4999999999995</v>
      </c>
      <c r="N398" s="52">
        <f t="shared" si="107"/>
        <v>6.2468224649889743</v>
      </c>
      <c r="AA398" s="52">
        <v>195906</v>
      </c>
      <c r="AB398" s="52">
        <f t="shared" si="110"/>
        <v>-0.25</v>
      </c>
      <c r="AC398" s="52">
        <f t="shared" si="111"/>
        <v>-0.64</v>
      </c>
      <c r="AD398" s="52">
        <f t="shared" si="112"/>
        <v>1.8900000000000001</v>
      </c>
      <c r="AE398" s="52">
        <f t="shared" si="113"/>
        <v>1.4</v>
      </c>
      <c r="AF398" s="52">
        <f t="shared" si="114"/>
        <v>1.63</v>
      </c>
      <c r="AH398" s="52">
        <f t="shared" si="115"/>
        <v>0</v>
      </c>
      <c r="AI398" s="52">
        <f t="shared" si="116"/>
        <v>0</v>
      </c>
      <c r="AJ398" s="52">
        <f t="shared" si="117"/>
        <v>0</v>
      </c>
      <c r="AK398" s="52">
        <f t="shared" si="118"/>
        <v>0</v>
      </c>
      <c r="AL398" s="52">
        <f t="shared" si="119"/>
        <v>0</v>
      </c>
      <c r="AN398" s="52">
        <f t="shared" si="120"/>
        <v>0</v>
      </c>
      <c r="AO398" s="52">
        <f t="shared" si="121"/>
        <v>0</v>
      </c>
      <c r="AP398" s="52">
        <f t="shared" si="122"/>
        <v>0</v>
      </c>
      <c r="AQ398" s="52">
        <f t="shared" si="123"/>
        <v>0</v>
      </c>
      <c r="AR398" s="52">
        <f t="shared" si="124"/>
        <v>0</v>
      </c>
    </row>
    <row r="399" spans="1:44">
      <c r="A399" s="52">
        <v>195907</v>
      </c>
      <c r="B399" s="52">
        <v>2.14</v>
      </c>
      <c r="C399" s="52">
        <v>2.82</v>
      </c>
      <c r="D399" s="52">
        <v>3.55</v>
      </c>
      <c r="E399" s="52">
        <v>3.97</v>
      </c>
      <c r="F399" s="52">
        <v>2.42</v>
      </c>
      <c r="G399" s="52">
        <v>3.11</v>
      </c>
      <c r="H399" s="52">
        <v>3.17</v>
      </c>
      <c r="I399" s="52">
        <v>-0.33</v>
      </c>
      <c r="J399" s="52">
        <v>0.28000000000000003</v>
      </c>
      <c r="K399" s="52">
        <v>0.25</v>
      </c>
      <c r="L399" s="52">
        <f t="shared" si="108"/>
        <v>3.42</v>
      </c>
      <c r="M399" s="113">
        <f t="shared" si="109"/>
        <v>1959.5833333333328</v>
      </c>
      <c r="N399" s="52">
        <f t="shared" si="107"/>
        <v>5.9328446342834109</v>
      </c>
      <c r="AA399" s="52">
        <v>195907</v>
      </c>
      <c r="AB399" s="52">
        <f t="shared" si="110"/>
        <v>3.17</v>
      </c>
      <c r="AC399" s="52">
        <f t="shared" si="111"/>
        <v>3.72</v>
      </c>
      <c r="AD399" s="52">
        <f t="shared" si="112"/>
        <v>2.86</v>
      </c>
      <c r="AE399" s="52">
        <f t="shared" si="113"/>
        <v>1.8900000000000001</v>
      </c>
      <c r="AF399" s="52">
        <f t="shared" si="114"/>
        <v>3.3</v>
      </c>
      <c r="AH399" s="52">
        <f t="shared" si="115"/>
        <v>0</v>
      </c>
      <c r="AI399" s="52">
        <f t="shared" si="116"/>
        <v>0</v>
      </c>
      <c r="AJ399" s="52">
        <f t="shared" si="117"/>
        <v>0</v>
      </c>
      <c r="AK399" s="52">
        <f t="shared" si="118"/>
        <v>0</v>
      </c>
      <c r="AL399" s="52">
        <f t="shared" si="119"/>
        <v>0</v>
      </c>
      <c r="AN399" s="52">
        <f t="shared" si="120"/>
        <v>0</v>
      </c>
      <c r="AO399" s="52">
        <f t="shared" si="121"/>
        <v>0</v>
      </c>
      <c r="AP399" s="52">
        <f t="shared" si="122"/>
        <v>0</v>
      </c>
      <c r="AQ399" s="52">
        <f t="shared" si="123"/>
        <v>0</v>
      </c>
      <c r="AR399" s="52">
        <f t="shared" si="124"/>
        <v>0</v>
      </c>
    </row>
    <row r="400" spans="1:44">
      <c r="A400" s="52">
        <v>195908</v>
      </c>
      <c r="B400" s="52">
        <v>-1.86</v>
      </c>
      <c r="C400" s="52">
        <v>-1.17</v>
      </c>
      <c r="D400" s="52">
        <v>-2.04</v>
      </c>
      <c r="E400" s="52">
        <v>-1.36</v>
      </c>
      <c r="F400" s="52">
        <v>-0.99</v>
      </c>
      <c r="G400" s="52">
        <v>-0.38</v>
      </c>
      <c r="H400" s="52">
        <v>-1.39</v>
      </c>
      <c r="I400" s="52">
        <v>-0.78</v>
      </c>
      <c r="J400" s="52">
        <v>0.4</v>
      </c>
      <c r="K400" s="52">
        <v>0.19</v>
      </c>
      <c r="L400" s="52">
        <f t="shared" si="108"/>
        <v>-1.2</v>
      </c>
      <c r="M400" s="113">
        <f t="shared" si="109"/>
        <v>1959.6666666666661</v>
      </c>
      <c r="N400" s="52">
        <f t="shared" si="107"/>
        <v>6.9887513516039101</v>
      </c>
      <c r="AA400" s="52">
        <v>195908</v>
      </c>
      <c r="AB400" s="52">
        <f t="shared" si="110"/>
        <v>-1.39</v>
      </c>
      <c r="AC400" s="52">
        <f t="shared" si="111"/>
        <v>-1.55</v>
      </c>
      <c r="AD400" s="52">
        <f t="shared" si="112"/>
        <v>-0.57000000000000006</v>
      </c>
      <c r="AE400" s="52">
        <f t="shared" si="113"/>
        <v>-2.0500000000000003</v>
      </c>
      <c r="AF400" s="52">
        <f t="shared" si="114"/>
        <v>-2.23</v>
      </c>
      <c r="AH400" s="52">
        <f t="shared" si="115"/>
        <v>0</v>
      </c>
      <c r="AI400" s="52">
        <f t="shared" si="116"/>
        <v>0</v>
      </c>
      <c r="AJ400" s="52">
        <f t="shared" si="117"/>
        <v>0</v>
      </c>
      <c r="AK400" s="52">
        <f t="shared" si="118"/>
        <v>0</v>
      </c>
      <c r="AL400" s="52">
        <f t="shared" si="119"/>
        <v>0</v>
      </c>
      <c r="AN400" s="52">
        <f t="shared" si="120"/>
        <v>0</v>
      </c>
      <c r="AO400" s="52">
        <f t="shared" si="121"/>
        <v>0</v>
      </c>
      <c r="AP400" s="52">
        <f t="shared" si="122"/>
        <v>0</v>
      </c>
      <c r="AQ400" s="52">
        <f t="shared" si="123"/>
        <v>0</v>
      </c>
      <c r="AR400" s="52">
        <f t="shared" si="124"/>
        <v>0</v>
      </c>
    </row>
    <row r="401" spans="1:44">
      <c r="A401" s="52">
        <v>195909</v>
      </c>
      <c r="B401" s="52">
        <v>-5.35</v>
      </c>
      <c r="C401" s="52">
        <v>-4.5199999999999996</v>
      </c>
      <c r="D401" s="52">
        <v>-3.99</v>
      </c>
      <c r="E401" s="52">
        <v>-5</v>
      </c>
      <c r="F401" s="52">
        <v>-3.27</v>
      </c>
      <c r="G401" s="52">
        <v>-5.37</v>
      </c>
      <c r="H401" s="52">
        <v>-4.8</v>
      </c>
      <c r="I401" s="52">
        <v>-0.08</v>
      </c>
      <c r="J401" s="52">
        <v>0.5</v>
      </c>
      <c r="K401" s="52">
        <v>0.31</v>
      </c>
      <c r="L401" s="52">
        <f t="shared" si="108"/>
        <v>-4.49</v>
      </c>
      <c r="M401" s="113">
        <f t="shared" si="109"/>
        <v>1959.7499999999993</v>
      </c>
      <c r="N401" s="52">
        <f t="shared" si="107"/>
        <v>9.1538541311594788</v>
      </c>
      <c r="AA401" s="52">
        <v>195909</v>
      </c>
      <c r="AB401" s="52">
        <f t="shared" si="110"/>
        <v>-4.8</v>
      </c>
      <c r="AC401" s="52">
        <f t="shared" si="111"/>
        <v>-5.31</v>
      </c>
      <c r="AD401" s="52">
        <f t="shared" si="112"/>
        <v>-5.68</v>
      </c>
      <c r="AE401" s="52">
        <f t="shared" si="113"/>
        <v>-5.6599999999999993</v>
      </c>
      <c r="AF401" s="52">
        <f t="shared" si="114"/>
        <v>-4.3</v>
      </c>
      <c r="AH401" s="52">
        <f t="shared" si="115"/>
        <v>0</v>
      </c>
      <c r="AI401" s="52">
        <f t="shared" si="116"/>
        <v>0</v>
      </c>
      <c r="AJ401" s="52">
        <f t="shared" si="117"/>
        <v>0</v>
      </c>
      <c r="AK401" s="52">
        <f t="shared" si="118"/>
        <v>0</v>
      </c>
      <c r="AL401" s="52">
        <f t="shared" si="119"/>
        <v>0</v>
      </c>
      <c r="AN401" s="52">
        <f t="shared" si="120"/>
        <v>0</v>
      </c>
      <c r="AO401" s="52">
        <f t="shared" si="121"/>
        <v>0</v>
      </c>
      <c r="AP401" s="52">
        <f t="shared" si="122"/>
        <v>0</v>
      </c>
      <c r="AQ401" s="52">
        <f t="shared" si="123"/>
        <v>0</v>
      </c>
      <c r="AR401" s="52">
        <f t="shared" si="124"/>
        <v>0</v>
      </c>
    </row>
    <row r="402" spans="1:44">
      <c r="A402" s="52">
        <v>195910</v>
      </c>
      <c r="B402" s="52">
        <v>3.98</v>
      </c>
      <c r="C402" s="52">
        <v>2.5299999999999998</v>
      </c>
      <c r="D402" s="52">
        <v>1.18</v>
      </c>
      <c r="E402" s="52">
        <v>1.44</v>
      </c>
      <c r="F402" s="52">
        <v>1.8</v>
      </c>
      <c r="G402" s="52">
        <v>0.16</v>
      </c>
      <c r="H402" s="52">
        <v>1.28</v>
      </c>
      <c r="I402" s="52">
        <v>1.43</v>
      </c>
      <c r="J402" s="52">
        <v>-2.04</v>
      </c>
      <c r="K402" s="52">
        <v>0.3</v>
      </c>
      <c r="L402" s="52">
        <f t="shared" si="108"/>
        <v>1.58</v>
      </c>
      <c r="M402" s="113">
        <f t="shared" si="109"/>
        <v>1959.8333333333326</v>
      </c>
      <c r="N402" s="52">
        <f t="shared" si="107"/>
        <v>9.0447674476361293</v>
      </c>
      <c r="AA402" s="52">
        <v>195910</v>
      </c>
      <c r="AB402" s="52">
        <f t="shared" si="110"/>
        <v>1.28</v>
      </c>
      <c r="AC402" s="52">
        <f t="shared" si="111"/>
        <v>1.1399999999999999</v>
      </c>
      <c r="AD402" s="52">
        <f t="shared" si="112"/>
        <v>-0.13999999999999999</v>
      </c>
      <c r="AE402" s="52">
        <f t="shared" si="113"/>
        <v>3.68</v>
      </c>
      <c r="AF402" s="52">
        <f t="shared" si="114"/>
        <v>0.87999999999999989</v>
      </c>
      <c r="AH402" s="52">
        <f t="shared" si="115"/>
        <v>0</v>
      </c>
      <c r="AI402" s="52">
        <f t="shared" si="116"/>
        <v>0</v>
      </c>
      <c r="AJ402" s="52">
        <f t="shared" si="117"/>
        <v>0</v>
      </c>
      <c r="AK402" s="52">
        <f t="shared" si="118"/>
        <v>0</v>
      </c>
      <c r="AL402" s="52">
        <f t="shared" si="119"/>
        <v>0</v>
      </c>
      <c r="AN402" s="52">
        <f t="shared" si="120"/>
        <v>0</v>
      </c>
      <c r="AO402" s="52">
        <f t="shared" si="121"/>
        <v>0</v>
      </c>
      <c r="AP402" s="52">
        <f t="shared" si="122"/>
        <v>0</v>
      </c>
      <c r="AQ402" s="52">
        <f t="shared" si="123"/>
        <v>0</v>
      </c>
      <c r="AR402" s="52">
        <f t="shared" si="124"/>
        <v>0</v>
      </c>
    </row>
    <row r="403" spans="1:44">
      <c r="A403" s="52">
        <v>195911</v>
      </c>
      <c r="B403" s="52">
        <v>3.91</v>
      </c>
      <c r="C403" s="52">
        <v>2.02</v>
      </c>
      <c r="D403" s="52">
        <v>0.56999999999999995</v>
      </c>
      <c r="E403" s="52">
        <v>2.99</v>
      </c>
      <c r="F403" s="52">
        <v>-0.14000000000000001</v>
      </c>
      <c r="G403" s="52">
        <v>-0.21</v>
      </c>
      <c r="H403" s="52">
        <v>1.6</v>
      </c>
      <c r="I403" s="52">
        <v>1.29</v>
      </c>
      <c r="J403" s="52">
        <v>-3.27</v>
      </c>
      <c r="K403" s="52">
        <v>0.26</v>
      </c>
      <c r="L403" s="52">
        <f t="shared" si="108"/>
        <v>1.86</v>
      </c>
      <c r="M403" s="113">
        <f t="shared" si="109"/>
        <v>1959.9166666666658</v>
      </c>
      <c r="N403" s="52">
        <f t="shared" si="107"/>
        <v>8.8315894790956353</v>
      </c>
      <c r="AA403" s="52">
        <v>195911</v>
      </c>
      <c r="AB403" s="52">
        <f t="shared" si="110"/>
        <v>1.6</v>
      </c>
      <c r="AC403" s="52">
        <f t="shared" si="111"/>
        <v>2.7300000000000004</v>
      </c>
      <c r="AD403" s="52">
        <f t="shared" si="112"/>
        <v>-0.47</v>
      </c>
      <c r="AE403" s="52">
        <f t="shared" si="113"/>
        <v>3.6500000000000004</v>
      </c>
      <c r="AF403" s="52">
        <f t="shared" si="114"/>
        <v>0.30999999999999994</v>
      </c>
      <c r="AH403" s="52">
        <f t="shared" si="115"/>
        <v>0</v>
      </c>
      <c r="AI403" s="52">
        <f t="shared" si="116"/>
        <v>0</v>
      </c>
      <c r="AJ403" s="52">
        <f t="shared" si="117"/>
        <v>0</v>
      </c>
      <c r="AK403" s="52">
        <f t="shared" si="118"/>
        <v>0</v>
      </c>
      <c r="AL403" s="52">
        <f t="shared" si="119"/>
        <v>0</v>
      </c>
      <c r="AN403" s="52">
        <f t="shared" si="120"/>
        <v>0</v>
      </c>
      <c r="AO403" s="52">
        <f t="shared" si="121"/>
        <v>0</v>
      </c>
      <c r="AP403" s="52">
        <f t="shared" si="122"/>
        <v>0</v>
      </c>
      <c r="AQ403" s="52">
        <f t="shared" si="123"/>
        <v>0</v>
      </c>
      <c r="AR403" s="52">
        <f t="shared" si="124"/>
        <v>0</v>
      </c>
    </row>
    <row r="404" spans="1:44">
      <c r="A404" s="52">
        <v>195912</v>
      </c>
      <c r="B404" s="52">
        <v>3.48</v>
      </c>
      <c r="C404" s="52">
        <v>2.38</v>
      </c>
      <c r="D404" s="52">
        <v>2.09</v>
      </c>
      <c r="E404" s="52">
        <v>2.97</v>
      </c>
      <c r="F404" s="52">
        <v>2.59</v>
      </c>
      <c r="G404" s="52">
        <v>4.1900000000000004</v>
      </c>
      <c r="H404" s="52">
        <v>2.4500000000000002</v>
      </c>
      <c r="I404" s="52">
        <v>-0.6</v>
      </c>
      <c r="J404" s="52">
        <v>-0.08</v>
      </c>
      <c r="K404" s="52">
        <v>0.34</v>
      </c>
      <c r="L404" s="52">
        <f t="shared" si="108"/>
        <v>2.79</v>
      </c>
      <c r="M404" s="113">
        <f t="shared" si="109"/>
        <v>1959.9999999999991</v>
      </c>
      <c r="N404" s="52">
        <f t="shared" ref="N404:N467" si="125">_xlfn.STDEV.S(H393:H404)*SQRT(12)</f>
        <v>7.8028124300268695</v>
      </c>
      <c r="AA404" s="52">
        <v>195912</v>
      </c>
      <c r="AB404" s="52">
        <f t="shared" si="110"/>
        <v>2.4500000000000002</v>
      </c>
      <c r="AC404" s="52">
        <f t="shared" si="111"/>
        <v>2.6300000000000003</v>
      </c>
      <c r="AD404" s="52">
        <f t="shared" si="112"/>
        <v>3.8500000000000005</v>
      </c>
      <c r="AE404" s="52">
        <f t="shared" si="113"/>
        <v>3.14</v>
      </c>
      <c r="AF404" s="52">
        <f t="shared" si="114"/>
        <v>1.7499999999999998</v>
      </c>
      <c r="AH404" s="52">
        <f t="shared" si="115"/>
        <v>0</v>
      </c>
      <c r="AI404" s="52">
        <f t="shared" si="116"/>
        <v>0</v>
      </c>
      <c r="AJ404" s="52">
        <f t="shared" si="117"/>
        <v>0</v>
      </c>
      <c r="AK404" s="52">
        <f t="shared" si="118"/>
        <v>0</v>
      </c>
      <c r="AL404" s="52">
        <f t="shared" si="119"/>
        <v>0</v>
      </c>
      <c r="AN404" s="52">
        <f t="shared" si="120"/>
        <v>0</v>
      </c>
      <c r="AO404" s="52">
        <f t="shared" si="121"/>
        <v>0</v>
      </c>
      <c r="AP404" s="52">
        <f t="shared" si="122"/>
        <v>0</v>
      </c>
      <c r="AQ404" s="52">
        <f t="shared" si="123"/>
        <v>0</v>
      </c>
      <c r="AR404" s="52">
        <f t="shared" si="124"/>
        <v>0</v>
      </c>
    </row>
    <row r="405" spans="1:44">
      <c r="A405" s="52">
        <v>196001</v>
      </c>
      <c r="B405" s="52">
        <v>-5.82</v>
      </c>
      <c r="C405" s="52">
        <v>-3.13</v>
      </c>
      <c r="D405" s="52">
        <v>-3.04</v>
      </c>
      <c r="E405" s="52">
        <v>-8.18</v>
      </c>
      <c r="F405" s="52">
        <v>-4.3899999999999997</v>
      </c>
      <c r="G405" s="52">
        <v>-5.58</v>
      </c>
      <c r="H405" s="52">
        <v>-6.98</v>
      </c>
      <c r="I405" s="52">
        <v>2.0499999999999998</v>
      </c>
      <c r="J405" s="52">
        <v>2.69</v>
      </c>
      <c r="K405" s="52">
        <v>0.33</v>
      </c>
      <c r="L405" s="52">
        <f t="shared" si="108"/>
        <v>-6.65</v>
      </c>
      <c r="M405" s="113">
        <f t="shared" si="109"/>
        <v>1960.0833333333333</v>
      </c>
      <c r="N405" s="52">
        <f t="shared" si="125"/>
        <v>11.010740211266452</v>
      </c>
      <c r="AA405" s="52">
        <v>196001</v>
      </c>
      <c r="AB405" s="52">
        <f t="shared" si="110"/>
        <v>-6.98</v>
      </c>
      <c r="AC405" s="52">
        <f t="shared" si="111"/>
        <v>-8.51</v>
      </c>
      <c r="AD405" s="52">
        <f t="shared" si="112"/>
        <v>-5.91</v>
      </c>
      <c r="AE405" s="52">
        <f t="shared" si="113"/>
        <v>-6.15</v>
      </c>
      <c r="AF405" s="52">
        <f t="shared" si="114"/>
        <v>-3.37</v>
      </c>
      <c r="AH405" s="52">
        <f t="shared" si="115"/>
        <v>0</v>
      </c>
      <c r="AI405" s="52">
        <f t="shared" si="116"/>
        <v>0</v>
      </c>
      <c r="AJ405" s="52">
        <f t="shared" si="117"/>
        <v>0</v>
      </c>
      <c r="AK405" s="52">
        <f t="shared" si="118"/>
        <v>0</v>
      </c>
      <c r="AL405" s="52">
        <f t="shared" si="119"/>
        <v>0</v>
      </c>
      <c r="AN405" s="52">
        <f t="shared" si="120"/>
        <v>0</v>
      </c>
      <c r="AO405" s="52">
        <f t="shared" si="121"/>
        <v>0</v>
      </c>
      <c r="AP405" s="52">
        <f t="shared" si="122"/>
        <v>0</v>
      </c>
      <c r="AQ405" s="52">
        <f t="shared" si="123"/>
        <v>0</v>
      </c>
      <c r="AR405" s="52">
        <f t="shared" si="124"/>
        <v>0</v>
      </c>
    </row>
    <row r="406" spans="1:44">
      <c r="A406" s="52">
        <v>196002</v>
      </c>
      <c r="B406" s="52">
        <v>2.0699999999999998</v>
      </c>
      <c r="C406" s="52">
        <v>1.43</v>
      </c>
      <c r="D406" s="52">
        <v>0.55000000000000004</v>
      </c>
      <c r="E406" s="52">
        <v>1.36</v>
      </c>
      <c r="F406" s="52">
        <v>2.19</v>
      </c>
      <c r="G406" s="52">
        <v>-1.18</v>
      </c>
      <c r="H406" s="52">
        <v>1.17</v>
      </c>
      <c r="I406" s="52">
        <v>0.56000000000000005</v>
      </c>
      <c r="J406" s="52">
        <v>-2.0299999999999998</v>
      </c>
      <c r="K406" s="52">
        <v>0.28999999999999998</v>
      </c>
      <c r="L406" s="52">
        <f t="shared" si="108"/>
        <v>1.46</v>
      </c>
      <c r="M406" s="113">
        <f t="shared" si="109"/>
        <v>1960.1666666666665</v>
      </c>
      <c r="N406" s="52">
        <f t="shared" si="125"/>
        <v>11.0305394247063</v>
      </c>
      <c r="AA406" s="52">
        <v>196002</v>
      </c>
      <c r="AB406" s="52">
        <f t="shared" si="110"/>
        <v>1.17</v>
      </c>
      <c r="AC406" s="52">
        <f t="shared" si="111"/>
        <v>1.07</v>
      </c>
      <c r="AD406" s="52">
        <f t="shared" si="112"/>
        <v>-1.47</v>
      </c>
      <c r="AE406" s="52">
        <f t="shared" si="113"/>
        <v>1.7799999999999998</v>
      </c>
      <c r="AF406" s="52">
        <f t="shared" si="114"/>
        <v>0.26000000000000006</v>
      </c>
      <c r="AH406" s="52">
        <f t="shared" si="115"/>
        <v>0</v>
      </c>
      <c r="AI406" s="52">
        <f t="shared" si="116"/>
        <v>0</v>
      </c>
      <c r="AJ406" s="52">
        <f t="shared" si="117"/>
        <v>0</v>
      </c>
      <c r="AK406" s="52">
        <f t="shared" si="118"/>
        <v>0</v>
      </c>
      <c r="AL406" s="52">
        <f t="shared" si="119"/>
        <v>0</v>
      </c>
      <c r="AN406" s="52">
        <f t="shared" si="120"/>
        <v>0</v>
      </c>
      <c r="AO406" s="52">
        <f t="shared" si="121"/>
        <v>0</v>
      </c>
      <c r="AP406" s="52">
        <f t="shared" si="122"/>
        <v>0</v>
      </c>
      <c r="AQ406" s="52">
        <f t="shared" si="123"/>
        <v>0</v>
      </c>
      <c r="AR406" s="52">
        <f t="shared" si="124"/>
        <v>0</v>
      </c>
    </row>
    <row r="407" spans="1:44">
      <c r="A407" s="52">
        <v>196003</v>
      </c>
      <c r="B407" s="52">
        <v>-2.23</v>
      </c>
      <c r="C407" s="52">
        <v>-2.52</v>
      </c>
      <c r="D407" s="52">
        <v>-3.72</v>
      </c>
      <c r="E407" s="52">
        <v>-0.88</v>
      </c>
      <c r="F407" s="52">
        <v>-1.0900000000000001</v>
      </c>
      <c r="G407" s="52">
        <v>-5.07</v>
      </c>
      <c r="H407" s="52">
        <v>-1.63</v>
      </c>
      <c r="I407" s="52">
        <v>-0.47</v>
      </c>
      <c r="J407" s="52">
        <v>-2.84</v>
      </c>
      <c r="K407" s="52">
        <v>0.35</v>
      </c>
      <c r="L407" s="52">
        <f t="shared" si="108"/>
        <v>-1.2799999999999998</v>
      </c>
      <c r="M407" s="113">
        <f t="shared" si="109"/>
        <v>1960.2499999999998</v>
      </c>
      <c r="N407" s="52">
        <f t="shared" si="125"/>
        <v>11.172324166113659</v>
      </c>
      <c r="AA407" s="52">
        <v>196003</v>
      </c>
      <c r="AB407" s="52">
        <f t="shared" si="110"/>
        <v>-1.63</v>
      </c>
      <c r="AC407" s="52">
        <f t="shared" si="111"/>
        <v>-1.23</v>
      </c>
      <c r="AD407" s="52">
        <f t="shared" si="112"/>
        <v>-5.42</v>
      </c>
      <c r="AE407" s="52">
        <f t="shared" si="113"/>
        <v>-2.58</v>
      </c>
      <c r="AF407" s="52">
        <f t="shared" si="114"/>
        <v>-4.07</v>
      </c>
      <c r="AH407" s="52">
        <f t="shared" si="115"/>
        <v>0</v>
      </c>
      <c r="AI407" s="52">
        <f t="shared" si="116"/>
        <v>0</v>
      </c>
      <c r="AJ407" s="52">
        <f t="shared" si="117"/>
        <v>0</v>
      </c>
      <c r="AK407" s="52">
        <f t="shared" si="118"/>
        <v>0</v>
      </c>
      <c r="AL407" s="52">
        <f t="shared" si="119"/>
        <v>0</v>
      </c>
      <c r="AN407" s="52">
        <f t="shared" si="120"/>
        <v>0</v>
      </c>
      <c r="AO407" s="52">
        <f t="shared" si="121"/>
        <v>0</v>
      </c>
      <c r="AP407" s="52">
        <f t="shared" si="122"/>
        <v>0</v>
      </c>
      <c r="AQ407" s="52">
        <f t="shared" si="123"/>
        <v>0</v>
      </c>
      <c r="AR407" s="52">
        <f t="shared" si="124"/>
        <v>0</v>
      </c>
    </row>
    <row r="408" spans="1:44">
      <c r="A408" s="52">
        <v>196004</v>
      </c>
      <c r="B408" s="52">
        <v>0.19</v>
      </c>
      <c r="C408" s="52">
        <v>-2.1800000000000002</v>
      </c>
      <c r="D408" s="52">
        <v>-2.92</v>
      </c>
      <c r="E408" s="52">
        <v>-1.54</v>
      </c>
      <c r="F408" s="52">
        <v>-1.36</v>
      </c>
      <c r="G408" s="52">
        <v>-3.18</v>
      </c>
      <c r="H408" s="52">
        <v>-1.71</v>
      </c>
      <c r="I408" s="52">
        <v>0.39</v>
      </c>
      <c r="J408" s="52">
        <v>-2.37</v>
      </c>
      <c r="K408" s="52">
        <v>0.19</v>
      </c>
      <c r="L408" s="52">
        <f t="shared" si="108"/>
        <v>-1.52</v>
      </c>
      <c r="M408" s="113">
        <f t="shared" si="109"/>
        <v>1960.333333333333</v>
      </c>
      <c r="N408" s="52">
        <f t="shared" si="125"/>
        <v>10.525473861066779</v>
      </c>
      <c r="AA408" s="52">
        <v>196004</v>
      </c>
      <c r="AB408" s="52">
        <f t="shared" si="110"/>
        <v>-1.71</v>
      </c>
      <c r="AC408" s="52">
        <f t="shared" si="111"/>
        <v>-1.73</v>
      </c>
      <c r="AD408" s="52">
        <f t="shared" si="112"/>
        <v>-3.37</v>
      </c>
      <c r="AE408" s="52">
        <f t="shared" si="113"/>
        <v>0</v>
      </c>
      <c r="AF408" s="52">
        <f t="shared" si="114"/>
        <v>-3.11</v>
      </c>
      <c r="AH408" s="52">
        <f t="shared" si="115"/>
        <v>0</v>
      </c>
      <c r="AI408" s="52">
        <f t="shared" si="116"/>
        <v>0</v>
      </c>
      <c r="AJ408" s="52">
        <f t="shared" si="117"/>
        <v>0</v>
      </c>
      <c r="AK408" s="52">
        <f t="shared" si="118"/>
        <v>0</v>
      </c>
      <c r="AL408" s="52">
        <f t="shared" si="119"/>
        <v>0</v>
      </c>
      <c r="AN408" s="52">
        <f t="shared" si="120"/>
        <v>0</v>
      </c>
      <c r="AO408" s="52">
        <f t="shared" si="121"/>
        <v>0</v>
      </c>
      <c r="AP408" s="52">
        <f t="shared" si="122"/>
        <v>0</v>
      </c>
      <c r="AQ408" s="52">
        <f t="shared" si="123"/>
        <v>0</v>
      </c>
      <c r="AR408" s="52">
        <f t="shared" si="124"/>
        <v>0</v>
      </c>
    </row>
    <row r="409" spans="1:44">
      <c r="A409" s="52">
        <v>196005</v>
      </c>
      <c r="B409" s="52">
        <v>5.23</v>
      </c>
      <c r="C409" s="52">
        <v>1.8</v>
      </c>
      <c r="D409" s="52">
        <v>2.48</v>
      </c>
      <c r="E409" s="52">
        <v>4.33</v>
      </c>
      <c r="F409" s="52">
        <v>1.73</v>
      </c>
      <c r="G409" s="52">
        <v>-0.36</v>
      </c>
      <c r="H409" s="52">
        <v>3.12</v>
      </c>
      <c r="I409" s="52">
        <v>1.27</v>
      </c>
      <c r="J409" s="52">
        <v>-3.72</v>
      </c>
      <c r="K409" s="52">
        <v>0.27</v>
      </c>
      <c r="L409" s="52">
        <f t="shared" si="108"/>
        <v>3.39</v>
      </c>
      <c r="M409" s="113">
        <f t="shared" si="109"/>
        <v>1960.4166666666663</v>
      </c>
      <c r="N409" s="52">
        <f t="shared" si="125"/>
        <v>10.923320757152394</v>
      </c>
      <c r="AA409" s="52">
        <v>196005</v>
      </c>
      <c r="AB409" s="52">
        <f t="shared" si="110"/>
        <v>3.12</v>
      </c>
      <c r="AC409" s="52">
        <f t="shared" si="111"/>
        <v>4.0600000000000005</v>
      </c>
      <c r="AD409" s="52">
        <f t="shared" si="112"/>
        <v>-0.63</v>
      </c>
      <c r="AE409" s="52">
        <f t="shared" si="113"/>
        <v>4.9600000000000009</v>
      </c>
      <c r="AF409" s="52">
        <f t="shared" si="114"/>
        <v>2.21</v>
      </c>
      <c r="AH409" s="52">
        <f t="shared" si="115"/>
        <v>0</v>
      </c>
      <c r="AI409" s="52">
        <f t="shared" si="116"/>
        <v>0</v>
      </c>
      <c r="AJ409" s="52">
        <f t="shared" si="117"/>
        <v>0</v>
      </c>
      <c r="AK409" s="52">
        <f t="shared" si="118"/>
        <v>0</v>
      </c>
      <c r="AL409" s="52">
        <f t="shared" si="119"/>
        <v>0</v>
      </c>
      <c r="AN409" s="52">
        <f t="shared" si="120"/>
        <v>0</v>
      </c>
      <c r="AO409" s="52">
        <f t="shared" si="121"/>
        <v>0</v>
      </c>
      <c r="AP409" s="52">
        <f t="shared" si="122"/>
        <v>0</v>
      </c>
      <c r="AQ409" s="52">
        <f t="shared" si="123"/>
        <v>0</v>
      </c>
      <c r="AR409" s="52">
        <f t="shared" si="124"/>
        <v>0</v>
      </c>
    </row>
    <row r="410" spans="1:44">
      <c r="A410" s="52">
        <v>196006</v>
      </c>
      <c r="B410" s="52">
        <v>2.38</v>
      </c>
      <c r="C410" s="52">
        <v>2.4300000000000002</v>
      </c>
      <c r="D410" s="52">
        <v>1.7</v>
      </c>
      <c r="E410" s="52">
        <v>2.65</v>
      </c>
      <c r="F410" s="52">
        <v>1.59</v>
      </c>
      <c r="G410" s="52">
        <v>2.81</v>
      </c>
      <c r="H410" s="52">
        <v>2.08</v>
      </c>
      <c r="I410" s="52">
        <v>-0.17</v>
      </c>
      <c r="J410" s="52">
        <v>-0.26</v>
      </c>
      <c r="K410" s="52">
        <v>0.24</v>
      </c>
      <c r="L410" s="52">
        <f t="shared" si="108"/>
        <v>2.3200000000000003</v>
      </c>
      <c r="M410" s="113">
        <f t="shared" si="109"/>
        <v>1960.4999999999995</v>
      </c>
      <c r="N410" s="52">
        <f t="shared" si="125"/>
        <v>11.187437760111278</v>
      </c>
      <c r="AA410" s="52">
        <v>196006</v>
      </c>
      <c r="AB410" s="52">
        <f t="shared" si="110"/>
        <v>2.08</v>
      </c>
      <c r="AC410" s="52">
        <f t="shared" si="111"/>
        <v>2.41</v>
      </c>
      <c r="AD410" s="52">
        <f t="shared" si="112"/>
        <v>2.5700000000000003</v>
      </c>
      <c r="AE410" s="52">
        <f t="shared" si="113"/>
        <v>2.1399999999999997</v>
      </c>
      <c r="AF410" s="52">
        <f t="shared" si="114"/>
        <v>1.46</v>
      </c>
      <c r="AH410" s="52">
        <f t="shared" si="115"/>
        <v>0</v>
      </c>
      <c r="AI410" s="52">
        <f t="shared" si="116"/>
        <v>0</v>
      </c>
      <c r="AJ410" s="52">
        <f t="shared" si="117"/>
        <v>0</v>
      </c>
      <c r="AK410" s="52">
        <f t="shared" si="118"/>
        <v>0</v>
      </c>
      <c r="AL410" s="52">
        <f t="shared" si="119"/>
        <v>0</v>
      </c>
      <c r="AN410" s="52">
        <f t="shared" si="120"/>
        <v>0</v>
      </c>
      <c r="AO410" s="52">
        <f t="shared" si="121"/>
        <v>0</v>
      </c>
      <c r="AP410" s="52">
        <f t="shared" si="122"/>
        <v>0</v>
      </c>
      <c r="AQ410" s="52">
        <f t="shared" si="123"/>
        <v>0</v>
      </c>
      <c r="AR410" s="52">
        <f t="shared" si="124"/>
        <v>0</v>
      </c>
    </row>
    <row r="411" spans="1:44">
      <c r="A411" s="52">
        <v>196007</v>
      </c>
      <c r="B411" s="52">
        <v>-3.45</v>
      </c>
      <c r="C411" s="52">
        <v>-1.79</v>
      </c>
      <c r="D411" s="52">
        <v>-1.45</v>
      </c>
      <c r="E411" s="52">
        <v>-3.52</v>
      </c>
      <c r="F411" s="52">
        <v>-0.2</v>
      </c>
      <c r="G411" s="52">
        <v>-1.28</v>
      </c>
      <c r="H411" s="52">
        <v>-2.37</v>
      </c>
      <c r="I411" s="52">
        <v>-0.56999999999999995</v>
      </c>
      <c r="J411" s="52">
        <v>2.12</v>
      </c>
      <c r="K411" s="52">
        <v>0.13</v>
      </c>
      <c r="L411" s="52">
        <f t="shared" si="108"/>
        <v>-2.2400000000000002</v>
      </c>
      <c r="M411" s="113">
        <f t="shared" si="109"/>
        <v>1960.5833333333328</v>
      </c>
      <c r="N411" s="52">
        <f t="shared" si="125"/>
        <v>10.764840073971458</v>
      </c>
      <c r="AA411" s="52">
        <v>196007</v>
      </c>
      <c r="AB411" s="52">
        <f t="shared" si="110"/>
        <v>-2.37</v>
      </c>
      <c r="AC411" s="52">
        <f t="shared" si="111"/>
        <v>-3.65</v>
      </c>
      <c r="AD411" s="52">
        <f t="shared" si="112"/>
        <v>-1.4100000000000001</v>
      </c>
      <c r="AE411" s="52">
        <f t="shared" si="113"/>
        <v>-3.58</v>
      </c>
      <c r="AF411" s="52">
        <f t="shared" si="114"/>
        <v>-1.58</v>
      </c>
      <c r="AH411" s="52">
        <f t="shared" si="115"/>
        <v>0</v>
      </c>
      <c r="AI411" s="52">
        <f t="shared" si="116"/>
        <v>0</v>
      </c>
      <c r="AJ411" s="52">
        <f t="shared" si="117"/>
        <v>0</v>
      </c>
      <c r="AK411" s="52">
        <f t="shared" si="118"/>
        <v>0</v>
      </c>
      <c r="AL411" s="52">
        <f t="shared" si="119"/>
        <v>0</v>
      </c>
      <c r="AN411" s="52">
        <f t="shared" si="120"/>
        <v>0</v>
      </c>
      <c r="AO411" s="52">
        <f t="shared" si="121"/>
        <v>0</v>
      </c>
      <c r="AP411" s="52">
        <f t="shared" si="122"/>
        <v>0</v>
      </c>
      <c r="AQ411" s="52">
        <f t="shared" si="123"/>
        <v>0</v>
      </c>
      <c r="AR411" s="52">
        <f t="shared" si="124"/>
        <v>0</v>
      </c>
    </row>
    <row r="412" spans="1:44">
      <c r="A412" s="52">
        <v>196008</v>
      </c>
      <c r="B412" s="52">
        <v>4.16</v>
      </c>
      <c r="C412" s="52">
        <v>3.56</v>
      </c>
      <c r="D412" s="52">
        <v>4.16</v>
      </c>
      <c r="E412" s="52">
        <v>2.71</v>
      </c>
      <c r="F412" s="52">
        <v>4.16</v>
      </c>
      <c r="G412" s="52">
        <v>2.38</v>
      </c>
      <c r="H412" s="52">
        <v>3.01</v>
      </c>
      <c r="I412" s="52">
        <v>0.88</v>
      </c>
      <c r="J412" s="52">
        <v>-0.17</v>
      </c>
      <c r="K412" s="52">
        <v>0.17</v>
      </c>
      <c r="L412" s="52">
        <f t="shared" si="108"/>
        <v>3.1799999999999997</v>
      </c>
      <c r="M412" s="113">
        <f t="shared" si="109"/>
        <v>1960.6666666666661</v>
      </c>
      <c r="N412" s="52">
        <f t="shared" si="125"/>
        <v>11.297866250676798</v>
      </c>
      <c r="AA412" s="52">
        <v>196008</v>
      </c>
      <c r="AB412" s="52">
        <f t="shared" si="110"/>
        <v>3.01</v>
      </c>
      <c r="AC412" s="52">
        <f t="shared" si="111"/>
        <v>2.54</v>
      </c>
      <c r="AD412" s="52">
        <f t="shared" si="112"/>
        <v>2.21</v>
      </c>
      <c r="AE412" s="52">
        <f t="shared" si="113"/>
        <v>3.99</v>
      </c>
      <c r="AF412" s="52">
        <f t="shared" si="114"/>
        <v>3.99</v>
      </c>
      <c r="AH412" s="52">
        <f t="shared" si="115"/>
        <v>0</v>
      </c>
      <c r="AI412" s="52">
        <f t="shared" si="116"/>
        <v>0</v>
      </c>
      <c r="AJ412" s="52">
        <f t="shared" si="117"/>
        <v>0</v>
      </c>
      <c r="AK412" s="52">
        <f t="shared" si="118"/>
        <v>0</v>
      </c>
      <c r="AL412" s="52">
        <f t="shared" si="119"/>
        <v>0</v>
      </c>
      <c r="AN412" s="52">
        <f t="shared" si="120"/>
        <v>0</v>
      </c>
      <c r="AO412" s="52">
        <f t="shared" si="121"/>
        <v>0</v>
      </c>
      <c r="AP412" s="52">
        <f t="shared" si="122"/>
        <v>0</v>
      </c>
      <c r="AQ412" s="52">
        <f t="shared" si="123"/>
        <v>0</v>
      </c>
      <c r="AR412" s="52">
        <f t="shared" si="124"/>
        <v>0</v>
      </c>
    </row>
    <row r="413" spans="1:44">
      <c r="A413" s="52">
        <v>196009</v>
      </c>
      <c r="B413" s="52">
        <v>-7.78</v>
      </c>
      <c r="C413" s="52">
        <v>-5.81</v>
      </c>
      <c r="D413" s="52">
        <v>-6.1</v>
      </c>
      <c r="E413" s="52">
        <v>-6.75</v>
      </c>
      <c r="F413" s="52">
        <v>-4.34</v>
      </c>
      <c r="G413" s="52">
        <v>-5.18</v>
      </c>
      <c r="H413" s="52">
        <v>-5.99</v>
      </c>
      <c r="I413" s="52">
        <v>-1.1399999999999999</v>
      </c>
      <c r="J413" s="52">
        <v>1.62</v>
      </c>
      <c r="K413" s="52">
        <v>0.16</v>
      </c>
      <c r="L413" s="52">
        <f t="shared" si="108"/>
        <v>-5.83</v>
      </c>
      <c r="M413" s="113">
        <f t="shared" si="109"/>
        <v>1960.7499999999993</v>
      </c>
      <c r="N413" s="52">
        <f t="shared" si="125"/>
        <v>11.870928201435486</v>
      </c>
      <c r="AA413" s="52">
        <v>196009</v>
      </c>
      <c r="AB413" s="52">
        <f t="shared" si="110"/>
        <v>-5.99</v>
      </c>
      <c r="AC413" s="52">
        <f t="shared" si="111"/>
        <v>-6.91</v>
      </c>
      <c r="AD413" s="52">
        <f t="shared" si="112"/>
        <v>-5.34</v>
      </c>
      <c r="AE413" s="52">
        <f t="shared" si="113"/>
        <v>-7.94</v>
      </c>
      <c r="AF413" s="52">
        <f t="shared" si="114"/>
        <v>-6.26</v>
      </c>
      <c r="AH413" s="52">
        <f t="shared" si="115"/>
        <v>0</v>
      </c>
      <c r="AI413" s="52">
        <f t="shared" si="116"/>
        <v>0</v>
      </c>
      <c r="AJ413" s="52">
        <f t="shared" si="117"/>
        <v>0</v>
      </c>
      <c r="AK413" s="52">
        <f t="shared" si="118"/>
        <v>0</v>
      </c>
      <c r="AL413" s="52">
        <f t="shared" si="119"/>
        <v>0</v>
      </c>
      <c r="AN413" s="52">
        <f t="shared" si="120"/>
        <v>0</v>
      </c>
      <c r="AO413" s="52">
        <f t="shared" si="121"/>
        <v>0</v>
      </c>
      <c r="AP413" s="52">
        <f t="shared" si="122"/>
        <v>0</v>
      </c>
      <c r="AQ413" s="52">
        <f t="shared" si="123"/>
        <v>0</v>
      </c>
      <c r="AR413" s="52">
        <f t="shared" si="124"/>
        <v>0</v>
      </c>
    </row>
    <row r="414" spans="1:44">
      <c r="A414" s="52">
        <v>196010</v>
      </c>
      <c r="B414" s="52">
        <v>-6.49</v>
      </c>
      <c r="C414" s="52">
        <v>-2.33</v>
      </c>
      <c r="D414" s="52">
        <v>-2.79</v>
      </c>
      <c r="E414" s="52">
        <v>-0.65</v>
      </c>
      <c r="F414" s="52">
        <v>0.02</v>
      </c>
      <c r="G414" s="52">
        <v>0.87</v>
      </c>
      <c r="H414" s="52">
        <v>-0.71</v>
      </c>
      <c r="I414" s="52">
        <v>-3.95</v>
      </c>
      <c r="J414" s="52">
        <v>2.61</v>
      </c>
      <c r="K414" s="52">
        <v>0.22</v>
      </c>
      <c r="L414" s="52">
        <f t="shared" si="108"/>
        <v>-0.49</v>
      </c>
      <c r="M414" s="113">
        <f t="shared" si="109"/>
        <v>1960.8333333333326</v>
      </c>
      <c r="N414" s="52">
        <f t="shared" si="125"/>
        <v>11.742448250219836</v>
      </c>
      <c r="AA414" s="52">
        <v>196010</v>
      </c>
      <c r="AB414" s="52">
        <f t="shared" si="110"/>
        <v>-0.71</v>
      </c>
      <c r="AC414" s="52">
        <f t="shared" si="111"/>
        <v>-0.87</v>
      </c>
      <c r="AD414" s="52">
        <f t="shared" si="112"/>
        <v>0.65</v>
      </c>
      <c r="AE414" s="52">
        <f t="shared" si="113"/>
        <v>-6.71</v>
      </c>
      <c r="AF414" s="52">
        <f t="shared" si="114"/>
        <v>-3.0100000000000002</v>
      </c>
      <c r="AH414" s="52">
        <f t="shared" si="115"/>
        <v>0</v>
      </c>
      <c r="AI414" s="52">
        <f t="shared" si="116"/>
        <v>0</v>
      </c>
      <c r="AJ414" s="52">
        <f t="shared" si="117"/>
        <v>0</v>
      </c>
      <c r="AK414" s="52">
        <f t="shared" si="118"/>
        <v>0</v>
      </c>
      <c r="AL414" s="52">
        <f t="shared" si="119"/>
        <v>0</v>
      </c>
      <c r="AN414" s="52">
        <f t="shared" si="120"/>
        <v>0</v>
      </c>
      <c r="AO414" s="52">
        <f t="shared" si="121"/>
        <v>0</v>
      </c>
      <c r="AP414" s="52">
        <f t="shared" si="122"/>
        <v>0</v>
      </c>
      <c r="AQ414" s="52">
        <f t="shared" si="123"/>
        <v>0</v>
      </c>
      <c r="AR414" s="52">
        <f t="shared" si="124"/>
        <v>0</v>
      </c>
    </row>
    <row r="415" spans="1:44">
      <c r="A415" s="52">
        <v>196011</v>
      </c>
      <c r="B415" s="52">
        <v>6.34</v>
      </c>
      <c r="C415" s="52">
        <v>5.0599999999999996</v>
      </c>
      <c r="D415" s="52">
        <v>2.93</v>
      </c>
      <c r="E415" s="52">
        <v>5.44</v>
      </c>
      <c r="F415" s="52">
        <v>3.97</v>
      </c>
      <c r="G415" s="52">
        <v>4.04</v>
      </c>
      <c r="H415" s="52">
        <v>4.6900000000000004</v>
      </c>
      <c r="I415" s="52">
        <v>0.28999999999999998</v>
      </c>
      <c r="J415" s="52">
        <v>-2.4</v>
      </c>
      <c r="K415" s="52">
        <v>0.13</v>
      </c>
      <c r="L415" s="52">
        <f t="shared" si="108"/>
        <v>4.82</v>
      </c>
      <c r="M415" s="113">
        <f t="shared" si="109"/>
        <v>1960.9166666666658</v>
      </c>
      <c r="N415" s="52">
        <f t="shared" si="125"/>
        <v>12.710961268276934</v>
      </c>
      <c r="AA415" s="52">
        <v>196011</v>
      </c>
      <c r="AB415" s="52">
        <f t="shared" si="110"/>
        <v>4.6900000000000004</v>
      </c>
      <c r="AC415" s="52">
        <f t="shared" si="111"/>
        <v>5.3100000000000005</v>
      </c>
      <c r="AD415" s="52">
        <f t="shared" si="112"/>
        <v>3.91</v>
      </c>
      <c r="AE415" s="52">
        <f t="shared" si="113"/>
        <v>6.21</v>
      </c>
      <c r="AF415" s="52">
        <f t="shared" si="114"/>
        <v>2.8000000000000003</v>
      </c>
      <c r="AH415" s="52">
        <f t="shared" si="115"/>
        <v>0</v>
      </c>
      <c r="AI415" s="52">
        <f t="shared" si="116"/>
        <v>0</v>
      </c>
      <c r="AJ415" s="52">
        <f t="shared" si="117"/>
        <v>0</v>
      </c>
      <c r="AK415" s="52">
        <f t="shared" si="118"/>
        <v>0</v>
      </c>
      <c r="AL415" s="52">
        <f t="shared" si="119"/>
        <v>0</v>
      </c>
      <c r="AN415" s="52">
        <f t="shared" si="120"/>
        <v>0</v>
      </c>
      <c r="AO415" s="52">
        <f t="shared" si="121"/>
        <v>0</v>
      </c>
      <c r="AP415" s="52">
        <f t="shared" si="122"/>
        <v>0</v>
      </c>
      <c r="AQ415" s="52">
        <f t="shared" si="123"/>
        <v>0</v>
      </c>
      <c r="AR415" s="52">
        <f t="shared" si="124"/>
        <v>0</v>
      </c>
    </row>
    <row r="416" spans="1:44">
      <c r="A416" s="52">
        <v>196012</v>
      </c>
      <c r="B416" s="52">
        <v>4.0199999999999996</v>
      </c>
      <c r="C416" s="52">
        <v>3.45</v>
      </c>
      <c r="D416" s="52">
        <v>2.4300000000000002</v>
      </c>
      <c r="E416" s="52">
        <v>3.58</v>
      </c>
      <c r="F416" s="52">
        <v>7.38</v>
      </c>
      <c r="G416" s="52">
        <v>3.76</v>
      </c>
      <c r="H416" s="52">
        <v>4.71</v>
      </c>
      <c r="I416" s="52">
        <v>-1.6</v>
      </c>
      <c r="J416" s="52">
        <v>-0.71</v>
      </c>
      <c r="K416" s="52">
        <v>0.16</v>
      </c>
      <c r="L416" s="52">
        <f t="shared" si="108"/>
        <v>4.87</v>
      </c>
      <c r="M416" s="113">
        <f t="shared" si="109"/>
        <v>1960.9999999999991</v>
      </c>
      <c r="N416" s="52">
        <f t="shared" si="125"/>
        <v>13.414028952081203</v>
      </c>
      <c r="AA416" s="52">
        <v>196012</v>
      </c>
      <c r="AB416" s="52">
        <f t="shared" si="110"/>
        <v>4.71</v>
      </c>
      <c r="AC416" s="52">
        <f t="shared" si="111"/>
        <v>3.42</v>
      </c>
      <c r="AD416" s="52">
        <f t="shared" si="112"/>
        <v>3.5999999999999996</v>
      </c>
      <c r="AE416" s="52">
        <f t="shared" si="113"/>
        <v>3.8599999999999994</v>
      </c>
      <c r="AF416" s="52">
        <f t="shared" si="114"/>
        <v>2.27</v>
      </c>
      <c r="AH416" s="52">
        <f t="shared" si="115"/>
        <v>0</v>
      </c>
      <c r="AI416" s="52">
        <f t="shared" si="116"/>
        <v>0</v>
      </c>
      <c r="AJ416" s="52">
        <f t="shared" si="117"/>
        <v>0</v>
      </c>
      <c r="AK416" s="52">
        <f t="shared" si="118"/>
        <v>0</v>
      </c>
      <c r="AL416" s="52">
        <f t="shared" si="119"/>
        <v>0</v>
      </c>
      <c r="AN416" s="52">
        <f t="shared" si="120"/>
        <v>0</v>
      </c>
      <c r="AO416" s="52">
        <f t="shared" si="121"/>
        <v>0</v>
      </c>
      <c r="AP416" s="52">
        <f t="shared" si="122"/>
        <v>0</v>
      </c>
      <c r="AQ416" s="52">
        <f t="shared" si="123"/>
        <v>0</v>
      </c>
      <c r="AR416" s="52">
        <f t="shared" si="124"/>
        <v>0</v>
      </c>
    </row>
    <row r="417" spans="1:44">
      <c r="A417" s="52">
        <v>196101</v>
      </c>
      <c r="B417" s="52">
        <v>7.45</v>
      </c>
      <c r="C417" s="52">
        <v>7.72</v>
      </c>
      <c r="D417" s="52">
        <v>9.6300000000000008</v>
      </c>
      <c r="E417" s="52">
        <v>4.8600000000000003</v>
      </c>
      <c r="F417" s="52">
        <v>7.87</v>
      </c>
      <c r="G417" s="52">
        <v>10.029999999999999</v>
      </c>
      <c r="H417" s="52">
        <v>6.2</v>
      </c>
      <c r="I417" s="52">
        <v>0.68</v>
      </c>
      <c r="J417" s="52">
        <v>3.67</v>
      </c>
      <c r="K417" s="52">
        <v>0.19</v>
      </c>
      <c r="L417" s="52">
        <f t="shared" si="108"/>
        <v>6.3900000000000006</v>
      </c>
      <c r="M417" s="113">
        <f t="shared" si="109"/>
        <v>1961.0833333333333</v>
      </c>
      <c r="N417" s="52">
        <f t="shared" si="125"/>
        <v>12.42541493728223</v>
      </c>
      <c r="AA417" s="52">
        <v>196101</v>
      </c>
      <c r="AB417" s="52">
        <f t="shared" si="110"/>
        <v>6.2</v>
      </c>
      <c r="AC417" s="52">
        <f t="shared" si="111"/>
        <v>4.67</v>
      </c>
      <c r="AD417" s="52">
        <f t="shared" si="112"/>
        <v>9.84</v>
      </c>
      <c r="AE417" s="52">
        <f t="shared" si="113"/>
        <v>7.26</v>
      </c>
      <c r="AF417" s="52">
        <f t="shared" si="114"/>
        <v>9.4400000000000013</v>
      </c>
      <c r="AH417" s="52">
        <f t="shared" si="115"/>
        <v>0</v>
      </c>
      <c r="AI417" s="52">
        <f t="shared" si="116"/>
        <v>0</v>
      </c>
      <c r="AJ417" s="52">
        <f t="shared" si="117"/>
        <v>0</v>
      </c>
      <c r="AK417" s="52">
        <f t="shared" si="118"/>
        <v>0</v>
      </c>
      <c r="AL417" s="52">
        <f t="shared" si="119"/>
        <v>0</v>
      </c>
      <c r="AN417" s="52">
        <f t="shared" si="120"/>
        <v>0</v>
      </c>
      <c r="AO417" s="52">
        <f t="shared" si="121"/>
        <v>0</v>
      </c>
      <c r="AP417" s="52">
        <f t="shared" si="122"/>
        <v>0</v>
      </c>
      <c r="AQ417" s="52">
        <f t="shared" si="123"/>
        <v>0</v>
      </c>
      <c r="AR417" s="52">
        <f t="shared" si="124"/>
        <v>0</v>
      </c>
    </row>
    <row r="418" spans="1:44">
      <c r="A418" s="52">
        <v>196102</v>
      </c>
      <c r="B418" s="52">
        <v>7.9</v>
      </c>
      <c r="C418" s="52">
        <v>6.32</v>
      </c>
      <c r="D418" s="52">
        <v>7.4</v>
      </c>
      <c r="E418" s="52">
        <v>4.0599999999999996</v>
      </c>
      <c r="F418" s="52">
        <v>2.54</v>
      </c>
      <c r="G418" s="52">
        <v>3.2</v>
      </c>
      <c r="H418" s="52">
        <v>3.57</v>
      </c>
      <c r="I418" s="52">
        <v>3.94</v>
      </c>
      <c r="J418" s="52">
        <v>-0.68</v>
      </c>
      <c r="K418" s="52">
        <v>0.14000000000000001</v>
      </c>
      <c r="L418" s="52">
        <f t="shared" si="108"/>
        <v>3.71</v>
      </c>
      <c r="M418" s="113">
        <f t="shared" si="109"/>
        <v>1961.1666666666665</v>
      </c>
      <c r="N418" s="52">
        <f t="shared" si="125"/>
        <v>12.680393957172265</v>
      </c>
      <c r="AA418" s="52">
        <v>196102</v>
      </c>
      <c r="AB418" s="52">
        <f t="shared" si="110"/>
        <v>3.57</v>
      </c>
      <c r="AC418" s="52">
        <f t="shared" si="111"/>
        <v>3.9199999999999995</v>
      </c>
      <c r="AD418" s="52">
        <f t="shared" si="112"/>
        <v>3.06</v>
      </c>
      <c r="AE418" s="52">
        <f t="shared" si="113"/>
        <v>7.7600000000000007</v>
      </c>
      <c r="AF418" s="52">
        <f t="shared" si="114"/>
        <v>7.2600000000000007</v>
      </c>
      <c r="AH418" s="52">
        <f t="shared" si="115"/>
        <v>0</v>
      </c>
      <c r="AI418" s="52">
        <f t="shared" si="116"/>
        <v>0</v>
      </c>
      <c r="AJ418" s="52">
        <f t="shared" si="117"/>
        <v>0</v>
      </c>
      <c r="AK418" s="52">
        <f t="shared" si="118"/>
        <v>0</v>
      </c>
      <c r="AL418" s="52">
        <f t="shared" si="119"/>
        <v>0</v>
      </c>
      <c r="AN418" s="52">
        <f t="shared" si="120"/>
        <v>0</v>
      </c>
      <c r="AO418" s="52">
        <f t="shared" si="121"/>
        <v>0</v>
      </c>
      <c r="AP418" s="52">
        <f t="shared" si="122"/>
        <v>0</v>
      </c>
      <c r="AQ418" s="52">
        <f t="shared" si="123"/>
        <v>0</v>
      </c>
      <c r="AR418" s="52">
        <f t="shared" si="124"/>
        <v>0</v>
      </c>
    </row>
    <row r="419" spans="1:44">
      <c r="A419" s="52">
        <v>196103</v>
      </c>
      <c r="B419" s="52">
        <v>7.27</v>
      </c>
      <c r="C419" s="52">
        <v>4.78</v>
      </c>
      <c r="D419" s="52">
        <v>5.92</v>
      </c>
      <c r="E419" s="52">
        <v>2.19</v>
      </c>
      <c r="F419" s="52">
        <v>4.03</v>
      </c>
      <c r="G419" s="52">
        <v>2.1800000000000002</v>
      </c>
      <c r="H419" s="52">
        <v>2.89</v>
      </c>
      <c r="I419" s="52">
        <v>3.19</v>
      </c>
      <c r="J419" s="52">
        <v>-0.68</v>
      </c>
      <c r="K419" s="52">
        <v>0.2</v>
      </c>
      <c r="L419" s="52">
        <f t="shared" si="108"/>
        <v>3.0900000000000003</v>
      </c>
      <c r="M419" s="113">
        <f t="shared" si="109"/>
        <v>1961.2499999999998</v>
      </c>
      <c r="N419" s="52">
        <f t="shared" si="125"/>
        <v>12.363066330442019</v>
      </c>
      <c r="AA419" s="52">
        <v>196103</v>
      </c>
      <c r="AB419" s="52">
        <f t="shared" si="110"/>
        <v>2.89</v>
      </c>
      <c r="AC419" s="52">
        <f t="shared" si="111"/>
        <v>1.99</v>
      </c>
      <c r="AD419" s="52">
        <f t="shared" si="112"/>
        <v>1.9800000000000002</v>
      </c>
      <c r="AE419" s="52">
        <f t="shared" si="113"/>
        <v>7.0699999999999994</v>
      </c>
      <c r="AF419" s="52">
        <f t="shared" si="114"/>
        <v>5.72</v>
      </c>
      <c r="AH419" s="52">
        <f t="shared" si="115"/>
        <v>0</v>
      </c>
      <c r="AI419" s="52">
        <f t="shared" si="116"/>
        <v>0</v>
      </c>
      <c r="AJ419" s="52">
        <f t="shared" si="117"/>
        <v>0</v>
      </c>
      <c r="AK419" s="52">
        <f t="shared" si="118"/>
        <v>0</v>
      </c>
      <c r="AL419" s="52">
        <f t="shared" si="119"/>
        <v>0</v>
      </c>
      <c r="AN419" s="52">
        <f t="shared" si="120"/>
        <v>0</v>
      </c>
      <c r="AO419" s="52">
        <f t="shared" si="121"/>
        <v>0</v>
      </c>
      <c r="AP419" s="52">
        <f t="shared" si="122"/>
        <v>0</v>
      </c>
      <c r="AQ419" s="52">
        <f t="shared" si="123"/>
        <v>0</v>
      </c>
      <c r="AR419" s="52">
        <f t="shared" si="124"/>
        <v>0</v>
      </c>
    </row>
    <row r="420" spans="1:44">
      <c r="A420" s="52">
        <v>196104</v>
      </c>
      <c r="B420" s="52">
        <v>0.98</v>
      </c>
      <c r="C420" s="52">
        <v>0.48</v>
      </c>
      <c r="D420" s="52">
        <v>2.23</v>
      </c>
      <c r="E420" s="52">
        <v>-0.33</v>
      </c>
      <c r="F420" s="52">
        <v>1.1599999999999999</v>
      </c>
      <c r="G420" s="52">
        <v>2.5</v>
      </c>
      <c r="H420" s="52">
        <v>0.28999999999999998</v>
      </c>
      <c r="I420" s="52">
        <v>0.12</v>
      </c>
      <c r="J420" s="52">
        <v>2.04</v>
      </c>
      <c r="K420" s="52">
        <v>0.17</v>
      </c>
      <c r="L420" s="52">
        <f t="shared" si="108"/>
        <v>0.45999999999999996</v>
      </c>
      <c r="M420" s="113">
        <f t="shared" si="109"/>
        <v>1961.333333333333</v>
      </c>
      <c r="N420" s="52">
        <f t="shared" si="125"/>
        <v>11.928802043030901</v>
      </c>
      <c r="AA420" s="52">
        <v>196104</v>
      </c>
      <c r="AB420" s="52">
        <f t="shared" si="110"/>
        <v>0.28999999999999998</v>
      </c>
      <c r="AC420" s="52">
        <f t="shared" si="111"/>
        <v>-0.5</v>
      </c>
      <c r="AD420" s="52">
        <f t="shared" si="112"/>
        <v>2.33</v>
      </c>
      <c r="AE420" s="52">
        <f t="shared" si="113"/>
        <v>0.80999999999999994</v>
      </c>
      <c r="AF420" s="52">
        <f t="shared" si="114"/>
        <v>2.06</v>
      </c>
      <c r="AH420" s="52">
        <f t="shared" si="115"/>
        <v>0</v>
      </c>
      <c r="AI420" s="52">
        <f t="shared" si="116"/>
        <v>0</v>
      </c>
      <c r="AJ420" s="52">
        <f t="shared" si="117"/>
        <v>0</v>
      </c>
      <c r="AK420" s="52">
        <f t="shared" si="118"/>
        <v>0</v>
      </c>
      <c r="AL420" s="52">
        <f t="shared" si="119"/>
        <v>0</v>
      </c>
      <c r="AN420" s="52">
        <f t="shared" si="120"/>
        <v>0</v>
      </c>
      <c r="AO420" s="52">
        <f t="shared" si="121"/>
        <v>0</v>
      </c>
      <c r="AP420" s="52">
        <f t="shared" si="122"/>
        <v>0</v>
      </c>
      <c r="AQ420" s="52">
        <f t="shared" si="123"/>
        <v>0</v>
      </c>
      <c r="AR420" s="52">
        <f t="shared" si="124"/>
        <v>0</v>
      </c>
    </row>
    <row r="421" spans="1:44">
      <c r="A421" s="52">
        <v>196105</v>
      </c>
      <c r="B421" s="52">
        <v>3.48</v>
      </c>
      <c r="C421" s="52">
        <v>4.9800000000000004</v>
      </c>
      <c r="D421" s="52">
        <v>4.8600000000000003</v>
      </c>
      <c r="E421" s="52">
        <v>3.19</v>
      </c>
      <c r="F421" s="52">
        <v>1.51</v>
      </c>
      <c r="G421" s="52">
        <v>2.82</v>
      </c>
      <c r="H421" s="52">
        <v>2.4</v>
      </c>
      <c r="I421" s="52">
        <v>1.93</v>
      </c>
      <c r="J421" s="52">
        <v>0.51</v>
      </c>
      <c r="K421" s="52">
        <v>0.18</v>
      </c>
      <c r="L421" s="52">
        <f t="shared" si="108"/>
        <v>2.58</v>
      </c>
      <c r="M421" s="113">
        <f t="shared" si="109"/>
        <v>1961.4166666666663</v>
      </c>
      <c r="N421" s="52">
        <f t="shared" si="125"/>
        <v>11.862829265475339</v>
      </c>
      <c r="AA421" s="52">
        <v>196105</v>
      </c>
      <c r="AB421" s="52">
        <f t="shared" si="110"/>
        <v>2.4</v>
      </c>
      <c r="AC421" s="52">
        <f t="shared" si="111"/>
        <v>3.01</v>
      </c>
      <c r="AD421" s="52">
        <f t="shared" si="112"/>
        <v>2.6399999999999997</v>
      </c>
      <c r="AE421" s="52">
        <f t="shared" si="113"/>
        <v>3.3</v>
      </c>
      <c r="AF421" s="52">
        <f t="shared" si="114"/>
        <v>4.6800000000000006</v>
      </c>
      <c r="AH421" s="52">
        <f t="shared" si="115"/>
        <v>0</v>
      </c>
      <c r="AI421" s="52">
        <f t="shared" si="116"/>
        <v>0</v>
      </c>
      <c r="AJ421" s="52">
        <f t="shared" si="117"/>
        <v>0</v>
      </c>
      <c r="AK421" s="52">
        <f t="shared" si="118"/>
        <v>0</v>
      </c>
      <c r="AL421" s="52">
        <f t="shared" si="119"/>
        <v>0</v>
      </c>
      <c r="AN421" s="52">
        <f t="shared" si="120"/>
        <v>0</v>
      </c>
      <c r="AO421" s="52">
        <f t="shared" si="121"/>
        <v>0</v>
      </c>
      <c r="AP421" s="52">
        <f t="shared" si="122"/>
        <v>0</v>
      </c>
      <c r="AQ421" s="52">
        <f t="shared" si="123"/>
        <v>0</v>
      </c>
      <c r="AR421" s="52">
        <f t="shared" si="124"/>
        <v>0</v>
      </c>
    </row>
    <row r="422" spans="1:44">
      <c r="A422" s="52">
        <v>196106</v>
      </c>
      <c r="B422" s="52">
        <v>-5.87</v>
      </c>
      <c r="C422" s="52">
        <v>-4.49</v>
      </c>
      <c r="D422" s="52">
        <v>-5.55</v>
      </c>
      <c r="E422" s="52">
        <v>-2.27</v>
      </c>
      <c r="F422" s="52">
        <v>-3.23</v>
      </c>
      <c r="G422" s="52">
        <v>-2.99</v>
      </c>
      <c r="H422" s="52">
        <v>-3.08</v>
      </c>
      <c r="I422" s="52">
        <v>-2.48</v>
      </c>
      <c r="J422" s="52">
        <v>-0.19</v>
      </c>
      <c r="K422" s="52">
        <v>0.2</v>
      </c>
      <c r="L422" s="52">
        <f t="shared" si="108"/>
        <v>-2.88</v>
      </c>
      <c r="M422" s="113">
        <f t="shared" si="109"/>
        <v>1961.4999999999995</v>
      </c>
      <c r="N422" s="52">
        <f t="shared" si="125"/>
        <v>12.78363549087803</v>
      </c>
      <c r="AA422" s="52">
        <v>196106</v>
      </c>
      <c r="AB422" s="52">
        <f t="shared" si="110"/>
        <v>-3.08</v>
      </c>
      <c r="AC422" s="52">
        <f t="shared" si="111"/>
        <v>-2.4700000000000002</v>
      </c>
      <c r="AD422" s="52">
        <f t="shared" si="112"/>
        <v>-3.1900000000000004</v>
      </c>
      <c r="AE422" s="52">
        <f t="shared" si="113"/>
        <v>-6.07</v>
      </c>
      <c r="AF422" s="52">
        <f t="shared" si="114"/>
        <v>-5.75</v>
      </c>
      <c r="AH422" s="52">
        <f t="shared" si="115"/>
        <v>0</v>
      </c>
      <c r="AI422" s="52">
        <f t="shared" si="116"/>
        <v>0</v>
      </c>
      <c r="AJ422" s="52">
        <f t="shared" si="117"/>
        <v>0</v>
      </c>
      <c r="AK422" s="52">
        <f t="shared" si="118"/>
        <v>0</v>
      </c>
      <c r="AL422" s="52">
        <f t="shared" si="119"/>
        <v>0</v>
      </c>
      <c r="AN422" s="52">
        <f t="shared" si="120"/>
        <v>0</v>
      </c>
      <c r="AO422" s="52">
        <f t="shared" si="121"/>
        <v>0</v>
      </c>
      <c r="AP422" s="52">
        <f t="shared" si="122"/>
        <v>0</v>
      </c>
      <c r="AQ422" s="52">
        <f t="shared" si="123"/>
        <v>0</v>
      </c>
      <c r="AR422" s="52">
        <f t="shared" si="124"/>
        <v>0</v>
      </c>
    </row>
    <row r="423" spans="1:44">
      <c r="A423" s="52">
        <v>196107</v>
      </c>
      <c r="B423" s="52">
        <v>-0.45</v>
      </c>
      <c r="C423" s="52">
        <v>1.28</v>
      </c>
      <c r="D423" s="52">
        <v>1.29</v>
      </c>
      <c r="E423" s="52">
        <v>3.11</v>
      </c>
      <c r="F423" s="52">
        <v>3.6</v>
      </c>
      <c r="G423" s="52">
        <v>1.1100000000000001</v>
      </c>
      <c r="H423" s="52">
        <v>2.83</v>
      </c>
      <c r="I423" s="52">
        <v>-1.9</v>
      </c>
      <c r="J423" s="52">
        <v>-0.13</v>
      </c>
      <c r="K423" s="52">
        <v>0.18</v>
      </c>
      <c r="L423" s="52">
        <f t="shared" si="108"/>
        <v>3.0100000000000002</v>
      </c>
      <c r="M423" s="113">
        <f t="shared" si="109"/>
        <v>1961.5833333333328</v>
      </c>
      <c r="N423" s="52">
        <f t="shared" si="125"/>
        <v>12.198936987965945</v>
      </c>
      <c r="AA423" s="52">
        <v>196107</v>
      </c>
      <c r="AB423" s="52">
        <f t="shared" si="110"/>
        <v>2.83</v>
      </c>
      <c r="AC423" s="52">
        <f t="shared" si="111"/>
        <v>2.9299999999999997</v>
      </c>
      <c r="AD423" s="52">
        <f t="shared" si="112"/>
        <v>0.93000000000000016</v>
      </c>
      <c r="AE423" s="52">
        <f t="shared" si="113"/>
        <v>-0.63</v>
      </c>
      <c r="AF423" s="52">
        <f t="shared" si="114"/>
        <v>1.1100000000000001</v>
      </c>
      <c r="AH423" s="52">
        <f t="shared" si="115"/>
        <v>0</v>
      </c>
      <c r="AI423" s="52">
        <f t="shared" si="116"/>
        <v>0</v>
      </c>
      <c r="AJ423" s="52">
        <f t="shared" si="117"/>
        <v>0</v>
      </c>
      <c r="AK423" s="52">
        <f t="shared" si="118"/>
        <v>0</v>
      </c>
      <c r="AL423" s="52">
        <f t="shared" si="119"/>
        <v>0</v>
      </c>
      <c r="AN423" s="52">
        <f t="shared" si="120"/>
        <v>0</v>
      </c>
      <c r="AO423" s="52">
        <f t="shared" si="121"/>
        <v>0</v>
      </c>
      <c r="AP423" s="52">
        <f t="shared" si="122"/>
        <v>0</v>
      </c>
      <c r="AQ423" s="52">
        <f t="shared" si="123"/>
        <v>0</v>
      </c>
      <c r="AR423" s="52">
        <f t="shared" si="124"/>
        <v>0</v>
      </c>
    </row>
    <row r="424" spans="1:44">
      <c r="A424" s="52">
        <v>196108</v>
      </c>
      <c r="B424" s="52">
        <v>0.62</v>
      </c>
      <c r="C424" s="52">
        <v>0.35</v>
      </c>
      <c r="D424" s="52">
        <v>1.1100000000000001</v>
      </c>
      <c r="E424" s="52">
        <v>3.19</v>
      </c>
      <c r="F424" s="52">
        <v>2</v>
      </c>
      <c r="G424" s="52">
        <v>2.3199999999999998</v>
      </c>
      <c r="H424" s="52">
        <v>2.57</v>
      </c>
      <c r="I424" s="52">
        <v>-1.81</v>
      </c>
      <c r="J424" s="52">
        <v>-0.19</v>
      </c>
      <c r="K424" s="52">
        <v>0.14000000000000001</v>
      </c>
      <c r="L424" s="52">
        <f t="shared" si="108"/>
        <v>2.71</v>
      </c>
      <c r="M424" s="113">
        <f t="shared" si="109"/>
        <v>1961.6666666666661</v>
      </c>
      <c r="N424" s="52">
        <f t="shared" si="125"/>
        <v>12.156597535345307</v>
      </c>
      <c r="AA424" s="52">
        <v>196108</v>
      </c>
      <c r="AB424" s="52">
        <f t="shared" si="110"/>
        <v>2.57</v>
      </c>
      <c r="AC424" s="52">
        <f t="shared" si="111"/>
        <v>3.05</v>
      </c>
      <c r="AD424" s="52">
        <f t="shared" si="112"/>
        <v>2.1799999999999997</v>
      </c>
      <c r="AE424" s="52">
        <f t="shared" si="113"/>
        <v>0.48</v>
      </c>
      <c r="AF424" s="52">
        <f t="shared" si="114"/>
        <v>0.97000000000000008</v>
      </c>
      <c r="AH424" s="52">
        <f t="shared" si="115"/>
        <v>0</v>
      </c>
      <c r="AI424" s="52">
        <f t="shared" si="116"/>
        <v>0</v>
      </c>
      <c r="AJ424" s="52">
        <f t="shared" si="117"/>
        <v>0</v>
      </c>
      <c r="AK424" s="52">
        <f t="shared" si="118"/>
        <v>0</v>
      </c>
      <c r="AL424" s="52">
        <f t="shared" si="119"/>
        <v>0</v>
      </c>
      <c r="AN424" s="52">
        <f t="shared" si="120"/>
        <v>0</v>
      </c>
      <c r="AO424" s="52">
        <f t="shared" si="121"/>
        <v>0</v>
      </c>
      <c r="AP424" s="52">
        <f t="shared" si="122"/>
        <v>0</v>
      </c>
      <c r="AQ424" s="52">
        <f t="shared" si="123"/>
        <v>0</v>
      </c>
      <c r="AR424" s="52">
        <f t="shared" si="124"/>
        <v>0</v>
      </c>
    </row>
    <row r="425" spans="1:44">
      <c r="A425" s="52">
        <v>196109</v>
      </c>
      <c r="B425" s="52">
        <v>-4.92</v>
      </c>
      <c r="C425" s="52">
        <v>-3.22</v>
      </c>
      <c r="D425" s="52">
        <v>-3.23</v>
      </c>
      <c r="E425" s="52">
        <v>-1.1399999999999999</v>
      </c>
      <c r="F425" s="52">
        <v>-3.07</v>
      </c>
      <c r="G425" s="52">
        <v>-3.78</v>
      </c>
      <c r="H425" s="52">
        <v>-2.15</v>
      </c>
      <c r="I425" s="52">
        <v>-1.1200000000000001</v>
      </c>
      <c r="J425" s="52">
        <v>-0.48</v>
      </c>
      <c r="K425" s="52">
        <v>0.17</v>
      </c>
      <c r="L425" s="52">
        <f t="shared" si="108"/>
        <v>-1.98</v>
      </c>
      <c r="M425" s="113">
        <f t="shared" si="109"/>
        <v>1961.7499999999993</v>
      </c>
      <c r="N425" s="52">
        <f t="shared" si="125"/>
        <v>9.9056141106491182</v>
      </c>
      <c r="AA425" s="52">
        <v>196109</v>
      </c>
      <c r="AB425" s="52">
        <f t="shared" si="110"/>
        <v>-2.15</v>
      </c>
      <c r="AC425" s="52">
        <f t="shared" si="111"/>
        <v>-1.3099999999999998</v>
      </c>
      <c r="AD425" s="52">
        <f t="shared" si="112"/>
        <v>-3.9499999999999997</v>
      </c>
      <c r="AE425" s="52">
        <f t="shared" si="113"/>
        <v>-5.09</v>
      </c>
      <c r="AF425" s="52">
        <f t="shared" si="114"/>
        <v>-3.4</v>
      </c>
      <c r="AH425" s="52">
        <f t="shared" si="115"/>
        <v>0</v>
      </c>
      <c r="AI425" s="52">
        <f t="shared" si="116"/>
        <v>0</v>
      </c>
      <c r="AJ425" s="52">
        <f t="shared" si="117"/>
        <v>0</v>
      </c>
      <c r="AK425" s="52">
        <f t="shared" si="118"/>
        <v>0</v>
      </c>
      <c r="AL425" s="52">
        <f t="shared" si="119"/>
        <v>0</v>
      </c>
      <c r="AN425" s="52">
        <f t="shared" si="120"/>
        <v>0</v>
      </c>
      <c r="AO425" s="52">
        <f t="shared" si="121"/>
        <v>0</v>
      </c>
      <c r="AP425" s="52">
        <f t="shared" si="122"/>
        <v>0</v>
      </c>
      <c r="AQ425" s="52">
        <f t="shared" si="123"/>
        <v>0</v>
      </c>
      <c r="AR425" s="52">
        <f t="shared" si="124"/>
        <v>0</v>
      </c>
    </row>
    <row r="426" spans="1:44">
      <c r="A426" s="52">
        <v>196110</v>
      </c>
      <c r="B426" s="52">
        <v>-0.09</v>
      </c>
      <c r="C426" s="52">
        <v>3.28</v>
      </c>
      <c r="D426" s="52">
        <v>0.27</v>
      </c>
      <c r="E426" s="52">
        <v>2.27</v>
      </c>
      <c r="F426" s="52">
        <v>3.98</v>
      </c>
      <c r="G426" s="52">
        <v>3.13</v>
      </c>
      <c r="H426" s="52">
        <v>2.57</v>
      </c>
      <c r="I426" s="52">
        <v>-1.98</v>
      </c>
      <c r="J426" s="52">
        <v>0.61</v>
      </c>
      <c r="K426" s="52">
        <v>0.19</v>
      </c>
      <c r="L426" s="52">
        <f t="shared" si="108"/>
        <v>2.76</v>
      </c>
      <c r="M426" s="113">
        <f t="shared" si="109"/>
        <v>1961.8333333333326</v>
      </c>
      <c r="N426" s="52">
        <f t="shared" si="125"/>
        <v>9.453074055084361</v>
      </c>
      <c r="AA426" s="52">
        <v>196110</v>
      </c>
      <c r="AB426" s="52">
        <f t="shared" si="110"/>
        <v>2.57</v>
      </c>
      <c r="AC426" s="52">
        <f t="shared" si="111"/>
        <v>2.08</v>
      </c>
      <c r="AD426" s="52">
        <f t="shared" si="112"/>
        <v>2.94</v>
      </c>
      <c r="AE426" s="52">
        <f t="shared" si="113"/>
        <v>-0.28000000000000003</v>
      </c>
      <c r="AF426" s="52">
        <f t="shared" si="114"/>
        <v>8.0000000000000016E-2</v>
      </c>
      <c r="AH426" s="52">
        <f t="shared" si="115"/>
        <v>0</v>
      </c>
      <c r="AI426" s="52">
        <f t="shared" si="116"/>
        <v>0</v>
      </c>
      <c r="AJ426" s="52">
        <f t="shared" si="117"/>
        <v>0</v>
      </c>
      <c r="AK426" s="52">
        <f t="shared" si="118"/>
        <v>0</v>
      </c>
      <c r="AL426" s="52">
        <f t="shared" si="119"/>
        <v>0</v>
      </c>
      <c r="AN426" s="52">
        <f t="shared" si="120"/>
        <v>0</v>
      </c>
      <c r="AO426" s="52">
        <f t="shared" si="121"/>
        <v>0</v>
      </c>
      <c r="AP426" s="52">
        <f t="shared" si="122"/>
        <v>0</v>
      </c>
      <c r="AQ426" s="52">
        <f t="shared" si="123"/>
        <v>0</v>
      </c>
      <c r="AR426" s="52">
        <f t="shared" si="124"/>
        <v>0</v>
      </c>
    </row>
    <row r="427" spans="1:44">
      <c r="A427" s="52">
        <v>196111</v>
      </c>
      <c r="B427" s="52">
        <v>5.88</v>
      </c>
      <c r="C427" s="52">
        <v>5.74</v>
      </c>
      <c r="D427" s="52">
        <v>4.75</v>
      </c>
      <c r="E427" s="52">
        <v>4.91</v>
      </c>
      <c r="F427" s="52">
        <v>4.0599999999999996</v>
      </c>
      <c r="G427" s="52">
        <v>4.24</v>
      </c>
      <c r="H427" s="52">
        <v>4.45</v>
      </c>
      <c r="I427" s="52">
        <v>1.05</v>
      </c>
      <c r="J427" s="52">
        <v>-0.9</v>
      </c>
      <c r="K427" s="52">
        <v>0.15</v>
      </c>
      <c r="L427" s="52">
        <f t="shared" si="108"/>
        <v>4.6000000000000005</v>
      </c>
      <c r="M427" s="113">
        <f t="shared" si="109"/>
        <v>1961.9166666666658</v>
      </c>
      <c r="N427" s="52">
        <f t="shared" si="125"/>
        <v>9.3894578215048288</v>
      </c>
      <c r="AA427" s="52">
        <v>196111</v>
      </c>
      <c r="AB427" s="52">
        <f t="shared" si="110"/>
        <v>4.45</v>
      </c>
      <c r="AC427" s="52">
        <f t="shared" si="111"/>
        <v>4.76</v>
      </c>
      <c r="AD427" s="52">
        <f t="shared" si="112"/>
        <v>4.09</v>
      </c>
      <c r="AE427" s="52">
        <f t="shared" si="113"/>
        <v>5.7299999999999995</v>
      </c>
      <c r="AF427" s="52">
        <f t="shared" si="114"/>
        <v>4.5999999999999996</v>
      </c>
      <c r="AH427" s="52">
        <f t="shared" si="115"/>
        <v>0</v>
      </c>
      <c r="AI427" s="52">
        <f t="shared" si="116"/>
        <v>0</v>
      </c>
      <c r="AJ427" s="52">
        <f t="shared" si="117"/>
        <v>0</v>
      </c>
      <c r="AK427" s="52">
        <f t="shared" si="118"/>
        <v>0</v>
      </c>
      <c r="AL427" s="52">
        <f t="shared" si="119"/>
        <v>0</v>
      </c>
      <c r="AN427" s="52">
        <f t="shared" si="120"/>
        <v>0</v>
      </c>
      <c r="AO427" s="52">
        <f t="shared" si="121"/>
        <v>0</v>
      </c>
      <c r="AP427" s="52">
        <f t="shared" si="122"/>
        <v>0</v>
      </c>
      <c r="AQ427" s="52">
        <f t="shared" si="123"/>
        <v>0</v>
      </c>
      <c r="AR427" s="52">
        <f t="shared" si="124"/>
        <v>0</v>
      </c>
    </row>
    <row r="428" spans="1:44">
      <c r="A428" s="52">
        <v>196112</v>
      </c>
      <c r="B428" s="52">
        <v>-2.04</v>
      </c>
      <c r="C428" s="52">
        <v>0.22</v>
      </c>
      <c r="D428" s="52">
        <v>0.37</v>
      </c>
      <c r="E428" s="52">
        <v>-0.21</v>
      </c>
      <c r="F428" s="52">
        <v>0.34</v>
      </c>
      <c r="G428" s="52">
        <v>1.79</v>
      </c>
      <c r="H428" s="52">
        <v>-0.18</v>
      </c>
      <c r="I428" s="52">
        <v>-1.1200000000000001</v>
      </c>
      <c r="J428" s="52">
        <v>2.21</v>
      </c>
      <c r="K428" s="52">
        <v>0.19</v>
      </c>
      <c r="L428" s="52">
        <f t="shared" si="108"/>
        <v>1.0000000000000009E-2</v>
      </c>
      <c r="M428" s="113">
        <f t="shared" si="109"/>
        <v>1961.9999999999991</v>
      </c>
      <c r="N428" s="52">
        <f t="shared" si="125"/>
        <v>9.276331563324332</v>
      </c>
      <c r="AA428" s="52">
        <v>196112</v>
      </c>
      <c r="AB428" s="52">
        <f t="shared" si="110"/>
        <v>-0.18</v>
      </c>
      <c r="AC428" s="52">
        <f t="shared" si="111"/>
        <v>-0.4</v>
      </c>
      <c r="AD428" s="52">
        <f t="shared" si="112"/>
        <v>1.6</v>
      </c>
      <c r="AE428" s="52">
        <f t="shared" si="113"/>
        <v>-2.23</v>
      </c>
      <c r="AF428" s="52">
        <f t="shared" si="114"/>
        <v>0.18</v>
      </c>
      <c r="AH428" s="52">
        <f t="shared" si="115"/>
        <v>0</v>
      </c>
      <c r="AI428" s="52">
        <f t="shared" si="116"/>
        <v>0</v>
      </c>
      <c r="AJ428" s="52">
        <f t="shared" si="117"/>
        <v>0</v>
      </c>
      <c r="AK428" s="52">
        <f t="shared" si="118"/>
        <v>0</v>
      </c>
      <c r="AL428" s="52">
        <f t="shared" si="119"/>
        <v>0</v>
      </c>
      <c r="AN428" s="52">
        <f t="shared" si="120"/>
        <v>0</v>
      </c>
      <c r="AO428" s="52">
        <f t="shared" si="121"/>
        <v>0</v>
      </c>
      <c r="AP428" s="52">
        <f t="shared" si="122"/>
        <v>0</v>
      </c>
      <c r="AQ428" s="52">
        <f t="shared" si="123"/>
        <v>0</v>
      </c>
      <c r="AR428" s="52">
        <f t="shared" si="124"/>
        <v>0</v>
      </c>
    </row>
    <row r="429" spans="1:44">
      <c r="A429" s="52">
        <v>196201</v>
      </c>
      <c r="B429" s="52">
        <v>-2.39</v>
      </c>
      <c r="C429" s="52">
        <v>-0.82</v>
      </c>
      <c r="D429" s="52">
        <v>2.21</v>
      </c>
      <c r="E429" s="52">
        <v>-5.0199999999999996</v>
      </c>
      <c r="F429" s="52">
        <v>-1.87</v>
      </c>
      <c r="G429" s="52">
        <v>0.36</v>
      </c>
      <c r="H429" s="52">
        <v>-3.87</v>
      </c>
      <c r="I429" s="52">
        <v>1.84</v>
      </c>
      <c r="J429" s="52">
        <v>4.99</v>
      </c>
      <c r="K429" s="52">
        <v>0.24</v>
      </c>
      <c r="L429" s="52">
        <f t="shared" si="108"/>
        <v>-3.63</v>
      </c>
      <c r="M429" s="113">
        <f t="shared" si="109"/>
        <v>1962.0833333333333</v>
      </c>
      <c r="N429" s="52">
        <f t="shared" si="125"/>
        <v>9.6007665413662782</v>
      </c>
      <c r="AA429" s="52">
        <v>196201</v>
      </c>
      <c r="AB429" s="52">
        <f t="shared" si="110"/>
        <v>-3.87</v>
      </c>
      <c r="AC429" s="52">
        <f t="shared" si="111"/>
        <v>-5.26</v>
      </c>
      <c r="AD429" s="52">
        <f t="shared" si="112"/>
        <v>0.12</v>
      </c>
      <c r="AE429" s="52">
        <f t="shared" si="113"/>
        <v>-2.63</v>
      </c>
      <c r="AF429" s="52">
        <f t="shared" si="114"/>
        <v>1.97</v>
      </c>
      <c r="AH429" s="52">
        <f t="shared" si="115"/>
        <v>0</v>
      </c>
      <c r="AI429" s="52">
        <f t="shared" si="116"/>
        <v>0</v>
      </c>
      <c r="AJ429" s="52">
        <f t="shared" si="117"/>
        <v>0</v>
      </c>
      <c r="AK429" s="52">
        <f t="shared" si="118"/>
        <v>0</v>
      </c>
      <c r="AL429" s="52">
        <f t="shared" si="119"/>
        <v>0</v>
      </c>
      <c r="AN429" s="52">
        <f t="shared" si="120"/>
        <v>0</v>
      </c>
      <c r="AO429" s="52">
        <f t="shared" si="121"/>
        <v>0</v>
      </c>
      <c r="AP429" s="52">
        <f t="shared" si="122"/>
        <v>0</v>
      </c>
      <c r="AQ429" s="52">
        <f t="shared" si="123"/>
        <v>0</v>
      </c>
      <c r="AR429" s="52">
        <f t="shared" si="124"/>
        <v>0</v>
      </c>
    </row>
    <row r="430" spans="1:44">
      <c r="A430" s="52">
        <v>196202</v>
      </c>
      <c r="B430" s="52">
        <v>0.63</v>
      </c>
      <c r="C430" s="52">
        <v>0.74</v>
      </c>
      <c r="D430" s="52">
        <v>1.79</v>
      </c>
      <c r="E430" s="52">
        <v>1.86</v>
      </c>
      <c r="F430" s="52">
        <v>2.38</v>
      </c>
      <c r="G430" s="52">
        <v>2.4900000000000002</v>
      </c>
      <c r="H430" s="52">
        <v>1.81</v>
      </c>
      <c r="I430" s="52">
        <v>-1.19</v>
      </c>
      <c r="J430" s="52">
        <v>0.89</v>
      </c>
      <c r="K430" s="52">
        <v>0.2</v>
      </c>
      <c r="L430" s="52">
        <f t="shared" si="108"/>
        <v>2.0100000000000002</v>
      </c>
      <c r="M430" s="113">
        <f t="shared" si="109"/>
        <v>1962.1666666666665</v>
      </c>
      <c r="N430" s="52">
        <f t="shared" si="125"/>
        <v>9.2464219123841715</v>
      </c>
      <c r="AA430" s="52">
        <v>196202</v>
      </c>
      <c r="AB430" s="52">
        <f t="shared" si="110"/>
        <v>1.81</v>
      </c>
      <c r="AC430" s="52">
        <f t="shared" si="111"/>
        <v>1.6600000000000001</v>
      </c>
      <c r="AD430" s="52">
        <f t="shared" si="112"/>
        <v>2.29</v>
      </c>
      <c r="AE430" s="52">
        <f t="shared" si="113"/>
        <v>0.43</v>
      </c>
      <c r="AF430" s="52">
        <f t="shared" si="114"/>
        <v>1.59</v>
      </c>
      <c r="AH430" s="52">
        <f t="shared" si="115"/>
        <v>0</v>
      </c>
      <c r="AI430" s="52">
        <f t="shared" si="116"/>
        <v>0</v>
      </c>
      <c r="AJ430" s="52">
        <f t="shared" si="117"/>
        <v>0</v>
      </c>
      <c r="AK430" s="52">
        <f t="shared" si="118"/>
        <v>0</v>
      </c>
      <c r="AL430" s="52">
        <f t="shared" si="119"/>
        <v>0</v>
      </c>
      <c r="AN430" s="52">
        <f t="shared" si="120"/>
        <v>0</v>
      </c>
      <c r="AO430" s="52">
        <f t="shared" si="121"/>
        <v>0</v>
      </c>
      <c r="AP430" s="52">
        <f t="shared" si="122"/>
        <v>0</v>
      </c>
      <c r="AQ430" s="52">
        <f t="shared" si="123"/>
        <v>0</v>
      </c>
      <c r="AR430" s="52">
        <f t="shared" si="124"/>
        <v>0</v>
      </c>
    </row>
    <row r="431" spans="1:44">
      <c r="A431" s="52">
        <v>196203</v>
      </c>
      <c r="B431" s="52">
        <v>-0.45</v>
      </c>
      <c r="C431" s="52">
        <v>-1.06</v>
      </c>
      <c r="D431" s="52">
        <v>-0.63</v>
      </c>
      <c r="E431" s="52">
        <v>-0.35</v>
      </c>
      <c r="F431" s="52">
        <v>-0.31</v>
      </c>
      <c r="G431" s="52">
        <v>-2.17</v>
      </c>
      <c r="H431" s="52">
        <v>-0.68</v>
      </c>
      <c r="I431" s="52">
        <v>0.23</v>
      </c>
      <c r="J431" s="52">
        <v>-1.01</v>
      </c>
      <c r="K431" s="52">
        <v>0.2</v>
      </c>
      <c r="L431" s="52">
        <f t="shared" si="108"/>
        <v>-0.48000000000000004</v>
      </c>
      <c r="M431" s="113">
        <f t="shared" si="109"/>
        <v>1962.2499999999998</v>
      </c>
      <c r="N431" s="52">
        <f t="shared" si="125"/>
        <v>9.0865655077852558</v>
      </c>
      <c r="AA431" s="52">
        <v>196203</v>
      </c>
      <c r="AB431" s="52">
        <f t="shared" si="110"/>
        <v>-0.68</v>
      </c>
      <c r="AC431" s="52">
        <f t="shared" si="111"/>
        <v>-0.55000000000000004</v>
      </c>
      <c r="AD431" s="52">
        <f t="shared" si="112"/>
        <v>-2.37</v>
      </c>
      <c r="AE431" s="52">
        <f t="shared" si="113"/>
        <v>-0.65</v>
      </c>
      <c r="AF431" s="52">
        <f t="shared" si="114"/>
        <v>-0.83000000000000007</v>
      </c>
      <c r="AH431" s="52">
        <f t="shared" si="115"/>
        <v>0</v>
      </c>
      <c r="AI431" s="52">
        <f t="shared" si="116"/>
        <v>0</v>
      </c>
      <c r="AJ431" s="52">
        <f t="shared" si="117"/>
        <v>0</v>
      </c>
      <c r="AK431" s="52">
        <f t="shared" si="118"/>
        <v>0</v>
      </c>
      <c r="AL431" s="52">
        <f t="shared" si="119"/>
        <v>0</v>
      </c>
      <c r="AN431" s="52">
        <f t="shared" si="120"/>
        <v>0</v>
      </c>
      <c r="AO431" s="52">
        <f t="shared" si="121"/>
        <v>0</v>
      </c>
      <c r="AP431" s="52">
        <f t="shared" si="122"/>
        <v>0</v>
      </c>
      <c r="AQ431" s="52">
        <f t="shared" si="123"/>
        <v>0</v>
      </c>
      <c r="AR431" s="52">
        <f t="shared" si="124"/>
        <v>0</v>
      </c>
    </row>
    <row r="432" spans="1:44">
      <c r="A432" s="52">
        <v>196204</v>
      </c>
      <c r="B432" s="52">
        <v>-7.22</v>
      </c>
      <c r="C432" s="52">
        <v>-7.33</v>
      </c>
      <c r="D432" s="52">
        <v>-6.78</v>
      </c>
      <c r="E432" s="52">
        <v>-6.62</v>
      </c>
      <c r="F432" s="52">
        <v>-5.63</v>
      </c>
      <c r="G432" s="52">
        <v>-6.12</v>
      </c>
      <c r="H432" s="52">
        <v>-6.59</v>
      </c>
      <c r="I432" s="52">
        <v>-0.98</v>
      </c>
      <c r="J432" s="52">
        <v>0.48</v>
      </c>
      <c r="K432" s="52">
        <v>0.22</v>
      </c>
      <c r="L432" s="52">
        <f t="shared" si="108"/>
        <v>-6.37</v>
      </c>
      <c r="M432" s="113">
        <f t="shared" si="109"/>
        <v>1962.333333333333</v>
      </c>
      <c r="N432" s="52">
        <f t="shared" si="125"/>
        <v>11.58676988481416</v>
      </c>
      <c r="AA432" s="52">
        <v>196204</v>
      </c>
      <c r="AB432" s="52">
        <f t="shared" si="110"/>
        <v>-6.59</v>
      </c>
      <c r="AC432" s="52">
        <f t="shared" si="111"/>
        <v>-6.84</v>
      </c>
      <c r="AD432" s="52">
        <f t="shared" si="112"/>
        <v>-6.34</v>
      </c>
      <c r="AE432" s="52">
        <f t="shared" si="113"/>
        <v>-7.4399999999999995</v>
      </c>
      <c r="AF432" s="52">
        <f t="shared" si="114"/>
        <v>-7</v>
      </c>
      <c r="AH432" s="52">
        <f t="shared" si="115"/>
        <v>0</v>
      </c>
      <c r="AI432" s="52">
        <f t="shared" si="116"/>
        <v>0</v>
      </c>
      <c r="AJ432" s="52">
        <f t="shared" si="117"/>
        <v>0</v>
      </c>
      <c r="AK432" s="52">
        <f t="shared" si="118"/>
        <v>0</v>
      </c>
      <c r="AL432" s="52">
        <f t="shared" si="119"/>
        <v>0</v>
      </c>
      <c r="AN432" s="52">
        <f t="shared" si="120"/>
        <v>0</v>
      </c>
      <c r="AO432" s="52">
        <f t="shared" si="121"/>
        <v>0</v>
      </c>
      <c r="AP432" s="52">
        <f t="shared" si="122"/>
        <v>0</v>
      </c>
      <c r="AQ432" s="52">
        <f t="shared" si="123"/>
        <v>0</v>
      </c>
      <c r="AR432" s="52">
        <f t="shared" si="124"/>
        <v>0</v>
      </c>
    </row>
    <row r="433" spans="1:44">
      <c r="A433" s="52">
        <v>196205</v>
      </c>
      <c r="B433" s="52">
        <v>-11.33</v>
      </c>
      <c r="C433" s="52">
        <v>-10.3</v>
      </c>
      <c r="D433" s="52">
        <v>-9.5500000000000007</v>
      </c>
      <c r="E433" s="52">
        <v>-9.07</v>
      </c>
      <c r="F433" s="52">
        <v>-6.86</v>
      </c>
      <c r="G433" s="52">
        <v>-6.22</v>
      </c>
      <c r="H433" s="52">
        <v>-8.65</v>
      </c>
      <c r="I433" s="52">
        <v>-3.01</v>
      </c>
      <c r="J433" s="52">
        <v>2.31</v>
      </c>
      <c r="K433" s="52">
        <v>0.24</v>
      </c>
      <c r="L433" s="52">
        <f t="shared" si="108"/>
        <v>-8.41</v>
      </c>
      <c r="M433" s="113">
        <f t="shared" si="109"/>
        <v>1962.4166666666663</v>
      </c>
      <c r="N433" s="52">
        <f t="shared" si="125"/>
        <v>14.09448989692587</v>
      </c>
      <c r="AA433" s="52">
        <v>196205</v>
      </c>
      <c r="AB433" s="52">
        <f t="shared" si="110"/>
        <v>-8.65</v>
      </c>
      <c r="AC433" s="52">
        <f t="shared" si="111"/>
        <v>-9.31</v>
      </c>
      <c r="AD433" s="52">
        <f t="shared" si="112"/>
        <v>-6.46</v>
      </c>
      <c r="AE433" s="52">
        <f t="shared" si="113"/>
        <v>-11.57</v>
      </c>
      <c r="AF433" s="52">
        <f t="shared" si="114"/>
        <v>-9.7900000000000009</v>
      </c>
      <c r="AH433" s="52">
        <f t="shared" si="115"/>
        <v>0</v>
      </c>
      <c r="AI433" s="52">
        <f t="shared" si="116"/>
        <v>0</v>
      </c>
      <c r="AJ433" s="52">
        <f t="shared" si="117"/>
        <v>0</v>
      </c>
      <c r="AK433" s="52">
        <f t="shared" si="118"/>
        <v>0</v>
      </c>
      <c r="AL433" s="52">
        <f t="shared" si="119"/>
        <v>0</v>
      </c>
      <c r="AN433" s="52">
        <f t="shared" si="120"/>
        <v>0</v>
      </c>
      <c r="AO433" s="52">
        <f t="shared" si="121"/>
        <v>0</v>
      </c>
      <c r="AP433" s="52">
        <f t="shared" si="122"/>
        <v>0</v>
      </c>
      <c r="AQ433" s="52">
        <f t="shared" si="123"/>
        <v>0</v>
      </c>
      <c r="AR433" s="52">
        <f t="shared" si="124"/>
        <v>0</v>
      </c>
    </row>
    <row r="434" spans="1:44">
      <c r="A434" s="52">
        <v>196206</v>
      </c>
      <c r="B434" s="52">
        <v>-10.29</v>
      </c>
      <c r="C434" s="52">
        <v>-7.52</v>
      </c>
      <c r="D434" s="52">
        <v>-7.07</v>
      </c>
      <c r="E434" s="52">
        <v>-9.02</v>
      </c>
      <c r="F434" s="52">
        <v>-6.91</v>
      </c>
      <c r="G434" s="52">
        <v>-6.65</v>
      </c>
      <c r="H434" s="52">
        <v>-8.4700000000000006</v>
      </c>
      <c r="I434" s="52">
        <v>-0.77</v>
      </c>
      <c r="J434" s="52">
        <v>2.8</v>
      </c>
      <c r="K434" s="52">
        <v>0.2</v>
      </c>
      <c r="L434" s="52">
        <f t="shared" si="108"/>
        <v>-8.2700000000000014</v>
      </c>
      <c r="M434" s="113">
        <f t="shared" si="109"/>
        <v>1962.4999999999995</v>
      </c>
      <c r="N434" s="52">
        <f t="shared" si="125"/>
        <v>15.911534981092977</v>
      </c>
      <c r="AA434" s="52">
        <v>196206</v>
      </c>
      <c r="AB434" s="52">
        <f t="shared" si="110"/>
        <v>-8.4700000000000006</v>
      </c>
      <c r="AC434" s="52">
        <f t="shared" si="111"/>
        <v>-9.2199999999999989</v>
      </c>
      <c r="AD434" s="52">
        <f t="shared" si="112"/>
        <v>-6.8500000000000005</v>
      </c>
      <c r="AE434" s="52">
        <f t="shared" si="113"/>
        <v>-10.489999999999998</v>
      </c>
      <c r="AF434" s="52">
        <f t="shared" si="114"/>
        <v>-7.2700000000000005</v>
      </c>
      <c r="AH434" s="52">
        <f t="shared" si="115"/>
        <v>0</v>
      </c>
      <c r="AI434" s="52">
        <f t="shared" si="116"/>
        <v>0</v>
      </c>
      <c r="AJ434" s="52">
        <f t="shared" si="117"/>
        <v>0</v>
      </c>
      <c r="AK434" s="52">
        <f t="shared" si="118"/>
        <v>0</v>
      </c>
      <c r="AL434" s="52">
        <f t="shared" si="119"/>
        <v>0</v>
      </c>
      <c r="AN434" s="52">
        <f t="shared" si="120"/>
        <v>0</v>
      </c>
      <c r="AO434" s="52">
        <f t="shared" si="121"/>
        <v>0</v>
      </c>
      <c r="AP434" s="52">
        <f t="shared" si="122"/>
        <v>0</v>
      </c>
      <c r="AQ434" s="52">
        <f t="shared" si="123"/>
        <v>0</v>
      </c>
      <c r="AR434" s="52">
        <f t="shared" si="124"/>
        <v>0</v>
      </c>
    </row>
    <row r="435" spans="1:44">
      <c r="A435" s="52">
        <v>196207</v>
      </c>
      <c r="B435" s="52">
        <v>9.3000000000000007</v>
      </c>
      <c r="C435" s="52">
        <v>5.83</v>
      </c>
      <c r="D435" s="52">
        <v>6.54</v>
      </c>
      <c r="E435" s="52">
        <v>8.0399999999999991</v>
      </c>
      <c r="F435" s="52">
        <v>5.23</v>
      </c>
      <c r="G435" s="52">
        <v>3.59</v>
      </c>
      <c r="H435" s="52">
        <v>6.28</v>
      </c>
      <c r="I435" s="52">
        <v>1.6</v>
      </c>
      <c r="J435" s="52">
        <v>-3.6</v>
      </c>
      <c r="K435" s="52">
        <v>0.27</v>
      </c>
      <c r="L435" s="52">
        <f t="shared" si="108"/>
        <v>6.5500000000000007</v>
      </c>
      <c r="M435" s="113">
        <f t="shared" si="109"/>
        <v>1962.5833333333328</v>
      </c>
      <c r="N435" s="52">
        <f t="shared" si="125"/>
        <v>17.223350692908422</v>
      </c>
      <c r="AA435" s="52">
        <v>196207</v>
      </c>
      <c r="AB435" s="52">
        <f t="shared" si="110"/>
        <v>6.28</v>
      </c>
      <c r="AC435" s="52">
        <f t="shared" si="111"/>
        <v>7.77</v>
      </c>
      <c r="AD435" s="52">
        <f t="shared" si="112"/>
        <v>3.32</v>
      </c>
      <c r="AE435" s="52">
        <f t="shared" si="113"/>
        <v>9.0300000000000011</v>
      </c>
      <c r="AF435" s="52">
        <f t="shared" si="114"/>
        <v>6.27</v>
      </c>
      <c r="AH435" s="52">
        <f t="shared" si="115"/>
        <v>0</v>
      </c>
      <c r="AI435" s="52">
        <f t="shared" si="116"/>
        <v>0</v>
      </c>
      <c r="AJ435" s="52">
        <f t="shared" si="117"/>
        <v>0</v>
      </c>
      <c r="AK435" s="52">
        <f t="shared" si="118"/>
        <v>0</v>
      </c>
      <c r="AL435" s="52">
        <f t="shared" si="119"/>
        <v>0</v>
      </c>
      <c r="AN435" s="52">
        <f t="shared" si="120"/>
        <v>0</v>
      </c>
      <c r="AO435" s="52">
        <f t="shared" si="121"/>
        <v>0</v>
      </c>
      <c r="AP435" s="52">
        <f t="shared" si="122"/>
        <v>0</v>
      </c>
      <c r="AQ435" s="52">
        <f t="shared" si="123"/>
        <v>0</v>
      </c>
      <c r="AR435" s="52">
        <f t="shared" si="124"/>
        <v>0</v>
      </c>
    </row>
    <row r="436" spans="1:44">
      <c r="A436" s="52">
        <v>196208</v>
      </c>
      <c r="B436" s="52">
        <v>4.63</v>
      </c>
      <c r="C436" s="52">
        <v>3.48</v>
      </c>
      <c r="D436" s="52">
        <v>2.46</v>
      </c>
      <c r="E436" s="52">
        <v>2.74</v>
      </c>
      <c r="F436" s="52">
        <v>1.65</v>
      </c>
      <c r="G436" s="52">
        <v>2.4500000000000002</v>
      </c>
      <c r="H436" s="52">
        <v>2.13</v>
      </c>
      <c r="I436" s="52">
        <v>1.24</v>
      </c>
      <c r="J436" s="52">
        <v>-1.24</v>
      </c>
      <c r="K436" s="52">
        <v>0.23</v>
      </c>
      <c r="L436" s="52">
        <f t="shared" si="108"/>
        <v>2.36</v>
      </c>
      <c r="M436" s="113">
        <f t="shared" si="109"/>
        <v>1962.6666666666661</v>
      </c>
      <c r="N436" s="52">
        <f t="shared" si="125"/>
        <v>17.127095757626542</v>
      </c>
      <c r="AA436" s="52">
        <v>196208</v>
      </c>
      <c r="AB436" s="52">
        <f t="shared" si="110"/>
        <v>2.13</v>
      </c>
      <c r="AC436" s="52">
        <f t="shared" si="111"/>
        <v>2.5100000000000002</v>
      </c>
      <c r="AD436" s="52">
        <f t="shared" si="112"/>
        <v>2.2200000000000002</v>
      </c>
      <c r="AE436" s="52">
        <f t="shared" si="113"/>
        <v>4.3999999999999995</v>
      </c>
      <c r="AF436" s="52">
        <f t="shared" si="114"/>
        <v>2.23</v>
      </c>
      <c r="AH436" s="52">
        <f t="shared" si="115"/>
        <v>0</v>
      </c>
      <c r="AI436" s="52">
        <f t="shared" si="116"/>
        <v>0</v>
      </c>
      <c r="AJ436" s="52">
        <f t="shared" si="117"/>
        <v>0</v>
      </c>
      <c r="AK436" s="52">
        <f t="shared" si="118"/>
        <v>0</v>
      </c>
      <c r="AL436" s="52">
        <f t="shared" si="119"/>
        <v>0</v>
      </c>
      <c r="AN436" s="52">
        <f t="shared" si="120"/>
        <v>0</v>
      </c>
      <c r="AO436" s="52">
        <f t="shared" si="121"/>
        <v>0</v>
      </c>
      <c r="AP436" s="52">
        <f t="shared" si="122"/>
        <v>0</v>
      </c>
      <c r="AQ436" s="52">
        <f t="shared" si="123"/>
        <v>0</v>
      </c>
      <c r="AR436" s="52">
        <f t="shared" si="124"/>
        <v>0</v>
      </c>
    </row>
    <row r="437" spans="1:44">
      <c r="A437" s="52">
        <v>196209</v>
      </c>
      <c r="B437" s="52">
        <v>-8.2200000000000006</v>
      </c>
      <c r="C437" s="52">
        <v>-7.07</v>
      </c>
      <c r="D437" s="52">
        <v>-6.21</v>
      </c>
      <c r="E437" s="52">
        <v>-5.04</v>
      </c>
      <c r="F437" s="52">
        <v>-4.62</v>
      </c>
      <c r="G437" s="52">
        <v>-4.4000000000000004</v>
      </c>
      <c r="H437" s="52">
        <v>-5.22</v>
      </c>
      <c r="I437" s="52">
        <v>-2.48</v>
      </c>
      <c r="J437" s="52">
        <v>1.32</v>
      </c>
      <c r="K437" s="52">
        <v>0.21</v>
      </c>
      <c r="L437" s="52">
        <f t="shared" si="108"/>
        <v>-5.01</v>
      </c>
      <c r="M437" s="113">
        <f t="shared" si="109"/>
        <v>1962.7499999999993</v>
      </c>
      <c r="N437" s="52">
        <f t="shared" si="125"/>
        <v>17.598627012561881</v>
      </c>
      <c r="AA437" s="52">
        <v>196209</v>
      </c>
      <c r="AB437" s="52">
        <f t="shared" si="110"/>
        <v>-5.22</v>
      </c>
      <c r="AC437" s="52">
        <f t="shared" si="111"/>
        <v>-5.25</v>
      </c>
      <c r="AD437" s="52">
        <f t="shared" si="112"/>
        <v>-4.6100000000000003</v>
      </c>
      <c r="AE437" s="52">
        <f t="shared" si="113"/>
        <v>-8.4300000000000015</v>
      </c>
      <c r="AF437" s="52">
        <f t="shared" si="114"/>
        <v>-6.42</v>
      </c>
      <c r="AH437" s="52">
        <f t="shared" si="115"/>
        <v>0</v>
      </c>
      <c r="AI437" s="52">
        <f t="shared" si="116"/>
        <v>0</v>
      </c>
      <c r="AJ437" s="52">
        <f t="shared" si="117"/>
        <v>0</v>
      </c>
      <c r="AK437" s="52">
        <f t="shared" si="118"/>
        <v>0</v>
      </c>
      <c r="AL437" s="52">
        <f t="shared" si="119"/>
        <v>0</v>
      </c>
      <c r="AN437" s="52">
        <f t="shared" si="120"/>
        <v>0</v>
      </c>
      <c r="AO437" s="52">
        <f t="shared" si="121"/>
        <v>0</v>
      </c>
      <c r="AP437" s="52">
        <f t="shared" si="122"/>
        <v>0</v>
      </c>
      <c r="AQ437" s="52">
        <f t="shared" si="123"/>
        <v>0</v>
      </c>
      <c r="AR437" s="52">
        <f t="shared" si="124"/>
        <v>0</v>
      </c>
    </row>
    <row r="438" spans="1:44">
      <c r="A438" s="52">
        <v>196210</v>
      </c>
      <c r="B438" s="52">
        <v>-5.08</v>
      </c>
      <c r="C438" s="52">
        <v>-3.23</v>
      </c>
      <c r="D438" s="52">
        <v>-2.08</v>
      </c>
      <c r="E438" s="52">
        <v>0.6</v>
      </c>
      <c r="F438" s="52">
        <v>0.72</v>
      </c>
      <c r="G438" s="52">
        <v>0.32</v>
      </c>
      <c r="H438" s="52">
        <v>-0.05</v>
      </c>
      <c r="I438" s="52">
        <v>-4.01</v>
      </c>
      <c r="J438" s="52">
        <v>1.36</v>
      </c>
      <c r="K438" s="52">
        <v>0.25</v>
      </c>
      <c r="L438" s="52">
        <f t="shared" si="108"/>
        <v>0.2</v>
      </c>
      <c r="M438" s="113">
        <f t="shared" si="109"/>
        <v>1962.8333333333326</v>
      </c>
      <c r="N438" s="52">
        <f t="shared" si="125"/>
        <v>17.148268929332993</v>
      </c>
      <c r="AA438" s="52">
        <v>196210</v>
      </c>
      <c r="AB438" s="52">
        <f t="shared" si="110"/>
        <v>-0.05</v>
      </c>
      <c r="AC438" s="52">
        <f t="shared" si="111"/>
        <v>0.35</v>
      </c>
      <c r="AD438" s="52">
        <f t="shared" si="112"/>
        <v>7.0000000000000007E-2</v>
      </c>
      <c r="AE438" s="52">
        <f t="shared" si="113"/>
        <v>-5.33</v>
      </c>
      <c r="AF438" s="52">
        <f t="shared" si="114"/>
        <v>-2.33</v>
      </c>
      <c r="AH438" s="52">
        <f t="shared" si="115"/>
        <v>0</v>
      </c>
      <c r="AI438" s="52">
        <f t="shared" si="116"/>
        <v>0</v>
      </c>
      <c r="AJ438" s="52">
        <f t="shared" si="117"/>
        <v>0</v>
      </c>
      <c r="AK438" s="52">
        <f t="shared" si="118"/>
        <v>0</v>
      </c>
      <c r="AL438" s="52">
        <f t="shared" si="119"/>
        <v>0</v>
      </c>
      <c r="AN438" s="52">
        <f t="shared" si="120"/>
        <v>0</v>
      </c>
      <c r="AO438" s="52">
        <f t="shared" si="121"/>
        <v>0</v>
      </c>
      <c r="AP438" s="52">
        <f t="shared" si="122"/>
        <v>0</v>
      </c>
      <c r="AQ438" s="52">
        <f t="shared" si="123"/>
        <v>0</v>
      </c>
      <c r="AR438" s="52">
        <f t="shared" si="124"/>
        <v>0</v>
      </c>
    </row>
    <row r="439" spans="1:44">
      <c r="A439" s="52">
        <v>196211</v>
      </c>
      <c r="B439" s="52">
        <v>14.87</v>
      </c>
      <c r="C439" s="52">
        <v>13.59</v>
      </c>
      <c r="D439" s="52">
        <v>14.4</v>
      </c>
      <c r="E439" s="52">
        <v>11.3</v>
      </c>
      <c r="F439" s="52">
        <v>9.9700000000000006</v>
      </c>
      <c r="G439" s="52">
        <v>13.85</v>
      </c>
      <c r="H439" s="52">
        <v>10.87</v>
      </c>
      <c r="I439" s="52">
        <v>2.58</v>
      </c>
      <c r="J439" s="52">
        <v>1.04</v>
      </c>
      <c r="K439" s="52">
        <v>0.2</v>
      </c>
      <c r="L439" s="52">
        <f t="shared" si="108"/>
        <v>11.069999999999999</v>
      </c>
      <c r="M439" s="113">
        <f t="shared" si="109"/>
        <v>1962.9166666666658</v>
      </c>
      <c r="N439" s="52">
        <f t="shared" si="125"/>
        <v>20.489918585401053</v>
      </c>
      <c r="AA439" s="52">
        <v>196211</v>
      </c>
      <c r="AB439" s="52">
        <f t="shared" si="110"/>
        <v>10.87</v>
      </c>
      <c r="AC439" s="52">
        <f t="shared" si="111"/>
        <v>11.100000000000001</v>
      </c>
      <c r="AD439" s="52">
        <f t="shared" si="112"/>
        <v>13.65</v>
      </c>
      <c r="AE439" s="52">
        <f t="shared" si="113"/>
        <v>14.67</v>
      </c>
      <c r="AF439" s="52">
        <f t="shared" si="114"/>
        <v>14.200000000000001</v>
      </c>
      <c r="AH439" s="52">
        <f t="shared" si="115"/>
        <v>0</v>
      </c>
      <c r="AI439" s="52">
        <f t="shared" si="116"/>
        <v>0</v>
      </c>
      <c r="AJ439" s="52">
        <f t="shared" si="117"/>
        <v>0</v>
      </c>
      <c r="AK439" s="52">
        <f t="shared" si="118"/>
        <v>0</v>
      </c>
      <c r="AL439" s="52">
        <f t="shared" si="119"/>
        <v>0</v>
      </c>
      <c r="AN439" s="52">
        <f t="shared" si="120"/>
        <v>0</v>
      </c>
      <c r="AO439" s="52">
        <f t="shared" si="121"/>
        <v>0</v>
      </c>
      <c r="AP439" s="52">
        <f t="shared" si="122"/>
        <v>0</v>
      </c>
      <c r="AQ439" s="52">
        <f t="shared" si="123"/>
        <v>0</v>
      </c>
      <c r="AR439" s="52">
        <f t="shared" si="124"/>
        <v>0</v>
      </c>
    </row>
    <row r="440" spans="1:44">
      <c r="A440" s="52">
        <v>196212</v>
      </c>
      <c r="B440" s="52">
        <v>-3.59</v>
      </c>
      <c r="C440" s="52">
        <v>-1.43</v>
      </c>
      <c r="D440" s="52">
        <v>-2.1800000000000002</v>
      </c>
      <c r="E440" s="52">
        <v>1.55</v>
      </c>
      <c r="F440" s="52">
        <v>1.83</v>
      </c>
      <c r="G440" s="52">
        <v>0.8</v>
      </c>
      <c r="H440" s="52">
        <v>1.01</v>
      </c>
      <c r="I440" s="52">
        <v>-3.79</v>
      </c>
      <c r="J440" s="52">
        <v>0.33</v>
      </c>
      <c r="K440" s="52">
        <v>0.23</v>
      </c>
      <c r="L440" s="52">
        <f t="shared" si="108"/>
        <v>1.24</v>
      </c>
      <c r="M440" s="113">
        <f t="shared" si="109"/>
        <v>1962.9999999999991</v>
      </c>
      <c r="N440" s="52">
        <f t="shared" si="125"/>
        <v>20.579505029828276</v>
      </c>
      <c r="AA440" s="52">
        <v>196212</v>
      </c>
      <c r="AB440" s="52">
        <f t="shared" si="110"/>
        <v>1.01</v>
      </c>
      <c r="AC440" s="52">
        <f t="shared" si="111"/>
        <v>1.32</v>
      </c>
      <c r="AD440" s="52">
        <f t="shared" si="112"/>
        <v>0.57000000000000006</v>
      </c>
      <c r="AE440" s="52">
        <f t="shared" si="113"/>
        <v>-3.82</v>
      </c>
      <c r="AF440" s="52">
        <f t="shared" si="114"/>
        <v>-2.41</v>
      </c>
      <c r="AH440" s="52">
        <f t="shared" si="115"/>
        <v>0</v>
      </c>
      <c r="AI440" s="52">
        <f t="shared" si="116"/>
        <v>0</v>
      </c>
      <c r="AJ440" s="52">
        <f t="shared" si="117"/>
        <v>0</v>
      </c>
      <c r="AK440" s="52">
        <f t="shared" si="118"/>
        <v>0</v>
      </c>
      <c r="AL440" s="52">
        <f t="shared" si="119"/>
        <v>0</v>
      </c>
      <c r="AN440" s="52">
        <f t="shared" si="120"/>
        <v>0</v>
      </c>
      <c r="AO440" s="52">
        <f t="shared" si="121"/>
        <v>0</v>
      </c>
      <c r="AP440" s="52">
        <f t="shared" si="122"/>
        <v>0</v>
      </c>
      <c r="AQ440" s="52">
        <f t="shared" si="123"/>
        <v>0</v>
      </c>
      <c r="AR440" s="52">
        <f t="shared" si="124"/>
        <v>0</v>
      </c>
    </row>
    <row r="441" spans="1:44">
      <c r="A441" s="52">
        <v>196301</v>
      </c>
      <c r="B441" s="52">
        <v>7.75</v>
      </c>
      <c r="C441" s="52">
        <v>8.1300000000000008</v>
      </c>
      <c r="D441" s="52">
        <v>9.8699999999999992</v>
      </c>
      <c r="E441" s="52">
        <v>4.95</v>
      </c>
      <c r="F441" s="52">
        <v>4.3</v>
      </c>
      <c r="G441" s="52">
        <v>7.22</v>
      </c>
      <c r="H441" s="52">
        <v>4.93</v>
      </c>
      <c r="I441" s="52">
        <v>3.1</v>
      </c>
      <c r="J441" s="52">
        <v>2.19</v>
      </c>
      <c r="K441" s="52">
        <v>0.25</v>
      </c>
      <c r="L441" s="52">
        <f t="shared" si="108"/>
        <v>5.18</v>
      </c>
      <c r="M441" s="113">
        <f t="shared" si="109"/>
        <v>1963.0833333333333</v>
      </c>
      <c r="N441" s="52">
        <f t="shared" si="125"/>
        <v>21.093601571868355</v>
      </c>
      <c r="AA441" s="52">
        <v>196301</v>
      </c>
      <c r="AB441" s="52">
        <f t="shared" si="110"/>
        <v>4.93</v>
      </c>
      <c r="AC441" s="52">
        <f t="shared" si="111"/>
        <v>4.7</v>
      </c>
      <c r="AD441" s="52">
        <f t="shared" si="112"/>
        <v>6.97</v>
      </c>
      <c r="AE441" s="52">
        <f t="shared" si="113"/>
        <v>7.5</v>
      </c>
      <c r="AF441" s="52">
        <f t="shared" si="114"/>
        <v>9.6199999999999992</v>
      </c>
      <c r="AH441" s="52">
        <f t="shared" si="115"/>
        <v>0</v>
      </c>
      <c r="AI441" s="52">
        <f t="shared" si="116"/>
        <v>0</v>
      </c>
      <c r="AJ441" s="52">
        <f t="shared" si="117"/>
        <v>0</v>
      </c>
      <c r="AK441" s="52">
        <f t="shared" si="118"/>
        <v>0</v>
      </c>
      <c r="AL441" s="52">
        <f t="shared" si="119"/>
        <v>0</v>
      </c>
      <c r="AN441" s="52">
        <f t="shared" si="120"/>
        <v>0</v>
      </c>
      <c r="AO441" s="52">
        <f t="shared" si="121"/>
        <v>0</v>
      </c>
      <c r="AP441" s="52">
        <f t="shared" si="122"/>
        <v>0</v>
      </c>
      <c r="AQ441" s="52">
        <f t="shared" si="123"/>
        <v>0</v>
      </c>
      <c r="AR441" s="52">
        <f t="shared" si="124"/>
        <v>0</v>
      </c>
    </row>
    <row r="442" spans="1:44">
      <c r="A442" s="52">
        <v>196302</v>
      </c>
      <c r="B442" s="52">
        <v>-2.62</v>
      </c>
      <c r="C442" s="52">
        <v>-1.53</v>
      </c>
      <c r="D442" s="52">
        <v>0.01</v>
      </c>
      <c r="E442" s="52">
        <v>-2.81</v>
      </c>
      <c r="F442" s="52">
        <v>-1.82</v>
      </c>
      <c r="G442" s="52">
        <v>-0.95</v>
      </c>
      <c r="H442" s="52">
        <v>-2.38</v>
      </c>
      <c r="I442" s="52">
        <v>0.48</v>
      </c>
      <c r="J442" s="52">
        <v>2.25</v>
      </c>
      <c r="K442" s="52">
        <v>0.23</v>
      </c>
      <c r="L442" s="52">
        <f t="shared" si="108"/>
        <v>-2.15</v>
      </c>
      <c r="M442" s="113">
        <f t="shared" si="109"/>
        <v>1963.1666666666665</v>
      </c>
      <c r="N442" s="52">
        <f t="shared" si="125"/>
        <v>21.070022651754662</v>
      </c>
      <c r="AA442" s="52">
        <v>196302</v>
      </c>
      <c r="AB442" s="52">
        <f t="shared" si="110"/>
        <v>-2.38</v>
      </c>
      <c r="AC442" s="52">
        <f t="shared" si="111"/>
        <v>-3.04</v>
      </c>
      <c r="AD442" s="52">
        <f t="shared" si="112"/>
        <v>-1.18</v>
      </c>
      <c r="AE442" s="52">
        <f t="shared" si="113"/>
        <v>-2.85</v>
      </c>
      <c r="AF442" s="52">
        <f t="shared" si="114"/>
        <v>-0.22</v>
      </c>
      <c r="AH442" s="52">
        <f t="shared" si="115"/>
        <v>0</v>
      </c>
      <c r="AI442" s="52">
        <f t="shared" si="116"/>
        <v>0</v>
      </c>
      <c r="AJ442" s="52">
        <f t="shared" si="117"/>
        <v>0</v>
      </c>
      <c r="AK442" s="52">
        <f t="shared" si="118"/>
        <v>0</v>
      </c>
      <c r="AL442" s="52">
        <f t="shared" si="119"/>
        <v>0</v>
      </c>
      <c r="AN442" s="52">
        <f t="shared" si="120"/>
        <v>0</v>
      </c>
      <c r="AO442" s="52">
        <f t="shared" si="121"/>
        <v>0</v>
      </c>
      <c r="AP442" s="52">
        <f t="shared" si="122"/>
        <v>0</v>
      </c>
      <c r="AQ442" s="52">
        <f t="shared" si="123"/>
        <v>0</v>
      </c>
      <c r="AR442" s="52">
        <f t="shared" si="124"/>
        <v>0</v>
      </c>
    </row>
    <row r="443" spans="1:44">
      <c r="A443" s="52">
        <v>196303</v>
      </c>
      <c r="B443" s="52">
        <v>0.28999999999999998</v>
      </c>
      <c r="C443" s="52">
        <v>1.7</v>
      </c>
      <c r="D443" s="52">
        <v>2.4</v>
      </c>
      <c r="E443" s="52">
        <v>3.43</v>
      </c>
      <c r="F443" s="52">
        <v>3.32</v>
      </c>
      <c r="G443" s="52">
        <v>5.18</v>
      </c>
      <c r="H443" s="52">
        <v>3.08</v>
      </c>
      <c r="I443" s="52">
        <v>-2.5099999999999998</v>
      </c>
      <c r="J443" s="52">
        <v>1.93</v>
      </c>
      <c r="K443" s="52">
        <v>0.23</v>
      </c>
      <c r="L443" s="52">
        <f t="shared" si="108"/>
        <v>3.31</v>
      </c>
      <c r="M443" s="113">
        <f t="shared" si="109"/>
        <v>1963.2499999999998</v>
      </c>
      <c r="N443" s="52">
        <f t="shared" si="125"/>
        <v>21.381472863630833</v>
      </c>
      <c r="AA443" s="52">
        <v>196303</v>
      </c>
      <c r="AB443" s="52">
        <f t="shared" si="110"/>
        <v>3.08</v>
      </c>
      <c r="AC443" s="52">
        <f t="shared" si="111"/>
        <v>3.2</v>
      </c>
      <c r="AD443" s="52">
        <f t="shared" si="112"/>
        <v>4.9499999999999993</v>
      </c>
      <c r="AE443" s="52">
        <f t="shared" si="113"/>
        <v>5.999999999999997E-2</v>
      </c>
      <c r="AF443" s="52">
        <f t="shared" si="114"/>
        <v>2.17</v>
      </c>
      <c r="AH443" s="52">
        <f t="shared" si="115"/>
        <v>0</v>
      </c>
      <c r="AI443" s="52">
        <f t="shared" si="116"/>
        <v>0</v>
      </c>
      <c r="AJ443" s="52">
        <f t="shared" si="117"/>
        <v>0</v>
      </c>
      <c r="AK443" s="52">
        <f t="shared" si="118"/>
        <v>0</v>
      </c>
      <c r="AL443" s="52">
        <f t="shared" si="119"/>
        <v>0</v>
      </c>
      <c r="AN443" s="52">
        <f t="shared" si="120"/>
        <v>0</v>
      </c>
      <c r="AO443" s="52">
        <f t="shared" si="121"/>
        <v>0</v>
      </c>
      <c r="AP443" s="52">
        <f t="shared" si="122"/>
        <v>0</v>
      </c>
      <c r="AQ443" s="52">
        <f t="shared" si="123"/>
        <v>0</v>
      </c>
      <c r="AR443" s="52">
        <f t="shared" si="124"/>
        <v>0</v>
      </c>
    </row>
    <row r="444" spans="1:44">
      <c r="A444" s="52">
        <v>196304</v>
      </c>
      <c r="B444" s="52">
        <v>3.62</v>
      </c>
      <c r="C444" s="52">
        <v>2.8</v>
      </c>
      <c r="D444" s="52">
        <v>4.87</v>
      </c>
      <c r="E444" s="52">
        <v>4.9400000000000004</v>
      </c>
      <c r="F444" s="52">
        <v>4.5599999999999996</v>
      </c>
      <c r="G444" s="52">
        <v>5.75</v>
      </c>
      <c r="H444" s="52">
        <v>4.51</v>
      </c>
      <c r="I444" s="52">
        <v>-1.32</v>
      </c>
      <c r="J444" s="52">
        <v>1.03</v>
      </c>
      <c r="K444" s="52">
        <v>0.25</v>
      </c>
      <c r="L444" s="52">
        <f t="shared" si="108"/>
        <v>4.76</v>
      </c>
      <c r="M444" s="113">
        <f t="shared" si="109"/>
        <v>1963.333333333333</v>
      </c>
      <c r="N444" s="52">
        <f t="shared" si="125"/>
        <v>20.662894279359801</v>
      </c>
      <c r="AA444" s="52">
        <v>196304</v>
      </c>
      <c r="AB444" s="52">
        <f t="shared" si="110"/>
        <v>4.51</v>
      </c>
      <c r="AC444" s="52">
        <f t="shared" si="111"/>
        <v>4.6900000000000004</v>
      </c>
      <c r="AD444" s="52">
        <f t="shared" si="112"/>
        <v>5.5</v>
      </c>
      <c r="AE444" s="52">
        <f t="shared" si="113"/>
        <v>3.37</v>
      </c>
      <c r="AF444" s="52">
        <f t="shared" si="114"/>
        <v>4.62</v>
      </c>
      <c r="AH444" s="52">
        <f t="shared" si="115"/>
        <v>0</v>
      </c>
      <c r="AI444" s="52">
        <f t="shared" si="116"/>
        <v>0</v>
      </c>
      <c r="AJ444" s="52">
        <f t="shared" si="117"/>
        <v>0</v>
      </c>
      <c r="AK444" s="52">
        <f t="shared" si="118"/>
        <v>0</v>
      </c>
      <c r="AL444" s="52">
        <f t="shared" si="119"/>
        <v>0</v>
      </c>
      <c r="AN444" s="52">
        <f t="shared" si="120"/>
        <v>0</v>
      </c>
      <c r="AO444" s="52">
        <f t="shared" si="121"/>
        <v>0</v>
      </c>
      <c r="AP444" s="52">
        <f t="shared" si="122"/>
        <v>0</v>
      </c>
      <c r="AQ444" s="52">
        <f t="shared" si="123"/>
        <v>0</v>
      </c>
      <c r="AR444" s="52">
        <f t="shared" si="124"/>
        <v>0</v>
      </c>
    </row>
    <row r="445" spans="1:44">
      <c r="A445" s="52">
        <v>196305</v>
      </c>
      <c r="B445" s="52">
        <v>1.65</v>
      </c>
      <c r="C445" s="52">
        <v>3.26</v>
      </c>
      <c r="D445" s="52">
        <v>5.42</v>
      </c>
      <c r="E445" s="52">
        <v>2.3199999999999998</v>
      </c>
      <c r="F445" s="52">
        <v>1.1100000000000001</v>
      </c>
      <c r="G445" s="52">
        <v>3.67</v>
      </c>
      <c r="H445" s="52">
        <v>1.76</v>
      </c>
      <c r="I445" s="52">
        <v>1.07</v>
      </c>
      <c r="J445" s="52">
        <v>2.56</v>
      </c>
      <c r="K445" s="52">
        <v>0.24</v>
      </c>
      <c r="L445" s="52">
        <f t="shared" si="108"/>
        <v>2</v>
      </c>
      <c r="M445" s="113">
        <f t="shared" si="109"/>
        <v>1963.4166666666663</v>
      </c>
      <c r="N445" s="52">
        <f t="shared" si="125"/>
        <v>17.990016170592558</v>
      </c>
      <c r="AA445" s="52">
        <v>196305</v>
      </c>
      <c r="AB445" s="52">
        <f t="shared" si="110"/>
        <v>1.76</v>
      </c>
      <c r="AC445" s="52">
        <f t="shared" si="111"/>
        <v>2.08</v>
      </c>
      <c r="AD445" s="52">
        <f t="shared" si="112"/>
        <v>3.4299999999999997</v>
      </c>
      <c r="AE445" s="52">
        <f t="shared" si="113"/>
        <v>1.41</v>
      </c>
      <c r="AF445" s="52">
        <f t="shared" si="114"/>
        <v>5.18</v>
      </c>
      <c r="AH445" s="52">
        <f t="shared" si="115"/>
        <v>0</v>
      </c>
      <c r="AI445" s="52">
        <f t="shared" si="116"/>
        <v>0</v>
      </c>
      <c r="AJ445" s="52">
        <f t="shared" si="117"/>
        <v>0</v>
      </c>
      <c r="AK445" s="52">
        <f t="shared" si="118"/>
        <v>0</v>
      </c>
      <c r="AL445" s="52">
        <f t="shared" si="119"/>
        <v>0</v>
      </c>
      <c r="AN445" s="52">
        <f t="shared" si="120"/>
        <v>0</v>
      </c>
      <c r="AO445" s="52">
        <f t="shared" si="121"/>
        <v>0</v>
      </c>
      <c r="AP445" s="52">
        <f t="shared" si="122"/>
        <v>0</v>
      </c>
      <c r="AQ445" s="52">
        <f t="shared" si="123"/>
        <v>0</v>
      </c>
      <c r="AR445" s="52">
        <f t="shared" si="124"/>
        <v>0</v>
      </c>
    </row>
    <row r="446" spans="1:44">
      <c r="A446" s="52">
        <v>196306</v>
      </c>
      <c r="B446" s="52">
        <v>-1.32</v>
      </c>
      <c r="C446" s="52">
        <v>-1.97</v>
      </c>
      <c r="D446" s="52">
        <v>-1.74</v>
      </c>
      <c r="E446" s="52">
        <v>-2.33</v>
      </c>
      <c r="F446" s="52">
        <v>-1.45</v>
      </c>
      <c r="G446" s="52">
        <v>-0.45</v>
      </c>
      <c r="H446" s="52">
        <v>-2</v>
      </c>
      <c r="I446" s="52">
        <v>-0.27</v>
      </c>
      <c r="J446" s="52">
        <v>0.73</v>
      </c>
      <c r="K446" s="52">
        <v>0.23</v>
      </c>
      <c r="L446" s="52">
        <f t="shared" si="108"/>
        <v>-1.77</v>
      </c>
      <c r="M446" s="113">
        <f t="shared" si="109"/>
        <v>1963.4999999999995</v>
      </c>
      <c r="N446" s="52">
        <f t="shared" si="125"/>
        <v>14.974380545694459</v>
      </c>
      <c r="AA446" s="52">
        <v>196306</v>
      </c>
      <c r="AB446" s="52">
        <f t="shared" si="110"/>
        <v>-2</v>
      </c>
      <c r="AC446" s="52">
        <f t="shared" si="111"/>
        <v>-2.56</v>
      </c>
      <c r="AD446" s="52">
        <f t="shared" si="112"/>
        <v>-0.68</v>
      </c>
      <c r="AE446" s="52">
        <f t="shared" si="113"/>
        <v>-1.55</v>
      </c>
      <c r="AF446" s="52">
        <f t="shared" si="114"/>
        <v>-1.97</v>
      </c>
      <c r="AH446" s="52">
        <f t="shared" si="115"/>
        <v>0</v>
      </c>
      <c r="AI446" s="52">
        <f t="shared" si="116"/>
        <v>0</v>
      </c>
      <c r="AJ446" s="52">
        <f t="shared" si="117"/>
        <v>0</v>
      </c>
      <c r="AK446" s="52">
        <f t="shared" si="118"/>
        <v>0</v>
      </c>
      <c r="AL446" s="52">
        <f t="shared" si="119"/>
        <v>0</v>
      </c>
      <c r="AN446" s="52">
        <f t="shared" si="120"/>
        <v>0</v>
      </c>
      <c r="AO446" s="52">
        <f t="shared" si="121"/>
        <v>0</v>
      </c>
      <c r="AP446" s="52">
        <f t="shared" si="122"/>
        <v>0</v>
      </c>
      <c r="AQ446" s="52">
        <f t="shared" si="123"/>
        <v>0</v>
      </c>
      <c r="AR446" s="52">
        <f t="shared" si="124"/>
        <v>0</v>
      </c>
    </row>
    <row r="447" spans="1:44">
      <c r="A447" s="52">
        <v>196307</v>
      </c>
      <c r="B447" s="52">
        <v>-1.08</v>
      </c>
      <c r="C447" s="52">
        <v>-0.62</v>
      </c>
      <c r="D447" s="52">
        <v>-1.1399999999999999</v>
      </c>
      <c r="E447" s="52">
        <v>-0.03</v>
      </c>
      <c r="F447" s="52">
        <v>0.45</v>
      </c>
      <c r="G447" s="52">
        <v>-1.6</v>
      </c>
      <c r="H447" s="52">
        <v>-0.39</v>
      </c>
      <c r="I447" s="52">
        <v>-0.55000000000000004</v>
      </c>
      <c r="J447" s="52">
        <v>-0.82</v>
      </c>
      <c r="K447" s="52">
        <v>0.27</v>
      </c>
      <c r="L447" s="52">
        <f t="shared" si="108"/>
        <v>-0.12</v>
      </c>
      <c r="M447" s="113">
        <f t="shared" si="109"/>
        <v>1963.5833333333328</v>
      </c>
      <c r="N447" s="52">
        <f t="shared" si="125"/>
        <v>14.40663073348203</v>
      </c>
      <c r="AA447" s="52">
        <v>196307</v>
      </c>
      <c r="AB447" s="52">
        <f t="shared" si="110"/>
        <v>-0.39</v>
      </c>
      <c r="AC447" s="52">
        <f t="shared" si="111"/>
        <v>-0.30000000000000004</v>
      </c>
      <c r="AD447" s="52">
        <f t="shared" si="112"/>
        <v>-1.87</v>
      </c>
      <c r="AE447" s="52">
        <f t="shared" si="113"/>
        <v>-1.35</v>
      </c>
      <c r="AF447" s="52">
        <f t="shared" si="114"/>
        <v>-1.41</v>
      </c>
      <c r="AH447" s="52">
        <f t="shared" si="115"/>
        <v>0</v>
      </c>
      <c r="AI447" s="52">
        <f t="shared" si="116"/>
        <v>0</v>
      </c>
      <c r="AJ447" s="52">
        <f t="shared" si="117"/>
        <v>0</v>
      </c>
      <c r="AK447" s="52">
        <f t="shared" si="118"/>
        <v>0</v>
      </c>
      <c r="AL447" s="52">
        <f t="shared" si="119"/>
        <v>0</v>
      </c>
      <c r="AN447" s="52">
        <f t="shared" si="120"/>
        <v>0</v>
      </c>
      <c r="AO447" s="52">
        <f t="shared" si="121"/>
        <v>0</v>
      </c>
      <c r="AP447" s="52">
        <f t="shared" si="122"/>
        <v>0</v>
      </c>
      <c r="AQ447" s="52">
        <f t="shared" si="123"/>
        <v>0</v>
      </c>
      <c r="AR447" s="52">
        <f t="shared" si="124"/>
        <v>0</v>
      </c>
    </row>
    <row r="448" spans="1:44">
      <c r="A448" s="52">
        <v>196308</v>
      </c>
      <c r="B448" s="52">
        <v>4.45</v>
      </c>
      <c r="C448" s="52">
        <v>4.37</v>
      </c>
      <c r="D448" s="52">
        <v>5.74</v>
      </c>
      <c r="E448" s="52">
        <v>5.4</v>
      </c>
      <c r="F448" s="52">
        <v>4.6900000000000004</v>
      </c>
      <c r="G448" s="52">
        <v>7.38</v>
      </c>
      <c r="H448" s="52">
        <v>5.07</v>
      </c>
      <c r="I448" s="52">
        <v>-0.97</v>
      </c>
      <c r="J448" s="52">
        <v>1.63</v>
      </c>
      <c r="K448" s="52">
        <v>0.25</v>
      </c>
      <c r="L448" s="52">
        <f t="shared" si="108"/>
        <v>5.32</v>
      </c>
      <c r="M448" s="113">
        <f t="shared" si="109"/>
        <v>1963.6666666666661</v>
      </c>
      <c r="N448" s="52">
        <f t="shared" si="125"/>
        <v>14.835839590789474</v>
      </c>
      <c r="AA448" s="52">
        <v>196308</v>
      </c>
      <c r="AB448" s="52">
        <f t="shared" si="110"/>
        <v>5.07</v>
      </c>
      <c r="AC448" s="52">
        <f t="shared" si="111"/>
        <v>5.15</v>
      </c>
      <c r="AD448" s="52">
        <f t="shared" si="112"/>
        <v>7.13</v>
      </c>
      <c r="AE448" s="52">
        <f t="shared" si="113"/>
        <v>4.2</v>
      </c>
      <c r="AF448" s="52">
        <f t="shared" si="114"/>
        <v>5.49</v>
      </c>
      <c r="AH448" s="52">
        <f t="shared" si="115"/>
        <v>0</v>
      </c>
      <c r="AI448" s="52">
        <f t="shared" si="116"/>
        <v>0</v>
      </c>
      <c r="AJ448" s="52">
        <f t="shared" si="117"/>
        <v>0</v>
      </c>
      <c r="AK448" s="52">
        <f t="shared" si="118"/>
        <v>0</v>
      </c>
      <c r="AL448" s="52">
        <f t="shared" si="119"/>
        <v>0</v>
      </c>
      <c r="AN448" s="52">
        <f t="shared" si="120"/>
        <v>0</v>
      </c>
      <c r="AO448" s="52">
        <f t="shared" si="121"/>
        <v>0</v>
      </c>
      <c r="AP448" s="52">
        <f t="shared" si="122"/>
        <v>0</v>
      </c>
      <c r="AQ448" s="52">
        <f t="shared" si="123"/>
        <v>0</v>
      </c>
      <c r="AR448" s="52">
        <f t="shared" si="124"/>
        <v>0</v>
      </c>
    </row>
    <row r="449" spans="1:44">
      <c r="A449" s="52">
        <v>196309</v>
      </c>
      <c r="B449" s="52">
        <v>-3.07</v>
      </c>
      <c r="C449" s="52">
        <v>-0.55000000000000004</v>
      </c>
      <c r="D449" s="52">
        <v>-1.93</v>
      </c>
      <c r="E449" s="52">
        <v>-1.05</v>
      </c>
      <c r="F449" s="52">
        <v>-1.73</v>
      </c>
      <c r="G449" s="52">
        <v>-1.81</v>
      </c>
      <c r="H449" s="52">
        <v>-1.57</v>
      </c>
      <c r="I449" s="52">
        <v>-0.32</v>
      </c>
      <c r="J449" s="52">
        <v>0.19</v>
      </c>
      <c r="K449" s="52">
        <v>0.27</v>
      </c>
      <c r="L449" s="52">
        <f t="shared" si="108"/>
        <v>-1.3</v>
      </c>
      <c r="M449" s="113">
        <f t="shared" si="109"/>
        <v>1963.7499999999993</v>
      </c>
      <c r="N449" s="52">
        <f t="shared" si="125"/>
        <v>13.333866656000424</v>
      </c>
      <c r="AA449" s="52">
        <v>196309</v>
      </c>
      <c r="AB449" s="52">
        <f t="shared" si="110"/>
        <v>-1.57</v>
      </c>
      <c r="AC449" s="52">
        <f t="shared" si="111"/>
        <v>-1.32</v>
      </c>
      <c r="AD449" s="52">
        <f t="shared" si="112"/>
        <v>-2.08</v>
      </c>
      <c r="AE449" s="52">
        <f t="shared" si="113"/>
        <v>-3.34</v>
      </c>
      <c r="AF449" s="52">
        <f t="shared" si="114"/>
        <v>-2.2000000000000002</v>
      </c>
      <c r="AH449" s="52">
        <f t="shared" si="115"/>
        <v>0</v>
      </c>
      <c r="AI449" s="52">
        <f t="shared" si="116"/>
        <v>0</v>
      </c>
      <c r="AJ449" s="52">
        <f t="shared" si="117"/>
        <v>0</v>
      </c>
      <c r="AK449" s="52">
        <f t="shared" si="118"/>
        <v>0</v>
      </c>
      <c r="AL449" s="52">
        <f t="shared" si="119"/>
        <v>0</v>
      </c>
      <c r="AN449" s="52">
        <f t="shared" si="120"/>
        <v>0</v>
      </c>
      <c r="AO449" s="52">
        <f t="shared" si="121"/>
        <v>0</v>
      </c>
      <c r="AP449" s="52">
        <f t="shared" si="122"/>
        <v>0</v>
      </c>
      <c r="AQ449" s="52">
        <f t="shared" si="123"/>
        <v>0</v>
      </c>
      <c r="AR449" s="52">
        <f t="shared" si="124"/>
        <v>0</v>
      </c>
    </row>
    <row r="450" spans="1:44">
      <c r="A450" s="52">
        <v>196310</v>
      </c>
      <c r="B450" s="52">
        <v>1.1599999999999999</v>
      </c>
      <c r="C450" s="52">
        <v>1.71</v>
      </c>
      <c r="D450" s="52">
        <v>2.71</v>
      </c>
      <c r="E450" s="52">
        <v>3.86</v>
      </c>
      <c r="F450" s="52">
        <v>1.26</v>
      </c>
      <c r="G450" s="52">
        <v>2.08</v>
      </c>
      <c r="H450" s="52">
        <v>2.5299999999999998</v>
      </c>
      <c r="I450" s="52">
        <v>-0.54</v>
      </c>
      <c r="J450" s="52">
        <v>-0.11</v>
      </c>
      <c r="K450" s="52">
        <v>0.28999999999999998</v>
      </c>
      <c r="L450" s="52">
        <f t="shared" si="108"/>
        <v>2.82</v>
      </c>
      <c r="M450" s="113">
        <f t="shared" si="109"/>
        <v>1963.8333333333326</v>
      </c>
      <c r="N450" s="52">
        <f t="shared" si="125"/>
        <v>13.134486182288489</v>
      </c>
      <c r="AA450" s="52">
        <v>196310</v>
      </c>
      <c r="AB450" s="52">
        <f t="shared" si="110"/>
        <v>2.5299999999999998</v>
      </c>
      <c r="AC450" s="52">
        <f t="shared" si="111"/>
        <v>3.57</v>
      </c>
      <c r="AD450" s="52">
        <f t="shared" si="112"/>
        <v>1.79</v>
      </c>
      <c r="AE450" s="52">
        <f t="shared" si="113"/>
        <v>0.86999999999999988</v>
      </c>
      <c r="AF450" s="52">
        <f t="shared" si="114"/>
        <v>2.42</v>
      </c>
      <c r="AH450" s="52">
        <f t="shared" si="115"/>
        <v>0</v>
      </c>
      <c r="AI450" s="52">
        <f t="shared" si="116"/>
        <v>0</v>
      </c>
      <c r="AJ450" s="52">
        <f t="shared" si="117"/>
        <v>0</v>
      </c>
      <c r="AK450" s="52">
        <f t="shared" si="118"/>
        <v>0</v>
      </c>
      <c r="AL450" s="52">
        <f t="shared" si="119"/>
        <v>0</v>
      </c>
      <c r="AN450" s="52">
        <f t="shared" si="120"/>
        <v>0</v>
      </c>
      <c r="AO450" s="52">
        <f t="shared" si="121"/>
        <v>0</v>
      </c>
      <c r="AP450" s="52">
        <f t="shared" si="122"/>
        <v>0</v>
      </c>
      <c r="AQ450" s="52">
        <f t="shared" si="123"/>
        <v>0</v>
      </c>
      <c r="AR450" s="52">
        <f t="shared" si="124"/>
        <v>0</v>
      </c>
    </row>
    <row r="451" spans="1:44">
      <c r="A451" s="52">
        <v>196311</v>
      </c>
      <c r="B451" s="52">
        <v>-2.87</v>
      </c>
      <c r="C451" s="52">
        <v>-1.26</v>
      </c>
      <c r="D451" s="52">
        <v>-0.33</v>
      </c>
      <c r="E451" s="52">
        <v>-0.25</v>
      </c>
      <c r="F451" s="52">
        <v>-1.43</v>
      </c>
      <c r="G451" s="52">
        <v>0.54</v>
      </c>
      <c r="H451" s="52">
        <v>-0.85</v>
      </c>
      <c r="I451" s="52">
        <v>-1.1000000000000001</v>
      </c>
      <c r="J451" s="52">
        <v>1.66</v>
      </c>
      <c r="K451" s="52">
        <v>0.27</v>
      </c>
      <c r="L451" s="52">
        <f t="shared" ref="L451:L514" si="126">H451+K451</f>
        <v>-0.57999999999999996</v>
      </c>
      <c r="M451" s="113">
        <f t="shared" ref="M451:M514" si="127">INT(A451/100)+ (A451/100-INT(A451/100))/0.12</f>
        <v>1963.9166666666658</v>
      </c>
      <c r="N451" s="52">
        <f t="shared" si="125"/>
        <v>9.5050971971502065</v>
      </c>
      <c r="AA451" s="52">
        <v>196311</v>
      </c>
      <c r="AB451" s="52">
        <f t="shared" ref="AB451:AB514" si="128">H451</f>
        <v>-0.85</v>
      </c>
      <c r="AC451" s="52">
        <f t="shared" ref="AC451:AC514" si="129">E451-$K451</f>
        <v>-0.52</v>
      </c>
      <c r="AD451" s="52">
        <f t="shared" ref="AD451:AD514" si="130">G451-$K451</f>
        <v>0.27</v>
      </c>
      <c r="AE451" s="52">
        <f t="shared" ref="AE451:AE514" si="131">B451-$K451</f>
        <v>-3.14</v>
      </c>
      <c r="AF451" s="52">
        <f t="shared" ref="AF451:AF514" si="132">D451-$K451</f>
        <v>-0.60000000000000009</v>
      </c>
      <c r="AH451" s="52">
        <f t="shared" ref="AH451:AH514" si="133">IF(AB451&lt;=AB$1093,AB451,0)</f>
        <v>0</v>
      </c>
      <c r="AI451" s="52">
        <f t="shared" ref="AI451:AI514" si="134">IF(AC451&lt;=AC$1093,AC451,0)</f>
        <v>0</v>
      </c>
      <c r="AJ451" s="52">
        <f t="shared" ref="AJ451:AJ514" si="135">IF(AD451&lt;=AD$1093,AD451,0)</f>
        <v>0</v>
      </c>
      <c r="AK451" s="52">
        <f t="shared" ref="AK451:AK514" si="136">IF(AE451&lt;=AE$1093,AE451,0)</f>
        <v>0</v>
      </c>
      <c r="AL451" s="52">
        <f t="shared" ref="AL451:AL514" si="137">IF(AF451&lt;=AF$1093,AF451,0)</f>
        <v>0</v>
      </c>
      <c r="AN451" s="52">
        <f t="shared" ref="AN451:AN514" si="138">IF(AB451&lt;=AB$1094,AB451,0)</f>
        <v>0</v>
      </c>
      <c r="AO451" s="52">
        <f t="shared" ref="AO451:AO514" si="139">IF(AC451&lt;=AC$1094,AC451,0)</f>
        <v>0</v>
      </c>
      <c r="AP451" s="52">
        <f t="shared" ref="AP451:AP514" si="140">IF(AD451&lt;=AD$1094,AD451,0)</f>
        <v>0</v>
      </c>
      <c r="AQ451" s="52">
        <f t="shared" ref="AQ451:AQ514" si="141">IF(AE451&lt;=AE$1094,AE451,0)</f>
        <v>0</v>
      </c>
      <c r="AR451" s="52">
        <f t="shared" ref="AR451:AR514" si="142">IF(AF451&lt;=AF$1094,AF451,0)</f>
        <v>0</v>
      </c>
    </row>
    <row r="452" spans="1:44">
      <c r="A452" s="52">
        <v>196312</v>
      </c>
      <c r="B452" s="52">
        <v>0.35</v>
      </c>
      <c r="C452" s="52">
        <v>0.5</v>
      </c>
      <c r="D452" s="52">
        <v>0.27</v>
      </c>
      <c r="E452" s="52">
        <v>2.0499999999999998</v>
      </c>
      <c r="F452" s="52">
        <v>3.04</v>
      </c>
      <c r="G452" s="52">
        <v>1.92</v>
      </c>
      <c r="H452" s="52">
        <v>1.83</v>
      </c>
      <c r="I452" s="52">
        <v>-1.96</v>
      </c>
      <c r="J452" s="52">
        <v>-0.11</v>
      </c>
      <c r="K452" s="52">
        <v>0.28999999999999998</v>
      </c>
      <c r="L452" s="52">
        <f t="shared" si="126"/>
        <v>2.12</v>
      </c>
      <c r="M452" s="113">
        <f t="shared" si="127"/>
        <v>1963.9999999999991</v>
      </c>
      <c r="N452" s="52">
        <f t="shared" si="125"/>
        <v>9.5123880951487276</v>
      </c>
      <c r="AA452" s="52">
        <v>196312</v>
      </c>
      <c r="AB452" s="52">
        <f t="shared" si="128"/>
        <v>1.83</v>
      </c>
      <c r="AC452" s="52">
        <f t="shared" si="129"/>
        <v>1.7599999999999998</v>
      </c>
      <c r="AD452" s="52">
        <f t="shared" si="130"/>
        <v>1.63</v>
      </c>
      <c r="AE452" s="52">
        <f t="shared" si="131"/>
        <v>0.06</v>
      </c>
      <c r="AF452" s="52">
        <f t="shared" si="132"/>
        <v>-1.9999999999999962E-2</v>
      </c>
      <c r="AH452" s="52">
        <f t="shared" si="133"/>
        <v>0</v>
      </c>
      <c r="AI452" s="52">
        <f t="shared" si="134"/>
        <v>0</v>
      </c>
      <c r="AJ452" s="52">
        <f t="shared" si="135"/>
        <v>0</v>
      </c>
      <c r="AK452" s="52">
        <f t="shared" si="136"/>
        <v>0</v>
      </c>
      <c r="AL452" s="52">
        <f t="shared" si="137"/>
        <v>0</v>
      </c>
      <c r="AN452" s="52">
        <f t="shared" si="138"/>
        <v>0</v>
      </c>
      <c r="AO452" s="52">
        <f t="shared" si="139"/>
        <v>0</v>
      </c>
      <c r="AP452" s="52">
        <f t="shared" si="140"/>
        <v>0</v>
      </c>
      <c r="AQ452" s="52">
        <f t="shared" si="141"/>
        <v>0</v>
      </c>
      <c r="AR452" s="52">
        <f t="shared" si="142"/>
        <v>0</v>
      </c>
    </row>
    <row r="453" spans="1:44">
      <c r="A453" s="52">
        <v>196401</v>
      </c>
      <c r="B453" s="52">
        <v>0.77</v>
      </c>
      <c r="C453" s="52">
        <v>2.71</v>
      </c>
      <c r="D453" s="52">
        <v>4.04</v>
      </c>
      <c r="E453" s="52">
        <v>2.68</v>
      </c>
      <c r="F453" s="52">
        <v>2.68</v>
      </c>
      <c r="G453" s="52">
        <v>2.69</v>
      </c>
      <c r="H453" s="52">
        <v>2.2400000000000002</v>
      </c>
      <c r="I453" s="52">
        <v>-0.18</v>
      </c>
      <c r="J453" s="52">
        <v>1.64</v>
      </c>
      <c r="K453" s="52">
        <v>0.3</v>
      </c>
      <c r="L453" s="52">
        <f t="shared" si="126"/>
        <v>2.54</v>
      </c>
      <c r="M453" s="113">
        <f t="shared" si="127"/>
        <v>1964.0833333333333</v>
      </c>
      <c r="N453" s="52">
        <f t="shared" si="125"/>
        <v>8.7673708093755724</v>
      </c>
      <c r="AA453" s="52">
        <v>196401</v>
      </c>
      <c r="AB453" s="52">
        <f t="shared" si="128"/>
        <v>2.2400000000000002</v>
      </c>
      <c r="AC453" s="52">
        <f t="shared" si="129"/>
        <v>2.3800000000000003</v>
      </c>
      <c r="AD453" s="52">
        <f t="shared" si="130"/>
        <v>2.39</v>
      </c>
      <c r="AE453" s="52">
        <f t="shared" si="131"/>
        <v>0.47000000000000003</v>
      </c>
      <c r="AF453" s="52">
        <f t="shared" si="132"/>
        <v>3.74</v>
      </c>
      <c r="AH453" s="52">
        <f t="shared" si="133"/>
        <v>0</v>
      </c>
      <c r="AI453" s="52">
        <f t="shared" si="134"/>
        <v>0</v>
      </c>
      <c r="AJ453" s="52">
        <f t="shared" si="135"/>
        <v>0</v>
      </c>
      <c r="AK453" s="52">
        <f t="shared" si="136"/>
        <v>0</v>
      </c>
      <c r="AL453" s="52">
        <f t="shared" si="137"/>
        <v>0</v>
      </c>
      <c r="AN453" s="52">
        <f t="shared" si="138"/>
        <v>0</v>
      </c>
      <c r="AO453" s="52">
        <f t="shared" si="139"/>
        <v>0</v>
      </c>
      <c r="AP453" s="52">
        <f t="shared" si="140"/>
        <v>0</v>
      </c>
      <c r="AQ453" s="52">
        <f t="shared" si="141"/>
        <v>0</v>
      </c>
      <c r="AR453" s="52">
        <f t="shared" si="142"/>
        <v>0</v>
      </c>
    </row>
    <row r="454" spans="1:44">
      <c r="A454" s="52">
        <v>196402</v>
      </c>
      <c r="B454" s="52">
        <v>1.58</v>
      </c>
      <c r="C454" s="52">
        <v>2.13</v>
      </c>
      <c r="D454" s="52">
        <v>4.1500000000000004</v>
      </c>
      <c r="E454" s="52">
        <v>1.42</v>
      </c>
      <c r="F454" s="52">
        <v>1.68</v>
      </c>
      <c r="G454" s="52">
        <v>4.5</v>
      </c>
      <c r="H454" s="52">
        <v>1.54</v>
      </c>
      <c r="I454" s="52">
        <v>0.09</v>
      </c>
      <c r="J454" s="52">
        <v>2.83</v>
      </c>
      <c r="K454" s="52">
        <v>0.26</v>
      </c>
      <c r="L454" s="52">
        <f t="shared" si="126"/>
        <v>1.8</v>
      </c>
      <c r="M454" s="113">
        <f t="shared" si="127"/>
        <v>1964.1666666666665</v>
      </c>
      <c r="N454" s="52">
        <f t="shared" si="125"/>
        <v>7.8753210612762841</v>
      </c>
      <c r="AA454" s="52">
        <v>196402</v>
      </c>
      <c r="AB454" s="52">
        <f t="shared" si="128"/>
        <v>1.54</v>
      </c>
      <c r="AC454" s="52">
        <f t="shared" si="129"/>
        <v>1.1599999999999999</v>
      </c>
      <c r="AD454" s="52">
        <f t="shared" si="130"/>
        <v>4.24</v>
      </c>
      <c r="AE454" s="52">
        <f t="shared" si="131"/>
        <v>1.32</v>
      </c>
      <c r="AF454" s="52">
        <f t="shared" si="132"/>
        <v>3.8900000000000006</v>
      </c>
      <c r="AH454" s="52">
        <f t="shared" si="133"/>
        <v>0</v>
      </c>
      <c r="AI454" s="52">
        <f t="shared" si="134"/>
        <v>0</v>
      </c>
      <c r="AJ454" s="52">
        <f t="shared" si="135"/>
        <v>0</v>
      </c>
      <c r="AK454" s="52">
        <f t="shared" si="136"/>
        <v>0</v>
      </c>
      <c r="AL454" s="52">
        <f t="shared" si="137"/>
        <v>0</v>
      </c>
      <c r="AN454" s="52">
        <f t="shared" si="138"/>
        <v>0</v>
      </c>
      <c r="AO454" s="52">
        <f t="shared" si="139"/>
        <v>0</v>
      </c>
      <c r="AP454" s="52">
        <f t="shared" si="140"/>
        <v>0</v>
      </c>
      <c r="AQ454" s="52">
        <f t="shared" si="141"/>
        <v>0</v>
      </c>
      <c r="AR454" s="52">
        <f t="shared" si="142"/>
        <v>0</v>
      </c>
    </row>
    <row r="455" spans="1:44">
      <c r="A455" s="52">
        <v>196403</v>
      </c>
      <c r="B455" s="52">
        <v>0.61</v>
      </c>
      <c r="C455" s="52">
        <v>4.07</v>
      </c>
      <c r="D455" s="52">
        <v>5.25</v>
      </c>
      <c r="E455" s="52">
        <v>0.92</v>
      </c>
      <c r="F455" s="52">
        <v>3.02</v>
      </c>
      <c r="G455" s="52">
        <v>3.01</v>
      </c>
      <c r="H455" s="52">
        <v>1.41</v>
      </c>
      <c r="I455" s="52">
        <v>0.99</v>
      </c>
      <c r="J455" s="52">
        <v>3.36</v>
      </c>
      <c r="K455" s="52">
        <v>0.31</v>
      </c>
      <c r="L455" s="52">
        <f t="shared" si="126"/>
        <v>1.72</v>
      </c>
      <c r="M455" s="113">
        <f t="shared" si="127"/>
        <v>1964.2499999999998</v>
      </c>
      <c r="N455" s="52">
        <f t="shared" si="125"/>
        <v>7.6796306729378125</v>
      </c>
      <c r="AA455" s="52">
        <v>196403</v>
      </c>
      <c r="AB455" s="52">
        <f t="shared" si="128"/>
        <v>1.41</v>
      </c>
      <c r="AC455" s="52">
        <f t="shared" si="129"/>
        <v>0.6100000000000001</v>
      </c>
      <c r="AD455" s="52">
        <f t="shared" si="130"/>
        <v>2.6999999999999997</v>
      </c>
      <c r="AE455" s="52">
        <f t="shared" si="131"/>
        <v>0.3</v>
      </c>
      <c r="AF455" s="52">
        <f t="shared" si="132"/>
        <v>4.9400000000000004</v>
      </c>
      <c r="AH455" s="52">
        <f t="shared" si="133"/>
        <v>0</v>
      </c>
      <c r="AI455" s="52">
        <f t="shared" si="134"/>
        <v>0</v>
      </c>
      <c r="AJ455" s="52">
        <f t="shared" si="135"/>
        <v>0</v>
      </c>
      <c r="AK455" s="52">
        <f t="shared" si="136"/>
        <v>0</v>
      </c>
      <c r="AL455" s="52">
        <f t="shared" si="137"/>
        <v>0</v>
      </c>
      <c r="AN455" s="52">
        <f t="shared" si="138"/>
        <v>0</v>
      </c>
      <c r="AO455" s="52">
        <f t="shared" si="139"/>
        <v>0</v>
      </c>
      <c r="AP455" s="52">
        <f t="shared" si="140"/>
        <v>0</v>
      </c>
      <c r="AQ455" s="52">
        <f t="shared" si="141"/>
        <v>0</v>
      </c>
      <c r="AR455" s="52">
        <f t="shared" si="142"/>
        <v>0</v>
      </c>
    </row>
    <row r="456" spans="1:44">
      <c r="A456" s="52">
        <v>196404</v>
      </c>
      <c r="B456" s="52">
        <v>-1.69</v>
      </c>
      <c r="C456" s="52">
        <v>-0.31</v>
      </c>
      <c r="D456" s="52">
        <v>-1.44</v>
      </c>
      <c r="E456" s="52">
        <v>0.42</v>
      </c>
      <c r="F456" s="52">
        <v>1.06</v>
      </c>
      <c r="G456" s="52">
        <v>-0.68</v>
      </c>
      <c r="H456" s="52">
        <v>0.1</v>
      </c>
      <c r="I456" s="52">
        <v>-1.41</v>
      </c>
      <c r="J456" s="52">
        <v>-0.42</v>
      </c>
      <c r="K456" s="52">
        <v>0.28999999999999998</v>
      </c>
      <c r="L456" s="52">
        <f t="shared" si="126"/>
        <v>0.39</v>
      </c>
      <c r="M456" s="113">
        <f t="shared" si="127"/>
        <v>1964.333333333333</v>
      </c>
      <c r="N456" s="52">
        <f t="shared" si="125"/>
        <v>6.9226919356825078</v>
      </c>
      <c r="AA456" s="52">
        <v>196404</v>
      </c>
      <c r="AB456" s="52">
        <f t="shared" si="128"/>
        <v>0.1</v>
      </c>
      <c r="AC456" s="52">
        <f t="shared" si="129"/>
        <v>0.13</v>
      </c>
      <c r="AD456" s="52">
        <f t="shared" si="130"/>
        <v>-0.97</v>
      </c>
      <c r="AE456" s="52">
        <f t="shared" si="131"/>
        <v>-1.98</v>
      </c>
      <c r="AF456" s="52">
        <f t="shared" si="132"/>
        <v>-1.73</v>
      </c>
      <c r="AH456" s="52">
        <f t="shared" si="133"/>
        <v>0</v>
      </c>
      <c r="AI456" s="52">
        <f t="shared" si="134"/>
        <v>0</v>
      </c>
      <c r="AJ456" s="52">
        <f t="shared" si="135"/>
        <v>0</v>
      </c>
      <c r="AK456" s="52">
        <f t="shared" si="136"/>
        <v>0</v>
      </c>
      <c r="AL456" s="52">
        <f t="shared" si="137"/>
        <v>0</v>
      </c>
      <c r="AN456" s="52">
        <f t="shared" si="138"/>
        <v>0</v>
      </c>
      <c r="AO456" s="52">
        <f t="shared" si="139"/>
        <v>0</v>
      </c>
      <c r="AP456" s="52">
        <f t="shared" si="140"/>
        <v>0</v>
      </c>
      <c r="AQ456" s="52">
        <f t="shared" si="141"/>
        <v>0</v>
      </c>
      <c r="AR456" s="52">
        <f t="shared" si="142"/>
        <v>0</v>
      </c>
    </row>
    <row r="457" spans="1:44">
      <c r="A457" s="52">
        <v>196405</v>
      </c>
      <c r="B457" s="52">
        <v>0.92</v>
      </c>
      <c r="C457" s="52">
        <v>1.07</v>
      </c>
      <c r="D457" s="52">
        <v>2.15</v>
      </c>
      <c r="E457" s="52">
        <v>1.54</v>
      </c>
      <c r="F457" s="52">
        <v>1.18</v>
      </c>
      <c r="G457" s="52">
        <v>4.07</v>
      </c>
      <c r="H457" s="52">
        <v>1.42</v>
      </c>
      <c r="I457" s="52">
        <v>-0.88</v>
      </c>
      <c r="J457" s="52">
        <v>1.88</v>
      </c>
      <c r="K457" s="52">
        <v>0.26</v>
      </c>
      <c r="L457" s="52">
        <f t="shared" si="126"/>
        <v>1.68</v>
      </c>
      <c r="M457" s="113">
        <f t="shared" si="127"/>
        <v>1964.4166666666663</v>
      </c>
      <c r="N457" s="52">
        <f t="shared" si="125"/>
        <v>6.8887648978740605</v>
      </c>
      <c r="AA457" s="52">
        <v>196405</v>
      </c>
      <c r="AB457" s="52">
        <f t="shared" si="128"/>
        <v>1.42</v>
      </c>
      <c r="AC457" s="52">
        <f t="shared" si="129"/>
        <v>1.28</v>
      </c>
      <c r="AD457" s="52">
        <f t="shared" si="130"/>
        <v>3.8100000000000005</v>
      </c>
      <c r="AE457" s="52">
        <f t="shared" si="131"/>
        <v>0.66</v>
      </c>
      <c r="AF457" s="52">
        <f t="shared" si="132"/>
        <v>1.89</v>
      </c>
      <c r="AH457" s="52">
        <f t="shared" si="133"/>
        <v>0</v>
      </c>
      <c r="AI457" s="52">
        <f t="shared" si="134"/>
        <v>0</v>
      </c>
      <c r="AJ457" s="52">
        <f t="shared" si="135"/>
        <v>0</v>
      </c>
      <c r="AK457" s="52">
        <f t="shared" si="136"/>
        <v>0</v>
      </c>
      <c r="AL457" s="52">
        <f t="shared" si="137"/>
        <v>0</v>
      </c>
      <c r="AN457" s="52">
        <f t="shared" si="138"/>
        <v>0</v>
      </c>
      <c r="AO457" s="52">
        <f t="shared" si="139"/>
        <v>0</v>
      </c>
      <c r="AP457" s="52">
        <f t="shared" si="140"/>
        <v>0</v>
      </c>
      <c r="AQ457" s="52">
        <f t="shared" si="141"/>
        <v>0</v>
      </c>
      <c r="AR457" s="52">
        <f t="shared" si="142"/>
        <v>0</v>
      </c>
    </row>
    <row r="458" spans="1:44">
      <c r="A458" s="52">
        <v>196406</v>
      </c>
      <c r="B458" s="52">
        <v>1.31</v>
      </c>
      <c r="C458" s="52">
        <v>1.26</v>
      </c>
      <c r="D458" s="52">
        <v>1.96</v>
      </c>
      <c r="E458" s="52">
        <v>1.67</v>
      </c>
      <c r="F458" s="52">
        <v>1.29</v>
      </c>
      <c r="G458" s="52">
        <v>2.4500000000000002</v>
      </c>
      <c r="H458" s="52">
        <v>1.27</v>
      </c>
      <c r="I458" s="52">
        <v>-0.3</v>
      </c>
      <c r="J458" s="52">
        <v>0.72</v>
      </c>
      <c r="K458" s="52">
        <v>0.3</v>
      </c>
      <c r="L458" s="52">
        <f t="shared" si="126"/>
        <v>1.57</v>
      </c>
      <c r="M458" s="113">
        <f t="shared" si="127"/>
        <v>1964.4999999999995</v>
      </c>
      <c r="N458" s="52">
        <f t="shared" si="125"/>
        <v>6.0944803641566443</v>
      </c>
      <c r="AA458" s="52">
        <v>196406</v>
      </c>
      <c r="AB458" s="52">
        <f t="shared" si="128"/>
        <v>1.27</v>
      </c>
      <c r="AC458" s="52">
        <f t="shared" si="129"/>
        <v>1.3699999999999999</v>
      </c>
      <c r="AD458" s="52">
        <f t="shared" si="130"/>
        <v>2.1500000000000004</v>
      </c>
      <c r="AE458" s="52">
        <f t="shared" si="131"/>
        <v>1.01</v>
      </c>
      <c r="AF458" s="52">
        <f t="shared" si="132"/>
        <v>1.66</v>
      </c>
      <c r="AH458" s="52">
        <f t="shared" si="133"/>
        <v>0</v>
      </c>
      <c r="AI458" s="52">
        <f t="shared" si="134"/>
        <v>0</v>
      </c>
      <c r="AJ458" s="52">
        <f t="shared" si="135"/>
        <v>0</v>
      </c>
      <c r="AK458" s="52">
        <f t="shared" si="136"/>
        <v>0</v>
      </c>
      <c r="AL458" s="52">
        <f t="shared" si="137"/>
        <v>0</v>
      </c>
      <c r="AN458" s="52">
        <f t="shared" si="138"/>
        <v>0</v>
      </c>
      <c r="AO458" s="52">
        <f t="shared" si="139"/>
        <v>0</v>
      </c>
      <c r="AP458" s="52">
        <f t="shared" si="140"/>
        <v>0</v>
      </c>
      <c r="AQ458" s="52">
        <f t="shared" si="141"/>
        <v>0</v>
      </c>
      <c r="AR458" s="52">
        <f t="shared" si="142"/>
        <v>0</v>
      </c>
    </row>
    <row r="459" spans="1:44">
      <c r="A459" s="52">
        <v>196407</v>
      </c>
      <c r="B459" s="52">
        <v>1.56</v>
      </c>
      <c r="C459" s="52">
        <v>2.92</v>
      </c>
      <c r="D459" s="52">
        <v>2.65</v>
      </c>
      <c r="E459" s="52">
        <v>1.91</v>
      </c>
      <c r="F459" s="52">
        <v>2.31</v>
      </c>
      <c r="G459" s="52">
        <v>2.2200000000000002</v>
      </c>
      <c r="H459" s="52">
        <v>1.74</v>
      </c>
      <c r="I459" s="52">
        <v>0.23</v>
      </c>
      <c r="J459" s="52">
        <v>0.7</v>
      </c>
      <c r="K459" s="52">
        <v>0.3</v>
      </c>
      <c r="L459" s="52">
        <f t="shared" si="126"/>
        <v>2.04</v>
      </c>
      <c r="M459" s="113">
        <f t="shared" si="127"/>
        <v>1964.5833333333328</v>
      </c>
      <c r="N459" s="52">
        <f t="shared" si="125"/>
        <v>5.8491856465043695</v>
      </c>
      <c r="AA459" s="52">
        <v>196407</v>
      </c>
      <c r="AB459" s="52">
        <f t="shared" si="128"/>
        <v>1.74</v>
      </c>
      <c r="AC459" s="52">
        <f t="shared" si="129"/>
        <v>1.6099999999999999</v>
      </c>
      <c r="AD459" s="52">
        <f t="shared" si="130"/>
        <v>1.9200000000000002</v>
      </c>
      <c r="AE459" s="52">
        <f t="shared" si="131"/>
        <v>1.26</v>
      </c>
      <c r="AF459" s="52">
        <f t="shared" si="132"/>
        <v>2.35</v>
      </c>
      <c r="AH459" s="52">
        <f t="shared" si="133"/>
        <v>0</v>
      </c>
      <c r="AI459" s="52">
        <f t="shared" si="134"/>
        <v>0</v>
      </c>
      <c r="AJ459" s="52">
        <f t="shared" si="135"/>
        <v>0</v>
      </c>
      <c r="AK459" s="52">
        <f t="shared" si="136"/>
        <v>0</v>
      </c>
      <c r="AL459" s="52">
        <f t="shared" si="137"/>
        <v>0</v>
      </c>
      <c r="AN459" s="52">
        <f t="shared" si="138"/>
        <v>0</v>
      </c>
      <c r="AO459" s="52">
        <f t="shared" si="139"/>
        <v>0</v>
      </c>
      <c r="AP459" s="52">
        <f t="shared" si="140"/>
        <v>0</v>
      </c>
      <c r="AQ459" s="52">
        <f t="shared" si="141"/>
        <v>0</v>
      </c>
      <c r="AR459" s="52">
        <f t="shared" si="142"/>
        <v>0</v>
      </c>
    </row>
    <row r="460" spans="1:44">
      <c r="A460" s="52">
        <v>196408</v>
      </c>
      <c r="B460" s="52">
        <v>-1.52</v>
      </c>
      <c r="C460" s="52">
        <v>-0.38</v>
      </c>
      <c r="D460" s="52">
        <v>-1.22</v>
      </c>
      <c r="E460" s="52">
        <v>-1.23</v>
      </c>
      <c r="F460" s="52">
        <v>-0.86</v>
      </c>
      <c r="G460" s="52">
        <v>-1.29</v>
      </c>
      <c r="H460" s="52">
        <v>-1.44</v>
      </c>
      <c r="I460" s="52">
        <v>0.09</v>
      </c>
      <c r="J460" s="52">
        <v>0.12</v>
      </c>
      <c r="K460" s="52">
        <v>0.28000000000000003</v>
      </c>
      <c r="L460" s="52">
        <f t="shared" si="126"/>
        <v>-1.1599999999999999</v>
      </c>
      <c r="M460" s="113">
        <f t="shared" si="127"/>
        <v>1964.6666666666661</v>
      </c>
      <c r="N460" s="52">
        <f t="shared" si="125"/>
        <v>4.9379016522479189</v>
      </c>
      <c r="AA460" s="52">
        <v>196408</v>
      </c>
      <c r="AB460" s="52">
        <f t="shared" si="128"/>
        <v>-1.44</v>
      </c>
      <c r="AC460" s="52">
        <f t="shared" si="129"/>
        <v>-1.51</v>
      </c>
      <c r="AD460" s="52">
        <f t="shared" si="130"/>
        <v>-1.57</v>
      </c>
      <c r="AE460" s="52">
        <f t="shared" si="131"/>
        <v>-1.8</v>
      </c>
      <c r="AF460" s="52">
        <f t="shared" si="132"/>
        <v>-1.5</v>
      </c>
      <c r="AH460" s="52">
        <f t="shared" si="133"/>
        <v>0</v>
      </c>
      <c r="AI460" s="52">
        <f t="shared" si="134"/>
        <v>0</v>
      </c>
      <c r="AJ460" s="52">
        <f t="shared" si="135"/>
        <v>0</v>
      </c>
      <c r="AK460" s="52">
        <f t="shared" si="136"/>
        <v>0</v>
      </c>
      <c r="AL460" s="52">
        <f t="shared" si="137"/>
        <v>0</v>
      </c>
      <c r="AN460" s="52">
        <f t="shared" si="138"/>
        <v>0</v>
      </c>
      <c r="AO460" s="52">
        <f t="shared" si="139"/>
        <v>0</v>
      </c>
      <c r="AP460" s="52">
        <f t="shared" si="140"/>
        <v>0</v>
      </c>
      <c r="AQ460" s="52">
        <f t="shared" si="141"/>
        <v>0</v>
      </c>
      <c r="AR460" s="52">
        <f t="shared" si="142"/>
        <v>0</v>
      </c>
    </row>
    <row r="461" spans="1:44">
      <c r="A461" s="52">
        <v>196409</v>
      </c>
      <c r="B461" s="52">
        <v>3.47</v>
      </c>
      <c r="C461" s="52">
        <v>2.8</v>
      </c>
      <c r="D461" s="52">
        <v>3.6</v>
      </c>
      <c r="E461" s="52">
        <v>2.34</v>
      </c>
      <c r="F461" s="52">
        <v>3.56</v>
      </c>
      <c r="G461" s="52">
        <v>5.51</v>
      </c>
      <c r="H461" s="52">
        <v>2.69</v>
      </c>
      <c r="I461" s="52">
        <v>-0.52</v>
      </c>
      <c r="J461" s="52">
        <v>1.65</v>
      </c>
      <c r="K461" s="52">
        <v>0.28000000000000003</v>
      </c>
      <c r="L461" s="52">
        <f t="shared" si="126"/>
        <v>2.9699999999999998</v>
      </c>
      <c r="M461" s="113">
        <f t="shared" si="127"/>
        <v>1964.7499999999993</v>
      </c>
      <c r="N461" s="52">
        <f t="shared" si="125"/>
        <v>4.474615270409493</v>
      </c>
      <c r="AA461" s="52">
        <v>196409</v>
      </c>
      <c r="AB461" s="52">
        <f t="shared" si="128"/>
        <v>2.69</v>
      </c>
      <c r="AC461" s="52">
        <f t="shared" si="129"/>
        <v>2.0599999999999996</v>
      </c>
      <c r="AD461" s="52">
        <f t="shared" si="130"/>
        <v>5.2299999999999995</v>
      </c>
      <c r="AE461" s="52">
        <f t="shared" si="131"/>
        <v>3.1900000000000004</v>
      </c>
      <c r="AF461" s="52">
        <f t="shared" si="132"/>
        <v>3.3200000000000003</v>
      </c>
      <c r="AH461" s="52">
        <f t="shared" si="133"/>
        <v>0</v>
      </c>
      <c r="AI461" s="52">
        <f t="shared" si="134"/>
        <v>0</v>
      </c>
      <c r="AJ461" s="52">
        <f t="shared" si="135"/>
        <v>0</v>
      </c>
      <c r="AK461" s="52">
        <f t="shared" si="136"/>
        <v>0</v>
      </c>
      <c r="AL461" s="52">
        <f t="shared" si="137"/>
        <v>0</v>
      </c>
      <c r="AN461" s="52">
        <f t="shared" si="138"/>
        <v>0</v>
      </c>
      <c r="AO461" s="52">
        <f t="shared" si="139"/>
        <v>0</v>
      </c>
      <c r="AP461" s="52">
        <f t="shared" si="140"/>
        <v>0</v>
      </c>
      <c r="AQ461" s="52">
        <f t="shared" si="141"/>
        <v>0</v>
      </c>
      <c r="AR461" s="52">
        <f t="shared" si="142"/>
        <v>0</v>
      </c>
    </row>
    <row r="462" spans="1:44">
      <c r="A462" s="52">
        <v>196410</v>
      </c>
      <c r="B462" s="52">
        <v>1.05</v>
      </c>
      <c r="C462" s="52">
        <v>1.37</v>
      </c>
      <c r="D462" s="52">
        <v>2.2999999999999998</v>
      </c>
      <c r="E462" s="52">
        <v>0.28999999999999998</v>
      </c>
      <c r="F462" s="52">
        <v>1.77</v>
      </c>
      <c r="G462" s="52">
        <v>1.32</v>
      </c>
      <c r="H462" s="52">
        <v>0.59</v>
      </c>
      <c r="I462" s="52">
        <v>0.45</v>
      </c>
      <c r="J462" s="52">
        <v>1.1399999999999999</v>
      </c>
      <c r="K462" s="52">
        <v>0.28999999999999998</v>
      </c>
      <c r="L462" s="52">
        <f t="shared" si="126"/>
        <v>0.87999999999999989</v>
      </c>
      <c r="M462" s="113">
        <f t="shared" si="127"/>
        <v>1964.8333333333326</v>
      </c>
      <c r="N462" s="52">
        <f t="shared" si="125"/>
        <v>4.2643255887974512</v>
      </c>
      <c r="AA462" s="52">
        <v>196410</v>
      </c>
      <c r="AB462" s="52">
        <f t="shared" si="128"/>
        <v>0.59</v>
      </c>
      <c r="AC462" s="52">
        <f t="shared" si="129"/>
        <v>0</v>
      </c>
      <c r="AD462" s="52">
        <f t="shared" si="130"/>
        <v>1.03</v>
      </c>
      <c r="AE462" s="52">
        <f t="shared" si="131"/>
        <v>0.76</v>
      </c>
      <c r="AF462" s="52">
        <f t="shared" si="132"/>
        <v>2.0099999999999998</v>
      </c>
      <c r="AH462" s="52">
        <f t="shared" si="133"/>
        <v>0</v>
      </c>
      <c r="AI462" s="52">
        <f t="shared" si="134"/>
        <v>0</v>
      </c>
      <c r="AJ462" s="52">
        <f t="shared" si="135"/>
        <v>0</v>
      </c>
      <c r="AK462" s="52">
        <f t="shared" si="136"/>
        <v>0</v>
      </c>
      <c r="AL462" s="52">
        <f t="shared" si="137"/>
        <v>0</v>
      </c>
      <c r="AN462" s="52">
        <f t="shared" si="138"/>
        <v>0</v>
      </c>
      <c r="AO462" s="52">
        <f t="shared" si="139"/>
        <v>0</v>
      </c>
      <c r="AP462" s="52">
        <f t="shared" si="140"/>
        <v>0</v>
      </c>
      <c r="AQ462" s="52">
        <f t="shared" si="141"/>
        <v>0</v>
      </c>
      <c r="AR462" s="52">
        <f t="shared" si="142"/>
        <v>0</v>
      </c>
    </row>
    <row r="463" spans="1:44">
      <c r="A463" s="52">
        <v>196411</v>
      </c>
      <c r="B463" s="52">
        <v>-0.14000000000000001</v>
      </c>
      <c r="C463" s="52">
        <v>-0.35</v>
      </c>
      <c r="D463" s="52">
        <v>0.09</v>
      </c>
      <c r="E463" s="52">
        <v>0.5</v>
      </c>
      <c r="F463" s="52">
        <v>0.94</v>
      </c>
      <c r="G463" s="52">
        <v>-3.65</v>
      </c>
      <c r="H463" s="52">
        <v>0</v>
      </c>
      <c r="I463" s="52">
        <v>0.6</v>
      </c>
      <c r="J463" s="52">
        <v>-1.96</v>
      </c>
      <c r="K463" s="52">
        <v>0.28999999999999998</v>
      </c>
      <c r="L463" s="52">
        <f t="shared" si="126"/>
        <v>0.28999999999999998</v>
      </c>
      <c r="M463" s="113">
        <f t="shared" si="127"/>
        <v>1964.9166666666658</v>
      </c>
      <c r="N463" s="52">
        <f t="shared" si="125"/>
        <v>3.9233415720415028</v>
      </c>
      <c r="AA463" s="52">
        <v>196411</v>
      </c>
      <c r="AB463" s="52">
        <f t="shared" si="128"/>
        <v>0</v>
      </c>
      <c r="AC463" s="52">
        <f t="shared" si="129"/>
        <v>0.21000000000000002</v>
      </c>
      <c r="AD463" s="52">
        <f t="shared" si="130"/>
        <v>-3.94</v>
      </c>
      <c r="AE463" s="52">
        <f t="shared" si="131"/>
        <v>-0.43</v>
      </c>
      <c r="AF463" s="52">
        <f t="shared" si="132"/>
        <v>-0.19999999999999998</v>
      </c>
      <c r="AH463" s="52">
        <f t="shared" si="133"/>
        <v>0</v>
      </c>
      <c r="AI463" s="52">
        <f t="shared" si="134"/>
        <v>0</v>
      </c>
      <c r="AJ463" s="52">
        <f t="shared" si="135"/>
        <v>0</v>
      </c>
      <c r="AK463" s="52">
        <f t="shared" si="136"/>
        <v>0</v>
      </c>
      <c r="AL463" s="52">
        <f t="shared" si="137"/>
        <v>0</v>
      </c>
      <c r="AN463" s="52">
        <f t="shared" si="138"/>
        <v>0</v>
      </c>
      <c r="AO463" s="52">
        <f t="shared" si="139"/>
        <v>0</v>
      </c>
      <c r="AP463" s="52">
        <f t="shared" si="140"/>
        <v>0</v>
      </c>
      <c r="AQ463" s="52">
        <f t="shared" si="141"/>
        <v>0</v>
      </c>
      <c r="AR463" s="52">
        <f t="shared" si="142"/>
        <v>0</v>
      </c>
    </row>
    <row r="464" spans="1:44">
      <c r="A464" s="52">
        <v>196412</v>
      </c>
      <c r="B464" s="52">
        <v>0.46</v>
      </c>
      <c r="C464" s="52">
        <v>-0.84</v>
      </c>
      <c r="D464" s="52">
        <v>-1.54</v>
      </c>
      <c r="E464" s="52">
        <v>1.1200000000000001</v>
      </c>
      <c r="F464" s="52">
        <v>-0.3</v>
      </c>
      <c r="G464" s="52">
        <v>-2.0299999999999998</v>
      </c>
      <c r="H464" s="52">
        <v>0.03</v>
      </c>
      <c r="I464" s="52">
        <v>-0.24</v>
      </c>
      <c r="J464" s="52">
        <v>-2.58</v>
      </c>
      <c r="K464" s="52">
        <v>0.31</v>
      </c>
      <c r="L464" s="52">
        <f t="shared" si="126"/>
        <v>0.33999999999999997</v>
      </c>
      <c r="M464" s="113">
        <f t="shared" si="127"/>
        <v>1964.9999999999991</v>
      </c>
      <c r="N464" s="52">
        <f t="shared" si="125"/>
        <v>3.9784270532688937</v>
      </c>
      <c r="AA464" s="52">
        <v>196412</v>
      </c>
      <c r="AB464" s="52">
        <f t="shared" si="128"/>
        <v>0.03</v>
      </c>
      <c r="AC464" s="52">
        <f t="shared" si="129"/>
        <v>0.81</v>
      </c>
      <c r="AD464" s="52">
        <f t="shared" si="130"/>
        <v>-2.34</v>
      </c>
      <c r="AE464" s="52">
        <f t="shared" si="131"/>
        <v>0.15000000000000002</v>
      </c>
      <c r="AF464" s="52">
        <f t="shared" si="132"/>
        <v>-1.85</v>
      </c>
      <c r="AH464" s="52">
        <f t="shared" si="133"/>
        <v>0</v>
      </c>
      <c r="AI464" s="52">
        <f t="shared" si="134"/>
        <v>0</v>
      </c>
      <c r="AJ464" s="52">
        <f t="shared" si="135"/>
        <v>0</v>
      </c>
      <c r="AK464" s="52">
        <f t="shared" si="136"/>
        <v>0</v>
      </c>
      <c r="AL464" s="52">
        <f t="shared" si="137"/>
        <v>0</v>
      </c>
      <c r="AN464" s="52">
        <f t="shared" si="138"/>
        <v>0</v>
      </c>
      <c r="AO464" s="52">
        <f t="shared" si="139"/>
        <v>0</v>
      </c>
      <c r="AP464" s="52">
        <f t="shared" si="140"/>
        <v>0</v>
      </c>
      <c r="AQ464" s="52">
        <f t="shared" si="141"/>
        <v>0</v>
      </c>
      <c r="AR464" s="52">
        <f t="shared" si="142"/>
        <v>0</v>
      </c>
    </row>
    <row r="465" spans="1:44">
      <c r="A465" s="52">
        <v>196501</v>
      </c>
      <c r="B465" s="52">
        <v>6.89</v>
      </c>
      <c r="C465" s="52">
        <v>5.93</v>
      </c>
      <c r="D465" s="52">
        <v>6.62</v>
      </c>
      <c r="E465" s="52">
        <v>3.95</v>
      </c>
      <c r="F465" s="52">
        <v>2.85</v>
      </c>
      <c r="G465" s="52">
        <v>4.62</v>
      </c>
      <c r="H465" s="52">
        <v>3.54</v>
      </c>
      <c r="I465" s="52">
        <v>2.67</v>
      </c>
      <c r="J465" s="52">
        <v>0.2</v>
      </c>
      <c r="K465" s="52">
        <v>0.28000000000000003</v>
      </c>
      <c r="L465" s="52">
        <f t="shared" si="126"/>
        <v>3.8200000000000003</v>
      </c>
      <c r="M465" s="113">
        <f t="shared" si="127"/>
        <v>1965.0833333333333</v>
      </c>
      <c r="N465" s="52">
        <f t="shared" si="125"/>
        <v>4.5969426598753458</v>
      </c>
      <c r="AA465" s="52">
        <v>196501</v>
      </c>
      <c r="AB465" s="52">
        <f t="shared" si="128"/>
        <v>3.54</v>
      </c>
      <c r="AC465" s="52">
        <f t="shared" si="129"/>
        <v>3.67</v>
      </c>
      <c r="AD465" s="52">
        <f t="shared" si="130"/>
        <v>4.34</v>
      </c>
      <c r="AE465" s="52">
        <f t="shared" si="131"/>
        <v>6.6099999999999994</v>
      </c>
      <c r="AF465" s="52">
        <f t="shared" si="132"/>
        <v>6.34</v>
      </c>
      <c r="AH465" s="52">
        <f t="shared" si="133"/>
        <v>0</v>
      </c>
      <c r="AI465" s="52">
        <f t="shared" si="134"/>
        <v>0</v>
      </c>
      <c r="AJ465" s="52">
        <f t="shared" si="135"/>
        <v>0</v>
      </c>
      <c r="AK465" s="52">
        <f t="shared" si="136"/>
        <v>0</v>
      </c>
      <c r="AL465" s="52">
        <f t="shared" si="137"/>
        <v>0</v>
      </c>
      <c r="AN465" s="52">
        <f t="shared" si="138"/>
        <v>0</v>
      </c>
      <c r="AO465" s="52">
        <f t="shared" si="139"/>
        <v>0</v>
      </c>
      <c r="AP465" s="52">
        <f t="shared" si="140"/>
        <v>0</v>
      </c>
      <c r="AQ465" s="52">
        <f t="shared" si="141"/>
        <v>0</v>
      </c>
      <c r="AR465" s="52">
        <f t="shared" si="142"/>
        <v>0</v>
      </c>
    </row>
    <row r="466" spans="1:44">
      <c r="A466" s="52">
        <v>196502</v>
      </c>
      <c r="B466" s="52">
        <v>3.68</v>
      </c>
      <c r="C466" s="52">
        <v>3.39</v>
      </c>
      <c r="D466" s="52">
        <v>4.33</v>
      </c>
      <c r="E466" s="52">
        <v>0.56999999999999995</v>
      </c>
      <c r="F466" s="52">
        <v>0.09</v>
      </c>
      <c r="G466" s="52">
        <v>0.3</v>
      </c>
      <c r="H466" s="52">
        <v>0.44</v>
      </c>
      <c r="I466" s="52">
        <v>3.48</v>
      </c>
      <c r="J466" s="52">
        <v>0.19</v>
      </c>
      <c r="K466" s="52">
        <v>0.3</v>
      </c>
      <c r="L466" s="52">
        <f t="shared" si="126"/>
        <v>0.74</v>
      </c>
      <c r="M466" s="113">
        <f t="shared" si="127"/>
        <v>1965.1666666666665</v>
      </c>
      <c r="N466" s="52">
        <f t="shared" si="125"/>
        <v>4.6069384430640943</v>
      </c>
      <c r="AA466" s="52">
        <v>196502</v>
      </c>
      <c r="AB466" s="52">
        <f t="shared" si="128"/>
        <v>0.44</v>
      </c>
      <c r="AC466" s="52">
        <f t="shared" si="129"/>
        <v>0.26999999999999996</v>
      </c>
      <c r="AD466" s="52">
        <f t="shared" si="130"/>
        <v>0</v>
      </c>
      <c r="AE466" s="52">
        <f t="shared" si="131"/>
        <v>3.3800000000000003</v>
      </c>
      <c r="AF466" s="52">
        <f t="shared" si="132"/>
        <v>4.03</v>
      </c>
      <c r="AH466" s="52">
        <f t="shared" si="133"/>
        <v>0</v>
      </c>
      <c r="AI466" s="52">
        <f t="shared" si="134"/>
        <v>0</v>
      </c>
      <c r="AJ466" s="52">
        <f t="shared" si="135"/>
        <v>0</v>
      </c>
      <c r="AK466" s="52">
        <f t="shared" si="136"/>
        <v>0</v>
      </c>
      <c r="AL466" s="52">
        <f t="shared" si="137"/>
        <v>0</v>
      </c>
      <c r="AN466" s="52">
        <f t="shared" si="138"/>
        <v>0</v>
      </c>
      <c r="AO466" s="52">
        <f t="shared" si="139"/>
        <v>0</v>
      </c>
      <c r="AP466" s="52">
        <f t="shared" si="140"/>
        <v>0</v>
      </c>
      <c r="AQ466" s="52">
        <f t="shared" si="141"/>
        <v>0</v>
      </c>
      <c r="AR466" s="52">
        <f t="shared" si="142"/>
        <v>0</v>
      </c>
    </row>
    <row r="467" spans="1:44">
      <c r="A467" s="52">
        <v>196503</v>
      </c>
      <c r="B467" s="52">
        <v>0.92</v>
      </c>
      <c r="C467" s="52">
        <v>0.56000000000000005</v>
      </c>
      <c r="D467" s="52">
        <v>1.51</v>
      </c>
      <c r="E467" s="52">
        <v>-1.1599999999999999</v>
      </c>
      <c r="F467" s="52">
        <v>-1.6</v>
      </c>
      <c r="G467" s="52">
        <v>0.39</v>
      </c>
      <c r="H467" s="52">
        <v>-1.34</v>
      </c>
      <c r="I467" s="52">
        <v>1.79</v>
      </c>
      <c r="J467" s="52">
        <v>1.07</v>
      </c>
      <c r="K467" s="52">
        <v>0.36</v>
      </c>
      <c r="L467" s="52">
        <f t="shared" si="126"/>
        <v>-0.98000000000000009</v>
      </c>
      <c r="M467" s="113">
        <f t="shared" si="127"/>
        <v>1965.2499999999998</v>
      </c>
      <c r="N467" s="52">
        <f t="shared" si="125"/>
        <v>5.1206817727898128</v>
      </c>
      <c r="AA467" s="52">
        <v>196503</v>
      </c>
      <c r="AB467" s="52">
        <f t="shared" si="128"/>
        <v>-1.34</v>
      </c>
      <c r="AC467" s="52">
        <f t="shared" si="129"/>
        <v>-1.52</v>
      </c>
      <c r="AD467" s="52">
        <f t="shared" si="130"/>
        <v>3.0000000000000027E-2</v>
      </c>
      <c r="AE467" s="52">
        <f t="shared" si="131"/>
        <v>0.56000000000000005</v>
      </c>
      <c r="AF467" s="52">
        <f t="shared" si="132"/>
        <v>1.1499999999999999</v>
      </c>
      <c r="AH467" s="52">
        <f t="shared" si="133"/>
        <v>0</v>
      </c>
      <c r="AI467" s="52">
        <f t="shared" si="134"/>
        <v>0</v>
      </c>
      <c r="AJ467" s="52">
        <f t="shared" si="135"/>
        <v>0</v>
      </c>
      <c r="AK467" s="52">
        <f t="shared" si="136"/>
        <v>0</v>
      </c>
      <c r="AL467" s="52">
        <f t="shared" si="137"/>
        <v>0</v>
      </c>
      <c r="AN467" s="52">
        <f t="shared" si="138"/>
        <v>0</v>
      </c>
      <c r="AO467" s="52">
        <f t="shared" si="139"/>
        <v>0</v>
      </c>
      <c r="AP467" s="52">
        <f t="shared" si="140"/>
        <v>0</v>
      </c>
      <c r="AQ467" s="52">
        <f t="shared" si="141"/>
        <v>0</v>
      </c>
      <c r="AR467" s="52">
        <f t="shared" si="142"/>
        <v>0</v>
      </c>
    </row>
    <row r="468" spans="1:44">
      <c r="A468" s="52">
        <v>196504</v>
      </c>
      <c r="B468" s="52">
        <v>3</v>
      </c>
      <c r="C468" s="52">
        <v>4.42</v>
      </c>
      <c r="D468" s="52">
        <v>5.34</v>
      </c>
      <c r="E468" s="52">
        <v>3.82</v>
      </c>
      <c r="F468" s="52">
        <v>2.4900000000000002</v>
      </c>
      <c r="G468" s="52">
        <v>2.87</v>
      </c>
      <c r="H468" s="52">
        <v>3.11</v>
      </c>
      <c r="I468" s="52">
        <v>1.19</v>
      </c>
      <c r="J468" s="52">
        <v>0.7</v>
      </c>
      <c r="K468" s="52">
        <v>0.31</v>
      </c>
      <c r="L468" s="52">
        <f t="shared" si="126"/>
        <v>3.42</v>
      </c>
      <c r="M468" s="113">
        <f t="shared" si="127"/>
        <v>1965.333333333333</v>
      </c>
      <c r="N468" s="52">
        <f t="shared" ref="N468:N531" si="143">_xlfn.STDEV.S(H457:H468)*SQRT(12)</f>
        <v>5.5669438326934486</v>
      </c>
      <c r="AA468" s="52">
        <v>196504</v>
      </c>
      <c r="AB468" s="52">
        <f t="shared" si="128"/>
        <v>3.11</v>
      </c>
      <c r="AC468" s="52">
        <f t="shared" si="129"/>
        <v>3.51</v>
      </c>
      <c r="AD468" s="52">
        <f t="shared" si="130"/>
        <v>2.56</v>
      </c>
      <c r="AE468" s="52">
        <f t="shared" si="131"/>
        <v>2.69</v>
      </c>
      <c r="AF468" s="52">
        <f t="shared" si="132"/>
        <v>5.03</v>
      </c>
      <c r="AH468" s="52">
        <f t="shared" si="133"/>
        <v>0</v>
      </c>
      <c r="AI468" s="52">
        <f t="shared" si="134"/>
        <v>0</v>
      </c>
      <c r="AJ468" s="52">
        <f t="shared" si="135"/>
        <v>0</v>
      </c>
      <c r="AK468" s="52">
        <f t="shared" si="136"/>
        <v>0</v>
      </c>
      <c r="AL468" s="52">
        <f t="shared" si="137"/>
        <v>0</v>
      </c>
      <c r="AN468" s="52">
        <f t="shared" si="138"/>
        <v>0</v>
      </c>
      <c r="AO468" s="52">
        <f t="shared" si="139"/>
        <v>0</v>
      </c>
      <c r="AP468" s="52">
        <f t="shared" si="140"/>
        <v>0</v>
      </c>
      <c r="AQ468" s="52">
        <f t="shared" si="141"/>
        <v>0</v>
      </c>
      <c r="AR468" s="52">
        <f t="shared" si="142"/>
        <v>0</v>
      </c>
    </row>
    <row r="469" spans="1:44">
      <c r="A469" s="52">
        <v>196505</v>
      </c>
      <c r="B469" s="52">
        <v>-7.0000000000000007E-2</v>
      </c>
      <c r="C469" s="52">
        <v>-0.94</v>
      </c>
      <c r="D469" s="52">
        <v>-1.34</v>
      </c>
      <c r="E469" s="52">
        <v>-0.27</v>
      </c>
      <c r="F469" s="52">
        <v>0.06</v>
      </c>
      <c r="G469" s="52">
        <v>-2.23</v>
      </c>
      <c r="H469" s="52">
        <v>-0.77</v>
      </c>
      <c r="I469" s="52">
        <v>0.03</v>
      </c>
      <c r="J469" s="52">
        <v>-1.61</v>
      </c>
      <c r="K469" s="52">
        <v>0.31</v>
      </c>
      <c r="L469" s="52">
        <f t="shared" si="126"/>
        <v>-0.46</v>
      </c>
      <c r="M469" s="113">
        <f t="shared" si="127"/>
        <v>1965.4166666666663</v>
      </c>
      <c r="N469" s="52">
        <f t="shared" si="143"/>
        <v>5.8137798688664128</v>
      </c>
      <c r="AA469" s="52">
        <v>196505</v>
      </c>
      <c r="AB469" s="52">
        <f t="shared" si="128"/>
        <v>-0.77</v>
      </c>
      <c r="AC469" s="52">
        <f t="shared" si="129"/>
        <v>-0.58000000000000007</v>
      </c>
      <c r="AD469" s="52">
        <f t="shared" si="130"/>
        <v>-2.54</v>
      </c>
      <c r="AE469" s="52">
        <f t="shared" si="131"/>
        <v>-0.38</v>
      </c>
      <c r="AF469" s="52">
        <f t="shared" si="132"/>
        <v>-1.6500000000000001</v>
      </c>
      <c r="AH469" s="52">
        <f t="shared" si="133"/>
        <v>0</v>
      </c>
      <c r="AI469" s="52">
        <f t="shared" si="134"/>
        <v>0</v>
      </c>
      <c r="AJ469" s="52">
        <f t="shared" si="135"/>
        <v>0</v>
      </c>
      <c r="AK469" s="52">
        <f t="shared" si="136"/>
        <v>0</v>
      </c>
      <c r="AL469" s="52">
        <f t="shared" si="137"/>
        <v>0</v>
      </c>
      <c r="AN469" s="52">
        <f t="shared" si="138"/>
        <v>0</v>
      </c>
      <c r="AO469" s="52">
        <f t="shared" si="139"/>
        <v>0</v>
      </c>
      <c r="AP469" s="52">
        <f t="shared" si="140"/>
        <v>0</v>
      </c>
      <c r="AQ469" s="52">
        <f t="shared" si="141"/>
        <v>0</v>
      </c>
      <c r="AR469" s="52">
        <f t="shared" si="142"/>
        <v>0</v>
      </c>
    </row>
    <row r="470" spans="1:44">
      <c r="A470" s="52">
        <v>196506</v>
      </c>
      <c r="B470" s="52">
        <v>-9.9499999999999993</v>
      </c>
      <c r="C470" s="52">
        <v>-8.81</v>
      </c>
      <c r="D470" s="52">
        <v>-8.59</v>
      </c>
      <c r="E470" s="52">
        <v>-4.57</v>
      </c>
      <c r="F470" s="52">
        <v>-4.95</v>
      </c>
      <c r="G470" s="52">
        <v>-4.78</v>
      </c>
      <c r="H470" s="52">
        <v>-5.51</v>
      </c>
      <c r="I470" s="52">
        <v>-4.3499999999999996</v>
      </c>
      <c r="J470" s="52">
        <v>0.57999999999999996</v>
      </c>
      <c r="K470" s="52">
        <v>0.35</v>
      </c>
      <c r="L470" s="52">
        <f t="shared" si="126"/>
        <v>-5.16</v>
      </c>
      <c r="M470" s="113">
        <f t="shared" si="127"/>
        <v>1965.4999999999995</v>
      </c>
      <c r="N470" s="52">
        <f t="shared" si="143"/>
        <v>8.5519801003255171</v>
      </c>
      <c r="AA470" s="52">
        <v>196506</v>
      </c>
      <c r="AB470" s="52">
        <f t="shared" si="128"/>
        <v>-5.51</v>
      </c>
      <c r="AC470" s="52">
        <f t="shared" si="129"/>
        <v>-4.92</v>
      </c>
      <c r="AD470" s="52">
        <f t="shared" si="130"/>
        <v>-5.13</v>
      </c>
      <c r="AE470" s="52">
        <f t="shared" si="131"/>
        <v>-10.299999999999999</v>
      </c>
      <c r="AF470" s="52">
        <f t="shared" si="132"/>
        <v>-8.94</v>
      </c>
      <c r="AH470" s="52">
        <f t="shared" si="133"/>
        <v>0</v>
      </c>
      <c r="AI470" s="52">
        <f t="shared" si="134"/>
        <v>0</v>
      </c>
      <c r="AJ470" s="52">
        <f t="shared" si="135"/>
        <v>0</v>
      </c>
      <c r="AK470" s="52">
        <f t="shared" si="136"/>
        <v>0</v>
      </c>
      <c r="AL470" s="52">
        <f t="shared" si="137"/>
        <v>0</v>
      </c>
      <c r="AN470" s="52">
        <f t="shared" si="138"/>
        <v>0</v>
      </c>
      <c r="AO470" s="52">
        <f t="shared" si="139"/>
        <v>0</v>
      </c>
      <c r="AP470" s="52">
        <f t="shared" si="140"/>
        <v>0</v>
      </c>
      <c r="AQ470" s="52">
        <f t="shared" si="141"/>
        <v>0</v>
      </c>
      <c r="AR470" s="52">
        <f t="shared" si="142"/>
        <v>0</v>
      </c>
    </row>
    <row r="471" spans="1:44">
      <c r="A471" s="52">
        <v>196507</v>
      </c>
      <c r="B471" s="52">
        <v>2.5499999999999998</v>
      </c>
      <c r="C471" s="52">
        <v>3.01</v>
      </c>
      <c r="D471" s="52">
        <v>4.1399999999999997</v>
      </c>
      <c r="E471" s="52">
        <v>1.34</v>
      </c>
      <c r="F471" s="52">
        <v>1.62</v>
      </c>
      <c r="G471" s="52">
        <v>4.17</v>
      </c>
      <c r="H471" s="52">
        <v>1.43</v>
      </c>
      <c r="I471" s="52">
        <v>0.85</v>
      </c>
      <c r="J471" s="52">
        <v>2.2200000000000002</v>
      </c>
      <c r="K471" s="52">
        <v>0.31</v>
      </c>
      <c r="L471" s="52">
        <f t="shared" si="126"/>
        <v>1.74</v>
      </c>
      <c r="M471" s="113">
        <f t="shared" si="127"/>
        <v>1965.5833333333328</v>
      </c>
      <c r="N471" s="52">
        <f t="shared" si="143"/>
        <v>8.4987758476789406</v>
      </c>
      <c r="AA471" s="52">
        <v>196507</v>
      </c>
      <c r="AB471" s="52">
        <f t="shared" si="128"/>
        <v>1.43</v>
      </c>
      <c r="AC471" s="52">
        <f t="shared" si="129"/>
        <v>1.03</v>
      </c>
      <c r="AD471" s="52">
        <f t="shared" si="130"/>
        <v>3.86</v>
      </c>
      <c r="AE471" s="52">
        <f t="shared" si="131"/>
        <v>2.2399999999999998</v>
      </c>
      <c r="AF471" s="52">
        <f t="shared" si="132"/>
        <v>3.8299999999999996</v>
      </c>
      <c r="AH471" s="52">
        <f t="shared" si="133"/>
        <v>0</v>
      </c>
      <c r="AI471" s="52">
        <f t="shared" si="134"/>
        <v>0</v>
      </c>
      <c r="AJ471" s="52">
        <f t="shared" si="135"/>
        <v>0</v>
      </c>
      <c r="AK471" s="52">
        <f t="shared" si="136"/>
        <v>0</v>
      </c>
      <c r="AL471" s="52">
        <f t="shared" si="137"/>
        <v>0</v>
      </c>
      <c r="AN471" s="52">
        <f t="shared" si="138"/>
        <v>0</v>
      </c>
      <c r="AO471" s="52">
        <f t="shared" si="139"/>
        <v>0</v>
      </c>
      <c r="AP471" s="52">
        <f t="shared" si="140"/>
        <v>0</v>
      </c>
      <c r="AQ471" s="52">
        <f t="shared" si="141"/>
        <v>0</v>
      </c>
      <c r="AR471" s="52">
        <f t="shared" si="142"/>
        <v>0</v>
      </c>
    </row>
    <row r="472" spans="1:44">
      <c r="A472" s="52">
        <v>196508</v>
      </c>
      <c r="B472" s="52">
        <v>6.74</v>
      </c>
      <c r="C472" s="52">
        <v>4.9800000000000004</v>
      </c>
      <c r="D472" s="52">
        <v>5.05</v>
      </c>
      <c r="E472" s="52">
        <v>2.94</v>
      </c>
      <c r="F472" s="52">
        <v>2.82</v>
      </c>
      <c r="G472" s="52">
        <v>2.4900000000000002</v>
      </c>
      <c r="H472" s="52">
        <v>2.73</v>
      </c>
      <c r="I472" s="52">
        <v>2.84</v>
      </c>
      <c r="J472" s="52">
        <v>-1.07</v>
      </c>
      <c r="K472" s="52">
        <v>0.33</v>
      </c>
      <c r="L472" s="52">
        <f t="shared" si="126"/>
        <v>3.06</v>
      </c>
      <c r="M472" s="113">
        <f t="shared" si="127"/>
        <v>1965.6666666666661</v>
      </c>
      <c r="N472" s="52">
        <f t="shared" si="143"/>
        <v>8.6265025041754573</v>
      </c>
      <c r="AA472" s="52">
        <v>196508</v>
      </c>
      <c r="AB472" s="52">
        <f t="shared" si="128"/>
        <v>2.73</v>
      </c>
      <c r="AC472" s="52">
        <f t="shared" si="129"/>
        <v>2.61</v>
      </c>
      <c r="AD472" s="52">
        <f t="shared" si="130"/>
        <v>2.16</v>
      </c>
      <c r="AE472" s="52">
        <f t="shared" si="131"/>
        <v>6.41</v>
      </c>
      <c r="AF472" s="52">
        <f t="shared" si="132"/>
        <v>4.72</v>
      </c>
      <c r="AH472" s="52">
        <f t="shared" si="133"/>
        <v>0</v>
      </c>
      <c r="AI472" s="52">
        <f t="shared" si="134"/>
        <v>0</v>
      </c>
      <c r="AJ472" s="52">
        <f t="shared" si="135"/>
        <v>0</v>
      </c>
      <c r="AK472" s="52">
        <f t="shared" si="136"/>
        <v>0</v>
      </c>
      <c r="AL472" s="52">
        <f t="shared" si="137"/>
        <v>0</v>
      </c>
      <c r="AN472" s="52">
        <f t="shared" si="138"/>
        <v>0</v>
      </c>
      <c r="AO472" s="52">
        <f t="shared" si="139"/>
        <v>0</v>
      </c>
      <c r="AP472" s="52">
        <f t="shared" si="140"/>
        <v>0</v>
      </c>
      <c r="AQ472" s="52">
        <f t="shared" si="141"/>
        <v>0</v>
      </c>
      <c r="AR472" s="52">
        <f t="shared" si="142"/>
        <v>0</v>
      </c>
    </row>
    <row r="473" spans="1:44">
      <c r="A473" s="52">
        <v>196509</v>
      </c>
      <c r="B473" s="52">
        <v>3.88</v>
      </c>
      <c r="C473" s="52">
        <v>3.78</v>
      </c>
      <c r="D473" s="52">
        <v>3.84</v>
      </c>
      <c r="E473" s="52">
        <v>3.8</v>
      </c>
      <c r="F473" s="52">
        <v>2.23</v>
      </c>
      <c r="G473" s="52">
        <v>3.62</v>
      </c>
      <c r="H473" s="52">
        <v>2.86</v>
      </c>
      <c r="I473" s="52">
        <v>0.62</v>
      </c>
      <c r="J473" s="52">
        <v>-0.11</v>
      </c>
      <c r="K473" s="52">
        <v>0.31</v>
      </c>
      <c r="L473" s="52">
        <f t="shared" si="126"/>
        <v>3.17</v>
      </c>
      <c r="M473" s="113">
        <f t="shared" si="127"/>
        <v>1965.7499999999993</v>
      </c>
      <c r="N473" s="52">
        <f t="shared" si="143"/>
        <v>8.673446939837806</v>
      </c>
      <c r="AA473" s="52">
        <v>196509</v>
      </c>
      <c r="AB473" s="52">
        <f t="shared" si="128"/>
        <v>2.86</v>
      </c>
      <c r="AC473" s="52">
        <f t="shared" si="129"/>
        <v>3.4899999999999998</v>
      </c>
      <c r="AD473" s="52">
        <f t="shared" si="130"/>
        <v>3.31</v>
      </c>
      <c r="AE473" s="52">
        <f t="shared" si="131"/>
        <v>3.57</v>
      </c>
      <c r="AF473" s="52">
        <f t="shared" si="132"/>
        <v>3.53</v>
      </c>
      <c r="AH473" s="52">
        <f t="shared" si="133"/>
        <v>0</v>
      </c>
      <c r="AI473" s="52">
        <f t="shared" si="134"/>
        <v>0</v>
      </c>
      <c r="AJ473" s="52">
        <f t="shared" si="135"/>
        <v>0</v>
      </c>
      <c r="AK473" s="52">
        <f t="shared" si="136"/>
        <v>0</v>
      </c>
      <c r="AL473" s="52">
        <f t="shared" si="137"/>
        <v>0</v>
      </c>
      <c r="AN473" s="52">
        <f t="shared" si="138"/>
        <v>0</v>
      </c>
      <c r="AO473" s="52">
        <f t="shared" si="139"/>
        <v>0</v>
      </c>
      <c r="AP473" s="52">
        <f t="shared" si="140"/>
        <v>0</v>
      </c>
      <c r="AQ473" s="52">
        <f t="shared" si="141"/>
        <v>0</v>
      </c>
      <c r="AR473" s="52">
        <f t="shared" si="142"/>
        <v>0</v>
      </c>
    </row>
    <row r="474" spans="1:44">
      <c r="A474" s="52">
        <v>196510</v>
      </c>
      <c r="B474" s="52">
        <v>5.97</v>
      </c>
      <c r="C474" s="52">
        <v>5.35</v>
      </c>
      <c r="D474" s="52">
        <v>6.37</v>
      </c>
      <c r="E474" s="52">
        <v>2.84</v>
      </c>
      <c r="F474" s="52">
        <v>1.91</v>
      </c>
      <c r="G474" s="52">
        <v>5.64</v>
      </c>
      <c r="H474" s="52">
        <v>2.6</v>
      </c>
      <c r="I474" s="52">
        <v>2.4300000000000002</v>
      </c>
      <c r="J474" s="52">
        <v>1.6</v>
      </c>
      <c r="K474" s="52">
        <v>0.31</v>
      </c>
      <c r="L474" s="52">
        <f t="shared" si="126"/>
        <v>2.91</v>
      </c>
      <c r="M474" s="113">
        <f t="shared" si="127"/>
        <v>1965.8333333333326</v>
      </c>
      <c r="N474" s="52">
        <f t="shared" si="143"/>
        <v>8.9026860093916689</v>
      </c>
      <c r="AA474" s="52">
        <v>196510</v>
      </c>
      <c r="AB474" s="52">
        <f t="shared" si="128"/>
        <v>2.6</v>
      </c>
      <c r="AC474" s="52">
        <f t="shared" si="129"/>
        <v>2.5299999999999998</v>
      </c>
      <c r="AD474" s="52">
        <f t="shared" si="130"/>
        <v>5.33</v>
      </c>
      <c r="AE474" s="52">
        <f t="shared" si="131"/>
        <v>5.66</v>
      </c>
      <c r="AF474" s="52">
        <f t="shared" si="132"/>
        <v>6.0600000000000005</v>
      </c>
      <c r="AH474" s="52">
        <f t="shared" si="133"/>
        <v>0</v>
      </c>
      <c r="AI474" s="52">
        <f t="shared" si="134"/>
        <v>0</v>
      </c>
      <c r="AJ474" s="52">
        <f t="shared" si="135"/>
        <v>0</v>
      </c>
      <c r="AK474" s="52">
        <f t="shared" si="136"/>
        <v>0</v>
      </c>
      <c r="AL474" s="52">
        <f t="shared" si="137"/>
        <v>0</v>
      </c>
      <c r="AN474" s="52">
        <f t="shared" si="138"/>
        <v>0</v>
      </c>
      <c r="AO474" s="52">
        <f t="shared" si="139"/>
        <v>0</v>
      </c>
      <c r="AP474" s="52">
        <f t="shared" si="140"/>
        <v>0</v>
      </c>
      <c r="AQ474" s="52">
        <f t="shared" si="141"/>
        <v>0</v>
      </c>
      <c r="AR474" s="52">
        <f t="shared" si="142"/>
        <v>0</v>
      </c>
    </row>
    <row r="475" spans="1:44">
      <c r="A475" s="52">
        <v>196511</v>
      </c>
      <c r="B475" s="52">
        <v>4.0199999999999996</v>
      </c>
      <c r="C475" s="52">
        <v>4.8600000000000003</v>
      </c>
      <c r="D475" s="52">
        <v>4.7300000000000004</v>
      </c>
      <c r="E475" s="52">
        <v>-0.01</v>
      </c>
      <c r="F475" s="52">
        <v>-0.15</v>
      </c>
      <c r="G475" s="52">
        <v>-0.27</v>
      </c>
      <c r="H475" s="52">
        <v>-0.03</v>
      </c>
      <c r="I475" s="52">
        <v>4.68</v>
      </c>
      <c r="J475" s="52">
        <v>0.23</v>
      </c>
      <c r="K475" s="52">
        <v>0.35</v>
      </c>
      <c r="L475" s="52">
        <f t="shared" si="126"/>
        <v>0.31999999999999995</v>
      </c>
      <c r="M475" s="113">
        <f t="shared" si="127"/>
        <v>1965.9166666666658</v>
      </c>
      <c r="N475" s="52">
        <f t="shared" si="143"/>
        <v>8.9055299469691089</v>
      </c>
      <c r="AA475" s="52">
        <v>196511</v>
      </c>
      <c r="AB475" s="52">
        <f t="shared" si="128"/>
        <v>-0.03</v>
      </c>
      <c r="AC475" s="52">
        <f t="shared" si="129"/>
        <v>-0.36</v>
      </c>
      <c r="AD475" s="52">
        <f t="shared" si="130"/>
        <v>-0.62</v>
      </c>
      <c r="AE475" s="52">
        <f t="shared" si="131"/>
        <v>3.6699999999999995</v>
      </c>
      <c r="AF475" s="52">
        <f t="shared" si="132"/>
        <v>4.3800000000000008</v>
      </c>
      <c r="AH475" s="52">
        <f t="shared" si="133"/>
        <v>0</v>
      </c>
      <c r="AI475" s="52">
        <f t="shared" si="134"/>
        <v>0</v>
      </c>
      <c r="AJ475" s="52">
        <f t="shared" si="135"/>
        <v>0</v>
      </c>
      <c r="AK475" s="52">
        <f t="shared" si="136"/>
        <v>0</v>
      </c>
      <c r="AL475" s="52">
        <f t="shared" si="137"/>
        <v>0</v>
      </c>
      <c r="AN475" s="52">
        <f t="shared" si="138"/>
        <v>0</v>
      </c>
      <c r="AO475" s="52">
        <f t="shared" si="139"/>
        <v>0</v>
      </c>
      <c r="AP475" s="52">
        <f t="shared" si="140"/>
        <v>0</v>
      </c>
      <c r="AQ475" s="52">
        <f t="shared" si="141"/>
        <v>0</v>
      </c>
      <c r="AR475" s="52">
        <f t="shared" si="142"/>
        <v>0</v>
      </c>
    </row>
    <row r="476" spans="1:44">
      <c r="A476" s="52">
        <v>196512</v>
      </c>
      <c r="B476" s="52">
        <v>3.87</v>
      </c>
      <c r="C476" s="52">
        <v>3.45</v>
      </c>
      <c r="D476" s="52">
        <v>4.75</v>
      </c>
      <c r="E476" s="52">
        <v>0.84</v>
      </c>
      <c r="F476" s="52">
        <v>0.89</v>
      </c>
      <c r="G476" s="52">
        <v>4.13</v>
      </c>
      <c r="H476" s="52">
        <v>1.01</v>
      </c>
      <c r="I476" s="52">
        <v>2.0699999999999998</v>
      </c>
      <c r="J476" s="52">
        <v>2.08</v>
      </c>
      <c r="K476" s="52">
        <v>0.33</v>
      </c>
      <c r="L476" s="52">
        <f t="shared" si="126"/>
        <v>1.34</v>
      </c>
      <c r="M476" s="113">
        <f t="shared" si="127"/>
        <v>1965.9999999999991</v>
      </c>
      <c r="N476" s="52">
        <f t="shared" si="143"/>
        <v>8.8720536722698178</v>
      </c>
      <c r="AA476" s="52">
        <v>196512</v>
      </c>
      <c r="AB476" s="52">
        <f t="shared" si="128"/>
        <v>1.01</v>
      </c>
      <c r="AC476" s="52">
        <f t="shared" si="129"/>
        <v>0.51</v>
      </c>
      <c r="AD476" s="52">
        <f t="shared" si="130"/>
        <v>3.8</v>
      </c>
      <c r="AE476" s="52">
        <f t="shared" si="131"/>
        <v>3.54</v>
      </c>
      <c r="AF476" s="52">
        <f t="shared" si="132"/>
        <v>4.42</v>
      </c>
      <c r="AH476" s="52">
        <f t="shared" si="133"/>
        <v>0</v>
      </c>
      <c r="AI476" s="52">
        <f t="shared" si="134"/>
        <v>0</v>
      </c>
      <c r="AJ476" s="52">
        <f t="shared" si="135"/>
        <v>0</v>
      </c>
      <c r="AK476" s="52">
        <f t="shared" si="136"/>
        <v>0</v>
      </c>
      <c r="AL476" s="52">
        <f t="shared" si="137"/>
        <v>0</v>
      </c>
      <c r="AN476" s="52">
        <f t="shared" si="138"/>
        <v>0</v>
      </c>
      <c r="AO476" s="52">
        <f t="shared" si="139"/>
        <v>0</v>
      </c>
      <c r="AP476" s="52">
        <f t="shared" si="140"/>
        <v>0</v>
      </c>
      <c r="AQ476" s="52">
        <f t="shared" si="141"/>
        <v>0</v>
      </c>
      <c r="AR476" s="52">
        <f t="shared" si="142"/>
        <v>0</v>
      </c>
    </row>
    <row r="477" spans="1:44">
      <c r="A477" s="52">
        <v>196601</v>
      </c>
      <c r="B477" s="52">
        <v>4.3</v>
      </c>
      <c r="C477" s="52">
        <v>5.52</v>
      </c>
      <c r="D477" s="52">
        <v>6.99</v>
      </c>
      <c r="E477" s="52">
        <v>-0.2</v>
      </c>
      <c r="F477" s="52">
        <v>1.2</v>
      </c>
      <c r="G477" s="52">
        <v>4.24</v>
      </c>
      <c r="H477" s="52">
        <v>0.72</v>
      </c>
      <c r="I477" s="52">
        <v>3.86</v>
      </c>
      <c r="J477" s="52">
        <v>3.57</v>
      </c>
      <c r="K477" s="52">
        <v>0.38</v>
      </c>
      <c r="L477" s="52">
        <f t="shared" si="126"/>
        <v>1.1000000000000001</v>
      </c>
      <c r="M477" s="113">
        <f t="shared" si="127"/>
        <v>1966.0833333333333</v>
      </c>
      <c r="N477" s="52">
        <f t="shared" si="143"/>
        <v>8.3694829860957025</v>
      </c>
      <c r="AA477" s="52">
        <v>196601</v>
      </c>
      <c r="AB477" s="52">
        <f t="shared" si="128"/>
        <v>0.72</v>
      </c>
      <c r="AC477" s="52">
        <f t="shared" si="129"/>
        <v>-0.58000000000000007</v>
      </c>
      <c r="AD477" s="52">
        <f t="shared" si="130"/>
        <v>3.8600000000000003</v>
      </c>
      <c r="AE477" s="52">
        <f t="shared" si="131"/>
        <v>3.92</v>
      </c>
      <c r="AF477" s="52">
        <f t="shared" si="132"/>
        <v>6.61</v>
      </c>
      <c r="AH477" s="52">
        <f t="shared" si="133"/>
        <v>0</v>
      </c>
      <c r="AI477" s="52">
        <f t="shared" si="134"/>
        <v>0</v>
      </c>
      <c r="AJ477" s="52">
        <f t="shared" si="135"/>
        <v>0</v>
      </c>
      <c r="AK477" s="52">
        <f t="shared" si="136"/>
        <v>0</v>
      </c>
      <c r="AL477" s="52">
        <f t="shared" si="137"/>
        <v>0</v>
      </c>
      <c r="AN477" s="52">
        <f t="shared" si="138"/>
        <v>0</v>
      </c>
      <c r="AO477" s="52">
        <f t="shared" si="139"/>
        <v>0</v>
      </c>
      <c r="AP477" s="52">
        <f t="shared" si="140"/>
        <v>0</v>
      </c>
      <c r="AQ477" s="52">
        <f t="shared" si="141"/>
        <v>0</v>
      </c>
      <c r="AR477" s="52">
        <f t="shared" si="142"/>
        <v>0</v>
      </c>
    </row>
    <row r="478" spans="1:44">
      <c r="A478" s="52">
        <v>196602</v>
      </c>
      <c r="B478" s="52">
        <v>3.68</v>
      </c>
      <c r="C478" s="52">
        <v>3.22</v>
      </c>
      <c r="D478" s="52">
        <v>3.41</v>
      </c>
      <c r="E478" s="52">
        <v>-1.6</v>
      </c>
      <c r="F478" s="52">
        <v>-0.82</v>
      </c>
      <c r="G478" s="52">
        <v>-0.62</v>
      </c>
      <c r="H478" s="52">
        <v>-1.21</v>
      </c>
      <c r="I478" s="52">
        <v>4.45</v>
      </c>
      <c r="J478" s="52">
        <v>0.36</v>
      </c>
      <c r="K478" s="52">
        <v>0.35</v>
      </c>
      <c r="L478" s="52">
        <f t="shared" si="126"/>
        <v>-0.86</v>
      </c>
      <c r="M478" s="113">
        <f t="shared" si="127"/>
        <v>1966.1666666666665</v>
      </c>
      <c r="N478" s="52">
        <f t="shared" si="143"/>
        <v>8.5651471356040023</v>
      </c>
      <c r="AA478" s="52">
        <v>196602</v>
      </c>
      <c r="AB478" s="52">
        <f t="shared" si="128"/>
        <v>-1.21</v>
      </c>
      <c r="AC478" s="52">
        <f t="shared" si="129"/>
        <v>-1.9500000000000002</v>
      </c>
      <c r="AD478" s="52">
        <f t="shared" si="130"/>
        <v>-0.97</v>
      </c>
      <c r="AE478" s="52">
        <f t="shared" si="131"/>
        <v>3.33</v>
      </c>
      <c r="AF478" s="52">
        <f t="shared" si="132"/>
        <v>3.06</v>
      </c>
      <c r="AH478" s="52">
        <f t="shared" si="133"/>
        <v>0</v>
      </c>
      <c r="AI478" s="52">
        <f t="shared" si="134"/>
        <v>0</v>
      </c>
      <c r="AJ478" s="52">
        <f t="shared" si="135"/>
        <v>0</v>
      </c>
      <c r="AK478" s="52">
        <f t="shared" si="136"/>
        <v>0</v>
      </c>
      <c r="AL478" s="52">
        <f t="shared" si="137"/>
        <v>0</v>
      </c>
      <c r="AN478" s="52">
        <f t="shared" si="138"/>
        <v>0</v>
      </c>
      <c r="AO478" s="52">
        <f t="shared" si="139"/>
        <v>0</v>
      </c>
      <c r="AP478" s="52">
        <f t="shared" si="140"/>
        <v>0</v>
      </c>
      <c r="AQ478" s="52">
        <f t="shared" si="141"/>
        <v>0</v>
      </c>
      <c r="AR478" s="52">
        <f t="shared" si="142"/>
        <v>0</v>
      </c>
    </row>
    <row r="479" spans="1:44">
      <c r="A479" s="52">
        <v>196603</v>
      </c>
      <c r="B479" s="52">
        <v>-0.45</v>
      </c>
      <c r="C479" s="52">
        <v>-2.9</v>
      </c>
      <c r="D479" s="52">
        <v>-2.04</v>
      </c>
      <c r="E479" s="52">
        <v>-1.54</v>
      </c>
      <c r="F479" s="52">
        <v>-2.66</v>
      </c>
      <c r="G479" s="52">
        <v>-4.04</v>
      </c>
      <c r="H479" s="52">
        <v>-2.5099999999999998</v>
      </c>
      <c r="I479" s="52">
        <v>0.95</v>
      </c>
      <c r="J479" s="52">
        <v>-2.0499999999999998</v>
      </c>
      <c r="K479" s="52">
        <v>0.38</v>
      </c>
      <c r="L479" s="52">
        <f t="shared" si="126"/>
        <v>-2.13</v>
      </c>
      <c r="M479" s="113">
        <f t="shared" si="127"/>
        <v>1966.2499999999998</v>
      </c>
      <c r="N479" s="52">
        <f t="shared" si="143"/>
        <v>8.9074447922663396</v>
      </c>
      <c r="AA479" s="52">
        <v>196603</v>
      </c>
      <c r="AB479" s="52">
        <f t="shared" si="128"/>
        <v>-2.5099999999999998</v>
      </c>
      <c r="AC479" s="52">
        <f t="shared" si="129"/>
        <v>-1.92</v>
      </c>
      <c r="AD479" s="52">
        <f t="shared" si="130"/>
        <v>-4.42</v>
      </c>
      <c r="AE479" s="52">
        <f t="shared" si="131"/>
        <v>-0.83000000000000007</v>
      </c>
      <c r="AF479" s="52">
        <f t="shared" si="132"/>
        <v>-2.42</v>
      </c>
      <c r="AH479" s="52">
        <f t="shared" si="133"/>
        <v>0</v>
      </c>
      <c r="AI479" s="52">
        <f t="shared" si="134"/>
        <v>0</v>
      </c>
      <c r="AJ479" s="52">
        <f t="shared" si="135"/>
        <v>0</v>
      </c>
      <c r="AK479" s="52">
        <f t="shared" si="136"/>
        <v>0</v>
      </c>
      <c r="AL479" s="52">
        <f t="shared" si="137"/>
        <v>0</v>
      </c>
      <c r="AN479" s="52">
        <f t="shared" si="138"/>
        <v>0</v>
      </c>
      <c r="AO479" s="52">
        <f t="shared" si="139"/>
        <v>0</v>
      </c>
      <c r="AP479" s="52">
        <f t="shared" si="140"/>
        <v>0</v>
      </c>
      <c r="AQ479" s="52">
        <f t="shared" si="141"/>
        <v>0</v>
      </c>
      <c r="AR479" s="52">
        <f t="shared" si="142"/>
        <v>0</v>
      </c>
    </row>
    <row r="480" spans="1:44">
      <c r="A480" s="52">
        <v>196604</v>
      </c>
      <c r="B480" s="52">
        <v>5.68</v>
      </c>
      <c r="C480" s="52">
        <v>4.7</v>
      </c>
      <c r="D480" s="52">
        <v>5.66</v>
      </c>
      <c r="E480" s="52">
        <v>2.41</v>
      </c>
      <c r="F480" s="52">
        <v>1.81</v>
      </c>
      <c r="G480" s="52">
        <v>1.53</v>
      </c>
      <c r="H480" s="52">
        <v>2.14</v>
      </c>
      <c r="I480" s="52">
        <v>3.43</v>
      </c>
      <c r="J480" s="52">
        <v>-0.45</v>
      </c>
      <c r="K480" s="52">
        <v>0.34</v>
      </c>
      <c r="L480" s="52">
        <f t="shared" si="126"/>
        <v>2.48</v>
      </c>
      <c r="M480" s="113">
        <f t="shared" si="127"/>
        <v>1966.333333333333</v>
      </c>
      <c r="N480" s="52">
        <f t="shared" si="143"/>
        <v>8.6303460375162651</v>
      </c>
      <c r="AA480" s="52">
        <v>196604</v>
      </c>
      <c r="AB480" s="52">
        <f t="shared" si="128"/>
        <v>2.14</v>
      </c>
      <c r="AC480" s="52">
        <f t="shared" si="129"/>
        <v>2.0700000000000003</v>
      </c>
      <c r="AD480" s="52">
        <f t="shared" si="130"/>
        <v>1.19</v>
      </c>
      <c r="AE480" s="52">
        <f t="shared" si="131"/>
        <v>5.34</v>
      </c>
      <c r="AF480" s="52">
        <f t="shared" si="132"/>
        <v>5.32</v>
      </c>
      <c r="AH480" s="52">
        <f t="shared" si="133"/>
        <v>0</v>
      </c>
      <c r="AI480" s="52">
        <f t="shared" si="134"/>
        <v>0</v>
      </c>
      <c r="AJ480" s="52">
        <f t="shared" si="135"/>
        <v>0</v>
      </c>
      <c r="AK480" s="52">
        <f t="shared" si="136"/>
        <v>0</v>
      </c>
      <c r="AL480" s="52">
        <f t="shared" si="137"/>
        <v>0</v>
      </c>
      <c r="AN480" s="52">
        <f t="shared" si="138"/>
        <v>0</v>
      </c>
      <c r="AO480" s="52">
        <f t="shared" si="139"/>
        <v>0</v>
      </c>
      <c r="AP480" s="52">
        <f t="shared" si="140"/>
        <v>0</v>
      </c>
      <c r="AQ480" s="52">
        <f t="shared" si="141"/>
        <v>0</v>
      </c>
      <c r="AR480" s="52">
        <f t="shared" si="142"/>
        <v>0</v>
      </c>
    </row>
    <row r="481" spans="1:44">
      <c r="A481" s="52">
        <v>196605</v>
      </c>
      <c r="B481" s="52">
        <v>-9.9600000000000009</v>
      </c>
      <c r="C481" s="52">
        <v>-9.9700000000000006</v>
      </c>
      <c r="D481" s="52">
        <v>-10.36</v>
      </c>
      <c r="E481" s="52">
        <v>-4.1900000000000004</v>
      </c>
      <c r="F481" s="52">
        <v>-5.05</v>
      </c>
      <c r="G481" s="52">
        <v>-7.1</v>
      </c>
      <c r="H481" s="52">
        <v>-5.66</v>
      </c>
      <c r="I481" s="52">
        <v>-4.6500000000000004</v>
      </c>
      <c r="J481" s="52">
        <v>-1.65</v>
      </c>
      <c r="K481" s="52">
        <v>0.41</v>
      </c>
      <c r="L481" s="52">
        <f t="shared" si="126"/>
        <v>-5.25</v>
      </c>
      <c r="M481" s="113">
        <f t="shared" si="127"/>
        <v>1966.4166666666663</v>
      </c>
      <c r="N481" s="52">
        <f t="shared" si="143"/>
        <v>10.473128819637772</v>
      </c>
      <c r="AA481" s="52">
        <v>196605</v>
      </c>
      <c r="AB481" s="52">
        <f t="shared" si="128"/>
        <v>-5.66</v>
      </c>
      <c r="AC481" s="52">
        <f t="shared" si="129"/>
        <v>-4.6000000000000005</v>
      </c>
      <c r="AD481" s="52">
        <f t="shared" si="130"/>
        <v>-7.51</v>
      </c>
      <c r="AE481" s="52">
        <f t="shared" si="131"/>
        <v>-10.370000000000001</v>
      </c>
      <c r="AF481" s="52">
        <f t="shared" si="132"/>
        <v>-10.77</v>
      </c>
      <c r="AH481" s="52">
        <f t="shared" si="133"/>
        <v>0</v>
      </c>
      <c r="AI481" s="52">
        <f t="shared" si="134"/>
        <v>0</v>
      </c>
      <c r="AJ481" s="52">
        <f t="shared" si="135"/>
        <v>0</v>
      </c>
      <c r="AK481" s="52">
        <f t="shared" si="136"/>
        <v>0</v>
      </c>
      <c r="AL481" s="52">
        <f t="shared" si="137"/>
        <v>0</v>
      </c>
      <c r="AN481" s="52">
        <f t="shared" si="138"/>
        <v>0</v>
      </c>
      <c r="AO481" s="52">
        <f t="shared" si="139"/>
        <v>0</v>
      </c>
      <c r="AP481" s="52">
        <f t="shared" si="140"/>
        <v>0</v>
      </c>
      <c r="AQ481" s="52">
        <f t="shared" si="141"/>
        <v>0</v>
      </c>
      <c r="AR481" s="52">
        <f t="shared" si="142"/>
        <v>0</v>
      </c>
    </row>
    <row r="482" spans="1:44">
      <c r="A482" s="52">
        <v>196606</v>
      </c>
      <c r="B482" s="52">
        <v>0.82</v>
      </c>
      <c r="C482" s="52">
        <v>0.12</v>
      </c>
      <c r="D482" s="52">
        <v>-0.04</v>
      </c>
      <c r="E482" s="52">
        <v>-2.02</v>
      </c>
      <c r="F482" s="52">
        <v>-7.0000000000000007E-2</v>
      </c>
      <c r="G482" s="52">
        <v>-0.18</v>
      </c>
      <c r="H482" s="52">
        <v>-1.44</v>
      </c>
      <c r="I482" s="52">
        <v>1.06</v>
      </c>
      <c r="J482" s="52">
        <v>0.49</v>
      </c>
      <c r="K482" s="52">
        <v>0.38</v>
      </c>
      <c r="L482" s="52">
        <f t="shared" si="126"/>
        <v>-1.06</v>
      </c>
      <c r="M482" s="113">
        <f t="shared" si="127"/>
        <v>1966.4999999999995</v>
      </c>
      <c r="N482" s="52">
        <f t="shared" si="143"/>
        <v>8.8532890652416452</v>
      </c>
      <c r="AA482" s="52">
        <v>196606</v>
      </c>
      <c r="AB482" s="52">
        <f t="shared" si="128"/>
        <v>-1.44</v>
      </c>
      <c r="AC482" s="52">
        <f t="shared" si="129"/>
        <v>-2.4</v>
      </c>
      <c r="AD482" s="52">
        <f t="shared" si="130"/>
        <v>-0.56000000000000005</v>
      </c>
      <c r="AE482" s="52">
        <f t="shared" si="131"/>
        <v>0.43999999999999995</v>
      </c>
      <c r="AF482" s="52">
        <f t="shared" si="132"/>
        <v>-0.42</v>
      </c>
      <c r="AH482" s="52">
        <f t="shared" si="133"/>
        <v>0</v>
      </c>
      <c r="AI482" s="52">
        <f t="shared" si="134"/>
        <v>0</v>
      </c>
      <c r="AJ482" s="52">
        <f t="shared" si="135"/>
        <v>0</v>
      </c>
      <c r="AK482" s="52">
        <f t="shared" si="136"/>
        <v>0</v>
      </c>
      <c r="AL482" s="52">
        <f t="shared" si="137"/>
        <v>0</v>
      </c>
      <c r="AN482" s="52">
        <f t="shared" si="138"/>
        <v>0</v>
      </c>
      <c r="AO482" s="52">
        <f t="shared" si="139"/>
        <v>0</v>
      </c>
      <c r="AP482" s="52">
        <f t="shared" si="140"/>
        <v>0</v>
      </c>
      <c r="AQ482" s="52">
        <f t="shared" si="141"/>
        <v>0</v>
      </c>
      <c r="AR482" s="52">
        <f t="shared" si="142"/>
        <v>0</v>
      </c>
    </row>
    <row r="483" spans="1:44">
      <c r="A483" s="52">
        <v>196607</v>
      </c>
      <c r="B483" s="52">
        <v>-1.96</v>
      </c>
      <c r="C483" s="52">
        <v>-1.64</v>
      </c>
      <c r="D483" s="52">
        <v>-0.76</v>
      </c>
      <c r="E483" s="52">
        <v>-1.61</v>
      </c>
      <c r="F483" s="52">
        <v>-0.6</v>
      </c>
      <c r="G483" s="52">
        <v>-1.17</v>
      </c>
      <c r="H483" s="52">
        <v>-1.63</v>
      </c>
      <c r="I483" s="52">
        <v>-0.32</v>
      </c>
      <c r="J483" s="52">
        <v>0.82</v>
      </c>
      <c r="K483" s="52">
        <v>0.35</v>
      </c>
      <c r="L483" s="52">
        <f t="shared" si="126"/>
        <v>-1.2799999999999998</v>
      </c>
      <c r="M483" s="113">
        <f t="shared" si="127"/>
        <v>1966.5833333333328</v>
      </c>
      <c r="N483" s="52">
        <f t="shared" si="143"/>
        <v>8.9255771394754753</v>
      </c>
      <c r="AA483" s="52">
        <v>196607</v>
      </c>
      <c r="AB483" s="52">
        <f t="shared" si="128"/>
        <v>-1.63</v>
      </c>
      <c r="AC483" s="52">
        <f t="shared" si="129"/>
        <v>-1.96</v>
      </c>
      <c r="AD483" s="52">
        <f t="shared" si="130"/>
        <v>-1.52</v>
      </c>
      <c r="AE483" s="52">
        <f t="shared" si="131"/>
        <v>-2.31</v>
      </c>
      <c r="AF483" s="52">
        <f t="shared" si="132"/>
        <v>-1.1099999999999999</v>
      </c>
      <c r="AH483" s="52">
        <f t="shared" si="133"/>
        <v>0</v>
      </c>
      <c r="AI483" s="52">
        <f t="shared" si="134"/>
        <v>0</v>
      </c>
      <c r="AJ483" s="52">
        <f t="shared" si="135"/>
        <v>0</v>
      </c>
      <c r="AK483" s="52">
        <f t="shared" si="136"/>
        <v>0</v>
      </c>
      <c r="AL483" s="52">
        <f t="shared" si="137"/>
        <v>0</v>
      </c>
      <c r="AN483" s="52">
        <f t="shared" si="138"/>
        <v>0</v>
      </c>
      <c r="AO483" s="52">
        <f t="shared" si="139"/>
        <v>0</v>
      </c>
      <c r="AP483" s="52">
        <f t="shared" si="140"/>
        <v>0</v>
      </c>
      <c r="AQ483" s="52">
        <f t="shared" si="141"/>
        <v>0</v>
      </c>
      <c r="AR483" s="52">
        <f t="shared" si="142"/>
        <v>0</v>
      </c>
    </row>
    <row r="484" spans="1:44">
      <c r="A484" s="52">
        <v>196608</v>
      </c>
      <c r="B484" s="52">
        <v>-11.34</v>
      </c>
      <c r="C484" s="52">
        <v>-9.8000000000000007</v>
      </c>
      <c r="D484" s="52">
        <v>-10.46</v>
      </c>
      <c r="E484" s="52">
        <v>-7.65</v>
      </c>
      <c r="F484" s="52">
        <v>-6.59</v>
      </c>
      <c r="G484" s="52">
        <v>-7.41</v>
      </c>
      <c r="H484" s="52">
        <v>-7.91</v>
      </c>
      <c r="I484" s="52">
        <v>-3.32</v>
      </c>
      <c r="J484" s="52">
        <v>0.56000000000000005</v>
      </c>
      <c r="K484" s="52">
        <v>0.41</v>
      </c>
      <c r="L484" s="52">
        <f t="shared" si="126"/>
        <v>-7.5</v>
      </c>
      <c r="M484" s="113">
        <f t="shared" si="127"/>
        <v>1966.6666666666661</v>
      </c>
      <c r="N484" s="52">
        <f t="shared" si="143"/>
        <v>11.344042890033036</v>
      </c>
      <c r="AA484" s="52">
        <v>196608</v>
      </c>
      <c r="AB484" s="52">
        <f t="shared" si="128"/>
        <v>-7.91</v>
      </c>
      <c r="AC484" s="52">
        <f t="shared" si="129"/>
        <v>-8.06</v>
      </c>
      <c r="AD484" s="52">
        <f t="shared" si="130"/>
        <v>-7.82</v>
      </c>
      <c r="AE484" s="52">
        <f t="shared" si="131"/>
        <v>-11.75</v>
      </c>
      <c r="AF484" s="52">
        <f t="shared" si="132"/>
        <v>-10.870000000000001</v>
      </c>
      <c r="AH484" s="52">
        <f t="shared" si="133"/>
        <v>0</v>
      </c>
      <c r="AI484" s="52">
        <f t="shared" si="134"/>
        <v>0</v>
      </c>
      <c r="AJ484" s="52">
        <f t="shared" si="135"/>
        <v>0</v>
      </c>
      <c r="AK484" s="52">
        <f t="shared" si="136"/>
        <v>0</v>
      </c>
      <c r="AL484" s="52">
        <f t="shared" si="137"/>
        <v>0</v>
      </c>
      <c r="AN484" s="52">
        <f t="shared" si="138"/>
        <v>0</v>
      </c>
      <c r="AO484" s="52">
        <f t="shared" si="139"/>
        <v>0</v>
      </c>
      <c r="AP484" s="52">
        <f t="shared" si="140"/>
        <v>0</v>
      </c>
      <c r="AQ484" s="52">
        <f t="shared" si="141"/>
        <v>0</v>
      </c>
      <c r="AR484" s="52">
        <f t="shared" si="142"/>
        <v>0</v>
      </c>
    </row>
    <row r="485" spans="1:44">
      <c r="A485" s="52">
        <v>196609</v>
      </c>
      <c r="B485" s="52">
        <v>-2.0099999999999998</v>
      </c>
      <c r="C485" s="52">
        <v>-1.01</v>
      </c>
      <c r="D485" s="52">
        <v>-1.53</v>
      </c>
      <c r="E485" s="52">
        <v>-0.98</v>
      </c>
      <c r="F485" s="52">
        <v>0.19</v>
      </c>
      <c r="G485" s="52">
        <v>-0.47</v>
      </c>
      <c r="H485" s="52">
        <v>-1.06</v>
      </c>
      <c r="I485" s="52">
        <v>-1.1000000000000001</v>
      </c>
      <c r="J485" s="52">
        <v>0.5</v>
      </c>
      <c r="K485" s="52">
        <v>0.4</v>
      </c>
      <c r="L485" s="52">
        <f t="shared" si="126"/>
        <v>-0.66</v>
      </c>
      <c r="M485" s="113">
        <f t="shared" si="127"/>
        <v>1966.7499999999993</v>
      </c>
      <c r="N485" s="52">
        <f t="shared" si="143"/>
        <v>10.569302032515932</v>
      </c>
      <c r="AA485" s="52">
        <v>196609</v>
      </c>
      <c r="AB485" s="52">
        <f t="shared" si="128"/>
        <v>-1.06</v>
      </c>
      <c r="AC485" s="52">
        <f t="shared" si="129"/>
        <v>-1.38</v>
      </c>
      <c r="AD485" s="52">
        <f t="shared" si="130"/>
        <v>-0.87</v>
      </c>
      <c r="AE485" s="52">
        <f t="shared" si="131"/>
        <v>-2.4099999999999997</v>
      </c>
      <c r="AF485" s="52">
        <f t="shared" si="132"/>
        <v>-1.9300000000000002</v>
      </c>
      <c r="AH485" s="52">
        <f t="shared" si="133"/>
        <v>0</v>
      </c>
      <c r="AI485" s="52">
        <f t="shared" si="134"/>
        <v>0</v>
      </c>
      <c r="AJ485" s="52">
        <f t="shared" si="135"/>
        <v>0</v>
      </c>
      <c r="AK485" s="52">
        <f t="shared" si="136"/>
        <v>0</v>
      </c>
      <c r="AL485" s="52">
        <f t="shared" si="137"/>
        <v>0</v>
      </c>
      <c r="AN485" s="52">
        <f t="shared" si="138"/>
        <v>0</v>
      </c>
      <c r="AO485" s="52">
        <f t="shared" si="139"/>
        <v>0</v>
      </c>
      <c r="AP485" s="52">
        <f t="shared" si="140"/>
        <v>0</v>
      </c>
      <c r="AQ485" s="52">
        <f t="shared" si="141"/>
        <v>0</v>
      </c>
      <c r="AR485" s="52">
        <f t="shared" si="142"/>
        <v>0</v>
      </c>
    </row>
    <row r="486" spans="1:44">
      <c r="A486" s="52">
        <v>196610</v>
      </c>
      <c r="B486" s="52">
        <v>-3.76</v>
      </c>
      <c r="C486" s="52">
        <v>-0.12</v>
      </c>
      <c r="D486" s="52">
        <v>-0.14000000000000001</v>
      </c>
      <c r="E486" s="52">
        <v>3.24</v>
      </c>
      <c r="F486" s="52">
        <v>7.26</v>
      </c>
      <c r="G486" s="52">
        <v>5.24</v>
      </c>
      <c r="H486" s="52">
        <v>3.86</v>
      </c>
      <c r="I486" s="52">
        <v>-6.59</v>
      </c>
      <c r="J486" s="52">
        <v>2.81</v>
      </c>
      <c r="K486" s="52">
        <v>0.45</v>
      </c>
      <c r="L486" s="52">
        <f t="shared" si="126"/>
        <v>4.3099999999999996</v>
      </c>
      <c r="M486" s="113">
        <f t="shared" si="127"/>
        <v>1966.8333333333326</v>
      </c>
      <c r="N486" s="52">
        <f t="shared" si="143"/>
        <v>11.130011843496108</v>
      </c>
      <c r="AA486" s="52">
        <v>196610</v>
      </c>
      <c r="AB486" s="52">
        <f t="shared" si="128"/>
        <v>3.86</v>
      </c>
      <c r="AC486" s="52">
        <f t="shared" si="129"/>
        <v>2.79</v>
      </c>
      <c r="AD486" s="52">
        <f t="shared" si="130"/>
        <v>4.79</v>
      </c>
      <c r="AE486" s="52">
        <f t="shared" si="131"/>
        <v>-4.21</v>
      </c>
      <c r="AF486" s="52">
        <f t="shared" si="132"/>
        <v>-0.59000000000000008</v>
      </c>
      <c r="AH486" s="52">
        <f t="shared" si="133"/>
        <v>0</v>
      </c>
      <c r="AI486" s="52">
        <f t="shared" si="134"/>
        <v>0</v>
      </c>
      <c r="AJ486" s="52">
        <f t="shared" si="135"/>
        <v>0</v>
      </c>
      <c r="AK486" s="52">
        <f t="shared" si="136"/>
        <v>0</v>
      </c>
      <c r="AL486" s="52">
        <f t="shared" si="137"/>
        <v>0</v>
      </c>
      <c r="AN486" s="52">
        <f t="shared" si="138"/>
        <v>0</v>
      </c>
      <c r="AO486" s="52">
        <f t="shared" si="139"/>
        <v>0</v>
      </c>
      <c r="AP486" s="52">
        <f t="shared" si="140"/>
        <v>0</v>
      </c>
      <c r="AQ486" s="52">
        <f t="shared" si="141"/>
        <v>0</v>
      </c>
      <c r="AR486" s="52">
        <f t="shared" si="142"/>
        <v>0</v>
      </c>
    </row>
    <row r="487" spans="1:44">
      <c r="A487" s="52">
        <v>196611</v>
      </c>
      <c r="B487" s="52">
        <v>7.56</v>
      </c>
      <c r="C487" s="52">
        <v>4.82</v>
      </c>
      <c r="D487" s="52">
        <v>2.69</v>
      </c>
      <c r="E487" s="52">
        <v>3.73</v>
      </c>
      <c r="F487" s="52">
        <v>-1.03</v>
      </c>
      <c r="G487" s="52">
        <v>-0.6</v>
      </c>
      <c r="H487" s="52">
        <v>1.4</v>
      </c>
      <c r="I487" s="52">
        <v>4.33</v>
      </c>
      <c r="J487" s="52">
        <v>-4.5999999999999996</v>
      </c>
      <c r="K487" s="52">
        <v>0.4</v>
      </c>
      <c r="L487" s="52">
        <f t="shared" si="126"/>
        <v>1.7999999999999998</v>
      </c>
      <c r="M487" s="113">
        <f t="shared" si="127"/>
        <v>1966.9166666666658</v>
      </c>
      <c r="N487" s="52">
        <f t="shared" si="143"/>
        <v>11.375221476365356</v>
      </c>
      <c r="AA487" s="52">
        <v>196611</v>
      </c>
      <c r="AB487" s="52">
        <f t="shared" si="128"/>
        <v>1.4</v>
      </c>
      <c r="AC487" s="52">
        <f t="shared" si="129"/>
        <v>3.33</v>
      </c>
      <c r="AD487" s="52">
        <f t="shared" si="130"/>
        <v>-1</v>
      </c>
      <c r="AE487" s="52">
        <f t="shared" si="131"/>
        <v>7.1599999999999993</v>
      </c>
      <c r="AF487" s="52">
        <f t="shared" si="132"/>
        <v>2.29</v>
      </c>
      <c r="AH487" s="52">
        <f t="shared" si="133"/>
        <v>0</v>
      </c>
      <c r="AI487" s="52">
        <f t="shared" si="134"/>
        <v>0</v>
      </c>
      <c r="AJ487" s="52">
        <f t="shared" si="135"/>
        <v>0</v>
      </c>
      <c r="AK487" s="52">
        <f t="shared" si="136"/>
        <v>0</v>
      </c>
      <c r="AL487" s="52">
        <f t="shared" si="137"/>
        <v>0</v>
      </c>
      <c r="AN487" s="52">
        <f t="shared" si="138"/>
        <v>0</v>
      </c>
      <c r="AO487" s="52">
        <f t="shared" si="139"/>
        <v>0</v>
      </c>
      <c r="AP487" s="52">
        <f t="shared" si="140"/>
        <v>0</v>
      </c>
      <c r="AQ487" s="52">
        <f t="shared" si="141"/>
        <v>0</v>
      </c>
      <c r="AR487" s="52">
        <f t="shared" si="142"/>
        <v>0</v>
      </c>
    </row>
    <row r="488" spans="1:44">
      <c r="A488" s="52">
        <v>196612</v>
      </c>
      <c r="B488" s="52">
        <v>3.48</v>
      </c>
      <c r="C488" s="52">
        <v>2.65</v>
      </c>
      <c r="D488" s="52">
        <v>0.5</v>
      </c>
      <c r="E488" s="52">
        <v>-0.37</v>
      </c>
      <c r="F488" s="52">
        <v>1.4</v>
      </c>
      <c r="G488" s="52">
        <v>0.03</v>
      </c>
      <c r="H488" s="52">
        <v>0.13</v>
      </c>
      <c r="I488" s="52">
        <v>1.85</v>
      </c>
      <c r="J488" s="52">
        <v>-1.29</v>
      </c>
      <c r="K488" s="52">
        <v>0.4</v>
      </c>
      <c r="L488" s="52">
        <f t="shared" si="126"/>
        <v>0.53</v>
      </c>
      <c r="M488" s="113">
        <f t="shared" si="127"/>
        <v>1966.9999999999991</v>
      </c>
      <c r="N488" s="52">
        <f t="shared" si="143"/>
        <v>11.236746132059924</v>
      </c>
      <c r="AA488" s="52">
        <v>196612</v>
      </c>
      <c r="AB488" s="52">
        <f t="shared" si="128"/>
        <v>0.13</v>
      </c>
      <c r="AC488" s="52">
        <f t="shared" si="129"/>
        <v>-0.77</v>
      </c>
      <c r="AD488" s="52">
        <f t="shared" si="130"/>
        <v>-0.37</v>
      </c>
      <c r="AE488" s="52">
        <f t="shared" si="131"/>
        <v>3.08</v>
      </c>
      <c r="AF488" s="52">
        <f t="shared" si="132"/>
        <v>9.9999999999999978E-2</v>
      </c>
      <c r="AH488" s="52">
        <f t="shared" si="133"/>
        <v>0</v>
      </c>
      <c r="AI488" s="52">
        <f t="shared" si="134"/>
        <v>0</v>
      </c>
      <c r="AJ488" s="52">
        <f t="shared" si="135"/>
        <v>0</v>
      </c>
      <c r="AK488" s="52">
        <f t="shared" si="136"/>
        <v>0</v>
      </c>
      <c r="AL488" s="52">
        <f t="shared" si="137"/>
        <v>0</v>
      </c>
      <c r="AN488" s="52">
        <f t="shared" si="138"/>
        <v>0</v>
      </c>
      <c r="AO488" s="52">
        <f t="shared" si="139"/>
        <v>0</v>
      </c>
      <c r="AP488" s="52">
        <f t="shared" si="140"/>
        <v>0</v>
      </c>
      <c r="AQ488" s="52">
        <f t="shared" si="141"/>
        <v>0</v>
      </c>
      <c r="AR488" s="52">
        <f t="shared" si="142"/>
        <v>0</v>
      </c>
    </row>
    <row r="489" spans="1:44">
      <c r="A489" s="52">
        <v>196701</v>
      </c>
      <c r="B489" s="52">
        <v>18.09</v>
      </c>
      <c r="C489" s="52">
        <v>16.28</v>
      </c>
      <c r="D489" s="52">
        <v>17.64</v>
      </c>
      <c r="E489" s="52">
        <v>7.92</v>
      </c>
      <c r="F489" s="52">
        <v>6.36</v>
      </c>
      <c r="G489" s="52">
        <v>12.43</v>
      </c>
      <c r="H489" s="52">
        <v>8.15</v>
      </c>
      <c r="I489" s="52">
        <v>8.43</v>
      </c>
      <c r="J489" s="52">
        <v>2.0299999999999998</v>
      </c>
      <c r="K489" s="52">
        <v>0.43</v>
      </c>
      <c r="L489" s="52">
        <f t="shared" si="126"/>
        <v>8.58</v>
      </c>
      <c r="M489" s="113">
        <f t="shared" si="127"/>
        <v>1967.0833333333333</v>
      </c>
      <c r="N489" s="52">
        <f t="shared" si="143"/>
        <v>14.523521987076373</v>
      </c>
      <c r="AA489" s="52">
        <v>196701</v>
      </c>
      <c r="AB489" s="52">
        <f t="shared" si="128"/>
        <v>8.15</v>
      </c>
      <c r="AC489" s="52">
        <f t="shared" si="129"/>
        <v>7.49</v>
      </c>
      <c r="AD489" s="52">
        <f t="shared" si="130"/>
        <v>12</v>
      </c>
      <c r="AE489" s="52">
        <f t="shared" si="131"/>
        <v>17.66</v>
      </c>
      <c r="AF489" s="52">
        <f t="shared" si="132"/>
        <v>17.21</v>
      </c>
      <c r="AH489" s="52">
        <f t="shared" si="133"/>
        <v>0</v>
      </c>
      <c r="AI489" s="52">
        <f t="shared" si="134"/>
        <v>0</v>
      </c>
      <c r="AJ489" s="52">
        <f t="shared" si="135"/>
        <v>0</v>
      </c>
      <c r="AK489" s="52">
        <f t="shared" si="136"/>
        <v>0</v>
      </c>
      <c r="AL489" s="52">
        <f t="shared" si="137"/>
        <v>0</v>
      </c>
      <c r="AN489" s="52">
        <f t="shared" si="138"/>
        <v>0</v>
      </c>
      <c r="AO489" s="52">
        <f t="shared" si="139"/>
        <v>0</v>
      </c>
      <c r="AP489" s="52">
        <f t="shared" si="140"/>
        <v>0</v>
      </c>
      <c r="AQ489" s="52">
        <f t="shared" si="141"/>
        <v>0</v>
      </c>
      <c r="AR489" s="52">
        <f t="shared" si="142"/>
        <v>0</v>
      </c>
    </row>
    <row r="490" spans="1:44">
      <c r="A490" s="52">
        <v>196702</v>
      </c>
      <c r="B490" s="52">
        <v>4.74</v>
      </c>
      <c r="C490" s="52">
        <v>2.9</v>
      </c>
      <c r="D490" s="52">
        <v>3.18</v>
      </c>
      <c r="E490" s="52">
        <v>2.02</v>
      </c>
      <c r="F490" s="52">
        <v>-0.36</v>
      </c>
      <c r="G490" s="52">
        <v>-0.94</v>
      </c>
      <c r="H490" s="52">
        <v>0.78</v>
      </c>
      <c r="I490" s="52">
        <v>3.37</v>
      </c>
      <c r="J490" s="52">
        <v>-2.2599999999999998</v>
      </c>
      <c r="K490" s="52">
        <v>0.36</v>
      </c>
      <c r="L490" s="52">
        <f t="shared" si="126"/>
        <v>1.1400000000000001</v>
      </c>
      <c r="M490" s="113">
        <f t="shared" si="127"/>
        <v>1967.1666666666665</v>
      </c>
      <c r="N490" s="52">
        <f t="shared" si="143"/>
        <v>14.55046484730736</v>
      </c>
      <c r="AA490" s="52">
        <v>196702</v>
      </c>
      <c r="AB490" s="52">
        <f t="shared" si="128"/>
        <v>0.78</v>
      </c>
      <c r="AC490" s="52">
        <f t="shared" si="129"/>
        <v>1.6600000000000001</v>
      </c>
      <c r="AD490" s="52">
        <f t="shared" si="130"/>
        <v>-1.2999999999999998</v>
      </c>
      <c r="AE490" s="52">
        <f t="shared" si="131"/>
        <v>4.38</v>
      </c>
      <c r="AF490" s="52">
        <f t="shared" si="132"/>
        <v>2.8200000000000003</v>
      </c>
      <c r="AH490" s="52">
        <f t="shared" si="133"/>
        <v>0</v>
      </c>
      <c r="AI490" s="52">
        <f t="shared" si="134"/>
        <v>0</v>
      </c>
      <c r="AJ490" s="52">
        <f t="shared" si="135"/>
        <v>0</v>
      </c>
      <c r="AK490" s="52">
        <f t="shared" si="136"/>
        <v>0</v>
      </c>
      <c r="AL490" s="52">
        <f t="shared" si="137"/>
        <v>0</v>
      </c>
      <c r="AN490" s="52">
        <f t="shared" si="138"/>
        <v>0</v>
      </c>
      <c r="AO490" s="52">
        <f t="shared" si="139"/>
        <v>0</v>
      </c>
      <c r="AP490" s="52">
        <f t="shared" si="140"/>
        <v>0</v>
      </c>
      <c r="AQ490" s="52">
        <f t="shared" si="141"/>
        <v>0</v>
      </c>
      <c r="AR490" s="52">
        <f t="shared" si="142"/>
        <v>0</v>
      </c>
    </row>
    <row r="491" spans="1:44">
      <c r="A491" s="52">
        <v>196703</v>
      </c>
      <c r="B491" s="52">
        <v>6.04</v>
      </c>
      <c r="C491" s="52">
        <v>6.57</v>
      </c>
      <c r="D491" s="52">
        <v>5.67</v>
      </c>
      <c r="E491" s="52">
        <v>4.2699999999999996</v>
      </c>
      <c r="F491" s="52">
        <v>3.76</v>
      </c>
      <c r="G491" s="52">
        <v>5.0199999999999996</v>
      </c>
      <c r="H491" s="52">
        <v>3.99</v>
      </c>
      <c r="I491" s="52">
        <v>1.74</v>
      </c>
      <c r="J491" s="52">
        <v>0.19</v>
      </c>
      <c r="K491" s="52">
        <v>0.39</v>
      </c>
      <c r="L491" s="52">
        <f t="shared" si="126"/>
        <v>4.38</v>
      </c>
      <c r="M491" s="113">
        <f t="shared" si="127"/>
        <v>1967.2499999999998</v>
      </c>
      <c r="N491" s="52">
        <f t="shared" si="143"/>
        <v>14.926536162759993</v>
      </c>
      <c r="AA491" s="52">
        <v>196703</v>
      </c>
      <c r="AB491" s="52">
        <f t="shared" si="128"/>
        <v>3.99</v>
      </c>
      <c r="AC491" s="52">
        <f t="shared" si="129"/>
        <v>3.8799999999999994</v>
      </c>
      <c r="AD491" s="52">
        <f t="shared" si="130"/>
        <v>4.63</v>
      </c>
      <c r="AE491" s="52">
        <f t="shared" si="131"/>
        <v>5.65</v>
      </c>
      <c r="AF491" s="52">
        <f t="shared" si="132"/>
        <v>5.28</v>
      </c>
      <c r="AH491" s="52">
        <f t="shared" si="133"/>
        <v>0</v>
      </c>
      <c r="AI491" s="52">
        <f t="shared" si="134"/>
        <v>0</v>
      </c>
      <c r="AJ491" s="52">
        <f t="shared" si="135"/>
        <v>0</v>
      </c>
      <c r="AK491" s="52">
        <f t="shared" si="136"/>
        <v>0</v>
      </c>
      <c r="AL491" s="52">
        <f t="shared" si="137"/>
        <v>0</v>
      </c>
      <c r="AN491" s="52">
        <f t="shared" si="138"/>
        <v>0</v>
      </c>
      <c r="AO491" s="52">
        <f t="shared" si="139"/>
        <v>0</v>
      </c>
      <c r="AP491" s="52">
        <f t="shared" si="140"/>
        <v>0</v>
      </c>
      <c r="AQ491" s="52">
        <f t="shared" si="141"/>
        <v>0</v>
      </c>
      <c r="AR491" s="52">
        <f t="shared" si="142"/>
        <v>0</v>
      </c>
    </row>
    <row r="492" spans="1:44">
      <c r="A492" s="52">
        <v>196704</v>
      </c>
      <c r="B492" s="52">
        <v>5.49</v>
      </c>
      <c r="C492" s="52">
        <v>3.96</v>
      </c>
      <c r="D492" s="52">
        <v>3.22</v>
      </c>
      <c r="E492" s="52">
        <v>5.99</v>
      </c>
      <c r="F492" s="52">
        <v>1.8</v>
      </c>
      <c r="G492" s="52">
        <v>3.16</v>
      </c>
      <c r="H492" s="52">
        <v>3.89</v>
      </c>
      <c r="I492" s="52">
        <v>0.56999999999999995</v>
      </c>
      <c r="J492" s="52">
        <v>-2.54</v>
      </c>
      <c r="K492" s="52">
        <v>0.32</v>
      </c>
      <c r="L492" s="52">
        <f t="shared" si="126"/>
        <v>4.21</v>
      </c>
      <c r="M492" s="113">
        <f t="shared" si="127"/>
        <v>1967.333333333333</v>
      </c>
      <c r="N492" s="52">
        <f t="shared" si="143"/>
        <v>15.269574025135437</v>
      </c>
      <c r="AA492" s="52">
        <v>196704</v>
      </c>
      <c r="AB492" s="52">
        <f t="shared" si="128"/>
        <v>3.89</v>
      </c>
      <c r="AC492" s="52">
        <f t="shared" si="129"/>
        <v>5.67</v>
      </c>
      <c r="AD492" s="52">
        <f t="shared" si="130"/>
        <v>2.8400000000000003</v>
      </c>
      <c r="AE492" s="52">
        <f t="shared" si="131"/>
        <v>5.17</v>
      </c>
      <c r="AF492" s="52">
        <f t="shared" si="132"/>
        <v>2.9000000000000004</v>
      </c>
      <c r="AH492" s="52">
        <f t="shared" si="133"/>
        <v>0</v>
      </c>
      <c r="AI492" s="52">
        <f t="shared" si="134"/>
        <v>0</v>
      </c>
      <c r="AJ492" s="52">
        <f t="shared" si="135"/>
        <v>0</v>
      </c>
      <c r="AK492" s="52">
        <f t="shared" si="136"/>
        <v>0</v>
      </c>
      <c r="AL492" s="52">
        <f t="shared" si="137"/>
        <v>0</v>
      </c>
      <c r="AN492" s="52">
        <f t="shared" si="138"/>
        <v>0</v>
      </c>
      <c r="AO492" s="52">
        <f t="shared" si="139"/>
        <v>0</v>
      </c>
      <c r="AP492" s="52">
        <f t="shared" si="140"/>
        <v>0</v>
      </c>
      <c r="AQ492" s="52">
        <f t="shared" si="141"/>
        <v>0</v>
      </c>
      <c r="AR492" s="52">
        <f t="shared" si="142"/>
        <v>0</v>
      </c>
    </row>
    <row r="493" spans="1:44">
      <c r="A493" s="52">
        <v>196705</v>
      </c>
      <c r="B493" s="52">
        <v>-1.65</v>
      </c>
      <c r="C493" s="52">
        <v>-0.94</v>
      </c>
      <c r="D493" s="52">
        <v>-2.41</v>
      </c>
      <c r="E493" s="52">
        <v>-5</v>
      </c>
      <c r="F493" s="52">
        <v>-3.55</v>
      </c>
      <c r="G493" s="52">
        <v>-2.4500000000000002</v>
      </c>
      <c r="H493" s="52">
        <v>-4.33</v>
      </c>
      <c r="I493" s="52">
        <v>2</v>
      </c>
      <c r="J493" s="52">
        <v>0.89</v>
      </c>
      <c r="K493" s="52">
        <v>0.33</v>
      </c>
      <c r="L493" s="52">
        <f t="shared" si="126"/>
        <v>-4</v>
      </c>
      <c r="M493" s="113">
        <f t="shared" si="127"/>
        <v>1967.4166666666663</v>
      </c>
      <c r="N493" s="52">
        <f t="shared" si="143"/>
        <v>14.745043851471523</v>
      </c>
      <c r="AA493" s="52">
        <v>196705</v>
      </c>
      <c r="AB493" s="52">
        <f t="shared" si="128"/>
        <v>-4.33</v>
      </c>
      <c r="AC493" s="52">
        <f t="shared" si="129"/>
        <v>-5.33</v>
      </c>
      <c r="AD493" s="52">
        <f t="shared" si="130"/>
        <v>-2.7800000000000002</v>
      </c>
      <c r="AE493" s="52">
        <f t="shared" si="131"/>
        <v>-1.98</v>
      </c>
      <c r="AF493" s="52">
        <f t="shared" si="132"/>
        <v>-2.74</v>
      </c>
      <c r="AH493" s="52">
        <f t="shared" si="133"/>
        <v>0</v>
      </c>
      <c r="AI493" s="52">
        <f t="shared" si="134"/>
        <v>0</v>
      </c>
      <c r="AJ493" s="52">
        <f t="shared" si="135"/>
        <v>0</v>
      </c>
      <c r="AK493" s="52">
        <f t="shared" si="136"/>
        <v>0</v>
      </c>
      <c r="AL493" s="52">
        <f t="shared" si="137"/>
        <v>0</v>
      </c>
      <c r="AN493" s="52">
        <f t="shared" si="138"/>
        <v>0</v>
      </c>
      <c r="AO493" s="52">
        <f t="shared" si="139"/>
        <v>0</v>
      </c>
      <c r="AP493" s="52">
        <f t="shared" si="140"/>
        <v>0</v>
      </c>
      <c r="AQ493" s="52">
        <f t="shared" si="141"/>
        <v>0</v>
      </c>
      <c r="AR493" s="52">
        <f t="shared" si="142"/>
        <v>0</v>
      </c>
    </row>
    <row r="494" spans="1:44">
      <c r="A494" s="52">
        <v>196706</v>
      </c>
      <c r="B494" s="52">
        <v>9.44</v>
      </c>
      <c r="C494" s="52">
        <v>8.17</v>
      </c>
      <c r="D494" s="52">
        <v>8.32</v>
      </c>
      <c r="E494" s="52">
        <v>1.42</v>
      </c>
      <c r="F494" s="52">
        <v>2.09</v>
      </c>
      <c r="G494" s="52">
        <v>4.43</v>
      </c>
      <c r="H494" s="52">
        <v>2.41</v>
      </c>
      <c r="I494" s="52">
        <v>6</v>
      </c>
      <c r="J494" s="52">
        <v>0.95</v>
      </c>
      <c r="K494" s="52">
        <v>0.27</v>
      </c>
      <c r="L494" s="52">
        <f t="shared" si="126"/>
        <v>2.68</v>
      </c>
      <c r="M494" s="113">
        <f t="shared" si="127"/>
        <v>1967.4999999999995</v>
      </c>
      <c r="N494" s="52">
        <f t="shared" si="143"/>
        <v>14.69904140350037</v>
      </c>
      <c r="AA494" s="52">
        <v>196706</v>
      </c>
      <c r="AB494" s="52">
        <f t="shared" si="128"/>
        <v>2.41</v>
      </c>
      <c r="AC494" s="52">
        <f t="shared" si="129"/>
        <v>1.1499999999999999</v>
      </c>
      <c r="AD494" s="52">
        <f t="shared" si="130"/>
        <v>4.16</v>
      </c>
      <c r="AE494" s="52">
        <f t="shared" si="131"/>
        <v>9.17</v>
      </c>
      <c r="AF494" s="52">
        <f t="shared" si="132"/>
        <v>8.0500000000000007</v>
      </c>
      <c r="AH494" s="52">
        <f t="shared" si="133"/>
        <v>0</v>
      </c>
      <c r="AI494" s="52">
        <f t="shared" si="134"/>
        <v>0</v>
      </c>
      <c r="AJ494" s="52">
        <f t="shared" si="135"/>
        <v>0</v>
      </c>
      <c r="AK494" s="52">
        <f t="shared" si="136"/>
        <v>0</v>
      </c>
      <c r="AL494" s="52">
        <f t="shared" si="137"/>
        <v>0</v>
      </c>
      <c r="AN494" s="52">
        <f t="shared" si="138"/>
        <v>0</v>
      </c>
      <c r="AO494" s="52">
        <f t="shared" si="139"/>
        <v>0</v>
      </c>
      <c r="AP494" s="52">
        <f t="shared" si="140"/>
        <v>0</v>
      </c>
      <c r="AQ494" s="52">
        <f t="shared" si="141"/>
        <v>0</v>
      </c>
      <c r="AR494" s="52">
        <f t="shared" si="142"/>
        <v>0</v>
      </c>
    </row>
    <row r="495" spans="1:44">
      <c r="A495" s="52">
        <v>196707</v>
      </c>
      <c r="B495" s="52">
        <v>7.22</v>
      </c>
      <c r="C495" s="52">
        <v>7.52</v>
      </c>
      <c r="D495" s="52">
        <v>10.18</v>
      </c>
      <c r="E495" s="52">
        <v>4.91</v>
      </c>
      <c r="F495" s="52">
        <v>3.48</v>
      </c>
      <c r="G495" s="52">
        <v>7.26</v>
      </c>
      <c r="H495" s="52">
        <v>4.58</v>
      </c>
      <c r="I495" s="52">
        <v>3.09</v>
      </c>
      <c r="J495" s="52">
        <v>2.65</v>
      </c>
      <c r="K495" s="52">
        <v>0.31</v>
      </c>
      <c r="L495" s="52">
        <f t="shared" si="126"/>
        <v>4.8899999999999997</v>
      </c>
      <c r="M495" s="113">
        <f t="shared" si="127"/>
        <v>1967.5833333333328</v>
      </c>
      <c r="N495" s="52">
        <f t="shared" si="143"/>
        <v>14.886614793162344</v>
      </c>
      <c r="AA495" s="52">
        <v>196707</v>
      </c>
      <c r="AB495" s="52">
        <f t="shared" si="128"/>
        <v>4.58</v>
      </c>
      <c r="AC495" s="52">
        <f t="shared" si="129"/>
        <v>4.6000000000000005</v>
      </c>
      <c r="AD495" s="52">
        <f t="shared" si="130"/>
        <v>6.95</v>
      </c>
      <c r="AE495" s="52">
        <f t="shared" si="131"/>
        <v>6.91</v>
      </c>
      <c r="AF495" s="52">
        <f t="shared" si="132"/>
        <v>9.8699999999999992</v>
      </c>
      <c r="AH495" s="52">
        <f t="shared" si="133"/>
        <v>0</v>
      </c>
      <c r="AI495" s="52">
        <f t="shared" si="134"/>
        <v>0</v>
      </c>
      <c r="AJ495" s="52">
        <f t="shared" si="135"/>
        <v>0</v>
      </c>
      <c r="AK495" s="52">
        <f t="shared" si="136"/>
        <v>0</v>
      </c>
      <c r="AL495" s="52">
        <f t="shared" si="137"/>
        <v>0</v>
      </c>
      <c r="AN495" s="52">
        <f t="shared" si="138"/>
        <v>0</v>
      </c>
      <c r="AO495" s="52">
        <f t="shared" si="139"/>
        <v>0</v>
      </c>
      <c r="AP495" s="52">
        <f t="shared" si="140"/>
        <v>0</v>
      </c>
      <c r="AQ495" s="52">
        <f t="shared" si="141"/>
        <v>0</v>
      </c>
      <c r="AR495" s="52">
        <f t="shared" si="142"/>
        <v>0</v>
      </c>
    </row>
    <row r="496" spans="1:44">
      <c r="A496" s="52">
        <v>196708</v>
      </c>
      <c r="B496" s="52">
        <v>-0.45</v>
      </c>
      <c r="C496" s="52">
        <v>0.79</v>
      </c>
      <c r="D496" s="52">
        <v>0.57999999999999996</v>
      </c>
      <c r="E496" s="52">
        <v>-0.75</v>
      </c>
      <c r="F496" s="52">
        <v>-0.91</v>
      </c>
      <c r="G496" s="52">
        <v>1.1499999999999999</v>
      </c>
      <c r="H496" s="52">
        <v>-0.89</v>
      </c>
      <c r="I496" s="52">
        <v>0.48</v>
      </c>
      <c r="J496" s="52">
        <v>1.46</v>
      </c>
      <c r="K496" s="52">
        <v>0.31</v>
      </c>
      <c r="L496" s="52">
        <f t="shared" si="126"/>
        <v>-0.58000000000000007</v>
      </c>
      <c r="M496" s="113">
        <f t="shared" si="127"/>
        <v>1967.6666666666661</v>
      </c>
      <c r="N496" s="52">
        <f t="shared" si="143"/>
        <v>11.377954361595297</v>
      </c>
      <c r="AA496" s="52">
        <v>196708</v>
      </c>
      <c r="AB496" s="52">
        <f t="shared" si="128"/>
        <v>-0.89</v>
      </c>
      <c r="AC496" s="52">
        <f t="shared" si="129"/>
        <v>-1.06</v>
      </c>
      <c r="AD496" s="52">
        <f t="shared" si="130"/>
        <v>0.83999999999999986</v>
      </c>
      <c r="AE496" s="52">
        <f t="shared" si="131"/>
        <v>-0.76</v>
      </c>
      <c r="AF496" s="52">
        <f t="shared" si="132"/>
        <v>0.26999999999999996</v>
      </c>
      <c r="AH496" s="52">
        <f t="shared" si="133"/>
        <v>0</v>
      </c>
      <c r="AI496" s="52">
        <f t="shared" si="134"/>
        <v>0</v>
      </c>
      <c r="AJ496" s="52">
        <f t="shared" si="135"/>
        <v>0</v>
      </c>
      <c r="AK496" s="52">
        <f t="shared" si="136"/>
        <v>0</v>
      </c>
      <c r="AL496" s="52">
        <f t="shared" si="137"/>
        <v>0</v>
      </c>
      <c r="AN496" s="52">
        <f t="shared" si="138"/>
        <v>0</v>
      </c>
      <c r="AO496" s="52">
        <f t="shared" si="139"/>
        <v>0</v>
      </c>
      <c r="AP496" s="52">
        <f t="shared" si="140"/>
        <v>0</v>
      </c>
      <c r="AQ496" s="52">
        <f t="shared" si="141"/>
        <v>0</v>
      </c>
      <c r="AR496" s="52">
        <f t="shared" si="142"/>
        <v>0</v>
      </c>
    </row>
    <row r="497" spans="1:44">
      <c r="A497" s="52">
        <v>196709</v>
      </c>
      <c r="B497" s="52">
        <v>6.86</v>
      </c>
      <c r="C497" s="52">
        <v>5.26</v>
      </c>
      <c r="D497" s="52">
        <v>4.6900000000000004</v>
      </c>
      <c r="E497" s="52">
        <v>3.81</v>
      </c>
      <c r="F497" s="52">
        <v>2.69</v>
      </c>
      <c r="G497" s="52">
        <v>1.05</v>
      </c>
      <c r="H497" s="52">
        <v>3.11</v>
      </c>
      <c r="I497" s="52">
        <v>3.09</v>
      </c>
      <c r="J497" s="52">
        <v>-2.46</v>
      </c>
      <c r="K497" s="52">
        <v>0.32</v>
      </c>
      <c r="L497" s="52">
        <f t="shared" si="126"/>
        <v>3.4299999999999997</v>
      </c>
      <c r="M497" s="113">
        <f t="shared" si="127"/>
        <v>1967.7499999999993</v>
      </c>
      <c r="N497" s="52">
        <f t="shared" si="143"/>
        <v>10.94681356709464</v>
      </c>
      <c r="AA497" s="52">
        <v>196709</v>
      </c>
      <c r="AB497" s="52">
        <f t="shared" si="128"/>
        <v>3.11</v>
      </c>
      <c r="AC497" s="52">
        <f t="shared" si="129"/>
        <v>3.49</v>
      </c>
      <c r="AD497" s="52">
        <f t="shared" si="130"/>
        <v>0.73</v>
      </c>
      <c r="AE497" s="52">
        <f t="shared" si="131"/>
        <v>6.54</v>
      </c>
      <c r="AF497" s="52">
        <f t="shared" si="132"/>
        <v>4.37</v>
      </c>
      <c r="AH497" s="52">
        <f t="shared" si="133"/>
        <v>0</v>
      </c>
      <c r="AI497" s="52">
        <f t="shared" si="134"/>
        <v>0</v>
      </c>
      <c r="AJ497" s="52">
        <f t="shared" si="135"/>
        <v>0</v>
      </c>
      <c r="AK497" s="52">
        <f t="shared" si="136"/>
        <v>0</v>
      </c>
      <c r="AL497" s="52">
        <f t="shared" si="137"/>
        <v>0</v>
      </c>
      <c r="AN497" s="52">
        <f t="shared" si="138"/>
        <v>0</v>
      </c>
      <c r="AO497" s="52">
        <f t="shared" si="139"/>
        <v>0</v>
      </c>
      <c r="AP497" s="52">
        <f t="shared" si="140"/>
        <v>0</v>
      </c>
      <c r="AQ497" s="52">
        <f t="shared" si="141"/>
        <v>0</v>
      </c>
      <c r="AR497" s="52">
        <f t="shared" si="142"/>
        <v>0</v>
      </c>
    </row>
    <row r="498" spans="1:44">
      <c r="A498" s="52">
        <v>196710</v>
      </c>
      <c r="B498" s="52">
        <v>-0.78</v>
      </c>
      <c r="C498" s="52">
        <v>-2.29</v>
      </c>
      <c r="D498" s="52">
        <v>-3.48</v>
      </c>
      <c r="E498" s="52">
        <v>-1.5</v>
      </c>
      <c r="F498" s="52">
        <v>-3.76</v>
      </c>
      <c r="G498" s="52">
        <v>-5.56</v>
      </c>
      <c r="H498" s="52">
        <v>-3.09</v>
      </c>
      <c r="I498" s="52">
        <v>1.42</v>
      </c>
      <c r="J498" s="52">
        <v>-3.38</v>
      </c>
      <c r="K498" s="52">
        <v>0.39</v>
      </c>
      <c r="L498" s="52">
        <f t="shared" si="126"/>
        <v>-2.6999999999999997</v>
      </c>
      <c r="M498" s="113">
        <f t="shared" si="127"/>
        <v>1967.8333333333326</v>
      </c>
      <c r="N498" s="52">
        <f t="shared" si="143"/>
        <v>11.992617047015369</v>
      </c>
      <c r="AA498" s="52">
        <v>196710</v>
      </c>
      <c r="AB498" s="52">
        <f t="shared" si="128"/>
        <v>-3.09</v>
      </c>
      <c r="AC498" s="52">
        <f t="shared" si="129"/>
        <v>-1.8900000000000001</v>
      </c>
      <c r="AD498" s="52">
        <f t="shared" si="130"/>
        <v>-5.9499999999999993</v>
      </c>
      <c r="AE498" s="52">
        <f t="shared" si="131"/>
        <v>-1.17</v>
      </c>
      <c r="AF498" s="52">
        <f t="shared" si="132"/>
        <v>-3.87</v>
      </c>
      <c r="AH498" s="52">
        <f t="shared" si="133"/>
        <v>0</v>
      </c>
      <c r="AI498" s="52">
        <f t="shared" si="134"/>
        <v>0</v>
      </c>
      <c r="AJ498" s="52">
        <f t="shared" si="135"/>
        <v>0</v>
      </c>
      <c r="AK498" s="52">
        <f t="shared" si="136"/>
        <v>0</v>
      </c>
      <c r="AL498" s="52">
        <f t="shared" si="137"/>
        <v>0</v>
      </c>
      <c r="AN498" s="52">
        <f t="shared" si="138"/>
        <v>0</v>
      </c>
      <c r="AO498" s="52">
        <f t="shared" si="139"/>
        <v>0</v>
      </c>
      <c r="AP498" s="52">
        <f t="shared" si="140"/>
        <v>0</v>
      </c>
      <c r="AQ498" s="52">
        <f t="shared" si="141"/>
        <v>0</v>
      </c>
      <c r="AR498" s="52">
        <f t="shared" si="142"/>
        <v>0</v>
      </c>
    </row>
    <row r="499" spans="1:44">
      <c r="A499" s="52">
        <v>196711</v>
      </c>
      <c r="B499" s="52">
        <v>1.29</v>
      </c>
      <c r="C499" s="52">
        <v>1.36</v>
      </c>
      <c r="D499" s="52">
        <v>-0.85</v>
      </c>
      <c r="E499" s="52">
        <v>1.0900000000000001</v>
      </c>
      <c r="F499" s="52">
        <v>0.28999999999999998</v>
      </c>
      <c r="G499" s="52">
        <v>-0.18</v>
      </c>
      <c r="H499" s="52">
        <v>0.37</v>
      </c>
      <c r="I499" s="52">
        <v>0.2</v>
      </c>
      <c r="J499" s="52">
        <v>-1.71</v>
      </c>
      <c r="K499" s="52">
        <v>0.36</v>
      </c>
      <c r="L499" s="52">
        <f t="shared" si="126"/>
        <v>0.73</v>
      </c>
      <c r="M499" s="113">
        <f t="shared" si="127"/>
        <v>1967.9166666666658</v>
      </c>
      <c r="N499" s="52">
        <f t="shared" si="143"/>
        <v>12.062644064142066</v>
      </c>
      <c r="AA499" s="52">
        <v>196711</v>
      </c>
      <c r="AB499" s="52">
        <f t="shared" si="128"/>
        <v>0.37</v>
      </c>
      <c r="AC499" s="52">
        <f t="shared" si="129"/>
        <v>0.73000000000000009</v>
      </c>
      <c r="AD499" s="52">
        <f t="shared" si="130"/>
        <v>-0.54</v>
      </c>
      <c r="AE499" s="52">
        <f t="shared" si="131"/>
        <v>0.93</v>
      </c>
      <c r="AF499" s="52">
        <f t="shared" si="132"/>
        <v>-1.21</v>
      </c>
      <c r="AH499" s="52">
        <f t="shared" si="133"/>
        <v>0</v>
      </c>
      <c r="AI499" s="52">
        <f t="shared" si="134"/>
        <v>0</v>
      </c>
      <c r="AJ499" s="52">
        <f t="shared" si="135"/>
        <v>0</v>
      </c>
      <c r="AK499" s="52">
        <f t="shared" si="136"/>
        <v>0</v>
      </c>
      <c r="AL499" s="52">
        <f t="shared" si="137"/>
        <v>0</v>
      </c>
      <c r="AN499" s="52">
        <f t="shared" si="138"/>
        <v>0</v>
      </c>
      <c r="AO499" s="52">
        <f t="shared" si="139"/>
        <v>0</v>
      </c>
      <c r="AP499" s="52">
        <f t="shared" si="140"/>
        <v>0</v>
      </c>
      <c r="AQ499" s="52">
        <f t="shared" si="141"/>
        <v>0</v>
      </c>
      <c r="AR499" s="52">
        <f t="shared" si="142"/>
        <v>0</v>
      </c>
    </row>
    <row r="500" spans="1:44">
      <c r="A500" s="52">
        <v>196712</v>
      </c>
      <c r="B500" s="52">
        <v>10.89</v>
      </c>
      <c r="C500" s="52">
        <v>7.48</v>
      </c>
      <c r="D500" s="52">
        <v>8.23</v>
      </c>
      <c r="E500" s="52">
        <v>2.15</v>
      </c>
      <c r="F500" s="52">
        <v>3.24</v>
      </c>
      <c r="G500" s="52">
        <v>4.04</v>
      </c>
      <c r="H500" s="52">
        <v>3.05</v>
      </c>
      <c r="I500" s="52">
        <v>5.73</v>
      </c>
      <c r="J500" s="52">
        <v>-0.39</v>
      </c>
      <c r="K500" s="52">
        <v>0.33</v>
      </c>
      <c r="L500" s="52">
        <f t="shared" si="126"/>
        <v>3.38</v>
      </c>
      <c r="M500" s="113">
        <f t="shared" si="127"/>
        <v>1967.9999999999991</v>
      </c>
      <c r="N500" s="52">
        <f t="shared" si="143"/>
        <v>12.030030605265988</v>
      </c>
      <c r="AA500" s="52">
        <v>196712</v>
      </c>
      <c r="AB500" s="52">
        <f t="shared" si="128"/>
        <v>3.05</v>
      </c>
      <c r="AC500" s="52">
        <f t="shared" si="129"/>
        <v>1.8199999999999998</v>
      </c>
      <c r="AD500" s="52">
        <f t="shared" si="130"/>
        <v>3.71</v>
      </c>
      <c r="AE500" s="52">
        <f t="shared" si="131"/>
        <v>10.56</v>
      </c>
      <c r="AF500" s="52">
        <f t="shared" si="132"/>
        <v>7.9</v>
      </c>
      <c r="AH500" s="52">
        <f t="shared" si="133"/>
        <v>0</v>
      </c>
      <c r="AI500" s="52">
        <f t="shared" si="134"/>
        <v>0</v>
      </c>
      <c r="AJ500" s="52">
        <f t="shared" si="135"/>
        <v>0</v>
      </c>
      <c r="AK500" s="52">
        <f t="shared" si="136"/>
        <v>0</v>
      </c>
      <c r="AL500" s="52">
        <f t="shared" si="137"/>
        <v>0</v>
      </c>
      <c r="AN500" s="52">
        <f t="shared" si="138"/>
        <v>0</v>
      </c>
      <c r="AO500" s="52">
        <f t="shared" si="139"/>
        <v>0</v>
      </c>
      <c r="AP500" s="52">
        <f t="shared" si="140"/>
        <v>0</v>
      </c>
      <c r="AQ500" s="52">
        <f t="shared" si="141"/>
        <v>0</v>
      </c>
      <c r="AR500" s="52">
        <f t="shared" si="142"/>
        <v>0</v>
      </c>
    </row>
    <row r="501" spans="1:44">
      <c r="A501" s="52">
        <v>196801</v>
      </c>
      <c r="B501" s="52">
        <v>-1.4</v>
      </c>
      <c r="C501" s="52">
        <v>0.78</v>
      </c>
      <c r="D501" s="52">
        <v>3.42</v>
      </c>
      <c r="E501" s="52">
        <v>-6.19</v>
      </c>
      <c r="F501" s="52">
        <v>-1.23</v>
      </c>
      <c r="G501" s="52">
        <v>-1.48</v>
      </c>
      <c r="H501" s="52">
        <v>-4.0599999999999996</v>
      </c>
      <c r="I501" s="52">
        <v>3.9</v>
      </c>
      <c r="J501" s="52">
        <v>4.7699999999999996</v>
      </c>
      <c r="K501" s="52">
        <v>0.4</v>
      </c>
      <c r="L501" s="52">
        <f t="shared" si="126"/>
        <v>-3.6599999999999997</v>
      </c>
      <c r="M501" s="113">
        <f t="shared" si="127"/>
        <v>1968.0833333333333</v>
      </c>
      <c r="N501" s="52">
        <f t="shared" si="143"/>
        <v>11.205986630530859</v>
      </c>
      <c r="AA501" s="52">
        <v>196801</v>
      </c>
      <c r="AB501" s="52">
        <f t="shared" si="128"/>
        <v>-4.0599999999999996</v>
      </c>
      <c r="AC501" s="52">
        <f t="shared" si="129"/>
        <v>-6.5900000000000007</v>
      </c>
      <c r="AD501" s="52">
        <f t="shared" si="130"/>
        <v>-1.88</v>
      </c>
      <c r="AE501" s="52">
        <f t="shared" si="131"/>
        <v>-1.7999999999999998</v>
      </c>
      <c r="AF501" s="52">
        <f t="shared" si="132"/>
        <v>3.02</v>
      </c>
      <c r="AH501" s="52">
        <f t="shared" si="133"/>
        <v>0</v>
      </c>
      <c r="AI501" s="52">
        <f t="shared" si="134"/>
        <v>0</v>
      </c>
      <c r="AJ501" s="52">
        <f t="shared" si="135"/>
        <v>0</v>
      </c>
      <c r="AK501" s="52">
        <f t="shared" si="136"/>
        <v>0</v>
      </c>
      <c r="AL501" s="52">
        <f t="shared" si="137"/>
        <v>0</v>
      </c>
      <c r="AN501" s="52">
        <f t="shared" si="138"/>
        <v>0</v>
      </c>
      <c r="AO501" s="52">
        <f t="shared" si="139"/>
        <v>0</v>
      </c>
      <c r="AP501" s="52">
        <f t="shared" si="140"/>
        <v>0</v>
      </c>
      <c r="AQ501" s="52">
        <f t="shared" si="141"/>
        <v>0</v>
      </c>
      <c r="AR501" s="52">
        <f t="shared" si="142"/>
        <v>0</v>
      </c>
    </row>
    <row r="502" spans="1:44">
      <c r="A502" s="52">
        <v>196802</v>
      </c>
      <c r="B502" s="52">
        <v>-7.42</v>
      </c>
      <c r="C502" s="52">
        <v>-5.0999999999999996</v>
      </c>
      <c r="D502" s="52">
        <v>-5.08</v>
      </c>
      <c r="E502" s="52">
        <v>-3.31</v>
      </c>
      <c r="F502" s="52">
        <v>-2.1</v>
      </c>
      <c r="G502" s="52">
        <v>-3.31</v>
      </c>
      <c r="H502" s="52">
        <v>-3.75</v>
      </c>
      <c r="I502" s="52">
        <v>-2.96</v>
      </c>
      <c r="J502" s="52">
        <v>1.17</v>
      </c>
      <c r="K502" s="52">
        <v>0.39</v>
      </c>
      <c r="L502" s="52">
        <f t="shared" si="126"/>
        <v>-3.36</v>
      </c>
      <c r="M502" s="113">
        <f t="shared" si="127"/>
        <v>1968.1666666666665</v>
      </c>
      <c r="N502" s="52">
        <f t="shared" si="143"/>
        <v>12.102300307266908</v>
      </c>
      <c r="AA502" s="52">
        <v>196802</v>
      </c>
      <c r="AB502" s="52">
        <f t="shared" si="128"/>
        <v>-3.75</v>
      </c>
      <c r="AC502" s="52">
        <f t="shared" si="129"/>
        <v>-3.7</v>
      </c>
      <c r="AD502" s="52">
        <f t="shared" si="130"/>
        <v>-3.7</v>
      </c>
      <c r="AE502" s="52">
        <f t="shared" si="131"/>
        <v>-7.81</v>
      </c>
      <c r="AF502" s="52">
        <f t="shared" si="132"/>
        <v>-5.47</v>
      </c>
      <c r="AH502" s="52">
        <f t="shared" si="133"/>
        <v>0</v>
      </c>
      <c r="AI502" s="52">
        <f t="shared" si="134"/>
        <v>0</v>
      </c>
      <c r="AJ502" s="52">
        <f t="shared" si="135"/>
        <v>0</v>
      </c>
      <c r="AK502" s="52">
        <f t="shared" si="136"/>
        <v>0</v>
      </c>
      <c r="AL502" s="52">
        <f t="shared" si="137"/>
        <v>0</v>
      </c>
      <c r="AN502" s="52">
        <f t="shared" si="138"/>
        <v>0</v>
      </c>
      <c r="AO502" s="52">
        <f t="shared" si="139"/>
        <v>0</v>
      </c>
      <c r="AP502" s="52">
        <f t="shared" si="140"/>
        <v>0</v>
      </c>
      <c r="AQ502" s="52">
        <f t="shared" si="141"/>
        <v>0</v>
      </c>
      <c r="AR502" s="52">
        <f t="shared" si="142"/>
        <v>0</v>
      </c>
    </row>
    <row r="503" spans="1:44">
      <c r="A503" s="52">
        <v>196803</v>
      </c>
      <c r="B503" s="52">
        <v>-0.78</v>
      </c>
      <c r="C503" s="52">
        <v>-1.07</v>
      </c>
      <c r="D503" s="52">
        <v>-0.51</v>
      </c>
      <c r="E503" s="52">
        <v>1.83</v>
      </c>
      <c r="F503" s="52">
        <v>-0.72</v>
      </c>
      <c r="G503" s="52">
        <v>0.38</v>
      </c>
      <c r="H503" s="52">
        <v>0.2</v>
      </c>
      <c r="I503" s="52">
        <v>-1.28</v>
      </c>
      <c r="J503" s="52">
        <v>-0.59</v>
      </c>
      <c r="K503" s="52">
        <v>0.38</v>
      </c>
      <c r="L503" s="52">
        <f t="shared" si="126"/>
        <v>0.58000000000000007</v>
      </c>
      <c r="M503" s="113">
        <f t="shared" si="127"/>
        <v>1968.2499999999998</v>
      </c>
      <c r="N503" s="52">
        <f t="shared" si="143"/>
        <v>11.466233034436375</v>
      </c>
      <c r="AA503" s="52">
        <v>196803</v>
      </c>
      <c r="AB503" s="52">
        <f t="shared" si="128"/>
        <v>0.2</v>
      </c>
      <c r="AC503" s="52">
        <f t="shared" si="129"/>
        <v>1.4500000000000002</v>
      </c>
      <c r="AD503" s="52">
        <f t="shared" si="130"/>
        <v>0</v>
      </c>
      <c r="AE503" s="52">
        <f t="shared" si="131"/>
        <v>-1.1600000000000001</v>
      </c>
      <c r="AF503" s="52">
        <f t="shared" si="132"/>
        <v>-0.89</v>
      </c>
      <c r="AH503" s="52">
        <f t="shared" si="133"/>
        <v>0</v>
      </c>
      <c r="AI503" s="52">
        <f t="shared" si="134"/>
        <v>0</v>
      </c>
      <c r="AJ503" s="52">
        <f t="shared" si="135"/>
        <v>0</v>
      </c>
      <c r="AK503" s="52">
        <f t="shared" si="136"/>
        <v>0</v>
      </c>
      <c r="AL503" s="52">
        <f t="shared" si="137"/>
        <v>0</v>
      </c>
      <c r="AN503" s="52">
        <f t="shared" si="138"/>
        <v>0</v>
      </c>
      <c r="AO503" s="52">
        <f t="shared" si="139"/>
        <v>0</v>
      </c>
      <c r="AP503" s="52">
        <f t="shared" si="140"/>
        <v>0</v>
      </c>
      <c r="AQ503" s="52">
        <f t="shared" si="141"/>
        <v>0</v>
      </c>
      <c r="AR503" s="52">
        <f t="shared" si="142"/>
        <v>0</v>
      </c>
    </row>
    <row r="504" spans="1:44">
      <c r="A504" s="52">
        <v>196804</v>
      </c>
      <c r="B504" s="52">
        <v>17.16</v>
      </c>
      <c r="C504" s="52">
        <v>14.32</v>
      </c>
      <c r="D504" s="52">
        <v>13.33</v>
      </c>
      <c r="E504" s="52">
        <v>10.220000000000001</v>
      </c>
      <c r="F504" s="52">
        <v>5.38</v>
      </c>
      <c r="G504" s="52">
        <v>12</v>
      </c>
      <c r="H504" s="52">
        <v>9.0500000000000007</v>
      </c>
      <c r="I504" s="52">
        <v>5.73</v>
      </c>
      <c r="J504" s="52">
        <v>-1.02</v>
      </c>
      <c r="K504" s="52">
        <v>0.43</v>
      </c>
      <c r="L504" s="52">
        <f t="shared" si="126"/>
        <v>9.48</v>
      </c>
      <c r="M504" s="113">
        <f t="shared" si="127"/>
        <v>1968.333333333333</v>
      </c>
      <c r="N504" s="52">
        <f t="shared" si="143"/>
        <v>14.159679952726203</v>
      </c>
      <c r="AA504" s="52">
        <v>196804</v>
      </c>
      <c r="AB504" s="52">
        <f t="shared" si="128"/>
        <v>9.0500000000000007</v>
      </c>
      <c r="AC504" s="52">
        <f t="shared" si="129"/>
        <v>9.7900000000000009</v>
      </c>
      <c r="AD504" s="52">
        <f t="shared" si="130"/>
        <v>11.57</v>
      </c>
      <c r="AE504" s="52">
        <f t="shared" si="131"/>
        <v>16.73</v>
      </c>
      <c r="AF504" s="52">
        <f t="shared" si="132"/>
        <v>12.9</v>
      </c>
      <c r="AH504" s="52">
        <f t="shared" si="133"/>
        <v>0</v>
      </c>
      <c r="AI504" s="52">
        <f t="shared" si="134"/>
        <v>0</v>
      </c>
      <c r="AJ504" s="52">
        <f t="shared" si="135"/>
        <v>0</v>
      </c>
      <c r="AK504" s="52">
        <f t="shared" si="136"/>
        <v>0</v>
      </c>
      <c r="AL504" s="52">
        <f t="shared" si="137"/>
        <v>0</v>
      </c>
      <c r="AN504" s="52">
        <f t="shared" si="138"/>
        <v>0</v>
      </c>
      <c r="AO504" s="52">
        <f t="shared" si="139"/>
        <v>0</v>
      </c>
      <c r="AP504" s="52">
        <f t="shared" si="140"/>
        <v>0</v>
      </c>
      <c r="AQ504" s="52">
        <f t="shared" si="141"/>
        <v>0</v>
      </c>
      <c r="AR504" s="52">
        <f t="shared" si="142"/>
        <v>0</v>
      </c>
    </row>
    <row r="505" spans="1:44">
      <c r="A505" s="52">
        <v>196805</v>
      </c>
      <c r="B505" s="52">
        <v>9.7899999999999991</v>
      </c>
      <c r="C505" s="52">
        <v>8.2100000000000009</v>
      </c>
      <c r="D505" s="52">
        <v>8.89</v>
      </c>
      <c r="E505" s="52">
        <v>2.4500000000000002</v>
      </c>
      <c r="F505" s="52">
        <v>0.15</v>
      </c>
      <c r="G505" s="52">
        <v>5.04</v>
      </c>
      <c r="H505" s="52">
        <v>2.2799999999999998</v>
      </c>
      <c r="I505" s="52">
        <v>6.42</v>
      </c>
      <c r="J505" s="52">
        <v>0.85</v>
      </c>
      <c r="K505" s="52">
        <v>0.45</v>
      </c>
      <c r="L505" s="52">
        <f t="shared" si="126"/>
        <v>2.73</v>
      </c>
      <c r="M505" s="113">
        <f t="shared" si="127"/>
        <v>1968.4166666666663</v>
      </c>
      <c r="N505" s="52">
        <f t="shared" si="143"/>
        <v>13.181429085166476</v>
      </c>
      <c r="AA505" s="52">
        <v>196805</v>
      </c>
      <c r="AB505" s="52">
        <f t="shared" si="128"/>
        <v>2.2799999999999998</v>
      </c>
      <c r="AC505" s="52">
        <f t="shared" si="129"/>
        <v>2</v>
      </c>
      <c r="AD505" s="52">
        <f t="shared" si="130"/>
        <v>4.59</v>
      </c>
      <c r="AE505" s="52">
        <f t="shared" si="131"/>
        <v>9.34</v>
      </c>
      <c r="AF505" s="52">
        <f t="shared" si="132"/>
        <v>8.4400000000000013</v>
      </c>
      <c r="AH505" s="52">
        <f t="shared" si="133"/>
        <v>0</v>
      </c>
      <c r="AI505" s="52">
        <f t="shared" si="134"/>
        <v>0</v>
      </c>
      <c r="AJ505" s="52">
        <f t="shared" si="135"/>
        <v>0</v>
      </c>
      <c r="AK505" s="52">
        <f t="shared" si="136"/>
        <v>0</v>
      </c>
      <c r="AL505" s="52">
        <f t="shared" si="137"/>
        <v>0</v>
      </c>
      <c r="AN505" s="52">
        <f t="shared" si="138"/>
        <v>0</v>
      </c>
      <c r="AO505" s="52">
        <f t="shared" si="139"/>
        <v>0</v>
      </c>
      <c r="AP505" s="52">
        <f t="shared" si="140"/>
        <v>0</v>
      </c>
      <c r="AQ505" s="52">
        <f t="shared" si="141"/>
        <v>0</v>
      </c>
      <c r="AR505" s="52">
        <f t="shared" si="142"/>
        <v>0</v>
      </c>
    </row>
    <row r="506" spans="1:44">
      <c r="A506" s="52">
        <v>196806</v>
      </c>
      <c r="B506" s="52">
        <v>-0.19</v>
      </c>
      <c r="C506" s="52">
        <v>1.44</v>
      </c>
      <c r="D506" s="52">
        <v>1.48</v>
      </c>
      <c r="E506" s="52">
        <v>-0.02</v>
      </c>
      <c r="F506" s="52">
        <v>3.59</v>
      </c>
      <c r="G506" s="52">
        <v>-0.33</v>
      </c>
      <c r="H506" s="52">
        <v>0.69</v>
      </c>
      <c r="I506" s="52">
        <v>-0.17</v>
      </c>
      <c r="J506" s="52">
        <v>0.68</v>
      </c>
      <c r="K506" s="52">
        <v>0.43</v>
      </c>
      <c r="L506" s="52">
        <f t="shared" si="126"/>
        <v>1.1199999999999999</v>
      </c>
      <c r="M506" s="113">
        <f t="shared" si="127"/>
        <v>1968.4999999999995</v>
      </c>
      <c r="N506" s="52">
        <f t="shared" si="143"/>
        <v>13.107675752640651</v>
      </c>
      <c r="AA506" s="52">
        <v>196806</v>
      </c>
      <c r="AB506" s="52">
        <f t="shared" si="128"/>
        <v>0.69</v>
      </c>
      <c r="AC506" s="52">
        <f t="shared" si="129"/>
        <v>-0.45</v>
      </c>
      <c r="AD506" s="52">
        <f t="shared" si="130"/>
        <v>-0.76</v>
      </c>
      <c r="AE506" s="52">
        <f t="shared" si="131"/>
        <v>-0.62</v>
      </c>
      <c r="AF506" s="52">
        <f t="shared" si="132"/>
        <v>1.05</v>
      </c>
      <c r="AH506" s="52">
        <f t="shared" si="133"/>
        <v>0</v>
      </c>
      <c r="AI506" s="52">
        <f t="shared" si="134"/>
        <v>0</v>
      </c>
      <c r="AJ506" s="52">
        <f t="shared" si="135"/>
        <v>0</v>
      </c>
      <c r="AK506" s="52">
        <f t="shared" si="136"/>
        <v>0</v>
      </c>
      <c r="AL506" s="52">
        <f t="shared" si="137"/>
        <v>0</v>
      </c>
      <c r="AN506" s="52">
        <f t="shared" si="138"/>
        <v>0</v>
      </c>
      <c r="AO506" s="52">
        <f t="shared" si="139"/>
        <v>0</v>
      </c>
      <c r="AP506" s="52">
        <f t="shared" si="140"/>
        <v>0</v>
      </c>
      <c r="AQ506" s="52">
        <f t="shared" si="141"/>
        <v>0</v>
      </c>
      <c r="AR506" s="52">
        <f t="shared" si="142"/>
        <v>0</v>
      </c>
    </row>
    <row r="507" spans="1:44">
      <c r="A507" s="52">
        <v>196807</v>
      </c>
      <c r="B507" s="52">
        <v>-5.8</v>
      </c>
      <c r="C507" s="52">
        <v>-2.29</v>
      </c>
      <c r="D507" s="52">
        <v>0.2</v>
      </c>
      <c r="E507" s="52">
        <v>-4.53</v>
      </c>
      <c r="F507" s="52">
        <v>0.15</v>
      </c>
      <c r="G507" s="52">
        <v>0.43</v>
      </c>
      <c r="H507" s="52">
        <v>-2.72</v>
      </c>
      <c r="I507" s="52">
        <v>-1.31</v>
      </c>
      <c r="J507" s="52">
        <v>5.48</v>
      </c>
      <c r="K507" s="52">
        <v>0.48</v>
      </c>
      <c r="L507" s="52">
        <f t="shared" si="126"/>
        <v>-2.2400000000000002</v>
      </c>
      <c r="M507" s="113">
        <f t="shared" si="127"/>
        <v>1968.5833333333328</v>
      </c>
      <c r="N507" s="52">
        <f t="shared" si="143"/>
        <v>12.941057986817841</v>
      </c>
      <c r="AA507" s="52">
        <v>196807</v>
      </c>
      <c r="AB507" s="52">
        <f t="shared" si="128"/>
        <v>-2.72</v>
      </c>
      <c r="AC507" s="52">
        <f t="shared" si="129"/>
        <v>-5.01</v>
      </c>
      <c r="AD507" s="52">
        <f t="shared" si="130"/>
        <v>-4.9999999999999989E-2</v>
      </c>
      <c r="AE507" s="52">
        <f t="shared" si="131"/>
        <v>-6.2799999999999994</v>
      </c>
      <c r="AF507" s="52">
        <f t="shared" si="132"/>
        <v>-0.27999999999999997</v>
      </c>
      <c r="AH507" s="52">
        <f t="shared" si="133"/>
        <v>0</v>
      </c>
      <c r="AI507" s="52">
        <f t="shared" si="134"/>
        <v>0</v>
      </c>
      <c r="AJ507" s="52">
        <f t="shared" si="135"/>
        <v>0</v>
      </c>
      <c r="AK507" s="52">
        <f t="shared" si="136"/>
        <v>0</v>
      </c>
      <c r="AL507" s="52">
        <f t="shared" si="137"/>
        <v>0</v>
      </c>
      <c r="AN507" s="52">
        <f t="shared" si="138"/>
        <v>0</v>
      </c>
      <c r="AO507" s="52">
        <f t="shared" si="139"/>
        <v>0</v>
      </c>
      <c r="AP507" s="52">
        <f t="shared" si="140"/>
        <v>0</v>
      </c>
      <c r="AQ507" s="52">
        <f t="shared" si="141"/>
        <v>0</v>
      </c>
      <c r="AR507" s="52">
        <f t="shared" si="142"/>
        <v>0</v>
      </c>
    </row>
    <row r="508" spans="1:44">
      <c r="A508" s="52">
        <v>196808</v>
      </c>
      <c r="B508" s="52">
        <v>3.95</v>
      </c>
      <c r="C508" s="52">
        <v>3.36</v>
      </c>
      <c r="D508" s="52">
        <v>4.72</v>
      </c>
      <c r="E508" s="52">
        <v>1.18</v>
      </c>
      <c r="F508" s="52">
        <v>1.41</v>
      </c>
      <c r="G508" s="52">
        <v>2.42</v>
      </c>
      <c r="H508" s="52">
        <v>1.34</v>
      </c>
      <c r="I508" s="52">
        <v>2.34</v>
      </c>
      <c r="J508" s="52">
        <v>1.01</v>
      </c>
      <c r="K508" s="52">
        <v>0.42</v>
      </c>
      <c r="L508" s="52">
        <f t="shared" si="126"/>
        <v>1.76</v>
      </c>
      <c r="M508" s="113">
        <f t="shared" si="127"/>
        <v>1968.6666666666661</v>
      </c>
      <c r="N508" s="52">
        <f t="shared" si="143"/>
        <v>12.899399210815982</v>
      </c>
      <c r="AA508" s="52">
        <v>196808</v>
      </c>
      <c r="AB508" s="52">
        <f t="shared" si="128"/>
        <v>1.34</v>
      </c>
      <c r="AC508" s="52">
        <f t="shared" si="129"/>
        <v>0.76</v>
      </c>
      <c r="AD508" s="52">
        <f t="shared" si="130"/>
        <v>2</v>
      </c>
      <c r="AE508" s="52">
        <f t="shared" si="131"/>
        <v>3.5300000000000002</v>
      </c>
      <c r="AF508" s="52">
        <f t="shared" si="132"/>
        <v>4.3</v>
      </c>
      <c r="AH508" s="52">
        <f t="shared" si="133"/>
        <v>0</v>
      </c>
      <c r="AI508" s="52">
        <f t="shared" si="134"/>
        <v>0</v>
      </c>
      <c r="AJ508" s="52">
        <f t="shared" si="135"/>
        <v>0</v>
      </c>
      <c r="AK508" s="52">
        <f t="shared" si="136"/>
        <v>0</v>
      </c>
      <c r="AL508" s="52">
        <f t="shared" si="137"/>
        <v>0</v>
      </c>
      <c r="AN508" s="52">
        <f t="shared" si="138"/>
        <v>0</v>
      </c>
      <c r="AO508" s="52">
        <f t="shared" si="139"/>
        <v>0</v>
      </c>
      <c r="AP508" s="52">
        <f t="shared" si="140"/>
        <v>0</v>
      </c>
      <c r="AQ508" s="52">
        <f t="shared" si="141"/>
        <v>0</v>
      </c>
      <c r="AR508" s="52">
        <f t="shared" si="142"/>
        <v>0</v>
      </c>
    </row>
    <row r="509" spans="1:44">
      <c r="A509" s="52">
        <v>196809</v>
      </c>
      <c r="B509" s="52">
        <v>7.38</v>
      </c>
      <c r="C509" s="52">
        <v>6.93</v>
      </c>
      <c r="D509" s="52">
        <v>6.44</v>
      </c>
      <c r="E509" s="52">
        <v>3.31</v>
      </c>
      <c r="F509" s="52">
        <v>4.2699999999999996</v>
      </c>
      <c r="G509" s="52">
        <v>4.7699999999999996</v>
      </c>
      <c r="H509" s="52">
        <v>4.03</v>
      </c>
      <c r="I509" s="52">
        <v>2.8</v>
      </c>
      <c r="J509" s="52">
        <v>0.26</v>
      </c>
      <c r="K509" s="52">
        <v>0.43</v>
      </c>
      <c r="L509" s="52">
        <f t="shared" si="126"/>
        <v>4.46</v>
      </c>
      <c r="M509" s="113">
        <f t="shared" si="127"/>
        <v>1968.7499999999993</v>
      </c>
      <c r="N509" s="52">
        <f t="shared" si="143"/>
        <v>13.130166169411705</v>
      </c>
      <c r="AA509" s="52">
        <v>196809</v>
      </c>
      <c r="AB509" s="52">
        <f t="shared" si="128"/>
        <v>4.03</v>
      </c>
      <c r="AC509" s="52">
        <f t="shared" si="129"/>
        <v>2.88</v>
      </c>
      <c r="AD509" s="52">
        <f t="shared" si="130"/>
        <v>4.34</v>
      </c>
      <c r="AE509" s="52">
        <f t="shared" si="131"/>
        <v>6.95</v>
      </c>
      <c r="AF509" s="52">
        <f t="shared" si="132"/>
        <v>6.0100000000000007</v>
      </c>
      <c r="AH509" s="52">
        <f t="shared" si="133"/>
        <v>0</v>
      </c>
      <c r="AI509" s="52">
        <f t="shared" si="134"/>
        <v>0</v>
      </c>
      <c r="AJ509" s="52">
        <f t="shared" si="135"/>
        <v>0</v>
      </c>
      <c r="AK509" s="52">
        <f t="shared" si="136"/>
        <v>0</v>
      </c>
      <c r="AL509" s="52">
        <f t="shared" si="137"/>
        <v>0</v>
      </c>
      <c r="AN509" s="52">
        <f t="shared" si="138"/>
        <v>0</v>
      </c>
      <c r="AO509" s="52">
        <f t="shared" si="139"/>
        <v>0</v>
      </c>
      <c r="AP509" s="52">
        <f t="shared" si="140"/>
        <v>0</v>
      </c>
      <c r="AQ509" s="52">
        <f t="shared" si="141"/>
        <v>0</v>
      </c>
      <c r="AR509" s="52">
        <f t="shared" si="142"/>
        <v>0</v>
      </c>
    </row>
    <row r="510" spans="1:44">
      <c r="A510" s="52">
        <v>196810</v>
      </c>
      <c r="B510" s="52">
        <v>-0.63</v>
      </c>
      <c r="C510" s="52">
        <v>2.15</v>
      </c>
      <c r="D510" s="52">
        <v>1.34</v>
      </c>
      <c r="E510" s="52">
        <v>-0.61</v>
      </c>
      <c r="F510" s="52">
        <v>1.66</v>
      </c>
      <c r="G510" s="52">
        <v>3.23</v>
      </c>
      <c r="H510" s="52">
        <v>0.42</v>
      </c>
      <c r="I510" s="52">
        <v>-0.47</v>
      </c>
      <c r="J510" s="52">
        <v>2.91</v>
      </c>
      <c r="K510" s="52">
        <v>0.44</v>
      </c>
      <c r="L510" s="52">
        <f t="shared" si="126"/>
        <v>0.86</v>
      </c>
      <c r="M510" s="113">
        <f t="shared" si="127"/>
        <v>1968.8333333333326</v>
      </c>
      <c r="N510" s="52">
        <f t="shared" si="143"/>
        <v>12.503656192562966</v>
      </c>
      <c r="AA510" s="52">
        <v>196810</v>
      </c>
      <c r="AB510" s="52">
        <f t="shared" si="128"/>
        <v>0.42</v>
      </c>
      <c r="AC510" s="52">
        <f t="shared" si="129"/>
        <v>-1.05</v>
      </c>
      <c r="AD510" s="52">
        <f t="shared" si="130"/>
        <v>2.79</v>
      </c>
      <c r="AE510" s="52">
        <f t="shared" si="131"/>
        <v>-1.07</v>
      </c>
      <c r="AF510" s="52">
        <f t="shared" si="132"/>
        <v>0.90000000000000013</v>
      </c>
      <c r="AH510" s="52">
        <f t="shared" si="133"/>
        <v>0</v>
      </c>
      <c r="AI510" s="52">
        <f t="shared" si="134"/>
        <v>0</v>
      </c>
      <c r="AJ510" s="52">
        <f t="shared" si="135"/>
        <v>0</v>
      </c>
      <c r="AK510" s="52">
        <f t="shared" si="136"/>
        <v>0</v>
      </c>
      <c r="AL510" s="52">
        <f t="shared" si="137"/>
        <v>0</v>
      </c>
      <c r="AN510" s="52">
        <f t="shared" si="138"/>
        <v>0</v>
      </c>
      <c r="AO510" s="52">
        <f t="shared" si="139"/>
        <v>0</v>
      </c>
      <c r="AP510" s="52">
        <f t="shared" si="140"/>
        <v>0</v>
      </c>
      <c r="AQ510" s="52">
        <f t="shared" si="141"/>
        <v>0</v>
      </c>
      <c r="AR510" s="52">
        <f t="shared" si="142"/>
        <v>0</v>
      </c>
    </row>
    <row r="511" spans="1:44">
      <c r="A511" s="52">
        <v>196811</v>
      </c>
      <c r="B511" s="52">
        <v>8.5399999999999991</v>
      </c>
      <c r="C511" s="52">
        <v>8.2799999999999994</v>
      </c>
      <c r="D511" s="52">
        <v>6.78</v>
      </c>
      <c r="E511" s="52">
        <v>5.49</v>
      </c>
      <c r="F511" s="52">
        <v>5.56</v>
      </c>
      <c r="G511" s="52">
        <v>5.45</v>
      </c>
      <c r="H511" s="52">
        <v>5.43</v>
      </c>
      <c r="I511" s="52">
        <v>2.37</v>
      </c>
      <c r="J511" s="52">
        <v>-0.9</v>
      </c>
      <c r="K511" s="52">
        <v>0.42</v>
      </c>
      <c r="L511" s="52">
        <f t="shared" si="126"/>
        <v>5.85</v>
      </c>
      <c r="M511" s="113">
        <f t="shared" si="127"/>
        <v>1968.9166666666658</v>
      </c>
      <c r="N511" s="52">
        <f t="shared" si="143"/>
        <v>13.266567686550211</v>
      </c>
      <c r="AA511" s="52">
        <v>196811</v>
      </c>
      <c r="AB511" s="52">
        <f t="shared" si="128"/>
        <v>5.43</v>
      </c>
      <c r="AC511" s="52">
        <f t="shared" si="129"/>
        <v>5.07</v>
      </c>
      <c r="AD511" s="52">
        <f t="shared" si="130"/>
        <v>5.03</v>
      </c>
      <c r="AE511" s="52">
        <f t="shared" si="131"/>
        <v>8.1199999999999992</v>
      </c>
      <c r="AF511" s="52">
        <f t="shared" si="132"/>
        <v>6.36</v>
      </c>
      <c r="AH511" s="52">
        <f t="shared" si="133"/>
        <v>0</v>
      </c>
      <c r="AI511" s="52">
        <f t="shared" si="134"/>
        <v>0</v>
      </c>
      <c r="AJ511" s="52">
        <f t="shared" si="135"/>
        <v>0</v>
      </c>
      <c r="AK511" s="52">
        <f t="shared" si="136"/>
        <v>0</v>
      </c>
      <c r="AL511" s="52">
        <f t="shared" si="137"/>
        <v>0</v>
      </c>
      <c r="AN511" s="52">
        <f t="shared" si="138"/>
        <v>0</v>
      </c>
      <c r="AO511" s="52">
        <f t="shared" si="139"/>
        <v>0</v>
      </c>
      <c r="AP511" s="52">
        <f t="shared" si="140"/>
        <v>0</v>
      </c>
      <c r="AQ511" s="52">
        <f t="shared" si="141"/>
        <v>0</v>
      </c>
      <c r="AR511" s="52">
        <f t="shared" si="142"/>
        <v>0</v>
      </c>
    </row>
    <row r="512" spans="1:44">
      <c r="A512" s="52">
        <v>196812</v>
      </c>
      <c r="B512" s="52">
        <v>0.27</v>
      </c>
      <c r="C512" s="52">
        <v>-0.46</v>
      </c>
      <c r="D512" s="52">
        <v>-1.07</v>
      </c>
      <c r="E512" s="52">
        <v>-4.82</v>
      </c>
      <c r="F512" s="52">
        <v>-3.34</v>
      </c>
      <c r="G512" s="52">
        <v>-3.43</v>
      </c>
      <c r="H512" s="52">
        <v>-3.94</v>
      </c>
      <c r="I512" s="52">
        <v>3.44</v>
      </c>
      <c r="J512" s="52">
        <v>0.02</v>
      </c>
      <c r="K512" s="52">
        <v>0.43</v>
      </c>
      <c r="L512" s="52">
        <f t="shared" si="126"/>
        <v>-3.51</v>
      </c>
      <c r="M512" s="113">
        <f t="shared" si="127"/>
        <v>1968.9999999999991</v>
      </c>
      <c r="N512" s="52">
        <f t="shared" si="143"/>
        <v>14.093628154079223</v>
      </c>
      <c r="AA512" s="52">
        <v>196812</v>
      </c>
      <c r="AB512" s="52">
        <f t="shared" si="128"/>
        <v>-3.94</v>
      </c>
      <c r="AC512" s="52">
        <f t="shared" si="129"/>
        <v>-5.25</v>
      </c>
      <c r="AD512" s="52">
        <f t="shared" si="130"/>
        <v>-3.8600000000000003</v>
      </c>
      <c r="AE512" s="52">
        <f t="shared" si="131"/>
        <v>-0.15999999999999998</v>
      </c>
      <c r="AF512" s="52">
        <f t="shared" si="132"/>
        <v>-1.5</v>
      </c>
      <c r="AH512" s="52">
        <f t="shared" si="133"/>
        <v>0</v>
      </c>
      <c r="AI512" s="52">
        <f t="shared" si="134"/>
        <v>0</v>
      </c>
      <c r="AJ512" s="52">
        <f t="shared" si="135"/>
        <v>0</v>
      </c>
      <c r="AK512" s="52">
        <f t="shared" si="136"/>
        <v>0</v>
      </c>
      <c r="AL512" s="52">
        <f t="shared" si="137"/>
        <v>0</v>
      </c>
      <c r="AN512" s="52">
        <f t="shared" si="138"/>
        <v>0</v>
      </c>
      <c r="AO512" s="52">
        <f t="shared" si="139"/>
        <v>0</v>
      </c>
      <c r="AP512" s="52">
        <f t="shared" si="140"/>
        <v>0</v>
      </c>
      <c r="AQ512" s="52">
        <f t="shared" si="141"/>
        <v>0</v>
      </c>
      <c r="AR512" s="52">
        <f t="shared" si="142"/>
        <v>0</v>
      </c>
    </row>
    <row r="513" spans="1:44">
      <c r="A513" s="52">
        <v>196901</v>
      </c>
      <c r="B513" s="52">
        <v>-1.78</v>
      </c>
      <c r="C513" s="52">
        <v>-1.07</v>
      </c>
      <c r="D513" s="52">
        <v>-0.71</v>
      </c>
      <c r="E513" s="52">
        <v>-1.82</v>
      </c>
      <c r="F513" s="52">
        <v>0.15</v>
      </c>
      <c r="G513" s="52">
        <v>0.48</v>
      </c>
      <c r="H513" s="52">
        <v>-1.25</v>
      </c>
      <c r="I513" s="52">
        <v>-0.79</v>
      </c>
      <c r="J513" s="52">
        <v>1.69</v>
      </c>
      <c r="K513" s="52">
        <v>0.53</v>
      </c>
      <c r="L513" s="52">
        <f t="shared" si="126"/>
        <v>-0.72</v>
      </c>
      <c r="M513" s="113">
        <f t="shared" si="127"/>
        <v>1969.0833333333333</v>
      </c>
      <c r="N513" s="52">
        <f t="shared" si="143"/>
        <v>13.306092931093977</v>
      </c>
      <c r="AA513" s="52">
        <v>196901</v>
      </c>
      <c r="AB513" s="52">
        <f t="shared" si="128"/>
        <v>-1.25</v>
      </c>
      <c r="AC513" s="52">
        <f t="shared" si="129"/>
        <v>-2.35</v>
      </c>
      <c r="AD513" s="52">
        <f t="shared" si="130"/>
        <v>-5.0000000000000044E-2</v>
      </c>
      <c r="AE513" s="52">
        <f t="shared" si="131"/>
        <v>-2.31</v>
      </c>
      <c r="AF513" s="52">
        <f t="shared" si="132"/>
        <v>-1.24</v>
      </c>
      <c r="AH513" s="52">
        <f t="shared" si="133"/>
        <v>0</v>
      </c>
      <c r="AI513" s="52">
        <f t="shared" si="134"/>
        <v>0</v>
      </c>
      <c r="AJ513" s="52">
        <f t="shared" si="135"/>
        <v>0</v>
      </c>
      <c r="AK513" s="52">
        <f t="shared" si="136"/>
        <v>0</v>
      </c>
      <c r="AL513" s="52">
        <f t="shared" si="137"/>
        <v>0</v>
      </c>
      <c r="AN513" s="52">
        <f t="shared" si="138"/>
        <v>0</v>
      </c>
      <c r="AO513" s="52">
        <f t="shared" si="139"/>
        <v>0</v>
      </c>
      <c r="AP513" s="52">
        <f t="shared" si="140"/>
        <v>0</v>
      </c>
      <c r="AQ513" s="52">
        <f t="shared" si="141"/>
        <v>0</v>
      </c>
      <c r="AR513" s="52">
        <f t="shared" si="142"/>
        <v>0</v>
      </c>
    </row>
    <row r="514" spans="1:44">
      <c r="A514" s="52">
        <v>196902</v>
      </c>
      <c r="B514" s="52">
        <v>-10.39</v>
      </c>
      <c r="C514" s="52">
        <v>-8.08</v>
      </c>
      <c r="D514" s="52">
        <v>-7.48</v>
      </c>
      <c r="E514" s="52">
        <v>-3.96</v>
      </c>
      <c r="F514" s="52">
        <v>-5.32</v>
      </c>
      <c r="G514" s="52">
        <v>-5.03</v>
      </c>
      <c r="H514" s="52">
        <v>-5.84</v>
      </c>
      <c r="I514" s="52">
        <v>-3.88</v>
      </c>
      <c r="J514" s="52">
        <v>0.92</v>
      </c>
      <c r="K514" s="52">
        <v>0.46</v>
      </c>
      <c r="L514" s="52">
        <f t="shared" si="126"/>
        <v>-5.38</v>
      </c>
      <c r="M514" s="113">
        <f t="shared" si="127"/>
        <v>1969.1666666666665</v>
      </c>
      <c r="N514" s="52">
        <f t="shared" si="143"/>
        <v>14.247687850697355</v>
      </c>
      <c r="AA514" s="52">
        <v>196902</v>
      </c>
      <c r="AB514" s="52">
        <f t="shared" si="128"/>
        <v>-5.84</v>
      </c>
      <c r="AC514" s="52">
        <f t="shared" si="129"/>
        <v>-4.42</v>
      </c>
      <c r="AD514" s="52">
        <f t="shared" si="130"/>
        <v>-5.49</v>
      </c>
      <c r="AE514" s="52">
        <f t="shared" si="131"/>
        <v>-10.850000000000001</v>
      </c>
      <c r="AF514" s="52">
        <f t="shared" si="132"/>
        <v>-7.94</v>
      </c>
      <c r="AH514" s="52">
        <f t="shared" si="133"/>
        <v>0</v>
      </c>
      <c r="AI514" s="52">
        <f t="shared" si="134"/>
        <v>0</v>
      </c>
      <c r="AJ514" s="52">
        <f t="shared" si="135"/>
        <v>0</v>
      </c>
      <c r="AK514" s="52">
        <f t="shared" si="136"/>
        <v>0</v>
      </c>
      <c r="AL514" s="52">
        <f t="shared" si="137"/>
        <v>0</v>
      </c>
      <c r="AN514" s="52">
        <f t="shared" si="138"/>
        <v>0</v>
      </c>
      <c r="AO514" s="52">
        <f t="shared" si="139"/>
        <v>0</v>
      </c>
      <c r="AP514" s="52">
        <f t="shared" si="140"/>
        <v>0</v>
      </c>
      <c r="AQ514" s="52">
        <f t="shared" si="141"/>
        <v>0</v>
      </c>
      <c r="AR514" s="52">
        <f t="shared" si="142"/>
        <v>0</v>
      </c>
    </row>
    <row r="515" spans="1:44">
      <c r="A515" s="52">
        <v>196903</v>
      </c>
      <c r="B515" s="52">
        <v>3.06</v>
      </c>
      <c r="C515" s="52">
        <v>2.2400000000000002</v>
      </c>
      <c r="D515" s="52">
        <v>3.2</v>
      </c>
      <c r="E515" s="52">
        <v>3.9</v>
      </c>
      <c r="F515" s="52">
        <v>2.52</v>
      </c>
      <c r="G515" s="52">
        <v>2.85</v>
      </c>
      <c r="H515" s="52">
        <v>2.64</v>
      </c>
      <c r="I515" s="52">
        <v>-0.26</v>
      </c>
      <c r="J515" s="52">
        <v>-0.45</v>
      </c>
      <c r="K515" s="52">
        <v>0.46</v>
      </c>
      <c r="L515" s="52">
        <f t="shared" ref="L515:L578" si="144">H515+K515</f>
        <v>3.1</v>
      </c>
      <c r="M515" s="113">
        <f t="shared" ref="M515:M578" si="145">INT(A515/100)+ (A515/100-INT(A515/100))/0.12</f>
        <v>1969.2499999999998</v>
      </c>
      <c r="N515" s="52">
        <f t="shared" si="143"/>
        <v>14.342806559387183</v>
      </c>
      <c r="AA515" s="52">
        <v>196903</v>
      </c>
      <c r="AB515" s="52">
        <f t="shared" ref="AB515:AB578" si="146">H515</f>
        <v>2.64</v>
      </c>
      <c r="AC515" s="52">
        <f t="shared" ref="AC515:AC578" si="147">E515-$K515</f>
        <v>3.44</v>
      </c>
      <c r="AD515" s="52">
        <f t="shared" ref="AD515:AD578" si="148">G515-$K515</f>
        <v>2.39</v>
      </c>
      <c r="AE515" s="52">
        <f t="shared" ref="AE515:AE578" si="149">B515-$K515</f>
        <v>2.6</v>
      </c>
      <c r="AF515" s="52">
        <f t="shared" ref="AF515:AF578" si="150">D515-$K515</f>
        <v>2.74</v>
      </c>
      <c r="AH515" s="52">
        <f t="shared" ref="AH515:AH578" si="151">IF(AB515&lt;=AB$1093,AB515,0)</f>
        <v>0</v>
      </c>
      <c r="AI515" s="52">
        <f t="shared" ref="AI515:AI578" si="152">IF(AC515&lt;=AC$1093,AC515,0)</f>
        <v>0</v>
      </c>
      <c r="AJ515" s="52">
        <f t="shared" ref="AJ515:AJ578" si="153">IF(AD515&lt;=AD$1093,AD515,0)</f>
        <v>0</v>
      </c>
      <c r="AK515" s="52">
        <f t="shared" ref="AK515:AK578" si="154">IF(AE515&lt;=AE$1093,AE515,0)</f>
        <v>0</v>
      </c>
      <c r="AL515" s="52">
        <f t="shared" ref="AL515:AL578" si="155">IF(AF515&lt;=AF$1093,AF515,0)</f>
        <v>0</v>
      </c>
      <c r="AN515" s="52">
        <f t="shared" ref="AN515:AN578" si="156">IF(AB515&lt;=AB$1094,AB515,0)</f>
        <v>0</v>
      </c>
      <c r="AO515" s="52">
        <f t="shared" ref="AO515:AO578" si="157">IF(AC515&lt;=AC$1094,AC515,0)</f>
        <v>0</v>
      </c>
      <c r="AP515" s="52">
        <f t="shared" ref="AP515:AP578" si="158">IF(AD515&lt;=AD$1094,AD515,0)</f>
        <v>0</v>
      </c>
      <c r="AQ515" s="52">
        <f t="shared" ref="AQ515:AQ578" si="159">IF(AE515&lt;=AE$1094,AE515,0)</f>
        <v>0</v>
      </c>
      <c r="AR515" s="52">
        <f t="shared" ref="AR515:AR578" si="160">IF(AF515&lt;=AF$1094,AF515,0)</f>
        <v>0</v>
      </c>
    </row>
    <row r="516" spans="1:44">
      <c r="A516" s="52">
        <v>196904</v>
      </c>
      <c r="B516" s="52">
        <v>0.82</v>
      </c>
      <c r="C516" s="52">
        <v>1.87</v>
      </c>
      <c r="D516" s="52">
        <v>1.24</v>
      </c>
      <c r="E516" s="52">
        <v>3.22</v>
      </c>
      <c r="F516" s="52">
        <v>0.39</v>
      </c>
      <c r="G516" s="52">
        <v>2.9</v>
      </c>
      <c r="H516" s="52">
        <v>1.46</v>
      </c>
      <c r="I516" s="52">
        <v>-0.86</v>
      </c>
      <c r="J516" s="52">
        <v>0.05</v>
      </c>
      <c r="K516" s="52">
        <v>0.53</v>
      </c>
      <c r="L516" s="52">
        <f t="shared" si="144"/>
        <v>1.99</v>
      </c>
      <c r="M516" s="113">
        <f t="shared" si="145"/>
        <v>1969.333333333333</v>
      </c>
      <c r="N516" s="52">
        <f t="shared" si="143"/>
        <v>11.4103286543377</v>
      </c>
      <c r="AA516" s="52">
        <v>196904</v>
      </c>
      <c r="AB516" s="52">
        <f t="shared" si="146"/>
        <v>1.46</v>
      </c>
      <c r="AC516" s="52">
        <f t="shared" si="147"/>
        <v>2.6900000000000004</v>
      </c>
      <c r="AD516" s="52">
        <f t="shared" si="148"/>
        <v>2.37</v>
      </c>
      <c r="AE516" s="52">
        <f t="shared" si="149"/>
        <v>0.28999999999999992</v>
      </c>
      <c r="AF516" s="52">
        <f t="shared" si="150"/>
        <v>0.71</v>
      </c>
      <c r="AH516" s="52">
        <f t="shared" si="151"/>
        <v>0</v>
      </c>
      <c r="AI516" s="52">
        <f t="shared" si="152"/>
        <v>0</v>
      </c>
      <c r="AJ516" s="52">
        <f t="shared" si="153"/>
        <v>0</v>
      </c>
      <c r="AK516" s="52">
        <f t="shared" si="154"/>
        <v>0</v>
      </c>
      <c r="AL516" s="52">
        <f t="shared" si="155"/>
        <v>0</v>
      </c>
      <c r="AN516" s="52">
        <f t="shared" si="156"/>
        <v>0</v>
      </c>
      <c r="AO516" s="52">
        <f t="shared" si="157"/>
        <v>0</v>
      </c>
      <c r="AP516" s="52">
        <f t="shared" si="158"/>
        <v>0</v>
      </c>
      <c r="AQ516" s="52">
        <f t="shared" si="159"/>
        <v>0</v>
      </c>
      <c r="AR516" s="52">
        <f t="shared" si="160"/>
        <v>0</v>
      </c>
    </row>
    <row r="517" spans="1:44">
      <c r="A517" s="52">
        <v>196905</v>
      </c>
      <c r="B517" s="52">
        <v>-0.27</v>
      </c>
      <c r="C517" s="52">
        <v>0.77</v>
      </c>
      <c r="D517" s="52">
        <v>0.12</v>
      </c>
      <c r="E517" s="52">
        <v>-0.18</v>
      </c>
      <c r="F517" s="52">
        <v>0.7</v>
      </c>
      <c r="G517" s="52">
        <v>0.9</v>
      </c>
      <c r="H517" s="52">
        <v>-0.1</v>
      </c>
      <c r="I517" s="52">
        <v>-0.27</v>
      </c>
      <c r="J517" s="52">
        <v>0.74</v>
      </c>
      <c r="K517" s="52">
        <v>0.48</v>
      </c>
      <c r="L517" s="52">
        <f t="shared" si="144"/>
        <v>0.38</v>
      </c>
      <c r="M517" s="113">
        <f t="shared" si="145"/>
        <v>1969.4166666666663</v>
      </c>
      <c r="N517" s="52">
        <f t="shared" si="143"/>
        <v>11.224311276704848</v>
      </c>
      <c r="AA517" s="52">
        <v>196905</v>
      </c>
      <c r="AB517" s="52">
        <f t="shared" si="146"/>
        <v>-0.1</v>
      </c>
      <c r="AC517" s="52">
        <f t="shared" si="147"/>
        <v>-0.65999999999999992</v>
      </c>
      <c r="AD517" s="52">
        <f t="shared" si="148"/>
        <v>0.42000000000000004</v>
      </c>
      <c r="AE517" s="52">
        <f t="shared" si="149"/>
        <v>-0.75</v>
      </c>
      <c r="AF517" s="52">
        <f t="shared" si="150"/>
        <v>-0.36</v>
      </c>
      <c r="AH517" s="52">
        <f t="shared" si="151"/>
        <v>0</v>
      </c>
      <c r="AI517" s="52">
        <f t="shared" si="152"/>
        <v>0</v>
      </c>
      <c r="AJ517" s="52">
        <f t="shared" si="153"/>
        <v>0</v>
      </c>
      <c r="AK517" s="52">
        <f t="shared" si="154"/>
        <v>0</v>
      </c>
      <c r="AL517" s="52">
        <f t="shared" si="155"/>
        <v>0</v>
      </c>
      <c r="AN517" s="52">
        <f t="shared" si="156"/>
        <v>0</v>
      </c>
      <c r="AO517" s="52">
        <f t="shared" si="157"/>
        <v>0</v>
      </c>
      <c r="AP517" s="52">
        <f t="shared" si="158"/>
        <v>0</v>
      </c>
      <c r="AQ517" s="52">
        <f t="shared" si="159"/>
        <v>0</v>
      </c>
      <c r="AR517" s="52">
        <f t="shared" si="160"/>
        <v>0</v>
      </c>
    </row>
    <row r="518" spans="1:44">
      <c r="A518" s="52">
        <v>196906</v>
      </c>
      <c r="B518" s="52">
        <v>-12.22</v>
      </c>
      <c r="C518" s="52">
        <v>-11.13</v>
      </c>
      <c r="D518" s="52">
        <v>-11</v>
      </c>
      <c r="E518" s="52">
        <v>-3.43</v>
      </c>
      <c r="F518" s="52">
        <v>-7.9</v>
      </c>
      <c r="G518" s="52">
        <v>-6.84</v>
      </c>
      <c r="H518" s="52">
        <v>-7.18</v>
      </c>
      <c r="I518" s="52">
        <v>-5.39</v>
      </c>
      <c r="J518" s="52">
        <v>-1.1000000000000001</v>
      </c>
      <c r="K518" s="52">
        <v>0.51</v>
      </c>
      <c r="L518" s="52">
        <f t="shared" si="144"/>
        <v>-6.67</v>
      </c>
      <c r="M518" s="113">
        <f t="shared" si="145"/>
        <v>1969.4999999999995</v>
      </c>
      <c r="N518" s="52">
        <f t="shared" si="143"/>
        <v>13.385249343960686</v>
      </c>
      <c r="AA518" s="52">
        <v>196906</v>
      </c>
      <c r="AB518" s="52">
        <f t="shared" si="146"/>
        <v>-7.18</v>
      </c>
      <c r="AC518" s="52">
        <f t="shared" si="147"/>
        <v>-3.9400000000000004</v>
      </c>
      <c r="AD518" s="52">
        <f t="shared" si="148"/>
        <v>-7.35</v>
      </c>
      <c r="AE518" s="52">
        <f t="shared" si="149"/>
        <v>-12.73</v>
      </c>
      <c r="AF518" s="52">
        <f t="shared" si="150"/>
        <v>-11.51</v>
      </c>
      <c r="AH518" s="52">
        <f t="shared" si="151"/>
        <v>0</v>
      </c>
      <c r="AI518" s="52">
        <f t="shared" si="152"/>
        <v>0</v>
      </c>
      <c r="AJ518" s="52">
        <f t="shared" si="153"/>
        <v>0</v>
      </c>
      <c r="AK518" s="52">
        <f t="shared" si="154"/>
        <v>0</v>
      </c>
      <c r="AL518" s="52">
        <f t="shared" si="155"/>
        <v>0</v>
      </c>
      <c r="AN518" s="52">
        <f t="shared" si="156"/>
        <v>0</v>
      </c>
      <c r="AO518" s="52">
        <f t="shared" si="157"/>
        <v>0</v>
      </c>
      <c r="AP518" s="52">
        <f t="shared" si="158"/>
        <v>0</v>
      </c>
      <c r="AQ518" s="52">
        <f t="shared" si="159"/>
        <v>0</v>
      </c>
      <c r="AR518" s="52">
        <f t="shared" si="160"/>
        <v>0</v>
      </c>
    </row>
    <row r="519" spans="1:44">
      <c r="A519" s="52">
        <v>196907</v>
      </c>
      <c r="B519" s="52">
        <v>-11.28</v>
      </c>
      <c r="C519" s="52">
        <v>-9.49</v>
      </c>
      <c r="D519" s="52">
        <v>-7.24</v>
      </c>
      <c r="E519" s="52">
        <v>-4.8</v>
      </c>
      <c r="F519" s="52">
        <v>-7.55</v>
      </c>
      <c r="G519" s="52">
        <v>-6.01</v>
      </c>
      <c r="H519" s="52">
        <v>-7</v>
      </c>
      <c r="I519" s="52">
        <v>-3.21</v>
      </c>
      <c r="J519" s="52">
        <v>1.42</v>
      </c>
      <c r="K519" s="52">
        <v>0.53</v>
      </c>
      <c r="L519" s="52">
        <f t="shared" si="144"/>
        <v>-6.47</v>
      </c>
      <c r="M519" s="113">
        <f t="shared" si="145"/>
        <v>1969.5833333333328</v>
      </c>
      <c r="N519" s="52">
        <f t="shared" si="143"/>
        <v>14.779706910613497</v>
      </c>
      <c r="AA519" s="52">
        <v>196907</v>
      </c>
      <c r="AB519" s="52">
        <f t="shared" si="146"/>
        <v>-7</v>
      </c>
      <c r="AC519" s="52">
        <f t="shared" si="147"/>
        <v>-5.33</v>
      </c>
      <c r="AD519" s="52">
        <f t="shared" si="148"/>
        <v>-6.54</v>
      </c>
      <c r="AE519" s="52">
        <f t="shared" si="149"/>
        <v>-11.809999999999999</v>
      </c>
      <c r="AF519" s="52">
        <f t="shared" si="150"/>
        <v>-7.7700000000000005</v>
      </c>
      <c r="AH519" s="52">
        <f t="shared" si="151"/>
        <v>0</v>
      </c>
      <c r="AI519" s="52">
        <f t="shared" si="152"/>
        <v>0</v>
      </c>
      <c r="AJ519" s="52">
        <f t="shared" si="153"/>
        <v>0</v>
      </c>
      <c r="AK519" s="52">
        <f t="shared" si="154"/>
        <v>0</v>
      </c>
      <c r="AL519" s="52">
        <f t="shared" si="155"/>
        <v>0</v>
      </c>
      <c r="AN519" s="52">
        <f t="shared" si="156"/>
        <v>0</v>
      </c>
      <c r="AO519" s="52">
        <f t="shared" si="157"/>
        <v>0</v>
      </c>
      <c r="AP519" s="52">
        <f t="shared" si="158"/>
        <v>0</v>
      </c>
      <c r="AQ519" s="52">
        <f t="shared" si="159"/>
        <v>0</v>
      </c>
      <c r="AR519" s="52">
        <f t="shared" si="160"/>
        <v>0</v>
      </c>
    </row>
    <row r="520" spans="1:44">
      <c r="A520" s="52">
        <v>196908</v>
      </c>
      <c r="B520" s="52">
        <v>7.31</v>
      </c>
      <c r="C520" s="52">
        <v>5.51</v>
      </c>
      <c r="D520" s="52">
        <v>3.67</v>
      </c>
      <c r="E520" s="52">
        <v>6.69</v>
      </c>
      <c r="F520" s="52">
        <v>4.37</v>
      </c>
      <c r="G520" s="52">
        <v>2.64</v>
      </c>
      <c r="H520" s="52">
        <v>4.68</v>
      </c>
      <c r="I520" s="52">
        <v>0.94</v>
      </c>
      <c r="J520" s="52">
        <v>-3.85</v>
      </c>
      <c r="K520" s="52">
        <v>0.5</v>
      </c>
      <c r="L520" s="52">
        <f t="shared" si="144"/>
        <v>5.18</v>
      </c>
      <c r="M520" s="113">
        <f t="shared" si="145"/>
        <v>1969.6666666666661</v>
      </c>
      <c r="N520" s="52">
        <f t="shared" si="143"/>
        <v>15.666107888165341</v>
      </c>
      <c r="AA520" s="52">
        <v>196908</v>
      </c>
      <c r="AB520" s="52">
        <f t="shared" si="146"/>
        <v>4.68</v>
      </c>
      <c r="AC520" s="52">
        <f t="shared" si="147"/>
        <v>6.19</v>
      </c>
      <c r="AD520" s="52">
        <f t="shared" si="148"/>
        <v>2.14</v>
      </c>
      <c r="AE520" s="52">
        <f t="shared" si="149"/>
        <v>6.81</v>
      </c>
      <c r="AF520" s="52">
        <f t="shared" si="150"/>
        <v>3.17</v>
      </c>
      <c r="AH520" s="52">
        <f t="shared" si="151"/>
        <v>0</v>
      </c>
      <c r="AI520" s="52">
        <f t="shared" si="152"/>
        <v>0</v>
      </c>
      <c r="AJ520" s="52">
        <f t="shared" si="153"/>
        <v>0</v>
      </c>
      <c r="AK520" s="52">
        <f t="shared" si="154"/>
        <v>0</v>
      </c>
      <c r="AL520" s="52">
        <f t="shared" si="155"/>
        <v>0</v>
      </c>
      <c r="AN520" s="52">
        <f t="shared" si="156"/>
        <v>0</v>
      </c>
      <c r="AO520" s="52">
        <f t="shared" si="157"/>
        <v>0</v>
      </c>
      <c r="AP520" s="52">
        <f t="shared" si="158"/>
        <v>0</v>
      </c>
      <c r="AQ520" s="52">
        <f t="shared" si="159"/>
        <v>0</v>
      </c>
      <c r="AR520" s="52">
        <f t="shared" si="160"/>
        <v>0</v>
      </c>
    </row>
    <row r="521" spans="1:44">
      <c r="A521" s="52">
        <v>196909</v>
      </c>
      <c r="B521" s="52">
        <v>-0.48</v>
      </c>
      <c r="C521" s="52">
        <v>-2.0299999999999998</v>
      </c>
      <c r="D521" s="52">
        <v>-2.71</v>
      </c>
      <c r="E521" s="52">
        <v>-0.56999999999999995</v>
      </c>
      <c r="F521" s="52">
        <v>-3.56</v>
      </c>
      <c r="G521" s="52">
        <v>-4.76</v>
      </c>
      <c r="H521" s="52">
        <v>-2.98</v>
      </c>
      <c r="I521" s="52">
        <v>1.22</v>
      </c>
      <c r="J521" s="52">
        <v>-3.22</v>
      </c>
      <c r="K521" s="52">
        <v>0.62</v>
      </c>
      <c r="L521" s="52">
        <f t="shared" si="144"/>
        <v>-2.36</v>
      </c>
      <c r="M521" s="113">
        <f t="shared" si="145"/>
        <v>1969.7499999999993</v>
      </c>
      <c r="N521" s="52">
        <f t="shared" si="143"/>
        <v>14.981798654003162</v>
      </c>
      <c r="AA521" s="52">
        <v>196909</v>
      </c>
      <c r="AB521" s="52">
        <f t="shared" si="146"/>
        <v>-2.98</v>
      </c>
      <c r="AC521" s="52">
        <f t="shared" si="147"/>
        <v>-1.19</v>
      </c>
      <c r="AD521" s="52">
        <f t="shared" si="148"/>
        <v>-5.38</v>
      </c>
      <c r="AE521" s="52">
        <f t="shared" si="149"/>
        <v>-1.1000000000000001</v>
      </c>
      <c r="AF521" s="52">
        <f t="shared" si="150"/>
        <v>-3.33</v>
      </c>
      <c r="AH521" s="52">
        <f t="shared" si="151"/>
        <v>0</v>
      </c>
      <c r="AI521" s="52">
        <f t="shared" si="152"/>
        <v>0</v>
      </c>
      <c r="AJ521" s="52">
        <f t="shared" si="153"/>
        <v>0</v>
      </c>
      <c r="AK521" s="52">
        <f t="shared" si="154"/>
        <v>0</v>
      </c>
      <c r="AL521" s="52">
        <f t="shared" si="155"/>
        <v>0</v>
      </c>
      <c r="AN521" s="52">
        <f t="shared" si="156"/>
        <v>0</v>
      </c>
      <c r="AO521" s="52">
        <f t="shared" si="157"/>
        <v>0</v>
      </c>
      <c r="AP521" s="52">
        <f t="shared" si="158"/>
        <v>0</v>
      </c>
      <c r="AQ521" s="52">
        <f t="shared" si="159"/>
        <v>0</v>
      </c>
      <c r="AR521" s="52">
        <f t="shared" si="160"/>
        <v>0</v>
      </c>
    </row>
    <row r="522" spans="1:44">
      <c r="A522" s="52">
        <v>196910</v>
      </c>
      <c r="B522" s="52">
        <v>10.99</v>
      </c>
      <c r="C522" s="52">
        <v>8.01</v>
      </c>
      <c r="D522" s="52">
        <v>7</v>
      </c>
      <c r="E522" s="52">
        <v>6.25</v>
      </c>
      <c r="F522" s="52">
        <v>4.57</v>
      </c>
      <c r="G522" s="52">
        <v>3.79</v>
      </c>
      <c r="H522" s="52">
        <v>5.0599999999999996</v>
      </c>
      <c r="I522" s="52">
        <v>3.8</v>
      </c>
      <c r="J522" s="52">
        <v>-3.22</v>
      </c>
      <c r="K522" s="52">
        <v>0.6</v>
      </c>
      <c r="L522" s="52">
        <f t="shared" si="144"/>
        <v>5.6599999999999993</v>
      </c>
      <c r="M522" s="113">
        <f t="shared" si="145"/>
        <v>1969.8333333333326</v>
      </c>
      <c r="N522" s="52">
        <f t="shared" si="143"/>
        <v>16.178995361551063</v>
      </c>
      <c r="AA522" s="52">
        <v>196910</v>
      </c>
      <c r="AB522" s="52">
        <f t="shared" si="146"/>
        <v>5.0599999999999996</v>
      </c>
      <c r="AC522" s="52">
        <f t="shared" si="147"/>
        <v>5.65</v>
      </c>
      <c r="AD522" s="52">
        <f t="shared" si="148"/>
        <v>3.19</v>
      </c>
      <c r="AE522" s="52">
        <f t="shared" si="149"/>
        <v>10.39</v>
      </c>
      <c r="AF522" s="52">
        <f t="shared" si="150"/>
        <v>6.4</v>
      </c>
      <c r="AH522" s="52">
        <f t="shared" si="151"/>
        <v>0</v>
      </c>
      <c r="AI522" s="52">
        <f t="shared" si="152"/>
        <v>0</v>
      </c>
      <c r="AJ522" s="52">
        <f t="shared" si="153"/>
        <v>0</v>
      </c>
      <c r="AK522" s="52">
        <f t="shared" si="154"/>
        <v>0</v>
      </c>
      <c r="AL522" s="52">
        <f t="shared" si="155"/>
        <v>0</v>
      </c>
      <c r="AN522" s="52">
        <f t="shared" si="156"/>
        <v>0</v>
      </c>
      <c r="AO522" s="52">
        <f t="shared" si="157"/>
        <v>0</v>
      </c>
      <c r="AP522" s="52">
        <f t="shared" si="158"/>
        <v>0</v>
      </c>
      <c r="AQ522" s="52">
        <f t="shared" si="159"/>
        <v>0</v>
      </c>
      <c r="AR522" s="52">
        <f t="shared" si="160"/>
        <v>0</v>
      </c>
    </row>
    <row r="523" spans="1:44">
      <c r="A523" s="52">
        <v>196911</v>
      </c>
      <c r="B523" s="52">
        <v>-5.53</v>
      </c>
      <c r="C523" s="52">
        <v>-5.18</v>
      </c>
      <c r="D523" s="52">
        <v>-6.37</v>
      </c>
      <c r="E523" s="52">
        <v>-2.13</v>
      </c>
      <c r="F523" s="52">
        <v>-3.84</v>
      </c>
      <c r="G523" s="52">
        <v>-3.52</v>
      </c>
      <c r="H523" s="52">
        <v>-3.79</v>
      </c>
      <c r="I523" s="52">
        <v>-2.5299999999999998</v>
      </c>
      <c r="J523" s="52">
        <v>-1.1100000000000001</v>
      </c>
      <c r="K523" s="52">
        <v>0.52</v>
      </c>
      <c r="L523" s="52">
        <f t="shared" si="144"/>
        <v>-3.27</v>
      </c>
      <c r="M523" s="113">
        <f t="shared" si="145"/>
        <v>1969.9166666666658</v>
      </c>
      <c r="N523" s="52">
        <f t="shared" si="143"/>
        <v>14.913605746553593</v>
      </c>
      <c r="AA523" s="52">
        <v>196911</v>
      </c>
      <c r="AB523" s="52">
        <f t="shared" si="146"/>
        <v>-3.79</v>
      </c>
      <c r="AC523" s="52">
        <f t="shared" si="147"/>
        <v>-2.65</v>
      </c>
      <c r="AD523" s="52">
        <f t="shared" si="148"/>
        <v>-4.04</v>
      </c>
      <c r="AE523" s="52">
        <f t="shared" si="149"/>
        <v>-6.0500000000000007</v>
      </c>
      <c r="AF523" s="52">
        <f t="shared" si="150"/>
        <v>-6.8900000000000006</v>
      </c>
      <c r="AH523" s="52">
        <f t="shared" si="151"/>
        <v>0</v>
      </c>
      <c r="AI523" s="52">
        <f t="shared" si="152"/>
        <v>0</v>
      </c>
      <c r="AJ523" s="52">
        <f t="shared" si="153"/>
        <v>0</v>
      </c>
      <c r="AK523" s="52">
        <f t="shared" si="154"/>
        <v>0</v>
      </c>
      <c r="AL523" s="52">
        <f t="shared" si="155"/>
        <v>0</v>
      </c>
      <c r="AN523" s="52">
        <f t="shared" si="156"/>
        <v>0</v>
      </c>
      <c r="AO523" s="52">
        <f t="shared" si="157"/>
        <v>0</v>
      </c>
      <c r="AP523" s="52">
        <f t="shared" si="158"/>
        <v>0</v>
      </c>
      <c r="AQ523" s="52">
        <f t="shared" si="159"/>
        <v>0</v>
      </c>
      <c r="AR523" s="52">
        <f t="shared" si="160"/>
        <v>0</v>
      </c>
    </row>
    <row r="524" spans="1:44">
      <c r="A524" s="52">
        <v>196912</v>
      </c>
      <c r="B524" s="52">
        <v>-5.07</v>
      </c>
      <c r="C524" s="52">
        <v>-5.18</v>
      </c>
      <c r="D524" s="52">
        <v>-6.72</v>
      </c>
      <c r="E524" s="52">
        <v>0.18</v>
      </c>
      <c r="F524" s="52">
        <v>-1.82</v>
      </c>
      <c r="G524" s="52">
        <v>-4.33</v>
      </c>
      <c r="H524" s="52">
        <v>-2.63</v>
      </c>
      <c r="I524" s="52">
        <v>-3.67</v>
      </c>
      <c r="J524" s="52">
        <v>-3.08</v>
      </c>
      <c r="K524" s="52">
        <v>0.64</v>
      </c>
      <c r="L524" s="52">
        <f t="shared" si="144"/>
        <v>-1.9899999999999998</v>
      </c>
      <c r="M524" s="113">
        <f t="shared" si="145"/>
        <v>1969.9999999999991</v>
      </c>
      <c r="N524" s="52">
        <f t="shared" si="143"/>
        <v>14.7382134725901</v>
      </c>
      <c r="AA524" s="52">
        <v>196912</v>
      </c>
      <c r="AB524" s="52">
        <f t="shared" si="146"/>
        <v>-2.63</v>
      </c>
      <c r="AC524" s="52">
        <f t="shared" si="147"/>
        <v>-0.46</v>
      </c>
      <c r="AD524" s="52">
        <f t="shared" si="148"/>
        <v>-4.97</v>
      </c>
      <c r="AE524" s="52">
        <f t="shared" si="149"/>
        <v>-5.71</v>
      </c>
      <c r="AF524" s="52">
        <f t="shared" si="150"/>
        <v>-7.3599999999999994</v>
      </c>
      <c r="AH524" s="52">
        <f t="shared" si="151"/>
        <v>0</v>
      </c>
      <c r="AI524" s="52">
        <f t="shared" si="152"/>
        <v>0</v>
      </c>
      <c r="AJ524" s="52">
        <f t="shared" si="153"/>
        <v>0</v>
      </c>
      <c r="AK524" s="52">
        <f t="shared" si="154"/>
        <v>0</v>
      </c>
      <c r="AL524" s="52">
        <f t="shared" si="155"/>
        <v>0</v>
      </c>
      <c r="AN524" s="52">
        <f t="shared" si="156"/>
        <v>0</v>
      </c>
      <c r="AO524" s="52">
        <f t="shared" si="157"/>
        <v>0</v>
      </c>
      <c r="AP524" s="52">
        <f t="shared" si="158"/>
        <v>0</v>
      </c>
      <c r="AQ524" s="52">
        <f t="shared" si="159"/>
        <v>0</v>
      </c>
      <c r="AR524" s="52">
        <f t="shared" si="160"/>
        <v>0</v>
      </c>
    </row>
    <row r="525" spans="1:44">
      <c r="A525" s="52">
        <v>197001</v>
      </c>
      <c r="B525" s="52">
        <v>-6.05</v>
      </c>
      <c r="C525" s="52">
        <v>-5.17</v>
      </c>
      <c r="D525" s="52">
        <v>-2.3199999999999998</v>
      </c>
      <c r="E525" s="52">
        <v>-8.08</v>
      </c>
      <c r="F525" s="52">
        <v>-8.51</v>
      </c>
      <c r="G525" s="52">
        <v>-5.68</v>
      </c>
      <c r="H525" s="52">
        <v>-8.1</v>
      </c>
      <c r="I525" s="52">
        <v>2.91</v>
      </c>
      <c r="J525" s="52">
        <v>3.07</v>
      </c>
      <c r="K525" s="52">
        <v>0.6</v>
      </c>
      <c r="L525" s="52">
        <f t="shared" si="144"/>
        <v>-7.5</v>
      </c>
      <c r="M525" s="113">
        <f t="shared" si="145"/>
        <v>1970.0833333333333</v>
      </c>
      <c r="N525" s="52">
        <f t="shared" si="143"/>
        <v>16.178186211405439</v>
      </c>
      <c r="AA525" s="52">
        <v>197001</v>
      </c>
      <c r="AB525" s="52">
        <f t="shared" si="146"/>
        <v>-8.1</v>
      </c>
      <c r="AC525" s="52">
        <f t="shared" si="147"/>
        <v>-8.68</v>
      </c>
      <c r="AD525" s="52">
        <f t="shared" si="148"/>
        <v>-6.2799999999999994</v>
      </c>
      <c r="AE525" s="52">
        <f t="shared" si="149"/>
        <v>-6.6499999999999995</v>
      </c>
      <c r="AF525" s="52">
        <f t="shared" si="150"/>
        <v>-2.92</v>
      </c>
      <c r="AH525" s="52">
        <f t="shared" si="151"/>
        <v>0</v>
      </c>
      <c r="AI525" s="52">
        <f t="shared" si="152"/>
        <v>0</v>
      </c>
      <c r="AJ525" s="52">
        <f t="shared" si="153"/>
        <v>0</v>
      </c>
      <c r="AK525" s="52">
        <f t="shared" si="154"/>
        <v>0</v>
      </c>
      <c r="AL525" s="52">
        <f t="shared" si="155"/>
        <v>0</v>
      </c>
      <c r="AN525" s="52">
        <f t="shared" si="156"/>
        <v>0</v>
      </c>
      <c r="AO525" s="52">
        <f t="shared" si="157"/>
        <v>0</v>
      </c>
      <c r="AP525" s="52">
        <f t="shared" si="158"/>
        <v>0</v>
      </c>
      <c r="AQ525" s="52">
        <f t="shared" si="159"/>
        <v>0</v>
      </c>
      <c r="AR525" s="52">
        <f t="shared" si="160"/>
        <v>0</v>
      </c>
    </row>
    <row r="526" spans="1:44">
      <c r="A526" s="52">
        <v>197002</v>
      </c>
      <c r="B526" s="52">
        <v>2.63</v>
      </c>
      <c r="C526" s="52">
        <v>3.51</v>
      </c>
      <c r="D526" s="52">
        <v>6.23</v>
      </c>
      <c r="E526" s="52">
        <v>3.63</v>
      </c>
      <c r="F526" s="52">
        <v>7.84</v>
      </c>
      <c r="G526" s="52">
        <v>8.07</v>
      </c>
      <c r="H526" s="52">
        <v>5.13</v>
      </c>
      <c r="I526" s="52">
        <v>-2.39</v>
      </c>
      <c r="J526" s="52">
        <v>4.0199999999999996</v>
      </c>
      <c r="K526" s="52">
        <v>0.62</v>
      </c>
      <c r="L526" s="52">
        <f t="shared" si="144"/>
        <v>5.75</v>
      </c>
      <c r="M526" s="113">
        <f t="shared" si="145"/>
        <v>1970.1666666666665</v>
      </c>
      <c r="N526" s="52">
        <f t="shared" si="143"/>
        <v>17.021373462369439</v>
      </c>
      <c r="AA526" s="52">
        <v>197002</v>
      </c>
      <c r="AB526" s="52">
        <f t="shared" si="146"/>
        <v>5.13</v>
      </c>
      <c r="AC526" s="52">
        <f t="shared" si="147"/>
        <v>3.01</v>
      </c>
      <c r="AD526" s="52">
        <f t="shared" si="148"/>
        <v>7.45</v>
      </c>
      <c r="AE526" s="52">
        <f t="shared" si="149"/>
        <v>2.0099999999999998</v>
      </c>
      <c r="AF526" s="52">
        <f t="shared" si="150"/>
        <v>5.61</v>
      </c>
      <c r="AH526" s="52">
        <f t="shared" si="151"/>
        <v>0</v>
      </c>
      <c r="AI526" s="52">
        <f t="shared" si="152"/>
        <v>0</v>
      </c>
      <c r="AJ526" s="52">
        <f t="shared" si="153"/>
        <v>0</v>
      </c>
      <c r="AK526" s="52">
        <f t="shared" si="154"/>
        <v>0</v>
      </c>
      <c r="AL526" s="52">
        <f t="shared" si="155"/>
        <v>0</v>
      </c>
      <c r="AN526" s="52">
        <f t="shared" si="156"/>
        <v>0</v>
      </c>
      <c r="AO526" s="52">
        <f t="shared" si="157"/>
        <v>0</v>
      </c>
      <c r="AP526" s="52">
        <f t="shared" si="158"/>
        <v>0</v>
      </c>
      <c r="AQ526" s="52">
        <f t="shared" si="159"/>
        <v>0</v>
      </c>
      <c r="AR526" s="52">
        <f t="shared" si="160"/>
        <v>0</v>
      </c>
    </row>
    <row r="527" spans="1:44">
      <c r="A527" s="52">
        <v>197003</v>
      </c>
      <c r="B527" s="52">
        <v>-5.33</v>
      </c>
      <c r="C527" s="52">
        <v>-1.1100000000000001</v>
      </c>
      <c r="D527" s="52">
        <v>0.15</v>
      </c>
      <c r="E527" s="52">
        <v>-1.91</v>
      </c>
      <c r="F527" s="52">
        <v>1.48</v>
      </c>
      <c r="G527" s="52">
        <v>1.1100000000000001</v>
      </c>
      <c r="H527" s="52">
        <v>-1.06</v>
      </c>
      <c r="I527" s="52">
        <v>-2.3199999999999998</v>
      </c>
      <c r="J527" s="52">
        <v>4.25</v>
      </c>
      <c r="K527" s="52">
        <v>0.56999999999999995</v>
      </c>
      <c r="L527" s="52">
        <f t="shared" si="144"/>
        <v>-0.4900000000000001</v>
      </c>
      <c r="M527" s="113">
        <f t="shared" si="145"/>
        <v>1970.2499999999998</v>
      </c>
      <c r="N527" s="52">
        <f t="shared" si="143"/>
        <v>16.537458032654783</v>
      </c>
      <c r="AA527" s="52">
        <v>197003</v>
      </c>
      <c r="AB527" s="52">
        <f t="shared" si="146"/>
        <v>-1.06</v>
      </c>
      <c r="AC527" s="52">
        <f t="shared" si="147"/>
        <v>-2.48</v>
      </c>
      <c r="AD527" s="52">
        <f t="shared" si="148"/>
        <v>0.54000000000000015</v>
      </c>
      <c r="AE527" s="52">
        <f t="shared" si="149"/>
        <v>-5.9</v>
      </c>
      <c r="AF527" s="52">
        <f t="shared" si="150"/>
        <v>-0.41999999999999993</v>
      </c>
      <c r="AH527" s="52">
        <f t="shared" si="151"/>
        <v>0</v>
      </c>
      <c r="AI527" s="52">
        <f t="shared" si="152"/>
        <v>0</v>
      </c>
      <c r="AJ527" s="52">
        <f t="shared" si="153"/>
        <v>0</v>
      </c>
      <c r="AK527" s="52">
        <f t="shared" si="154"/>
        <v>0</v>
      </c>
      <c r="AL527" s="52">
        <f t="shared" si="155"/>
        <v>0</v>
      </c>
      <c r="AN527" s="52">
        <f t="shared" si="156"/>
        <v>0</v>
      </c>
      <c r="AO527" s="52">
        <f t="shared" si="157"/>
        <v>0</v>
      </c>
      <c r="AP527" s="52">
        <f t="shared" si="158"/>
        <v>0</v>
      </c>
      <c r="AQ527" s="52">
        <f t="shared" si="159"/>
        <v>0</v>
      </c>
      <c r="AR527" s="52">
        <f t="shared" si="160"/>
        <v>0</v>
      </c>
    </row>
    <row r="528" spans="1:44">
      <c r="A528" s="52">
        <v>197004</v>
      </c>
      <c r="B528" s="52">
        <v>-20.82</v>
      </c>
      <c r="C528" s="52">
        <v>-13.99</v>
      </c>
      <c r="D528" s="52">
        <v>-11.13</v>
      </c>
      <c r="E528" s="52">
        <v>-10.59</v>
      </c>
      <c r="F528" s="52">
        <v>-9.5399999999999991</v>
      </c>
      <c r="G528" s="52">
        <v>-7.48</v>
      </c>
      <c r="H528" s="52">
        <v>-11</v>
      </c>
      <c r="I528" s="52">
        <v>-6.11</v>
      </c>
      <c r="J528" s="52">
        <v>6.4</v>
      </c>
      <c r="K528" s="52">
        <v>0.5</v>
      </c>
      <c r="L528" s="52">
        <f t="shared" si="144"/>
        <v>-10.5</v>
      </c>
      <c r="M528" s="113">
        <f t="shared" si="145"/>
        <v>1970.333333333333</v>
      </c>
      <c r="N528" s="52">
        <f t="shared" si="143"/>
        <v>18.752218535416016</v>
      </c>
      <c r="AA528" s="52">
        <v>197004</v>
      </c>
      <c r="AB528" s="52">
        <f t="shared" si="146"/>
        <v>-11</v>
      </c>
      <c r="AC528" s="52">
        <f t="shared" si="147"/>
        <v>-11.09</v>
      </c>
      <c r="AD528" s="52">
        <f t="shared" si="148"/>
        <v>-7.98</v>
      </c>
      <c r="AE528" s="52">
        <f t="shared" si="149"/>
        <v>-21.32</v>
      </c>
      <c r="AF528" s="52">
        <f t="shared" si="150"/>
        <v>-11.63</v>
      </c>
      <c r="AH528" s="52">
        <f t="shared" si="151"/>
        <v>0</v>
      </c>
      <c r="AI528" s="52">
        <f t="shared" si="152"/>
        <v>0</v>
      </c>
      <c r="AJ528" s="52">
        <f t="shared" si="153"/>
        <v>0</v>
      </c>
      <c r="AK528" s="52">
        <f t="shared" si="154"/>
        <v>-21.32</v>
      </c>
      <c r="AL528" s="52">
        <f t="shared" si="155"/>
        <v>0</v>
      </c>
      <c r="AN528" s="52">
        <f t="shared" si="156"/>
        <v>-11</v>
      </c>
      <c r="AO528" s="52">
        <f t="shared" si="157"/>
        <v>-11.09</v>
      </c>
      <c r="AP528" s="52">
        <f t="shared" si="158"/>
        <v>0</v>
      </c>
      <c r="AQ528" s="52">
        <f t="shared" si="159"/>
        <v>-21.32</v>
      </c>
      <c r="AR528" s="52">
        <f t="shared" si="160"/>
        <v>0</v>
      </c>
    </row>
    <row r="529" spans="1:44">
      <c r="A529" s="52">
        <v>197005</v>
      </c>
      <c r="B529" s="52">
        <v>-11.4</v>
      </c>
      <c r="C529" s="52">
        <v>-10.59</v>
      </c>
      <c r="D529" s="52">
        <v>-7.87</v>
      </c>
      <c r="E529" s="52">
        <v>-7.95</v>
      </c>
      <c r="F529" s="52">
        <v>-4.17</v>
      </c>
      <c r="G529" s="52">
        <v>-4.21</v>
      </c>
      <c r="H529" s="52">
        <v>-6.92</v>
      </c>
      <c r="I529" s="52">
        <v>-4.51</v>
      </c>
      <c r="J529" s="52">
        <v>3.63</v>
      </c>
      <c r="K529" s="52">
        <v>0.53</v>
      </c>
      <c r="L529" s="52">
        <f t="shared" si="144"/>
        <v>-6.39</v>
      </c>
      <c r="M529" s="113">
        <f t="shared" si="145"/>
        <v>1970.4166666666663</v>
      </c>
      <c r="N529" s="52">
        <f t="shared" si="143"/>
        <v>19.071531139371057</v>
      </c>
      <c r="AA529" s="52">
        <v>197005</v>
      </c>
      <c r="AB529" s="52">
        <f t="shared" si="146"/>
        <v>-6.92</v>
      </c>
      <c r="AC529" s="52">
        <f t="shared" si="147"/>
        <v>-8.48</v>
      </c>
      <c r="AD529" s="52">
        <f t="shared" si="148"/>
        <v>-4.74</v>
      </c>
      <c r="AE529" s="52">
        <f t="shared" si="149"/>
        <v>-11.93</v>
      </c>
      <c r="AF529" s="52">
        <f t="shared" si="150"/>
        <v>-8.4</v>
      </c>
      <c r="AH529" s="52">
        <f t="shared" si="151"/>
        <v>0</v>
      </c>
      <c r="AI529" s="52">
        <f t="shared" si="152"/>
        <v>0</v>
      </c>
      <c r="AJ529" s="52">
        <f t="shared" si="153"/>
        <v>0</v>
      </c>
      <c r="AK529" s="52">
        <f t="shared" si="154"/>
        <v>0</v>
      </c>
      <c r="AL529" s="52">
        <f t="shared" si="155"/>
        <v>0</v>
      </c>
      <c r="AN529" s="52">
        <f t="shared" si="156"/>
        <v>0</v>
      </c>
      <c r="AO529" s="52">
        <f t="shared" si="157"/>
        <v>0</v>
      </c>
      <c r="AP529" s="52">
        <f t="shared" si="158"/>
        <v>0</v>
      </c>
      <c r="AQ529" s="52">
        <f t="shared" si="159"/>
        <v>0</v>
      </c>
      <c r="AR529" s="52">
        <f t="shared" si="160"/>
        <v>0</v>
      </c>
    </row>
    <row r="530" spans="1:44">
      <c r="A530" s="52">
        <v>197006</v>
      </c>
      <c r="B530" s="52">
        <v>-8.9</v>
      </c>
      <c r="C530" s="52">
        <v>-6.94</v>
      </c>
      <c r="D530" s="52">
        <v>-6</v>
      </c>
      <c r="E530" s="52">
        <v>-5.43</v>
      </c>
      <c r="F530" s="52">
        <v>-3.27</v>
      </c>
      <c r="G530" s="52">
        <v>-6.76</v>
      </c>
      <c r="H530" s="52">
        <v>-5.79</v>
      </c>
      <c r="I530" s="52">
        <v>-2.13</v>
      </c>
      <c r="J530" s="52">
        <v>0.79</v>
      </c>
      <c r="K530" s="52">
        <v>0.57999999999999996</v>
      </c>
      <c r="L530" s="52">
        <f t="shared" si="144"/>
        <v>-5.21</v>
      </c>
      <c r="M530" s="113">
        <f t="shared" si="145"/>
        <v>1970.4999999999995</v>
      </c>
      <c r="N530" s="52">
        <f t="shared" si="143"/>
        <v>18.786312231854531</v>
      </c>
      <c r="AA530" s="52">
        <v>197006</v>
      </c>
      <c r="AB530" s="52">
        <f t="shared" si="146"/>
        <v>-5.79</v>
      </c>
      <c r="AC530" s="52">
        <f t="shared" si="147"/>
        <v>-6.01</v>
      </c>
      <c r="AD530" s="52">
        <f t="shared" si="148"/>
        <v>-7.34</v>
      </c>
      <c r="AE530" s="52">
        <f t="shared" si="149"/>
        <v>-9.48</v>
      </c>
      <c r="AF530" s="52">
        <f t="shared" si="150"/>
        <v>-6.58</v>
      </c>
      <c r="AH530" s="52">
        <f t="shared" si="151"/>
        <v>0</v>
      </c>
      <c r="AI530" s="52">
        <f t="shared" si="152"/>
        <v>0</v>
      </c>
      <c r="AJ530" s="52">
        <f t="shared" si="153"/>
        <v>0</v>
      </c>
      <c r="AK530" s="52">
        <f t="shared" si="154"/>
        <v>0</v>
      </c>
      <c r="AL530" s="52">
        <f t="shared" si="155"/>
        <v>0</v>
      </c>
      <c r="AN530" s="52">
        <f t="shared" si="156"/>
        <v>0</v>
      </c>
      <c r="AO530" s="52">
        <f t="shared" si="157"/>
        <v>0</v>
      </c>
      <c r="AP530" s="52">
        <f t="shared" si="158"/>
        <v>0</v>
      </c>
      <c r="AQ530" s="52">
        <f t="shared" si="159"/>
        <v>0</v>
      </c>
      <c r="AR530" s="52">
        <f t="shared" si="160"/>
        <v>0</v>
      </c>
    </row>
    <row r="531" spans="1:44">
      <c r="A531" s="52">
        <v>197007</v>
      </c>
      <c r="B531" s="52">
        <v>7.43</v>
      </c>
      <c r="C531" s="52">
        <v>6.91</v>
      </c>
      <c r="D531" s="52">
        <v>6.74</v>
      </c>
      <c r="E531" s="52">
        <v>5.08</v>
      </c>
      <c r="F531" s="52">
        <v>9.7799999999999994</v>
      </c>
      <c r="G531" s="52">
        <v>7.86</v>
      </c>
      <c r="H531" s="52">
        <v>6.93</v>
      </c>
      <c r="I531" s="52">
        <v>-0.55000000000000004</v>
      </c>
      <c r="J531" s="52">
        <v>1.05</v>
      </c>
      <c r="K531" s="52">
        <v>0.52</v>
      </c>
      <c r="L531" s="52">
        <f t="shared" si="144"/>
        <v>7.4499999999999993</v>
      </c>
      <c r="M531" s="113">
        <f t="shared" si="145"/>
        <v>1970.5833333333328</v>
      </c>
      <c r="N531" s="52">
        <f t="shared" si="143"/>
        <v>20.526742424102622</v>
      </c>
      <c r="AA531" s="52">
        <v>197007</v>
      </c>
      <c r="AB531" s="52">
        <f t="shared" si="146"/>
        <v>6.93</v>
      </c>
      <c r="AC531" s="52">
        <f t="shared" si="147"/>
        <v>4.5600000000000005</v>
      </c>
      <c r="AD531" s="52">
        <f t="shared" si="148"/>
        <v>7.34</v>
      </c>
      <c r="AE531" s="52">
        <f t="shared" si="149"/>
        <v>6.91</v>
      </c>
      <c r="AF531" s="52">
        <f t="shared" si="150"/>
        <v>6.2200000000000006</v>
      </c>
      <c r="AH531" s="52">
        <f t="shared" si="151"/>
        <v>0</v>
      </c>
      <c r="AI531" s="52">
        <f t="shared" si="152"/>
        <v>0</v>
      </c>
      <c r="AJ531" s="52">
        <f t="shared" si="153"/>
        <v>0</v>
      </c>
      <c r="AK531" s="52">
        <f t="shared" si="154"/>
        <v>0</v>
      </c>
      <c r="AL531" s="52">
        <f t="shared" si="155"/>
        <v>0</v>
      </c>
      <c r="AN531" s="52">
        <f t="shared" si="156"/>
        <v>0</v>
      </c>
      <c r="AO531" s="52">
        <f t="shared" si="157"/>
        <v>0</v>
      </c>
      <c r="AP531" s="52">
        <f t="shared" si="158"/>
        <v>0</v>
      </c>
      <c r="AQ531" s="52">
        <f t="shared" si="159"/>
        <v>0</v>
      </c>
      <c r="AR531" s="52">
        <f t="shared" si="160"/>
        <v>0</v>
      </c>
    </row>
    <row r="532" spans="1:44">
      <c r="A532" s="52">
        <v>197008</v>
      </c>
      <c r="B532" s="52">
        <v>6.19</v>
      </c>
      <c r="C532" s="52">
        <v>7.09</v>
      </c>
      <c r="D532" s="52">
        <v>6.56</v>
      </c>
      <c r="E532" s="52">
        <v>4.08</v>
      </c>
      <c r="F532" s="52">
        <v>5.28</v>
      </c>
      <c r="G532" s="52">
        <v>5.89</v>
      </c>
      <c r="H532" s="52">
        <v>4.49</v>
      </c>
      <c r="I532" s="52">
        <v>1.53</v>
      </c>
      <c r="J532" s="52">
        <v>1.08</v>
      </c>
      <c r="K532" s="52">
        <v>0.53</v>
      </c>
      <c r="L532" s="52">
        <f t="shared" si="144"/>
        <v>5.0200000000000005</v>
      </c>
      <c r="M532" s="113">
        <f t="shared" si="145"/>
        <v>1970.6666666666661</v>
      </c>
      <c r="N532" s="52">
        <f t="shared" ref="N532:N595" si="161">_xlfn.STDEV.S(H521:H532)*SQRT(12)</f>
        <v>20.463040740897629</v>
      </c>
      <c r="AA532" s="52">
        <v>197008</v>
      </c>
      <c r="AB532" s="52">
        <f t="shared" si="146"/>
        <v>4.49</v>
      </c>
      <c r="AC532" s="52">
        <f t="shared" si="147"/>
        <v>3.55</v>
      </c>
      <c r="AD532" s="52">
        <f t="shared" si="148"/>
        <v>5.3599999999999994</v>
      </c>
      <c r="AE532" s="52">
        <f t="shared" si="149"/>
        <v>5.66</v>
      </c>
      <c r="AF532" s="52">
        <f t="shared" si="150"/>
        <v>6.0299999999999994</v>
      </c>
      <c r="AH532" s="52">
        <f t="shared" si="151"/>
        <v>0</v>
      </c>
      <c r="AI532" s="52">
        <f t="shared" si="152"/>
        <v>0</v>
      </c>
      <c r="AJ532" s="52">
        <f t="shared" si="153"/>
        <v>0</v>
      </c>
      <c r="AK532" s="52">
        <f t="shared" si="154"/>
        <v>0</v>
      </c>
      <c r="AL532" s="52">
        <f t="shared" si="155"/>
        <v>0</v>
      </c>
      <c r="AN532" s="52">
        <f t="shared" si="156"/>
        <v>0</v>
      </c>
      <c r="AO532" s="52">
        <f t="shared" si="157"/>
        <v>0</v>
      </c>
      <c r="AP532" s="52">
        <f t="shared" si="158"/>
        <v>0</v>
      </c>
      <c r="AQ532" s="52">
        <f t="shared" si="159"/>
        <v>0</v>
      </c>
      <c r="AR532" s="52">
        <f t="shared" si="160"/>
        <v>0</v>
      </c>
    </row>
    <row r="533" spans="1:44">
      <c r="A533" s="52">
        <v>197009</v>
      </c>
      <c r="B533" s="52">
        <v>17.03</v>
      </c>
      <c r="C533" s="52">
        <v>10.79</v>
      </c>
      <c r="D533" s="52">
        <v>9.48</v>
      </c>
      <c r="E533" s="52">
        <v>7.32</v>
      </c>
      <c r="F533" s="52">
        <v>0.25</v>
      </c>
      <c r="G533" s="52">
        <v>3.87</v>
      </c>
      <c r="H533" s="52">
        <v>4.18</v>
      </c>
      <c r="I533" s="52">
        <v>8.6199999999999992</v>
      </c>
      <c r="J533" s="52">
        <v>-5.5</v>
      </c>
      <c r="K533" s="52">
        <v>0.54</v>
      </c>
      <c r="L533" s="52">
        <f t="shared" si="144"/>
        <v>4.72</v>
      </c>
      <c r="M533" s="113">
        <f t="shared" si="145"/>
        <v>1970.7499999999993</v>
      </c>
      <c r="N533" s="52">
        <f t="shared" si="161"/>
        <v>21.221314328245121</v>
      </c>
      <c r="AA533" s="52">
        <v>197009</v>
      </c>
      <c r="AB533" s="52">
        <f t="shared" si="146"/>
        <v>4.18</v>
      </c>
      <c r="AC533" s="52">
        <f t="shared" si="147"/>
        <v>6.78</v>
      </c>
      <c r="AD533" s="52">
        <f t="shared" si="148"/>
        <v>3.33</v>
      </c>
      <c r="AE533" s="52">
        <f t="shared" si="149"/>
        <v>16.490000000000002</v>
      </c>
      <c r="AF533" s="52">
        <f t="shared" si="150"/>
        <v>8.9400000000000013</v>
      </c>
      <c r="AH533" s="52">
        <f t="shared" si="151"/>
        <v>0</v>
      </c>
      <c r="AI533" s="52">
        <f t="shared" si="152"/>
        <v>0</v>
      </c>
      <c r="AJ533" s="52">
        <f t="shared" si="153"/>
        <v>0</v>
      </c>
      <c r="AK533" s="52">
        <f t="shared" si="154"/>
        <v>0</v>
      </c>
      <c r="AL533" s="52">
        <f t="shared" si="155"/>
        <v>0</v>
      </c>
      <c r="AN533" s="52">
        <f t="shared" si="156"/>
        <v>0</v>
      </c>
      <c r="AO533" s="52">
        <f t="shared" si="157"/>
        <v>0</v>
      </c>
      <c r="AP533" s="52">
        <f t="shared" si="158"/>
        <v>0</v>
      </c>
      <c r="AQ533" s="52">
        <f t="shared" si="159"/>
        <v>0</v>
      </c>
      <c r="AR533" s="52">
        <f t="shared" si="160"/>
        <v>0</v>
      </c>
    </row>
    <row r="534" spans="1:44">
      <c r="A534" s="52">
        <v>197010</v>
      </c>
      <c r="B534" s="52">
        <v>-6.8</v>
      </c>
      <c r="C534" s="52">
        <v>-6.75</v>
      </c>
      <c r="D534" s="52">
        <v>-4.2</v>
      </c>
      <c r="E534" s="52">
        <v>-0.67</v>
      </c>
      <c r="F534" s="52">
        <v>-1.56</v>
      </c>
      <c r="G534" s="52">
        <v>-2.85</v>
      </c>
      <c r="H534" s="52">
        <v>-2.2799999999999998</v>
      </c>
      <c r="I534" s="52">
        <v>-4.22</v>
      </c>
      <c r="J534" s="52">
        <v>0.21</v>
      </c>
      <c r="K534" s="52">
        <v>0.46</v>
      </c>
      <c r="L534" s="52">
        <f t="shared" si="144"/>
        <v>-1.8199999999999998</v>
      </c>
      <c r="M534" s="113">
        <f t="shared" si="145"/>
        <v>1970.8333333333326</v>
      </c>
      <c r="N534" s="52">
        <f t="shared" si="161"/>
        <v>20.128830521960737</v>
      </c>
      <c r="AA534" s="52">
        <v>197010</v>
      </c>
      <c r="AB534" s="52">
        <f t="shared" si="146"/>
        <v>-2.2799999999999998</v>
      </c>
      <c r="AC534" s="52">
        <f t="shared" si="147"/>
        <v>-1.1300000000000001</v>
      </c>
      <c r="AD534" s="52">
        <f t="shared" si="148"/>
        <v>-3.31</v>
      </c>
      <c r="AE534" s="52">
        <f t="shared" si="149"/>
        <v>-7.26</v>
      </c>
      <c r="AF534" s="52">
        <f t="shared" si="150"/>
        <v>-4.66</v>
      </c>
      <c r="AH534" s="52">
        <f t="shared" si="151"/>
        <v>0</v>
      </c>
      <c r="AI534" s="52">
        <f t="shared" si="152"/>
        <v>0</v>
      </c>
      <c r="AJ534" s="52">
        <f t="shared" si="153"/>
        <v>0</v>
      </c>
      <c r="AK534" s="52">
        <f t="shared" si="154"/>
        <v>0</v>
      </c>
      <c r="AL534" s="52">
        <f t="shared" si="155"/>
        <v>0</v>
      </c>
      <c r="AN534" s="52">
        <f t="shared" si="156"/>
        <v>0</v>
      </c>
      <c r="AO534" s="52">
        <f t="shared" si="157"/>
        <v>0</v>
      </c>
      <c r="AP534" s="52">
        <f t="shared" si="158"/>
        <v>0</v>
      </c>
      <c r="AQ534" s="52">
        <f t="shared" si="159"/>
        <v>0</v>
      </c>
      <c r="AR534" s="52">
        <f t="shared" si="160"/>
        <v>0</v>
      </c>
    </row>
    <row r="535" spans="1:44">
      <c r="A535" s="52">
        <v>197011</v>
      </c>
      <c r="B535" s="52">
        <v>0.32</v>
      </c>
      <c r="C535" s="52">
        <v>2.04</v>
      </c>
      <c r="D535" s="52">
        <v>2.54</v>
      </c>
      <c r="E535" s="52">
        <v>5.13</v>
      </c>
      <c r="F535" s="52">
        <v>5.68</v>
      </c>
      <c r="G535" s="52">
        <v>6.29</v>
      </c>
      <c r="H535" s="52">
        <v>4.59</v>
      </c>
      <c r="I535" s="52">
        <v>-4.07</v>
      </c>
      <c r="J535" s="52">
        <v>1.69</v>
      </c>
      <c r="K535" s="52">
        <v>0.46</v>
      </c>
      <c r="L535" s="52">
        <f t="shared" si="144"/>
        <v>5.05</v>
      </c>
      <c r="M535" s="113">
        <f t="shared" si="145"/>
        <v>1970.9166666666658</v>
      </c>
      <c r="N535" s="52">
        <f t="shared" si="161"/>
        <v>20.92490903640487</v>
      </c>
      <c r="AA535" s="52">
        <v>197011</v>
      </c>
      <c r="AB535" s="52">
        <f t="shared" si="146"/>
        <v>4.59</v>
      </c>
      <c r="AC535" s="52">
        <f t="shared" si="147"/>
        <v>4.67</v>
      </c>
      <c r="AD535" s="52">
        <f t="shared" si="148"/>
        <v>5.83</v>
      </c>
      <c r="AE535" s="52">
        <f t="shared" si="149"/>
        <v>-0.14000000000000001</v>
      </c>
      <c r="AF535" s="52">
        <f t="shared" si="150"/>
        <v>2.08</v>
      </c>
      <c r="AH535" s="52">
        <f t="shared" si="151"/>
        <v>0</v>
      </c>
      <c r="AI535" s="52">
        <f t="shared" si="152"/>
        <v>0</v>
      </c>
      <c r="AJ535" s="52">
        <f t="shared" si="153"/>
        <v>0</v>
      </c>
      <c r="AK535" s="52">
        <f t="shared" si="154"/>
        <v>0</v>
      </c>
      <c r="AL535" s="52">
        <f t="shared" si="155"/>
        <v>0</v>
      </c>
      <c r="AN535" s="52">
        <f t="shared" si="156"/>
        <v>0</v>
      </c>
      <c r="AO535" s="52">
        <f t="shared" si="157"/>
        <v>0</v>
      </c>
      <c r="AP535" s="52">
        <f t="shared" si="158"/>
        <v>0</v>
      </c>
      <c r="AQ535" s="52">
        <f t="shared" si="159"/>
        <v>0</v>
      </c>
      <c r="AR535" s="52">
        <f t="shared" si="160"/>
        <v>0</v>
      </c>
    </row>
    <row r="536" spans="1:44">
      <c r="A536" s="52">
        <v>197012</v>
      </c>
      <c r="B536" s="52">
        <v>7.86</v>
      </c>
      <c r="C536" s="52">
        <v>9.57</v>
      </c>
      <c r="D536" s="52">
        <v>9.3000000000000007</v>
      </c>
      <c r="E536" s="52">
        <v>5.36</v>
      </c>
      <c r="F536" s="52">
        <v>6.69</v>
      </c>
      <c r="G536" s="52">
        <v>5.89</v>
      </c>
      <c r="H536" s="52">
        <v>5.72</v>
      </c>
      <c r="I536" s="52">
        <v>2.93</v>
      </c>
      <c r="J536" s="52">
        <v>0.98</v>
      </c>
      <c r="K536" s="52">
        <v>0.42</v>
      </c>
      <c r="L536" s="52">
        <f t="shared" si="144"/>
        <v>6.14</v>
      </c>
      <c r="M536" s="113">
        <f t="shared" si="145"/>
        <v>1970.9999999999991</v>
      </c>
      <c r="N536" s="52">
        <f t="shared" si="161"/>
        <v>21.876403851057084</v>
      </c>
      <c r="AA536" s="52">
        <v>197012</v>
      </c>
      <c r="AB536" s="52">
        <f t="shared" si="146"/>
        <v>5.72</v>
      </c>
      <c r="AC536" s="52">
        <f t="shared" si="147"/>
        <v>4.9400000000000004</v>
      </c>
      <c r="AD536" s="52">
        <f t="shared" si="148"/>
        <v>5.47</v>
      </c>
      <c r="AE536" s="52">
        <f t="shared" si="149"/>
        <v>7.44</v>
      </c>
      <c r="AF536" s="52">
        <f t="shared" si="150"/>
        <v>8.8800000000000008</v>
      </c>
      <c r="AH536" s="52">
        <f t="shared" si="151"/>
        <v>0</v>
      </c>
      <c r="AI536" s="52">
        <f t="shared" si="152"/>
        <v>0</v>
      </c>
      <c r="AJ536" s="52">
        <f t="shared" si="153"/>
        <v>0</v>
      </c>
      <c r="AK536" s="52">
        <f t="shared" si="154"/>
        <v>0</v>
      </c>
      <c r="AL536" s="52">
        <f t="shared" si="155"/>
        <v>0</v>
      </c>
      <c r="AN536" s="52">
        <f t="shared" si="156"/>
        <v>0</v>
      </c>
      <c r="AO536" s="52">
        <f t="shared" si="157"/>
        <v>0</v>
      </c>
      <c r="AP536" s="52">
        <f t="shared" si="158"/>
        <v>0</v>
      </c>
      <c r="AQ536" s="52">
        <f t="shared" si="159"/>
        <v>0</v>
      </c>
      <c r="AR536" s="52">
        <f t="shared" si="160"/>
        <v>0</v>
      </c>
    </row>
    <row r="537" spans="1:44">
      <c r="A537" s="52">
        <v>197101</v>
      </c>
      <c r="B537" s="52">
        <v>10.48</v>
      </c>
      <c r="C537" s="52">
        <v>13.12</v>
      </c>
      <c r="D537" s="52">
        <v>12.57</v>
      </c>
      <c r="E537" s="52">
        <v>4.72</v>
      </c>
      <c r="F537" s="52">
        <v>3.81</v>
      </c>
      <c r="G537" s="52">
        <v>5.33</v>
      </c>
      <c r="H537" s="52">
        <v>4.84</v>
      </c>
      <c r="I537" s="52">
        <v>7.44</v>
      </c>
      <c r="J537" s="52">
        <v>1.35</v>
      </c>
      <c r="K537" s="52">
        <v>0.38</v>
      </c>
      <c r="L537" s="52">
        <f t="shared" si="144"/>
        <v>5.22</v>
      </c>
      <c r="M537" s="113">
        <f t="shared" si="145"/>
        <v>1971.0833333333333</v>
      </c>
      <c r="N537" s="52">
        <f t="shared" si="161"/>
        <v>20.66410568198787</v>
      </c>
      <c r="AA537" s="52">
        <v>197101</v>
      </c>
      <c r="AB537" s="52">
        <f t="shared" si="146"/>
        <v>4.84</v>
      </c>
      <c r="AC537" s="52">
        <f t="shared" si="147"/>
        <v>4.34</v>
      </c>
      <c r="AD537" s="52">
        <f t="shared" si="148"/>
        <v>4.95</v>
      </c>
      <c r="AE537" s="52">
        <f t="shared" si="149"/>
        <v>10.1</v>
      </c>
      <c r="AF537" s="52">
        <f t="shared" si="150"/>
        <v>12.19</v>
      </c>
      <c r="AH537" s="52">
        <f t="shared" si="151"/>
        <v>0</v>
      </c>
      <c r="AI537" s="52">
        <f t="shared" si="152"/>
        <v>0</v>
      </c>
      <c r="AJ537" s="52">
        <f t="shared" si="153"/>
        <v>0</v>
      </c>
      <c r="AK537" s="52">
        <f t="shared" si="154"/>
        <v>0</v>
      </c>
      <c r="AL537" s="52">
        <f t="shared" si="155"/>
        <v>0</v>
      </c>
      <c r="AN537" s="52">
        <f t="shared" si="156"/>
        <v>0</v>
      </c>
      <c r="AO537" s="52">
        <f t="shared" si="157"/>
        <v>0</v>
      </c>
      <c r="AP537" s="52">
        <f t="shared" si="158"/>
        <v>0</v>
      </c>
      <c r="AQ537" s="52">
        <f t="shared" si="159"/>
        <v>0</v>
      </c>
      <c r="AR537" s="52">
        <f t="shared" si="160"/>
        <v>0</v>
      </c>
    </row>
    <row r="538" spans="1:44">
      <c r="A538" s="52">
        <v>197102</v>
      </c>
      <c r="B538" s="52">
        <v>4.63</v>
      </c>
      <c r="C538" s="52">
        <v>3.38</v>
      </c>
      <c r="D538" s="52">
        <v>2.36</v>
      </c>
      <c r="E538" s="52">
        <v>2.39</v>
      </c>
      <c r="F538" s="52">
        <v>0.32</v>
      </c>
      <c r="G538" s="52">
        <v>1.97</v>
      </c>
      <c r="H538" s="52">
        <v>1.41</v>
      </c>
      <c r="I538" s="52">
        <v>1.89</v>
      </c>
      <c r="J538" s="52">
        <v>-1.34</v>
      </c>
      <c r="K538" s="52">
        <v>0.33</v>
      </c>
      <c r="L538" s="52">
        <f t="shared" si="144"/>
        <v>1.74</v>
      </c>
      <c r="M538" s="113">
        <f t="shared" si="145"/>
        <v>1971.1666666666665</v>
      </c>
      <c r="N538" s="52">
        <f t="shared" si="161"/>
        <v>20.129058822779292</v>
      </c>
      <c r="AA538" s="52">
        <v>197102</v>
      </c>
      <c r="AB538" s="52">
        <f t="shared" si="146"/>
        <v>1.41</v>
      </c>
      <c r="AC538" s="52">
        <f t="shared" si="147"/>
        <v>2.06</v>
      </c>
      <c r="AD538" s="52">
        <f t="shared" si="148"/>
        <v>1.64</v>
      </c>
      <c r="AE538" s="52">
        <f t="shared" si="149"/>
        <v>4.3</v>
      </c>
      <c r="AF538" s="52">
        <f t="shared" si="150"/>
        <v>2.0299999999999998</v>
      </c>
      <c r="AH538" s="52">
        <f t="shared" si="151"/>
        <v>0</v>
      </c>
      <c r="AI538" s="52">
        <f t="shared" si="152"/>
        <v>0</v>
      </c>
      <c r="AJ538" s="52">
        <f t="shared" si="153"/>
        <v>0</v>
      </c>
      <c r="AK538" s="52">
        <f t="shared" si="154"/>
        <v>0</v>
      </c>
      <c r="AL538" s="52">
        <f t="shared" si="155"/>
        <v>0</v>
      </c>
      <c r="AN538" s="52">
        <f t="shared" si="156"/>
        <v>0</v>
      </c>
      <c r="AO538" s="52">
        <f t="shared" si="157"/>
        <v>0</v>
      </c>
      <c r="AP538" s="52">
        <f t="shared" si="158"/>
        <v>0</v>
      </c>
      <c r="AQ538" s="52">
        <f t="shared" si="159"/>
        <v>0</v>
      </c>
      <c r="AR538" s="52">
        <f t="shared" si="160"/>
        <v>0</v>
      </c>
    </row>
    <row r="539" spans="1:44">
      <c r="A539" s="52">
        <v>197103</v>
      </c>
      <c r="B539" s="52">
        <v>8.83</v>
      </c>
      <c r="C539" s="52">
        <v>5.19</v>
      </c>
      <c r="D539" s="52">
        <v>4.74</v>
      </c>
      <c r="E539" s="52">
        <v>5.95</v>
      </c>
      <c r="F539" s="52">
        <v>3.06</v>
      </c>
      <c r="G539" s="52">
        <v>2.0499999999999998</v>
      </c>
      <c r="H539" s="52">
        <v>4.13</v>
      </c>
      <c r="I539" s="52">
        <v>2.57</v>
      </c>
      <c r="J539" s="52">
        <v>-3.99</v>
      </c>
      <c r="K539" s="52">
        <v>0.3</v>
      </c>
      <c r="L539" s="52">
        <f t="shared" si="144"/>
        <v>4.43</v>
      </c>
      <c r="M539" s="113">
        <f t="shared" si="145"/>
        <v>1971.2499999999998</v>
      </c>
      <c r="N539" s="52">
        <f t="shared" si="161"/>
        <v>20.37866709888732</v>
      </c>
      <c r="AA539" s="52">
        <v>197103</v>
      </c>
      <c r="AB539" s="52">
        <f t="shared" si="146"/>
        <v>4.13</v>
      </c>
      <c r="AC539" s="52">
        <f t="shared" si="147"/>
        <v>5.65</v>
      </c>
      <c r="AD539" s="52">
        <f t="shared" si="148"/>
        <v>1.7499999999999998</v>
      </c>
      <c r="AE539" s="52">
        <f t="shared" si="149"/>
        <v>8.5299999999999994</v>
      </c>
      <c r="AF539" s="52">
        <f t="shared" si="150"/>
        <v>4.4400000000000004</v>
      </c>
      <c r="AH539" s="52">
        <f t="shared" si="151"/>
        <v>0</v>
      </c>
      <c r="AI539" s="52">
        <f t="shared" si="152"/>
        <v>0</v>
      </c>
      <c r="AJ539" s="52">
        <f t="shared" si="153"/>
        <v>0</v>
      </c>
      <c r="AK539" s="52">
        <f t="shared" si="154"/>
        <v>0</v>
      </c>
      <c r="AL539" s="52">
        <f t="shared" si="155"/>
        <v>0</v>
      </c>
      <c r="AN539" s="52">
        <f t="shared" si="156"/>
        <v>0</v>
      </c>
      <c r="AO539" s="52">
        <f t="shared" si="157"/>
        <v>0</v>
      </c>
      <c r="AP539" s="52">
        <f t="shared" si="158"/>
        <v>0</v>
      </c>
      <c r="AQ539" s="52">
        <f t="shared" si="159"/>
        <v>0</v>
      </c>
      <c r="AR539" s="52">
        <f t="shared" si="160"/>
        <v>0</v>
      </c>
    </row>
    <row r="540" spans="1:44">
      <c r="A540" s="52">
        <v>197104</v>
      </c>
      <c r="B540" s="52">
        <v>3.02</v>
      </c>
      <c r="C540" s="52">
        <v>3.92</v>
      </c>
      <c r="D540" s="52">
        <v>3.38</v>
      </c>
      <c r="E540" s="52">
        <v>4.0199999999999996</v>
      </c>
      <c r="F540" s="52">
        <v>2.6</v>
      </c>
      <c r="G540" s="52">
        <v>5.14</v>
      </c>
      <c r="H540" s="52">
        <v>3.15</v>
      </c>
      <c r="I540" s="52">
        <v>-0.48</v>
      </c>
      <c r="J540" s="52">
        <v>0.74</v>
      </c>
      <c r="K540" s="52">
        <v>0.28000000000000003</v>
      </c>
      <c r="L540" s="52">
        <f t="shared" si="144"/>
        <v>3.4299999999999997</v>
      </c>
      <c r="M540" s="113">
        <f t="shared" si="145"/>
        <v>1971.333333333333</v>
      </c>
      <c r="N540" s="52">
        <f t="shared" si="161"/>
        <v>15.79283007627771</v>
      </c>
      <c r="AA540" s="52">
        <v>197104</v>
      </c>
      <c r="AB540" s="52">
        <f t="shared" si="146"/>
        <v>3.15</v>
      </c>
      <c r="AC540" s="52">
        <f t="shared" si="147"/>
        <v>3.7399999999999993</v>
      </c>
      <c r="AD540" s="52">
        <f t="shared" si="148"/>
        <v>4.8599999999999994</v>
      </c>
      <c r="AE540" s="52">
        <f t="shared" si="149"/>
        <v>2.74</v>
      </c>
      <c r="AF540" s="52">
        <f t="shared" si="150"/>
        <v>3.0999999999999996</v>
      </c>
      <c r="AH540" s="52">
        <f t="shared" si="151"/>
        <v>0</v>
      </c>
      <c r="AI540" s="52">
        <f t="shared" si="152"/>
        <v>0</v>
      </c>
      <c r="AJ540" s="52">
        <f t="shared" si="153"/>
        <v>0</v>
      </c>
      <c r="AK540" s="52">
        <f t="shared" si="154"/>
        <v>0</v>
      </c>
      <c r="AL540" s="52">
        <f t="shared" si="155"/>
        <v>0</v>
      </c>
      <c r="AN540" s="52">
        <f t="shared" si="156"/>
        <v>0</v>
      </c>
      <c r="AO540" s="52">
        <f t="shared" si="157"/>
        <v>0</v>
      </c>
      <c r="AP540" s="52">
        <f t="shared" si="158"/>
        <v>0</v>
      </c>
      <c r="AQ540" s="52">
        <f t="shared" si="159"/>
        <v>0</v>
      </c>
      <c r="AR540" s="52">
        <f t="shared" si="160"/>
        <v>0</v>
      </c>
    </row>
    <row r="541" spans="1:44">
      <c r="A541" s="52">
        <v>197105</v>
      </c>
      <c r="B541" s="52">
        <v>-4.3</v>
      </c>
      <c r="C541" s="52">
        <v>-5.31</v>
      </c>
      <c r="D541" s="52">
        <v>-5.23</v>
      </c>
      <c r="E541" s="52">
        <v>-2.73</v>
      </c>
      <c r="F541" s="52">
        <v>-4.24</v>
      </c>
      <c r="G541" s="52">
        <v>-4.54</v>
      </c>
      <c r="H541" s="52">
        <v>-3.98</v>
      </c>
      <c r="I541" s="52">
        <v>-1.1100000000000001</v>
      </c>
      <c r="J541" s="52">
        <v>-1.37</v>
      </c>
      <c r="K541" s="52">
        <v>0.28999999999999998</v>
      </c>
      <c r="L541" s="52">
        <f t="shared" si="144"/>
        <v>-3.69</v>
      </c>
      <c r="M541" s="113">
        <f t="shared" si="145"/>
        <v>1971.4166666666663</v>
      </c>
      <c r="N541" s="52">
        <f t="shared" si="161"/>
        <v>14.163290257178623</v>
      </c>
      <c r="AA541" s="52">
        <v>197105</v>
      </c>
      <c r="AB541" s="52">
        <f t="shared" si="146"/>
        <v>-3.98</v>
      </c>
      <c r="AC541" s="52">
        <f t="shared" si="147"/>
        <v>-3.02</v>
      </c>
      <c r="AD541" s="52">
        <f t="shared" si="148"/>
        <v>-4.83</v>
      </c>
      <c r="AE541" s="52">
        <f t="shared" si="149"/>
        <v>-4.59</v>
      </c>
      <c r="AF541" s="52">
        <f t="shared" si="150"/>
        <v>-5.5200000000000005</v>
      </c>
      <c r="AH541" s="52">
        <f t="shared" si="151"/>
        <v>0</v>
      </c>
      <c r="AI541" s="52">
        <f t="shared" si="152"/>
        <v>0</v>
      </c>
      <c r="AJ541" s="52">
        <f t="shared" si="153"/>
        <v>0</v>
      </c>
      <c r="AK541" s="52">
        <f t="shared" si="154"/>
        <v>0</v>
      </c>
      <c r="AL541" s="52">
        <f t="shared" si="155"/>
        <v>0</v>
      </c>
      <c r="AN541" s="52">
        <f t="shared" si="156"/>
        <v>0</v>
      </c>
      <c r="AO541" s="52">
        <f t="shared" si="157"/>
        <v>0</v>
      </c>
      <c r="AP541" s="52">
        <f t="shared" si="158"/>
        <v>0</v>
      </c>
      <c r="AQ541" s="52">
        <f t="shared" si="159"/>
        <v>0</v>
      </c>
      <c r="AR541" s="52">
        <f t="shared" si="160"/>
        <v>0</v>
      </c>
    </row>
    <row r="542" spans="1:44">
      <c r="A542" s="52">
        <v>197106</v>
      </c>
      <c r="B542" s="52">
        <v>0.59</v>
      </c>
      <c r="C542" s="52">
        <v>-1.85</v>
      </c>
      <c r="D542" s="52">
        <v>-2.12</v>
      </c>
      <c r="E542" s="52">
        <v>1.1499999999999999</v>
      </c>
      <c r="F542" s="52">
        <v>-0.1</v>
      </c>
      <c r="G542" s="52">
        <v>-0.14000000000000001</v>
      </c>
      <c r="H542" s="52">
        <v>-0.1</v>
      </c>
      <c r="I542" s="52">
        <v>-1.43</v>
      </c>
      <c r="J542" s="52">
        <v>-2</v>
      </c>
      <c r="K542" s="52">
        <v>0.37</v>
      </c>
      <c r="L542" s="52">
        <f t="shared" si="144"/>
        <v>0.27</v>
      </c>
      <c r="M542" s="113">
        <f t="shared" si="145"/>
        <v>1971.4999999999995</v>
      </c>
      <c r="N542" s="52">
        <f t="shared" si="161"/>
        <v>11.522086300981808</v>
      </c>
      <c r="AA542" s="52">
        <v>197106</v>
      </c>
      <c r="AB542" s="52">
        <f t="shared" si="146"/>
        <v>-0.1</v>
      </c>
      <c r="AC542" s="52">
        <f t="shared" si="147"/>
        <v>0.77999999999999992</v>
      </c>
      <c r="AD542" s="52">
        <f t="shared" si="148"/>
        <v>-0.51</v>
      </c>
      <c r="AE542" s="52">
        <f t="shared" si="149"/>
        <v>0.21999999999999997</v>
      </c>
      <c r="AF542" s="52">
        <f t="shared" si="150"/>
        <v>-2.4900000000000002</v>
      </c>
      <c r="AH542" s="52">
        <f t="shared" si="151"/>
        <v>0</v>
      </c>
      <c r="AI542" s="52">
        <f t="shared" si="152"/>
        <v>0</v>
      </c>
      <c r="AJ542" s="52">
        <f t="shared" si="153"/>
        <v>0</v>
      </c>
      <c r="AK542" s="52">
        <f t="shared" si="154"/>
        <v>0</v>
      </c>
      <c r="AL542" s="52">
        <f t="shared" si="155"/>
        <v>0</v>
      </c>
      <c r="AN542" s="52">
        <f t="shared" si="156"/>
        <v>0</v>
      </c>
      <c r="AO542" s="52">
        <f t="shared" si="157"/>
        <v>0</v>
      </c>
      <c r="AP542" s="52">
        <f t="shared" si="158"/>
        <v>0</v>
      </c>
      <c r="AQ542" s="52">
        <f t="shared" si="159"/>
        <v>0</v>
      </c>
      <c r="AR542" s="52">
        <f t="shared" si="160"/>
        <v>0</v>
      </c>
    </row>
    <row r="543" spans="1:44">
      <c r="A543" s="52">
        <v>197107</v>
      </c>
      <c r="B543" s="52">
        <v>-6.91</v>
      </c>
      <c r="C543" s="52">
        <v>-4.32</v>
      </c>
      <c r="D543" s="52">
        <v>-5.86</v>
      </c>
      <c r="E543" s="52">
        <v>-4.18</v>
      </c>
      <c r="F543" s="52">
        <v>-3.52</v>
      </c>
      <c r="G543" s="52">
        <v>-4.88</v>
      </c>
      <c r="H543" s="52">
        <v>-4.5</v>
      </c>
      <c r="I543" s="52">
        <v>-1.5</v>
      </c>
      <c r="J543" s="52">
        <v>0.17</v>
      </c>
      <c r="K543" s="52">
        <v>0.4</v>
      </c>
      <c r="L543" s="52">
        <f t="shared" si="144"/>
        <v>-4.0999999999999996</v>
      </c>
      <c r="M543" s="113">
        <f t="shared" si="145"/>
        <v>1971.5833333333328</v>
      </c>
      <c r="N543" s="52">
        <f t="shared" si="161"/>
        <v>12.622520638633446</v>
      </c>
      <c r="AA543" s="52">
        <v>197107</v>
      </c>
      <c r="AB543" s="52">
        <f t="shared" si="146"/>
        <v>-4.5</v>
      </c>
      <c r="AC543" s="52">
        <f t="shared" si="147"/>
        <v>-4.58</v>
      </c>
      <c r="AD543" s="52">
        <f t="shared" si="148"/>
        <v>-5.28</v>
      </c>
      <c r="AE543" s="52">
        <f t="shared" si="149"/>
        <v>-7.3100000000000005</v>
      </c>
      <c r="AF543" s="52">
        <f t="shared" si="150"/>
        <v>-6.2600000000000007</v>
      </c>
      <c r="AH543" s="52">
        <f t="shared" si="151"/>
        <v>0</v>
      </c>
      <c r="AI543" s="52">
        <f t="shared" si="152"/>
        <v>0</v>
      </c>
      <c r="AJ543" s="52">
        <f t="shared" si="153"/>
        <v>0</v>
      </c>
      <c r="AK543" s="52">
        <f t="shared" si="154"/>
        <v>0</v>
      </c>
      <c r="AL543" s="52">
        <f t="shared" si="155"/>
        <v>0</v>
      </c>
      <c r="AN543" s="52">
        <f t="shared" si="156"/>
        <v>0</v>
      </c>
      <c r="AO543" s="52">
        <f t="shared" si="157"/>
        <v>0</v>
      </c>
      <c r="AP543" s="52">
        <f t="shared" si="158"/>
        <v>0</v>
      </c>
      <c r="AQ543" s="52">
        <f t="shared" si="159"/>
        <v>0</v>
      </c>
      <c r="AR543" s="52">
        <f t="shared" si="160"/>
        <v>0</v>
      </c>
    </row>
    <row r="544" spans="1:44">
      <c r="A544" s="52">
        <v>197108</v>
      </c>
      <c r="B544" s="52">
        <v>4.3</v>
      </c>
      <c r="C544" s="52">
        <v>3.69</v>
      </c>
      <c r="D544" s="52">
        <v>6.73</v>
      </c>
      <c r="E544" s="52">
        <v>5.54</v>
      </c>
      <c r="F544" s="52">
        <v>1.18</v>
      </c>
      <c r="G544" s="52">
        <v>8.5500000000000007</v>
      </c>
      <c r="H544" s="52">
        <v>3.79</v>
      </c>
      <c r="I544" s="52">
        <v>-0.18</v>
      </c>
      <c r="J544" s="52">
        <v>2.71</v>
      </c>
      <c r="K544" s="52">
        <v>0.47</v>
      </c>
      <c r="L544" s="52">
        <f t="shared" si="144"/>
        <v>4.26</v>
      </c>
      <c r="M544" s="113">
        <f t="shared" si="145"/>
        <v>1971.6666666666661</v>
      </c>
      <c r="N544" s="52">
        <f t="shared" si="161"/>
        <v>12.478622811541635</v>
      </c>
      <c r="AA544" s="52">
        <v>197108</v>
      </c>
      <c r="AB544" s="52">
        <f t="shared" si="146"/>
        <v>3.79</v>
      </c>
      <c r="AC544" s="52">
        <f t="shared" si="147"/>
        <v>5.07</v>
      </c>
      <c r="AD544" s="52">
        <f t="shared" si="148"/>
        <v>8.08</v>
      </c>
      <c r="AE544" s="52">
        <f t="shared" si="149"/>
        <v>3.83</v>
      </c>
      <c r="AF544" s="52">
        <f t="shared" si="150"/>
        <v>6.2600000000000007</v>
      </c>
      <c r="AH544" s="52">
        <f t="shared" si="151"/>
        <v>0</v>
      </c>
      <c r="AI544" s="52">
        <f t="shared" si="152"/>
        <v>0</v>
      </c>
      <c r="AJ544" s="52">
        <f t="shared" si="153"/>
        <v>0</v>
      </c>
      <c r="AK544" s="52">
        <f t="shared" si="154"/>
        <v>0</v>
      </c>
      <c r="AL544" s="52">
        <f t="shared" si="155"/>
        <v>0</v>
      </c>
      <c r="AN544" s="52">
        <f t="shared" si="156"/>
        <v>0</v>
      </c>
      <c r="AO544" s="52">
        <f t="shared" si="157"/>
        <v>0</v>
      </c>
      <c r="AP544" s="52">
        <f t="shared" si="158"/>
        <v>0</v>
      </c>
      <c r="AQ544" s="52">
        <f t="shared" si="159"/>
        <v>0</v>
      </c>
      <c r="AR544" s="52">
        <f t="shared" si="160"/>
        <v>0</v>
      </c>
    </row>
    <row r="545" spans="1:44">
      <c r="A545" s="52">
        <v>197109</v>
      </c>
      <c r="B545" s="52">
        <v>0.8</v>
      </c>
      <c r="C545" s="52">
        <v>-0.73</v>
      </c>
      <c r="D545" s="52">
        <v>-2.19</v>
      </c>
      <c r="E545" s="52">
        <v>0.39</v>
      </c>
      <c r="F545" s="52">
        <v>-1.22</v>
      </c>
      <c r="G545" s="52">
        <v>-2.5</v>
      </c>
      <c r="H545" s="52">
        <v>-0.85</v>
      </c>
      <c r="I545" s="52">
        <v>0.41</v>
      </c>
      <c r="J545" s="52">
        <v>-2.94</v>
      </c>
      <c r="K545" s="52">
        <v>0.37</v>
      </c>
      <c r="L545" s="52">
        <f t="shared" si="144"/>
        <v>-0.48</v>
      </c>
      <c r="M545" s="113">
        <f t="shared" si="145"/>
        <v>1971.7499999999993</v>
      </c>
      <c r="N545" s="52">
        <f t="shared" si="161"/>
        <v>12.421878060319806</v>
      </c>
      <c r="AA545" s="52">
        <v>197109</v>
      </c>
      <c r="AB545" s="52">
        <f t="shared" si="146"/>
        <v>-0.85</v>
      </c>
      <c r="AC545" s="52">
        <f t="shared" si="147"/>
        <v>2.0000000000000018E-2</v>
      </c>
      <c r="AD545" s="52">
        <f t="shared" si="148"/>
        <v>-2.87</v>
      </c>
      <c r="AE545" s="52">
        <f t="shared" si="149"/>
        <v>0.43000000000000005</v>
      </c>
      <c r="AF545" s="52">
        <f t="shared" si="150"/>
        <v>-2.56</v>
      </c>
      <c r="AH545" s="52">
        <f t="shared" si="151"/>
        <v>0</v>
      </c>
      <c r="AI545" s="52">
        <f t="shared" si="152"/>
        <v>0</v>
      </c>
      <c r="AJ545" s="52">
        <f t="shared" si="153"/>
        <v>0</v>
      </c>
      <c r="AK545" s="52">
        <f t="shared" si="154"/>
        <v>0</v>
      </c>
      <c r="AL545" s="52">
        <f t="shared" si="155"/>
        <v>0</v>
      </c>
      <c r="AN545" s="52">
        <f t="shared" si="156"/>
        <v>0</v>
      </c>
      <c r="AO545" s="52">
        <f t="shared" si="157"/>
        <v>0</v>
      </c>
      <c r="AP545" s="52">
        <f t="shared" si="158"/>
        <v>0</v>
      </c>
      <c r="AQ545" s="52">
        <f t="shared" si="159"/>
        <v>0</v>
      </c>
      <c r="AR545" s="52">
        <f t="shared" si="160"/>
        <v>0</v>
      </c>
    </row>
    <row r="546" spans="1:44">
      <c r="A546" s="52">
        <v>197110</v>
      </c>
      <c r="B546" s="52">
        <v>-6.17</v>
      </c>
      <c r="C546" s="52">
        <v>-4.3</v>
      </c>
      <c r="D546" s="52">
        <v>-6.59</v>
      </c>
      <c r="E546" s="52">
        <v>-3.85</v>
      </c>
      <c r="F546" s="52">
        <v>-3.49</v>
      </c>
      <c r="G546" s="52">
        <v>-4.38</v>
      </c>
      <c r="H546" s="52">
        <v>-4.42</v>
      </c>
      <c r="I546" s="52">
        <v>-1.78</v>
      </c>
      <c r="J546" s="52">
        <v>-0.47</v>
      </c>
      <c r="K546" s="52">
        <v>0.37</v>
      </c>
      <c r="L546" s="52">
        <f t="shared" si="144"/>
        <v>-4.05</v>
      </c>
      <c r="M546" s="113">
        <f t="shared" si="145"/>
        <v>1971.8333333333326</v>
      </c>
      <c r="N546" s="52">
        <f t="shared" si="161"/>
        <v>13.256036703740268</v>
      </c>
      <c r="AA546" s="52">
        <v>197110</v>
      </c>
      <c r="AB546" s="52">
        <f t="shared" si="146"/>
        <v>-4.42</v>
      </c>
      <c r="AC546" s="52">
        <f t="shared" si="147"/>
        <v>-4.22</v>
      </c>
      <c r="AD546" s="52">
        <f t="shared" si="148"/>
        <v>-4.75</v>
      </c>
      <c r="AE546" s="52">
        <f t="shared" si="149"/>
        <v>-6.54</v>
      </c>
      <c r="AF546" s="52">
        <f t="shared" si="150"/>
        <v>-6.96</v>
      </c>
      <c r="AH546" s="52">
        <f t="shared" si="151"/>
        <v>0</v>
      </c>
      <c r="AI546" s="52">
        <f t="shared" si="152"/>
        <v>0</v>
      </c>
      <c r="AJ546" s="52">
        <f t="shared" si="153"/>
        <v>0</v>
      </c>
      <c r="AK546" s="52">
        <f t="shared" si="154"/>
        <v>0</v>
      </c>
      <c r="AL546" s="52">
        <f t="shared" si="155"/>
        <v>0</v>
      </c>
      <c r="AN546" s="52">
        <f t="shared" si="156"/>
        <v>0</v>
      </c>
      <c r="AO546" s="52">
        <f t="shared" si="157"/>
        <v>0</v>
      </c>
      <c r="AP546" s="52">
        <f t="shared" si="158"/>
        <v>0</v>
      </c>
      <c r="AQ546" s="52">
        <f t="shared" si="159"/>
        <v>0</v>
      </c>
      <c r="AR546" s="52">
        <f t="shared" si="160"/>
        <v>0</v>
      </c>
    </row>
    <row r="547" spans="1:44">
      <c r="A547" s="52">
        <v>197111</v>
      </c>
      <c r="B547" s="52">
        <v>-2.8</v>
      </c>
      <c r="C547" s="52">
        <v>-2.2799999999999998</v>
      </c>
      <c r="D547" s="52">
        <v>-4.16</v>
      </c>
      <c r="E547" s="52">
        <v>0.89</v>
      </c>
      <c r="F547" s="52">
        <v>-0.39</v>
      </c>
      <c r="G547" s="52">
        <v>-1.24</v>
      </c>
      <c r="H547" s="52">
        <v>-0.46</v>
      </c>
      <c r="I547" s="52">
        <v>-2.83</v>
      </c>
      <c r="J547" s="52">
        <v>-1.74</v>
      </c>
      <c r="K547" s="52">
        <v>0.37</v>
      </c>
      <c r="L547" s="52">
        <f t="shared" si="144"/>
        <v>-9.0000000000000024E-2</v>
      </c>
      <c r="M547" s="113">
        <f t="shared" si="145"/>
        <v>1971.9166666666658</v>
      </c>
      <c r="N547" s="52">
        <f t="shared" si="161"/>
        <v>12.779049260410572</v>
      </c>
      <c r="AA547" s="52">
        <v>197111</v>
      </c>
      <c r="AB547" s="52">
        <f t="shared" si="146"/>
        <v>-0.46</v>
      </c>
      <c r="AC547" s="52">
        <f t="shared" si="147"/>
        <v>0.52</v>
      </c>
      <c r="AD547" s="52">
        <f t="shared" si="148"/>
        <v>-1.6099999999999999</v>
      </c>
      <c r="AE547" s="52">
        <f t="shared" si="149"/>
        <v>-3.17</v>
      </c>
      <c r="AF547" s="52">
        <f t="shared" si="150"/>
        <v>-4.53</v>
      </c>
      <c r="AH547" s="52">
        <f t="shared" si="151"/>
        <v>0</v>
      </c>
      <c r="AI547" s="52">
        <f t="shared" si="152"/>
        <v>0</v>
      </c>
      <c r="AJ547" s="52">
        <f t="shared" si="153"/>
        <v>0</v>
      </c>
      <c r="AK547" s="52">
        <f t="shared" si="154"/>
        <v>0</v>
      </c>
      <c r="AL547" s="52">
        <f t="shared" si="155"/>
        <v>0</v>
      </c>
      <c r="AN547" s="52">
        <f t="shared" si="156"/>
        <v>0</v>
      </c>
      <c r="AO547" s="52">
        <f t="shared" si="157"/>
        <v>0</v>
      </c>
      <c r="AP547" s="52">
        <f t="shared" si="158"/>
        <v>0</v>
      </c>
      <c r="AQ547" s="52">
        <f t="shared" si="159"/>
        <v>0</v>
      </c>
      <c r="AR547" s="52">
        <f t="shared" si="160"/>
        <v>0</v>
      </c>
    </row>
    <row r="548" spans="1:44">
      <c r="A548" s="52">
        <v>197112</v>
      </c>
      <c r="B548" s="52">
        <v>13.45</v>
      </c>
      <c r="C548" s="52">
        <v>11.11</v>
      </c>
      <c r="D548" s="52">
        <v>12.32</v>
      </c>
      <c r="E548" s="52">
        <v>9.02</v>
      </c>
      <c r="F548" s="52">
        <v>8.43</v>
      </c>
      <c r="G548" s="52">
        <v>9.56</v>
      </c>
      <c r="H548" s="52">
        <v>8.7100000000000009</v>
      </c>
      <c r="I548" s="52">
        <v>3.29</v>
      </c>
      <c r="J548" s="52">
        <v>-0.3</v>
      </c>
      <c r="K548" s="52">
        <v>0.37</v>
      </c>
      <c r="L548" s="52">
        <f t="shared" si="144"/>
        <v>9.08</v>
      </c>
      <c r="M548" s="113">
        <f t="shared" si="145"/>
        <v>1971.9999999999991</v>
      </c>
      <c r="N548" s="52">
        <f t="shared" si="161"/>
        <v>14.311305130750815</v>
      </c>
      <c r="AA548" s="52">
        <v>197112</v>
      </c>
      <c r="AB548" s="52">
        <f t="shared" si="146"/>
        <v>8.7100000000000009</v>
      </c>
      <c r="AC548" s="52">
        <f t="shared" si="147"/>
        <v>8.65</v>
      </c>
      <c r="AD548" s="52">
        <f t="shared" si="148"/>
        <v>9.1900000000000013</v>
      </c>
      <c r="AE548" s="52">
        <f t="shared" si="149"/>
        <v>13.08</v>
      </c>
      <c r="AF548" s="52">
        <f t="shared" si="150"/>
        <v>11.950000000000001</v>
      </c>
      <c r="AH548" s="52">
        <f t="shared" si="151"/>
        <v>0</v>
      </c>
      <c r="AI548" s="52">
        <f t="shared" si="152"/>
        <v>0</v>
      </c>
      <c r="AJ548" s="52">
        <f t="shared" si="153"/>
        <v>0</v>
      </c>
      <c r="AK548" s="52">
        <f t="shared" si="154"/>
        <v>0</v>
      </c>
      <c r="AL548" s="52">
        <f t="shared" si="155"/>
        <v>0</v>
      </c>
      <c r="AN548" s="52">
        <f t="shared" si="156"/>
        <v>0</v>
      </c>
      <c r="AO548" s="52">
        <f t="shared" si="157"/>
        <v>0</v>
      </c>
      <c r="AP548" s="52">
        <f t="shared" si="158"/>
        <v>0</v>
      </c>
      <c r="AQ548" s="52">
        <f t="shared" si="159"/>
        <v>0</v>
      </c>
      <c r="AR548" s="52">
        <f t="shared" si="160"/>
        <v>0</v>
      </c>
    </row>
    <row r="549" spans="1:44">
      <c r="A549" s="52">
        <v>197201</v>
      </c>
      <c r="B549" s="52">
        <v>9.17</v>
      </c>
      <c r="C549" s="52">
        <v>6.7</v>
      </c>
      <c r="D549" s="52">
        <v>10.68</v>
      </c>
      <c r="E549" s="52">
        <v>2.67</v>
      </c>
      <c r="F549" s="52">
        <v>0.34</v>
      </c>
      <c r="G549" s="52">
        <v>5.21</v>
      </c>
      <c r="H549" s="52">
        <v>2.4900000000000002</v>
      </c>
      <c r="I549" s="52">
        <v>6.11</v>
      </c>
      <c r="J549" s="52">
        <v>2.0299999999999998</v>
      </c>
      <c r="K549" s="52">
        <v>0.28999999999999998</v>
      </c>
      <c r="L549" s="52">
        <f t="shared" si="144"/>
        <v>2.7800000000000002</v>
      </c>
      <c r="M549" s="113">
        <f t="shared" si="145"/>
        <v>1972.0833333333333</v>
      </c>
      <c r="N549" s="52">
        <f t="shared" si="161"/>
        <v>13.803173218832359</v>
      </c>
      <c r="AA549" s="52">
        <v>197201</v>
      </c>
      <c r="AB549" s="52">
        <f t="shared" si="146"/>
        <v>2.4900000000000002</v>
      </c>
      <c r="AC549" s="52">
        <f t="shared" si="147"/>
        <v>2.38</v>
      </c>
      <c r="AD549" s="52">
        <f t="shared" si="148"/>
        <v>4.92</v>
      </c>
      <c r="AE549" s="52">
        <f t="shared" si="149"/>
        <v>8.8800000000000008</v>
      </c>
      <c r="AF549" s="52">
        <f t="shared" si="150"/>
        <v>10.39</v>
      </c>
      <c r="AH549" s="52">
        <f t="shared" si="151"/>
        <v>0</v>
      </c>
      <c r="AI549" s="52">
        <f t="shared" si="152"/>
        <v>0</v>
      </c>
      <c r="AJ549" s="52">
        <f t="shared" si="153"/>
        <v>0</v>
      </c>
      <c r="AK549" s="52">
        <f t="shared" si="154"/>
        <v>0</v>
      </c>
      <c r="AL549" s="52">
        <f t="shared" si="155"/>
        <v>0</v>
      </c>
      <c r="AN549" s="52">
        <f t="shared" si="156"/>
        <v>0</v>
      </c>
      <c r="AO549" s="52">
        <f t="shared" si="157"/>
        <v>0</v>
      </c>
      <c r="AP549" s="52">
        <f t="shared" si="158"/>
        <v>0</v>
      </c>
      <c r="AQ549" s="52">
        <f t="shared" si="159"/>
        <v>0</v>
      </c>
      <c r="AR549" s="52">
        <f t="shared" si="160"/>
        <v>0</v>
      </c>
    </row>
    <row r="550" spans="1:44">
      <c r="A550" s="52">
        <v>197202</v>
      </c>
      <c r="B550" s="52">
        <v>4.8899999999999997</v>
      </c>
      <c r="C550" s="52">
        <v>3.02</v>
      </c>
      <c r="D550" s="52">
        <v>2.78</v>
      </c>
      <c r="E550" s="52">
        <v>4.4800000000000004</v>
      </c>
      <c r="F550" s="52">
        <v>1.01</v>
      </c>
      <c r="G550" s="52">
        <v>1.06</v>
      </c>
      <c r="H550" s="52">
        <v>2.87</v>
      </c>
      <c r="I550" s="52">
        <v>1.38</v>
      </c>
      <c r="J550" s="52">
        <v>-2.76</v>
      </c>
      <c r="K550" s="52">
        <v>0.25</v>
      </c>
      <c r="L550" s="52">
        <f t="shared" si="144"/>
        <v>3.12</v>
      </c>
      <c r="M550" s="113">
        <f t="shared" si="145"/>
        <v>1972.1666666666665</v>
      </c>
      <c r="N550" s="52">
        <f t="shared" si="161"/>
        <v>13.952181647587329</v>
      </c>
      <c r="AA550" s="52">
        <v>197202</v>
      </c>
      <c r="AB550" s="52">
        <f t="shared" si="146"/>
        <v>2.87</v>
      </c>
      <c r="AC550" s="52">
        <f t="shared" si="147"/>
        <v>4.2300000000000004</v>
      </c>
      <c r="AD550" s="52">
        <f t="shared" si="148"/>
        <v>0.81</v>
      </c>
      <c r="AE550" s="52">
        <f t="shared" si="149"/>
        <v>4.6399999999999997</v>
      </c>
      <c r="AF550" s="52">
        <f t="shared" si="150"/>
        <v>2.5299999999999998</v>
      </c>
      <c r="AH550" s="52">
        <f t="shared" si="151"/>
        <v>0</v>
      </c>
      <c r="AI550" s="52">
        <f t="shared" si="152"/>
        <v>0</v>
      </c>
      <c r="AJ550" s="52">
        <f t="shared" si="153"/>
        <v>0</v>
      </c>
      <c r="AK550" s="52">
        <f t="shared" si="154"/>
        <v>0</v>
      </c>
      <c r="AL550" s="52">
        <f t="shared" si="155"/>
        <v>0</v>
      </c>
      <c r="AN550" s="52">
        <f t="shared" si="156"/>
        <v>0</v>
      </c>
      <c r="AO550" s="52">
        <f t="shared" si="157"/>
        <v>0</v>
      </c>
      <c r="AP550" s="52">
        <f t="shared" si="158"/>
        <v>0</v>
      </c>
      <c r="AQ550" s="52">
        <f t="shared" si="159"/>
        <v>0</v>
      </c>
      <c r="AR550" s="52">
        <f t="shared" si="160"/>
        <v>0</v>
      </c>
    </row>
    <row r="551" spans="1:44">
      <c r="A551" s="52">
        <v>197203</v>
      </c>
      <c r="B551" s="52">
        <v>1.45</v>
      </c>
      <c r="C551" s="52">
        <v>-0.09</v>
      </c>
      <c r="D551" s="52">
        <v>-0.51</v>
      </c>
      <c r="E551" s="52">
        <v>2.21</v>
      </c>
      <c r="F551" s="52">
        <v>-1.35</v>
      </c>
      <c r="G551" s="52">
        <v>0.79</v>
      </c>
      <c r="H551" s="52">
        <v>0.63</v>
      </c>
      <c r="I551" s="52">
        <v>-0.27</v>
      </c>
      <c r="J551" s="52">
        <v>-1.69</v>
      </c>
      <c r="K551" s="52">
        <v>0.27</v>
      </c>
      <c r="L551" s="52">
        <f t="shared" si="144"/>
        <v>0.9</v>
      </c>
      <c r="M551" s="113">
        <f t="shared" si="145"/>
        <v>1972.2499999999998</v>
      </c>
      <c r="N551" s="52">
        <f t="shared" si="161"/>
        <v>13.500629951632224</v>
      </c>
      <c r="AA551" s="52">
        <v>197203</v>
      </c>
      <c r="AB551" s="52">
        <f t="shared" si="146"/>
        <v>0.63</v>
      </c>
      <c r="AC551" s="52">
        <f t="shared" si="147"/>
        <v>1.94</v>
      </c>
      <c r="AD551" s="52">
        <f t="shared" si="148"/>
        <v>0.52</v>
      </c>
      <c r="AE551" s="52">
        <f t="shared" si="149"/>
        <v>1.18</v>
      </c>
      <c r="AF551" s="52">
        <f t="shared" si="150"/>
        <v>-0.78</v>
      </c>
      <c r="AH551" s="52">
        <f t="shared" si="151"/>
        <v>0</v>
      </c>
      <c r="AI551" s="52">
        <f t="shared" si="152"/>
        <v>0</v>
      </c>
      <c r="AJ551" s="52">
        <f t="shared" si="153"/>
        <v>0</v>
      </c>
      <c r="AK551" s="52">
        <f t="shared" si="154"/>
        <v>0</v>
      </c>
      <c r="AL551" s="52">
        <f t="shared" si="155"/>
        <v>0</v>
      </c>
      <c r="AN551" s="52">
        <f t="shared" si="156"/>
        <v>0</v>
      </c>
      <c r="AO551" s="52">
        <f t="shared" si="157"/>
        <v>0</v>
      </c>
      <c r="AP551" s="52">
        <f t="shared" si="158"/>
        <v>0</v>
      </c>
      <c r="AQ551" s="52">
        <f t="shared" si="159"/>
        <v>0</v>
      </c>
      <c r="AR551" s="52">
        <f t="shared" si="160"/>
        <v>0</v>
      </c>
    </row>
    <row r="552" spans="1:44">
      <c r="A552" s="52">
        <v>197204</v>
      </c>
      <c r="B552" s="52">
        <v>0.37</v>
      </c>
      <c r="C552" s="52">
        <v>1.17</v>
      </c>
      <c r="D552" s="52">
        <v>0.43</v>
      </c>
      <c r="E552" s="52">
        <v>0.73</v>
      </c>
      <c r="F552" s="52">
        <v>0.1</v>
      </c>
      <c r="G552" s="52">
        <v>1.1100000000000001</v>
      </c>
      <c r="H552" s="52">
        <v>0.28999999999999998</v>
      </c>
      <c r="I552" s="52">
        <v>0</v>
      </c>
      <c r="J552" s="52">
        <v>0.22</v>
      </c>
      <c r="K552" s="52">
        <v>0.28999999999999998</v>
      </c>
      <c r="L552" s="52">
        <f t="shared" si="144"/>
        <v>0.57999999999999996</v>
      </c>
      <c r="M552" s="113">
        <f t="shared" si="145"/>
        <v>1972.333333333333</v>
      </c>
      <c r="N552" s="52">
        <f t="shared" si="161"/>
        <v>13.213712918438521</v>
      </c>
      <c r="AA552" s="52">
        <v>197204</v>
      </c>
      <c r="AB552" s="52">
        <f t="shared" si="146"/>
        <v>0.28999999999999998</v>
      </c>
      <c r="AC552" s="52">
        <f t="shared" si="147"/>
        <v>0.44</v>
      </c>
      <c r="AD552" s="52">
        <f t="shared" si="148"/>
        <v>0.82000000000000006</v>
      </c>
      <c r="AE552" s="52">
        <f t="shared" si="149"/>
        <v>8.0000000000000016E-2</v>
      </c>
      <c r="AF552" s="52">
        <f t="shared" si="150"/>
        <v>0.14000000000000001</v>
      </c>
      <c r="AH552" s="52">
        <f t="shared" si="151"/>
        <v>0</v>
      </c>
      <c r="AI552" s="52">
        <f t="shared" si="152"/>
        <v>0</v>
      </c>
      <c r="AJ552" s="52">
        <f t="shared" si="153"/>
        <v>0</v>
      </c>
      <c r="AK552" s="52">
        <f t="shared" si="154"/>
        <v>0</v>
      </c>
      <c r="AL552" s="52">
        <f t="shared" si="155"/>
        <v>0</v>
      </c>
      <c r="AN552" s="52">
        <f t="shared" si="156"/>
        <v>0</v>
      </c>
      <c r="AO552" s="52">
        <f t="shared" si="157"/>
        <v>0</v>
      </c>
      <c r="AP552" s="52">
        <f t="shared" si="158"/>
        <v>0</v>
      </c>
      <c r="AQ552" s="52">
        <f t="shared" si="159"/>
        <v>0</v>
      </c>
      <c r="AR552" s="52">
        <f t="shared" si="160"/>
        <v>0</v>
      </c>
    </row>
    <row r="553" spans="1:44">
      <c r="A553" s="52">
        <v>197205</v>
      </c>
      <c r="B553" s="52">
        <v>-1.76</v>
      </c>
      <c r="C553" s="52">
        <v>-1.28</v>
      </c>
      <c r="D553" s="52">
        <v>-2.8</v>
      </c>
      <c r="E553" s="52">
        <v>3</v>
      </c>
      <c r="F553" s="52">
        <v>0.88</v>
      </c>
      <c r="G553" s="52">
        <v>-1.34</v>
      </c>
      <c r="H553" s="52">
        <v>1.25</v>
      </c>
      <c r="I553" s="52">
        <v>-2.79</v>
      </c>
      <c r="J553" s="52">
        <v>-2.69</v>
      </c>
      <c r="K553" s="52">
        <v>0.3</v>
      </c>
      <c r="L553" s="52">
        <f t="shared" si="144"/>
        <v>1.55</v>
      </c>
      <c r="M553" s="113">
        <f t="shared" si="145"/>
        <v>1972.4166666666663</v>
      </c>
      <c r="N553" s="52">
        <f t="shared" si="161"/>
        <v>12.340548094502417</v>
      </c>
      <c r="AA553" s="52">
        <v>197205</v>
      </c>
      <c r="AB553" s="52">
        <f t="shared" si="146"/>
        <v>1.25</v>
      </c>
      <c r="AC553" s="52">
        <f t="shared" si="147"/>
        <v>2.7</v>
      </c>
      <c r="AD553" s="52">
        <f t="shared" si="148"/>
        <v>-1.6400000000000001</v>
      </c>
      <c r="AE553" s="52">
        <f t="shared" si="149"/>
        <v>-2.06</v>
      </c>
      <c r="AF553" s="52">
        <f t="shared" si="150"/>
        <v>-3.0999999999999996</v>
      </c>
      <c r="AH553" s="52">
        <f t="shared" si="151"/>
        <v>0</v>
      </c>
      <c r="AI553" s="52">
        <f t="shared" si="152"/>
        <v>0</v>
      </c>
      <c r="AJ553" s="52">
        <f t="shared" si="153"/>
        <v>0</v>
      </c>
      <c r="AK553" s="52">
        <f t="shared" si="154"/>
        <v>0</v>
      </c>
      <c r="AL553" s="52">
        <f t="shared" si="155"/>
        <v>0</v>
      </c>
      <c r="AN553" s="52">
        <f t="shared" si="156"/>
        <v>0</v>
      </c>
      <c r="AO553" s="52">
        <f t="shared" si="157"/>
        <v>0</v>
      </c>
      <c r="AP553" s="52">
        <f t="shared" si="158"/>
        <v>0</v>
      </c>
      <c r="AQ553" s="52">
        <f t="shared" si="159"/>
        <v>0</v>
      </c>
      <c r="AR553" s="52">
        <f t="shared" si="160"/>
        <v>0</v>
      </c>
    </row>
    <row r="554" spans="1:44">
      <c r="A554" s="52">
        <v>197206</v>
      </c>
      <c r="B554" s="52">
        <v>-3.4</v>
      </c>
      <c r="C554" s="52">
        <v>-2.61</v>
      </c>
      <c r="D554" s="52">
        <v>-3.09</v>
      </c>
      <c r="E554" s="52">
        <v>-1.02</v>
      </c>
      <c r="F554" s="52">
        <v>-2.78</v>
      </c>
      <c r="G554" s="52">
        <v>-6.28</v>
      </c>
      <c r="H554" s="52">
        <v>-2.4300000000000002</v>
      </c>
      <c r="I554" s="52">
        <v>0.33</v>
      </c>
      <c r="J554" s="52">
        <v>-2.48</v>
      </c>
      <c r="K554" s="52">
        <v>0.28999999999999998</v>
      </c>
      <c r="L554" s="52">
        <f t="shared" si="144"/>
        <v>-2.14</v>
      </c>
      <c r="M554" s="113">
        <f t="shared" si="145"/>
        <v>1972.4999999999995</v>
      </c>
      <c r="N554" s="52">
        <f t="shared" si="161"/>
        <v>12.741101350996454</v>
      </c>
      <c r="AA554" s="52">
        <v>197206</v>
      </c>
      <c r="AB554" s="52">
        <f t="shared" si="146"/>
        <v>-2.4300000000000002</v>
      </c>
      <c r="AC554" s="52">
        <f t="shared" si="147"/>
        <v>-1.31</v>
      </c>
      <c r="AD554" s="52">
        <f t="shared" si="148"/>
        <v>-6.57</v>
      </c>
      <c r="AE554" s="52">
        <f t="shared" si="149"/>
        <v>-3.69</v>
      </c>
      <c r="AF554" s="52">
        <f t="shared" si="150"/>
        <v>-3.38</v>
      </c>
      <c r="AH554" s="52">
        <f t="shared" si="151"/>
        <v>0</v>
      </c>
      <c r="AI554" s="52">
        <f t="shared" si="152"/>
        <v>0</v>
      </c>
      <c r="AJ554" s="52">
        <f t="shared" si="153"/>
        <v>0</v>
      </c>
      <c r="AK554" s="52">
        <f t="shared" si="154"/>
        <v>0</v>
      </c>
      <c r="AL554" s="52">
        <f t="shared" si="155"/>
        <v>0</v>
      </c>
      <c r="AN554" s="52">
        <f t="shared" si="156"/>
        <v>0</v>
      </c>
      <c r="AO554" s="52">
        <f t="shared" si="157"/>
        <v>0</v>
      </c>
      <c r="AP554" s="52">
        <f t="shared" si="158"/>
        <v>0</v>
      </c>
      <c r="AQ554" s="52">
        <f t="shared" si="159"/>
        <v>0</v>
      </c>
      <c r="AR554" s="52">
        <f t="shared" si="160"/>
        <v>0</v>
      </c>
    </row>
    <row r="555" spans="1:44">
      <c r="A555" s="52">
        <v>197207</v>
      </c>
      <c r="B555" s="52">
        <v>-5.21</v>
      </c>
      <c r="C555" s="52">
        <v>-3.09</v>
      </c>
      <c r="D555" s="52">
        <v>-2.0099999999999998</v>
      </c>
      <c r="E555" s="52">
        <v>0.56000000000000005</v>
      </c>
      <c r="F555" s="52">
        <v>-1.1200000000000001</v>
      </c>
      <c r="G555" s="52">
        <v>-1.1000000000000001</v>
      </c>
      <c r="H555" s="52">
        <v>-0.8</v>
      </c>
      <c r="I555" s="52">
        <v>-2.88</v>
      </c>
      <c r="J555" s="52">
        <v>0.77</v>
      </c>
      <c r="K555" s="52">
        <v>0.31</v>
      </c>
      <c r="L555" s="52">
        <f t="shared" si="144"/>
        <v>-0.49000000000000005</v>
      </c>
      <c r="M555" s="113">
        <f t="shared" si="145"/>
        <v>1972.5833333333328</v>
      </c>
      <c r="N555" s="52">
        <f t="shared" si="161"/>
        <v>11.607772866019172</v>
      </c>
      <c r="AA555" s="52">
        <v>197207</v>
      </c>
      <c r="AB555" s="52">
        <f t="shared" si="146"/>
        <v>-0.8</v>
      </c>
      <c r="AC555" s="52">
        <f t="shared" si="147"/>
        <v>0.25000000000000006</v>
      </c>
      <c r="AD555" s="52">
        <f t="shared" si="148"/>
        <v>-1.4100000000000001</v>
      </c>
      <c r="AE555" s="52">
        <f t="shared" si="149"/>
        <v>-5.52</v>
      </c>
      <c r="AF555" s="52">
        <f t="shared" si="150"/>
        <v>-2.3199999999999998</v>
      </c>
      <c r="AH555" s="52">
        <f t="shared" si="151"/>
        <v>0</v>
      </c>
      <c r="AI555" s="52">
        <f t="shared" si="152"/>
        <v>0</v>
      </c>
      <c r="AJ555" s="52">
        <f t="shared" si="153"/>
        <v>0</v>
      </c>
      <c r="AK555" s="52">
        <f t="shared" si="154"/>
        <v>0</v>
      </c>
      <c r="AL555" s="52">
        <f t="shared" si="155"/>
        <v>0</v>
      </c>
      <c r="AN555" s="52">
        <f t="shared" si="156"/>
        <v>0</v>
      </c>
      <c r="AO555" s="52">
        <f t="shared" si="157"/>
        <v>0</v>
      </c>
      <c r="AP555" s="52">
        <f t="shared" si="158"/>
        <v>0</v>
      </c>
      <c r="AQ555" s="52">
        <f t="shared" si="159"/>
        <v>0</v>
      </c>
      <c r="AR555" s="52">
        <f t="shared" si="160"/>
        <v>0</v>
      </c>
    </row>
    <row r="556" spans="1:44">
      <c r="A556" s="52">
        <v>197208</v>
      </c>
      <c r="B556" s="52">
        <v>-0.9</v>
      </c>
      <c r="C556" s="52">
        <v>2.0499999999999998</v>
      </c>
      <c r="D556" s="52">
        <v>2.52</v>
      </c>
      <c r="E556" s="52">
        <v>1.43</v>
      </c>
      <c r="F556" s="52">
        <v>7.11</v>
      </c>
      <c r="G556" s="52">
        <v>7.35</v>
      </c>
      <c r="H556" s="52">
        <v>3.26</v>
      </c>
      <c r="I556" s="52">
        <v>-4.07</v>
      </c>
      <c r="J556" s="52">
        <v>4.68</v>
      </c>
      <c r="K556" s="52">
        <v>0.28999999999999998</v>
      </c>
      <c r="L556" s="52">
        <f t="shared" si="144"/>
        <v>3.55</v>
      </c>
      <c r="M556" s="113">
        <f t="shared" si="145"/>
        <v>1972.6666666666661</v>
      </c>
      <c r="N556" s="52">
        <f t="shared" si="161"/>
        <v>11.476298104433251</v>
      </c>
      <c r="AA556" s="52">
        <v>197208</v>
      </c>
      <c r="AB556" s="52">
        <f t="shared" si="146"/>
        <v>3.26</v>
      </c>
      <c r="AC556" s="52">
        <f t="shared" si="147"/>
        <v>1.1399999999999999</v>
      </c>
      <c r="AD556" s="52">
        <f t="shared" si="148"/>
        <v>7.06</v>
      </c>
      <c r="AE556" s="52">
        <f t="shared" si="149"/>
        <v>-1.19</v>
      </c>
      <c r="AF556" s="52">
        <f t="shared" si="150"/>
        <v>2.23</v>
      </c>
      <c r="AH556" s="52">
        <f t="shared" si="151"/>
        <v>0</v>
      </c>
      <c r="AI556" s="52">
        <f t="shared" si="152"/>
        <v>0</v>
      </c>
      <c r="AJ556" s="52">
        <f t="shared" si="153"/>
        <v>0</v>
      </c>
      <c r="AK556" s="52">
        <f t="shared" si="154"/>
        <v>0</v>
      </c>
      <c r="AL556" s="52">
        <f t="shared" si="155"/>
        <v>0</v>
      </c>
      <c r="AN556" s="52">
        <f t="shared" si="156"/>
        <v>0</v>
      </c>
      <c r="AO556" s="52">
        <f t="shared" si="157"/>
        <v>0</v>
      </c>
      <c r="AP556" s="52">
        <f t="shared" si="158"/>
        <v>0</v>
      </c>
      <c r="AQ556" s="52">
        <f t="shared" si="159"/>
        <v>0</v>
      </c>
      <c r="AR556" s="52">
        <f t="shared" si="160"/>
        <v>0</v>
      </c>
    </row>
    <row r="557" spans="1:44">
      <c r="A557" s="52">
        <v>197209</v>
      </c>
      <c r="B557" s="52">
        <v>-3.46</v>
      </c>
      <c r="C557" s="52">
        <v>-2.74</v>
      </c>
      <c r="D557" s="52">
        <v>-3.16</v>
      </c>
      <c r="E557" s="52">
        <v>-0.46</v>
      </c>
      <c r="F557" s="52">
        <v>-1.06</v>
      </c>
      <c r="G557" s="52">
        <v>0.22</v>
      </c>
      <c r="H557" s="52">
        <v>-1.1399999999999999</v>
      </c>
      <c r="I557" s="52">
        <v>-2.68</v>
      </c>
      <c r="J557" s="52">
        <v>0.49</v>
      </c>
      <c r="K557" s="52">
        <v>0.34</v>
      </c>
      <c r="L557" s="52">
        <f t="shared" si="144"/>
        <v>-0.79999999999999982</v>
      </c>
      <c r="M557" s="113">
        <f t="shared" si="145"/>
        <v>1972.7499999999993</v>
      </c>
      <c r="N557" s="52">
        <f t="shared" si="161"/>
        <v>11.527492434097793</v>
      </c>
      <c r="AA557" s="52">
        <v>197209</v>
      </c>
      <c r="AB557" s="52">
        <f t="shared" si="146"/>
        <v>-1.1399999999999999</v>
      </c>
      <c r="AC557" s="52">
        <f t="shared" si="147"/>
        <v>-0.8</v>
      </c>
      <c r="AD557" s="52">
        <f t="shared" si="148"/>
        <v>-0.12000000000000002</v>
      </c>
      <c r="AE557" s="52">
        <f t="shared" si="149"/>
        <v>-3.8</v>
      </c>
      <c r="AF557" s="52">
        <f t="shared" si="150"/>
        <v>-3.5</v>
      </c>
      <c r="AH557" s="52">
        <f t="shared" si="151"/>
        <v>0</v>
      </c>
      <c r="AI557" s="52">
        <f t="shared" si="152"/>
        <v>0</v>
      </c>
      <c r="AJ557" s="52">
        <f t="shared" si="153"/>
        <v>0</v>
      </c>
      <c r="AK557" s="52">
        <f t="shared" si="154"/>
        <v>0</v>
      </c>
      <c r="AL557" s="52">
        <f t="shared" si="155"/>
        <v>0</v>
      </c>
      <c r="AN557" s="52">
        <f t="shared" si="156"/>
        <v>0</v>
      </c>
      <c r="AO557" s="52">
        <f t="shared" si="157"/>
        <v>0</v>
      </c>
      <c r="AP557" s="52">
        <f t="shared" si="158"/>
        <v>0</v>
      </c>
      <c r="AQ557" s="52">
        <f t="shared" si="159"/>
        <v>0</v>
      </c>
      <c r="AR557" s="52">
        <f t="shared" si="160"/>
        <v>0</v>
      </c>
    </row>
    <row r="558" spans="1:44">
      <c r="A558" s="52">
        <v>197210</v>
      </c>
      <c r="B558" s="52">
        <v>-2.54</v>
      </c>
      <c r="C558" s="52">
        <v>-0.14000000000000001</v>
      </c>
      <c r="D558" s="52">
        <v>-1.05</v>
      </c>
      <c r="E558" s="52">
        <v>0.49</v>
      </c>
      <c r="F558" s="52">
        <v>2.2599999999999998</v>
      </c>
      <c r="G558" s="52">
        <v>1.65</v>
      </c>
      <c r="H558" s="52">
        <v>0.52</v>
      </c>
      <c r="I558" s="52">
        <v>-2.71</v>
      </c>
      <c r="J558" s="52">
        <v>1.32</v>
      </c>
      <c r="K558" s="52">
        <v>0.4</v>
      </c>
      <c r="L558" s="52">
        <f t="shared" si="144"/>
        <v>0.92</v>
      </c>
      <c r="M558" s="113">
        <f t="shared" si="145"/>
        <v>1972.8333333333326</v>
      </c>
      <c r="N558" s="52">
        <f t="shared" si="161"/>
        <v>10.022013497568969</v>
      </c>
      <c r="AA558" s="52">
        <v>197210</v>
      </c>
      <c r="AB558" s="52">
        <f t="shared" si="146"/>
        <v>0.52</v>
      </c>
      <c r="AC558" s="52">
        <f t="shared" si="147"/>
        <v>8.9999999999999969E-2</v>
      </c>
      <c r="AD558" s="52">
        <f t="shared" si="148"/>
        <v>1.25</v>
      </c>
      <c r="AE558" s="52">
        <f t="shared" si="149"/>
        <v>-2.94</v>
      </c>
      <c r="AF558" s="52">
        <f t="shared" si="150"/>
        <v>-1.4500000000000002</v>
      </c>
      <c r="AH558" s="52">
        <f t="shared" si="151"/>
        <v>0</v>
      </c>
      <c r="AI558" s="52">
        <f t="shared" si="152"/>
        <v>0</v>
      </c>
      <c r="AJ558" s="52">
        <f t="shared" si="153"/>
        <v>0</v>
      </c>
      <c r="AK558" s="52">
        <f t="shared" si="154"/>
        <v>0</v>
      </c>
      <c r="AL558" s="52">
        <f t="shared" si="155"/>
        <v>0</v>
      </c>
      <c r="AN558" s="52">
        <f t="shared" si="156"/>
        <v>0</v>
      </c>
      <c r="AO558" s="52">
        <f t="shared" si="157"/>
        <v>0</v>
      </c>
      <c r="AP558" s="52">
        <f t="shared" si="158"/>
        <v>0</v>
      </c>
      <c r="AQ558" s="52">
        <f t="shared" si="159"/>
        <v>0</v>
      </c>
      <c r="AR558" s="52">
        <f t="shared" si="160"/>
        <v>0</v>
      </c>
    </row>
    <row r="559" spans="1:44">
      <c r="A559" s="52">
        <v>197211</v>
      </c>
      <c r="B559" s="52">
        <v>3.61</v>
      </c>
      <c r="C559" s="52">
        <v>5.79</v>
      </c>
      <c r="D559" s="52">
        <v>6.41</v>
      </c>
      <c r="E559" s="52">
        <v>2.95</v>
      </c>
      <c r="F559" s="52">
        <v>6.51</v>
      </c>
      <c r="G559" s="52">
        <v>9.6999999999999993</v>
      </c>
      <c r="H559" s="52">
        <v>4.5999999999999996</v>
      </c>
      <c r="I559" s="52">
        <v>-1.1200000000000001</v>
      </c>
      <c r="J559" s="52">
        <v>4.78</v>
      </c>
      <c r="K559" s="52">
        <v>0.37</v>
      </c>
      <c r="L559" s="52">
        <f t="shared" si="144"/>
        <v>4.97</v>
      </c>
      <c r="M559" s="113">
        <f t="shared" si="145"/>
        <v>1972.9166666666658</v>
      </c>
      <c r="N559" s="52">
        <f t="shared" si="161"/>
        <v>10.343652862768288</v>
      </c>
      <c r="AA559" s="52">
        <v>197211</v>
      </c>
      <c r="AB559" s="52">
        <f t="shared" si="146"/>
        <v>4.5999999999999996</v>
      </c>
      <c r="AC559" s="52">
        <f t="shared" si="147"/>
        <v>2.58</v>
      </c>
      <c r="AD559" s="52">
        <f t="shared" si="148"/>
        <v>9.33</v>
      </c>
      <c r="AE559" s="52">
        <f t="shared" si="149"/>
        <v>3.2399999999999998</v>
      </c>
      <c r="AF559" s="52">
        <f t="shared" si="150"/>
        <v>6.04</v>
      </c>
      <c r="AH559" s="52">
        <f t="shared" si="151"/>
        <v>0</v>
      </c>
      <c r="AI559" s="52">
        <f t="shared" si="152"/>
        <v>0</v>
      </c>
      <c r="AJ559" s="52">
        <f t="shared" si="153"/>
        <v>0</v>
      </c>
      <c r="AK559" s="52">
        <f t="shared" si="154"/>
        <v>0</v>
      </c>
      <c r="AL559" s="52">
        <f t="shared" si="155"/>
        <v>0</v>
      </c>
      <c r="AN559" s="52">
        <f t="shared" si="156"/>
        <v>0</v>
      </c>
      <c r="AO559" s="52">
        <f t="shared" si="157"/>
        <v>0</v>
      </c>
      <c r="AP559" s="52">
        <f t="shared" si="158"/>
        <v>0</v>
      </c>
      <c r="AQ559" s="52">
        <f t="shared" si="159"/>
        <v>0</v>
      </c>
      <c r="AR559" s="52">
        <f t="shared" si="160"/>
        <v>0</v>
      </c>
    </row>
    <row r="560" spans="1:44">
      <c r="A560" s="52">
        <v>197212</v>
      </c>
      <c r="B560" s="52">
        <v>-0.91</v>
      </c>
      <c r="C560" s="52">
        <v>-1.1000000000000001</v>
      </c>
      <c r="D560" s="52">
        <v>-2.2599999999999998</v>
      </c>
      <c r="E560" s="52">
        <v>2.64</v>
      </c>
      <c r="F560" s="52">
        <v>-0.75</v>
      </c>
      <c r="G560" s="52">
        <v>-0.57999999999999996</v>
      </c>
      <c r="H560" s="52">
        <v>0.62</v>
      </c>
      <c r="I560" s="52">
        <v>-1.86</v>
      </c>
      <c r="J560" s="52">
        <v>-2.29</v>
      </c>
      <c r="K560" s="52">
        <v>0.37</v>
      </c>
      <c r="L560" s="52">
        <f t="shared" si="144"/>
        <v>0.99</v>
      </c>
      <c r="M560" s="113">
        <f t="shared" si="145"/>
        <v>1972.9999999999991</v>
      </c>
      <c r="N560" s="52">
        <f t="shared" si="161"/>
        <v>6.9631706466627277</v>
      </c>
      <c r="AA560" s="52">
        <v>197212</v>
      </c>
      <c r="AB560" s="52">
        <f t="shared" si="146"/>
        <v>0.62</v>
      </c>
      <c r="AC560" s="52">
        <f t="shared" si="147"/>
        <v>2.27</v>
      </c>
      <c r="AD560" s="52">
        <f t="shared" si="148"/>
        <v>-0.95</v>
      </c>
      <c r="AE560" s="52">
        <f t="shared" si="149"/>
        <v>-1.28</v>
      </c>
      <c r="AF560" s="52">
        <f t="shared" si="150"/>
        <v>-2.63</v>
      </c>
      <c r="AH560" s="52">
        <f t="shared" si="151"/>
        <v>0</v>
      </c>
      <c r="AI560" s="52">
        <f t="shared" si="152"/>
        <v>0</v>
      </c>
      <c r="AJ560" s="52">
        <f t="shared" si="153"/>
        <v>0</v>
      </c>
      <c r="AK560" s="52">
        <f t="shared" si="154"/>
        <v>0</v>
      </c>
      <c r="AL560" s="52">
        <f t="shared" si="155"/>
        <v>0</v>
      </c>
      <c r="AN560" s="52">
        <f t="shared" si="156"/>
        <v>0</v>
      </c>
      <c r="AO560" s="52">
        <f t="shared" si="157"/>
        <v>0</v>
      </c>
      <c r="AP560" s="52">
        <f t="shared" si="158"/>
        <v>0</v>
      </c>
      <c r="AQ560" s="52">
        <f t="shared" si="159"/>
        <v>0</v>
      </c>
      <c r="AR560" s="52">
        <f t="shared" si="160"/>
        <v>0</v>
      </c>
    </row>
    <row r="561" spans="1:44">
      <c r="A561" s="52">
        <v>197301</v>
      </c>
      <c r="B561" s="52">
        <v>-7.87</v>
      </c>
      <c r="C561" s="52">
        <v>-5.1100000000000003</v>
      </c>
      <c r="D561" s="52">
        <v>-3.71</v>
      </c>
      <c r="E561" s="52">
        <v>-2.61</v>
      </c>
      <c r="F561" s="52">
        <v>-2.17</v>
      </c>
      <c r="G561" s="52">
        <v>-1.41</v>
      </c>
      <c r="H561" s="52">
        <v>-3.29</v>
      </c>
      <c r="I561" s="52">
        <v>-3.5</v>
      </c>
      <c r="J561" s="52">
        <v>2.68</v>
      </c>
      <c r="K561" s="52">
        <v>0.44</v>
      </c>
      <c r="L561" s="52">
        <f t="shared" si="144"/>
        <v>-2.85</v>
      </c>
      <c r="M561" s="113">
        <f t="shared" si="145"/>
        <v>1973.0833333333333</v>
      </c>
      <c r="N561" s="52">
        <f t="shared" si="161"/>
        <v>7.9543721539563617</v>
      </c>
      <c r="AA561" s="52">
        <v>197301</v>
      </c>
      <c r="AB561" s="52">
        <f t="shared" si="146"/>
        <v>-3.29</v>
      </c>
      <c r="AC561" s="52">
        <f t="shared" si="147"/>
        <v>-3.05</v>
      </c>
      <c r="AD561" s="52">
        <f t="shared" si="148"/>
        <v>-1.8499999999999999</v>
      </c>
      <c r="AE561" s="52">
        <f t="shared" si="149"/>
        <v>-8.31</v>
      </c>
      <c r="AF561" s="52">
        <f t="shared" si="150"/>
        <v>-4.1500000000000004</v>
      </c>
      <c r="AH561" s="52">
        <f t="shared" si="151"/>
        <v>0</v>
      </c>
      <c r="AI561" s="52">
        <f t="shared" si="152"/>
        <v>0</v>
      </c>
      <c r="AJ561" s="52">
        <f t="shared" si="153"/>
        <v>0</v>
      </c>
      <c r="AK561" s="52">
        <f t="shared" si="154"/>
        <v>0</v>
      </c>
      <c r="AL561" s="52">
        <f t="shared" si="155"/>
        <v>0</v>
      </c>
      <c r="AN561" s="52">
        <f t="shared" si="156"/>
        <v>0</v>
      </c>
      <c r="AO561" s="52">
        <f t="shared" si="157"/>
        <v>0</v>
      </c>
      <c r="AP561" s="52">
        <f t="shared" si="158"/>
        <v>0</v>
      </c>
      <c r="AQ561" s="52">
        <f t="shared" si="159"/>
        <v>0</v>
      </c>
      <c r="AR561" s="52">
        <f t="shared" si="160"/>
        <v>0</v>
      </c>
    </row>
    <row r="562" spans="1:44">
      <c r="A562" s="52">
        <v>197302</v>
      </c>
      <c r="B562" s="52">
        <v>-11.11</v>
      </c>
      <c r="C562" s="52">
        <v>-7.75</v>
      </c>
      <c r="D562" s="52">
        <v>-5.86</v>
      </c>
      <c r="E562" s="52">
        <v>-2.98</v>
      </c>
      <c r="F562" s="52">
        <v>-4.91</v>
      </c>
      <c r="G562" s="52">
        <v>-4.87</v>
      </c>
      <c r="H562" s="52">
        <v>-4.8499999999999996</v>
      </c>
      <c r="I562" s="52">
        <v>-3.99</v>
      </c>
      <c r="J562" s="52">
        <v>1.68</v>
      </c>
      <c r="K562" s="52">
        <v>0.41</v>
      </c>
      <c r="L562" s="52">
        <f t="shared" si="144"/>
        <v>-4.4399999999999995</v>
      </c>
      <c r="M562" s="113">
        <f t="shared" si="145"/>
        <v>1973.1666666666665</v>
      </c>
      <c r="N562" s="52">
        <f t="shared" si="161"/>
        <v>9.1369798073542885</v>
      </c>
      <c r="AA562" s="52">
        <v>197302</v>
      </c>
      <c r="AB562" s="52">
        <f t="shared" si="146"/>
        <v>-4.8499999999999996</v>
      </c>
      <c r="AC562" s="52">
        <f t="shared" si="147"/>
        <v>-3.39</v>
      </c>
      <c r="AD562" s="52">
        <f t="shared" si="148"/>
        <v>-5.28</v>
      </c>
      <c r="AE562" s="52">
        <f t="shared" si="149"/>
        <v>-11.52</v>
      </c>
      <c r="AF562" s="52">
        <f t="shared" si="150"/>
        <v>-6.2700000000000005</v>
      </c>
      <c r="AH562" s="52">
        <f t="shared" si="151"/>
        <v>0</v>
      </c>
      <c r="AI562" s="52">
        <f t="shared" si="152"/>
        <v>0</v>
      </c>
      <c r="AJ562" s="52">
        <f t="shared" si="153"/>
        <v>0</v>
      </c>
      <c r="AK562" s="52">
        <f t="shared" si="154"/>
        <v>0</v>
      </c>
      <c r="AL562" s="52">
        <f t="shared" si="155"/>
        <v>0</v>
      </c>
      <c r="AN562" s="52">
        <f t="shared" si="156"/>
        <v>0</v>
      </c>
      <c r="AO562" s="52">
        <f t="shared" si="157"/>
        <v>0</v>
      </c>
      <c r="AP562" s="52">
        <f t="shared" si="158"/>
        <v>0</v>
      </c>
      <c r="AQ562" s="52">
        <f t="shared" si="159"/>
        <v>0</v>
      </c>
      <c r="AR562" s="52">
        <f t="shared" si="160"/>
        <v>0</v>
      </c>
    </row>
    <row r="563" spans="1:44">
      <c r="A563" s="52">
        <v>197303</v>
      </c>
      <c r="B563" s="52">
        <v>-4.37</v>
      </c>
      <c r="C563" s="52">
        <v>-2.56</v>
      </c>
      <c r="D563" s="52">
        <v>-1.26</v>
      </c>
      <c r="E563" s="52">
        <v>-1.32</v>
      </c>
      <c r="F563" s="52">
        <v>0.49</v>
      </c>
      <c r="G563" s="52">
        <v>1.24</v>
      </c>
      <c r="H563" s="52">
        <v>-1.29</v>
      </c>
      <c r="I563" s="52">
        <v>-2.87</v>
      </c>
      <c r="J563" s="52">
        <v>2.84</v>
      </c>
      <c r="K563" s="52">
        <v>0.46</v>
      </c>
      <c r="L563" s="52">
        <f t="shared" si="144"/>
        <v>-0.83000000000000007</v>
      </c>
      <c r="M563" s="113">
        <f t="shared" si="145"/>
        <v>1973.2499999999998</v>
      </c>
      <c r="N563" s="52">
        <f t="shared" si="161"/>
        <v>9.1686362622306543</v>
      </c>
      <c r="AA563" s="52">
        <v>197303</v>
      </c>
      <c r="AB563" s="52">
        <f t="shared" si="146"/>
        <v>-1.29</v>
      </c>
      <c r="AC563" s="52">
        <f t="shared" si="147"/>
        <v>-1.78</v>
      </c>
      <c r="AD563" s="52">
        <f t="shared" si="148"/>
        <v>0.78</v>
      </c>
      <c r="AE563" s="52">
        <f t="shared" si="149"/>
        <v>-4.83</v>
      </c>
      <c r="AF563" s="52">
        <f t="shared" si="150"/>
        <v>-1.72</v>
      </c>
      <c r="AH563" s="52">
        <f t="shared" si="151"/>
        <v>0</v>
      </c>
      <c r="AI563" s="52">
        <f t="shared" si="152"/>
        <v>0</v>
      </c>
      <c r="AJ563" s="52">
        <f t="shared" si="153"/>
        <v>0</v>
      </c>
      <c r="AK563" s="52">
        <f t="shared" si="154"/>
        <v>0</v>
      </c>
      <c r="AL563" s="52">
        <f t="shared" si="155"/>
        <v>0</v>
      </c>
      <c r="AN563" s="52">
        <f t="shared" si="156"/>
        <v>0</v>
      </c>
      <c r="AO563" s="52">
        <f t="shared" si="157"/>
        <v>0</v>
      </c>
      <c r="AP563" s="52">
        <f t="shared" si="158"/>
        <v>0</v>
      </c>
      <c r="AQ563" s="52">
        <f t="shared" si="159"/>
        <v>0</v>
      </c>
      <c r="AR563" s="52">
        <f t="shared" si="160"/>
        <v>0</v>
      </c>
    </row>
    <row r="564" spans="1:44">
      <c r="A564" s="52">
        <v>197304</v>
      </c>
      <c r="B564" s="52">
        <v>-11.62</v>
      </c>
      <c r="C564" s="52">
        <v>-5.36</v>
      </c>
      <c r="D564" s="52">
        <v>-5</v>
      </c>
      <c r="E564" s="52">
        <v>-6.1</v>
      </c>
      <c r="F564" s="52">
        <v>-2.56</v>
      </c>
      <c r="G564" s="52">
        <v>-1.4</v>
      </c>
      <c r="H564" s="52">
        <v>-5.68</v>
      </c>
      <c r="I564" s="52">
        <v>-3.98</v>
      </c>
      <c r="J564" s="52">
        <v>5.66</v>
      </c>
      <c r="K564" s="52">
        <v>0.52</v>
      </c>
      <c r="L564" s="52">
        <f t="shared" si="144"/>
        <v>-5.16</v>
      </c>
      <c r="M564" s="113">
        <f t="shared" si="145"/>
        <v>1973.333333333333</v>
      </c>
      <c r="N564" s="52">
        <f t="shared" si="161"/>
        <v>10.601359689809946</v>
      </c>
      <c r="AA564" s="52">
        <v>197304</v>
      </c>
      <c r="AB564" s="52">
        <f t="shared" si="146"/>
        <v>-5.68</v>
      </c>
      <c r="AC564" s="52">
        <f t="shared" si="147"/>
        <v>-6.6199999999999992</v>
      </c>
      <c r="AD564" s="52">
        <f t="shared" si="148"/>
        <v>-1.92</v>
      </c>
      <c r="AE564" s="52">
        <f t="shared" si="149"/>
        <v>-12.139999999999999</v>
      </c>
      <c r="AF564" s="52">
        <f t="shared" si="150"/>
        <v>-5.52</v>
      </c>
      <c r="AH564" s="52">
        <f t="shared" si="151"/>
        <v>0</v>
      </c>
      <c r="AI564" s="52">
        <f t="shared" si="152"/>
        <v>0</v>
      </c>
      <c r="AJ564" s="52">
        <f t="shared" si="153"/>
        <v>0</v>
      </c>
      <c r="AK564" s="52">
        <f t="shared" si="154"/>
        <v>0</v>
      </c>
      <c r="AL564" s="52">
        <f t="shared" si="155"/>
        <v>0</v>
      </c>
      <c r="AN564" s="52">
        <f t="shared" si="156"/>
        <v>0</v>
      </c>
      <c r="AO564" s="52">
        <f t="shared" si="157"/>
        <v>0</v>
      </c>
      <c r="AP564" s="52">
        <f t="shared" si="158"/>
        <v>0</v>
      </c>
      <c r="AQ564" s="52">
        <f t="shared" si="159"/>
        <v>0</v>
      </c>
      <c r="AR564" s="52">
        <f t="shared" si="160"/>
        <v>0</v>
      </c>
    </row>
    <row r="565" spans="1:44">
      <c r="A565" s="52">
        <v>197305</v>
      </c>
      <c r="B565" s="52">
        <v>-10.1</v>
      </c>
      <c r="C565" s="52">
        <v>-7.23</v>
      </c>
      <c r="D565" s="52">
        <v>-7.32</v>
      </c>
      <c r="E565" s="52">
        <v>-0.92</v>
      </c>
      <c r="F565" s="52">
        <v>-2.0699999999999998</v>
      </c>
      <c r="G565" s="52">
        <v>-3.31</v>
      </c>
      <c r="H565" s="52">
        <v>-2.94</v>
      </c>
      <c r="I565" s="52">
        <v>-6.11</v>
      </c>
      <c r="J565" s="52">
        <v>0.19</v>
      </c>
      <c r="K565" s="52">
        <v>0.51</v>
      </c>
      <c r="L565" s="52">
        <f t="shared" si="144"/>
        <v>-2.4299999999999997</v>
      </c>
      <c r="M565" s="113">
        <f t="shared" si="145"/>
        <v>1973.4166666666663</v>
      </c>
      <c r="N565" s="52">
        <f t="shared" si="161"/>
        <v>10.558696544899504</v>
      </c>
      <c r="AA565" s="52">
        <v>197305</v>
      </c>
      <c r="AB565" s="52">
        <f t="shared" si="146"/>
        <v>-2.94</v>
      </c>
      <c r="AC565" s="52">
        <f t="shared" si="147"/>
        <v>-1.4300000000000002</v>
      </c>
      <c r="AD565" s="52">
        <f t="shared" si="148"/>
        <v>-3.8200000000000003</v>
      </c>
      <c r="AE565" s="52">
        <f t="shared" si="149"/>
        <v>-10.61</v>
      </c>
      <c r="AF565" s="52">
        <f t="shared" si="150"/>
        <v>-7.83</v>
      </c>
      <c r="AH565" s="52">
        <f t="shared" si="151"/>
        <v>0</v>
      </c>
      <c r="AI565" s="52">
        <f t="shared" si="152"/>
        <v>0</v>
      </c>
      <c r="AJ565" s="52">
        <f t="shared" si="153"/>
        <v>0</v>
      </c>
      <c r="AK565" s="52">
        <f t="shared" si="154"/>
        <v>0</v>
      </c>
      <c r="AL565" s="52">
        <f t="shared" si="155"/>
        <v>0</v>
      </c>
      <c r="AN565" s="52">
        <f t="shared" si="156"/>
        <v>0</v>
      </c>
      <c r="AO565" s="52">
        <f t="shared" si="157"/>
        <v>0</v>
      </c>
      <c r="AP565" s="52">
        <f t="shared" si="158"/>
        <v>0</v>
      </c>
      <c r="AQ565" s="52">
        <f t="shared" si="159"/>
        <v>0</v>
      </c>
      <c r="AR565" s="52">
        <f t="shared" si="160"/>
        <v>0</v>
      </c>
    </row>
    <row r="566" spans="1:44">
      <c r="A566" s="52">
        <v>197306</v>
      </c>
      <c r="B566" s="52">
        <v>-5.48</v>
      </c>
      <c r="C566" s="52">
        <v>-2.83</v>
      </c>
      <c r="D566" s="52">
        <v>-2.66</v>
      </c>
      <c r="E566" s="52">
        <v>-0.91</v>
      </c>
      <c r="F566" s="52">
        <v>-0.37</v>
      </c>
      <c r="G566" s="52">
        <v>-0.86</v>
      </c>
      <c r="H566" s="52">
        <v>-1.56</v>
      </c>
      <c r="I566" s="52">
        <v>-2.94</v>
      </c>
      <c r="J566" s="52">
        <v>1.43</v>
      </c>
      <c r="K566" s="52">
        <v>0.51</v>
      </c>
      <c r="L566" s="52">
        <f t="shared" si="144"/>
        <v>-1.05</v>
      </c>
      <c r="M566" s="113">
        <f t="shared" si="145"/>
        <v>1973.4999999999995</v>
      </c>
      <c r="N566" s="52">
        <f t="shared" si="161"/>
        <v>10.476315712553287</v>
      </c>
      <c r="AA566" s="52">
        <v>197306</v>
      </c>
      <c r="AB566" s="52">
        <f t="shared" si="146"/>
        <v>-1.56</v>
      </c>
      <c r="AC566" s="52">
        <f t="shared" si="147"/>
        <v>-1.42</v>
      </c>
      <c r="AD566" s="52">
        <f t="shared" si="148"/>
        <v>-1.37</v>
      </c>
      <c r="AE566" s="52">
        <f t="shared" si="149"/>
        <v>-5.99</v>
      </c>
      <c r="AF566" s="52">
        <f t="shared" si="150"/>
        <v>-3.17</v>
      </c>
      <c r="AH566" s="52">
        <f t="shared" si="151"/>
        <v>0</v>
      </c>
      <c r="AI566" s="52">
        <f t="shared" si="152"/>
        <v>0</v>
      </c>
      <c r="AJ566" s="52">
        <f t="shared" si="153"/>
        <v>0</v>
      </c>
      <c r="AK566" s="52">
        <f t="shared" si="154"/>
        <v>0</v>
      </c>
      <c r="AL566" s="52">
        <f t="shared" si="155"/>
        <v>0</v>
      </c>
      <c r="AN566" s="52">
        <f t="shared" si="156"/>
        <v>0</v>
      </c>
      <c r="AO566" s="52">
        <f t="shared" si="157"/>
        <v>0</v>
      </c>
      <c r="AP566" s="52">
        <f t="shared" si="158"/>
        <v>0</v>
      </c>
      <c r="AQ566" s="52">
        <f t="shared" si="159"/>
        <v>0</v>
      </c>
      <c r="AR566" s="52">
        <f t="shared" si="160"/>
        <v>0</v>
      </c>
    </row>
    <row r="567" spans="1:44">
      <c r="A567" s="52">
        <v>197307</v>
      </c>
      <c r="B567" s="52">
        <v>17.97</v>
      </c>
      <c r="C567" s="52">
        <v>10.29</v>
      </c>
      <c r="D567" s="52">
        <v>8.93</v>
      </c>
      <c r="E567" s="52">
        <v>6.38</v>
      </c>
      <c r="F567" s="52">
        <v>2.16</v>
      </c>
      <c r="G567" s="52">
        <v>5.07</v>
      </c>
      <c r="H567" s="52">
        <v>5.04</v>
      </c>
      <c r="I567" s="52">
        <v>7.86</v>
      </c>
      <c r="J567" s="52">
        <v>-5.18</v>
      </c>
      <c r="K567" s="52">
        <v>0.64</v>
      </c>
      <c r="L567" s="52">
        <f t="shared" si="144"/>
        <v>5.68</v>
      </c>
      <c r="M567" s="113">
        <f t="shared" si="145"/>
        <v>1973.5833333333328</v>
      </c>
      <c r="N567" s="52">
        <f t="shared" si="161"/>
        <v>12.123990867097127</v>
      </c>
      <c r="AA567" s="52">
        <v>197307</v>
      </c>
      <c r="AB567" s="52">
        <f t="shared" si="146"/>
        <v>5.04</v>
      </c>
      <c r="AC567" s="52">
        <f t="shared" si="147"/>
        <v>5.74</v>
      </c>
      <c r="AD567" s="52">
        <f t="shared" si="148"/>
        <v>4.4300000000000006</v>
      </c>
      <c r="AE567" s="52">
        <f t="shared" si="149"/>
        <v>17.329999999999998</v>
      </c>
      <c r="AF567" s="52">
        <f t="shared" si="150"/>
        <v>8.2899999999999991</v>
      </c>
      <c r="AH567" s="52">
        <f t="shared" si="151"/>
        <v>0</v>
      </c>
      <c r="AI567" s="52">
        <f t="shared" si="152"/>
        <v>0</v>
      </c>
      <c r="AJ567" s="52">
        <f t="shared" si="153"/>
        <v>0</v>
      </c>
      <c r="AK567" s="52">
        <f t="shared" si="154"/>
        <v>0</v>
      </c>
      <c r="AL567" s="52">
        <f t="shared" si="155"/>
        <v>0</v>
      </c>
      <c r="AN567" s="52">
        <f t="shared" si="156"/>
        <v>0</v>
      </c>
      <c r="AO567" s="52">
        <f t="shared" si="157"/>
        <v>0</v>
      </c>
      <c r="AP567" s="52">
        <f t="shared" si="158"/>
        <v>0</v>
      </c>
      <c r="AQ567" s="52">
        <f t="shared" si="159"/>
        <v>0</v>
      </c>
      <c r="AR567" s="52">
        <f t="shared" si="160"/>
        <v>0</v>
      </c>
    </row>
    <row r="568" spans="1:44">
      <c r="A568" s="52">
        <v>197308</v>
      </c>
      <c r="B568" s="52">
        <v>-3.96</v>
      </c>
      <c r="C568" s="52">
        <v>-5.27</v>
      </c>
      <c r="D568" s="52">
        <v>-4.09</v>
      </c>
      <c r="E568" s="52">
        <v>-3.38</v>
      </c>
      <c r="F568" s="52">
        <v>-2.91</v>
      </c>
      <c r="G568" s="52">
        <v>-0.88</v>
      </c>
      <c r="H568" s="52">
        <v>-3.84</v>
      </c>
      <c r="I568" s="52">
        <v>-2.0499999999999998</v>
      </c>
      <c r="J568" s="52">
        <v>1.19</v>
      </c>
      <c r="K568" s="52">
        <v>0.7</v>
      </c>
      <c r="L568" s="52">
        <f t="shared" si="144"/>
        <v>-3.1399999999999997</v>
      </c>
      <c r="M568" s="113">
        <f t="shared" si="145"/>
        <v>1973.6666666666661</v>
      </c>
      <c r="N568" s="52">
        <f t="shared" si="161"/>
        <v>11.757499347611757</v>
      </c>
      <c r="AA568" s="52">
        <v>197308</v>
      </c>
      <c r="AB568" s="52">
        <f t="shared" si="146"/>
        <v>-3.84</v>
      </c>
      <c r="AC568" s="52">
        <f t="shared" si="147"/>
        <v>-4.08</v>
      </c>
      <c r="AD568" s="52">
        <f t="shared" si="148"/>
        <v>-1.58</v>
      </c>
      <c r="AE568" s="52">
        <f t="shared" si="149"/>
        <v>-4.66</v>
      </c>
      <c r="AF568" s="52">
        <f t="shared" si="150"/>
        <v>-4.79</v>
      </c>
      <c r="AH568" s="52">
        <f t="shared" si="151"/>
        <v>0</v>
      </c>
      <c r="AI568" s="52">
        <f t="shared" si="152"/>
        <v>0</v>
      </c>
      <c r="AJ568" s="52">
        <f t="shared" si="153"/>
        <v>0</v>
      </c>
      <c r="AK568" s="52">
        <f t="shared" si="154"/>
        <v>0</v>
      </c>
      <c r="AL568" s="52">
        <f t="shared" si="155"/>
        <v>0</v>
      </c>
      <c r="AN568" s="52">
        <f t="shared" si="156"/>
        <v>0</v>
      </c>
      <c r="AO568" s="52">
        <f t="shared" si="157"/>
        <v>0</v>
      </c>
      <c r="AP568" s="52">
        <f t="shared" si="158"/>
        <v>0</v>
      </c>
      <c r="AQ568" s="52">
        <f t="shared" si="159"/>
        <v>0</v>
      </c>
      <c r="AR568" s="52">
        <f t="shared" si="160"/>
        <v>0</v>
      </c>
    </row>
    <row r="569" spans="1:44">
      <c r="A569" s="52">
        <v>197309</v>
      </c>
      <c r="B569" s="52">
        <v>11.02</v>
      </c>
      <c r="C569" s="52">
        <v>9.59</v>
      </c>
      <c r="D569" s="52">
        <v>8.44</v>
      </c>
      <c r="E569" s="52">
        <v>2.21</v>
      </c>
      <c r="F569" s="52">
        <v>9.08</v>
      </c>
      <c r="G569" s="52">
        <v>9.02</v>
      </c>
      <c r="H569" s="52">
        <v>4.75</v>
      </c>
      <c r="I569" s="52">
        <v>2.92</v>
      </c>
      <c r="J569" s="52">
        <v>2.11</v>
      </c>
      <c r="K569" s="52">
        <v>0.68</v>
      </c>
      <c r="L569" s="52">
        <f t="shared" si="144"/>
        <v>5.43</v>
      </c>
      <c r="M569" s="113">
        <f t="shared" si="145"/>
        <v>1973.7499999999993</v>
      </c>
      <c r="N569" s="52">
        <f t="shared" si="161"/>
        <v>13.155611315743144</v>
      </c>
      <c r="AA569" s="52">
        <v>197309</v>
      </c>
      <c r="AB569" s="52">
        <f t="shared" si="146"/>
        <v>4.75</v>
      </c>
      <c r="AC569" s="52">
        <f t="shared" si="147"/>
        <v>1.5299999999999998</v>
      </c>
      <c r="AD569" s="52">
        <f t="shared" si="148"/>
        <v>8.34</v>
      </c>
      <c r="AE569" s="52">
        <f t="shared" si="149"/>
        <v>10.34</v>
      </c>
      <c r="AF569" s="52">
        <f t="shared" si="150"/>
        <v>7.76</v>
      </c>
      <c r="AH569" s="52">
        <f t="shared" si="151"/>
        <v>0</v>
      </c>
      <c r="AI569" s="52">
        <f t="shared" si="152"/>
        <v>0</v>
      </c>
      <c r="AJ569" s="52">
        <f t="shared" si="153"/>
        <v>0</v>
      </c>
      <c r="AK569" s="52">
        <f t="shared" si="154"/>
        <v>0</v>
      </c>
      <c r="AL569" s="52">
        <f t="shared" si="155"/>
        <v>0</v>
      </c>
      <c r="AN569" s="52">
        <f t="shared" si="156"/>
        <v>0</v>
      </c>
      <c r="AO569" s="52">
        <f t="shared" si="157"/>
        <v>0</v>
      </c>
      <c r="AP569" s="52">
        <f t="shared" si="158"/>
        <v>0</v>
      </c>
      <c r="AQ569" s="52">
        <f t="shared" si="159"/>
        <v>0</v>
      </c>
      <c r="AR569" s="52">
        <f t="shared" si="160"/>
        <v>0</v>
      </c>
    </row>
    <row r="570" spans="1:44">
      <c r="A570" s="52">
        <v>197310</v>
      </c>
      <c r="B570" s="52">
        <v>-2.39</v>
      </c>
      <c r="C570" s="52">
        <v>0.27</v>
      </c>
      <c r="D570" s="52">
        <v>0.97</v>
      </c>
      <c r="E570" s="52">
        <v>-0.28000000000000003</v>
      </c>
      <c r="F570" s="52">
        <v>-0.22</v>
      </c>
      <c r="G570" s="52">
        <v>-0.15</v>
      </c>
      <c r="H570" s="52">
        <v>-0.86</v>
      </c>
      <c r="I570" s="52">
        <v>-0.17</v>
      </c>
      <c r="J570" s="52">
        <v>1.74</v>
      </c>
      <c r="K570" s="52">
        <v>0.65</v>
      </c>
      <c r="L570" s="52">
        <f t="shared" si="144"/>
        <v>-0.20999999999999996</v>
      </c>
      <c r="M570" s="113">
        <f t="shared" si="145"/>
        <v>1973.8333333333326</v>
      </c>
      <c r="N570" s="52">
        <f t="shared" si="161"/>
        <v>13.092808574314235</v>
      </c>
      <c r="AA570" s="52">
        <v>197310</v>
      </c>
      <c r="AB570" s="52">
        <f t="shared" si="146"/>
        <v>-0.86</v>
      </c>
      <c r="AC570" s="52">
        <f t="shared" si="147"/>
        <v>-0.93</v>
      </c>
      <c r="AD570" s="52">
        <f t="shared" si="148"/>
        <v>-0.8</v>
      </c>
      <c r="AE570" s="52">
        <f t="shared" si="149"/>
        <v>-3.04</v>
      </c>
      <c r="AF570" s="52">
        <f t="shared" si="150"/>
        <v>0.31999999999999995</v>
      </c>
      <c r="AH570" s="52">
        <f t="shared" si="151"/>
        <v>0</v>
      </c>
      <c r="AI570" s="52">
        <f t="shared" si="152"/>
        <v>0</v>
      </c>
      <c r="AJ570" s="52">
        <f t="shared" si="153"/>
        <v>0</v>
      </c>
      <c r="AK570" s="52">
        <f t="shared" si="154"/>
        <v>0</v>
      </c>
      <c r="AL570" s="52">
        <f t="shared" si="155"/>
        <v>0</v>
      </c>
      <c r="AN570" s="52">
        <f t="shared" si="156"/>
        <v>0</v>
      </c>
      <c r="AO570" s="52">
        <f t="shared" si="157"/>
        <v>0</v>
      </c>
      <c r="AP570" s="52">
        <f t="shared" si="158"/>
        <v>0</v>
      </c>
      <c r="AQ570" s="52">
        <f t="shared" si="159"/>
        <v>0</v>
      </c>
      <c r="AR570" s="52">
        <f t="shared" si="160"/>
        <v>0</v>
      </c>
    </row>
    <row r="571" spans="1:44">
      <c r="A571" s="52">
        <v>197311</v>
      </c>
      <c r="B571" s="52">
        <v>-22.56</v>
      </c>
      <c r="C571" s="52">
        <v>-17.760000000000002</v>
      </c>
      <c r="D571" s="52">
        <v>-16.18</v>
      </c>
      <c r="E571" s="52">
        <v>-12.49</v>
      </c>
      <c r="F571" s="52">
        <v>-10.029999999999999</v>
      </c>
      <c r="G571" s="52">
        <v>-10.86</v>
      </c>
      <c r="H571" s="52">
        <v>-12.74</v>
      </c>
      <c r="I571" s="52">
        <v>-7.71</v>
      </c>
      <c r="J571" s="52">
        <v>4.01</v>
      </c>
      <c r="K571" s="52">
        <v>0.56000000000000005</v>
      </c>
      <c r="L571" s="52">
        <f t="shared" si="144"/>
        <v>-12.18</v>
      </c>
      <c r="M571" s="113">
        <f t="shared" si="145"/>
        <v>1973.9166666666658</v>
      </c>
      <c r="N571" s="52">
        <f t="shared" si="161"/>
        <v>16.393484293240629</v>
      </c>
      <c r="AA571" s="52">
        <v>197311</v>
      </c>
      <c r="AB571" s="52">
        <f t="shared" si="146"/>
        <v>-12.74</v>
      </c>
      <c r="AC571" s="52">
        <f t="shared" si="147"/>
        <v>-13.05</v>
      </c>
      <c r="AD571" s="52">
        <f t="shared" si="148"/>
        <v>-11.42</v>
      </c>
      <c r="AE571" s="52">
        <f t="shared" si="149"/>
        <v>-23.119999999999997</v>
      </c>
      <c r="AF571" s="52">
        <f t="shared" si="150"/>
        <v>-16.739999999999998</v>
      </c>
      <c r="AH571" s="52">
        <f t="shared" si="151"/>
        <v>0</v>
      </c>
      <c r="AI571" s="52">
        <f t="shared" si="152"/>
        <v>0</v>
      </c>
      <c r="AJ571" s="52">
        <f t="shared" si="153"/>
        <v>0</v>
      </c>
      <c r="AK571" s="52">
        <f t="shared" si="154"/>
        <v>-23.119999999999997</v>
      </c>
      <c r="AL571" s="52">
        <f t="shared" si="155"/>
        <v>0</v>
      </c>
      <c r="AN571" s="52">
        <f t="shared" si="156"/>
        <v>-12.74</v>
      </c>
      <c r="AO571" s="52">
        <f t="shared" si="157"/>
        <v>-13.05</v>
      </c>
      <c r="AP571" s="52">
        <f t="shared" si="158"/>
        <v>0</v>
      </c>
      <c r="AQ571" s="52">
        <f t="shared" si="159"/>
        <v>-23.119999999999997</v>
      </c>
      <c r="AR571" s="52">
        <f t="shared" si="160"/>
        <v>-16.739999999999998</v>
      </c>
    </row>
    <row r="572" spans="1:44">
      <c r="A572" s="52">
        <v>197312</v>
      </c>
      <c r="B572" s="52">
        <v>-2.5099999999999998</v>
      </c>
      <c r="C572" s="52">
        <v>-2.36</v>
      </c>
      <c r="D572" s="52">
        <v>-1.27</v>
      </c>
      <c r="E572" s="52">
        <v>-1.4</v>
      </c>
      <c r="F572" s="52">
        <v>5.42</v>
      </c>
      <c r="G572" s="52">
        <v>5.84</v>
      </c>
      <c r="H572" s="52">
        <v>0.57999999999999996</v>
      </c>
      <c r="I572" s="52">
        <v>-5.33</v>
      </c>
      <c r="J572" s="52">
        <v>4.24</v>
      </c>
      <c r="K572" s="52">
        <v>0.64</v>
      </c>
      <c r="L572" s="52">
        <f t="shared" si="144"/>
        <v>1.22</v>
      </c>
      <c r="M572" s="113">
        <f t="shared" si="145"/>
        <v>1973.9999999999991</v>
      </c>
      <c r="N572" s="52">
        <f t="shared" si="161"/>
        <v>16.385971827367236</v>
      </c>
      <c r="AA572" s="52">
        <v>197312</v>
      </c>
      <c r="AB572" s="52">
        <f t="shared" si="146"/>
        <v>0.57999999999999996</v>
      </c>
      <c r="AC572" s="52">
        <f t="shared" si="147"/>
        <v>-2.04</v>
      </c>
      <c r="AD572" s="52">
        <f t="shared" si="148"/>
        <v>5.2</v>
      </c>
      <c r="AE572" s="52">
        <f t="shared" si="149"/>
        <v>-3.15</v>
      </c>
      <c r="AF572" s="52">
        <f t="shared" si="150"/>
        <v>-1.9100000000000001</v>
      </c>
      <c r="AH572" s="52">
        <f t="shared" si="151"/>
        <v>0</v>
      </c>
      <c r="AI572" s="52">
        <f t="shared" si="152"/>
        <v>0</v>
      </c>
      <c r="AJ572" s="52">
        <f t="shared" si="153"/>
        <v>0</v>
      </c>
      <c r="AK572" s="52">
        <f t="shared" si="154"/>
        <v>0</v>
      </c>
      <c r="AL572" s="52">
        <f t="shared" si="155"/>
        <v>0</v>
      </c>
      <c r="AN572" s="52">
        <f t="shared" si="156"/>
        <v>0</v>
      </c>
      <c r="AO572" s="52">
        <f t="shared" si="157"/>
        <v>0</v>
      </c>
      <c r="AP572" s="52">
        <f t="shared" si="158"/>
        <v>0</v>
      </c>
      <c r="AQ572" s="52">
        <f t="shared" si="159"/>
        <v>0</v>
      </c>
      <c r="AR572" s="52">
        <f t="shared" si="160"/>
        <v>0</v>
      </c>
    </row>
    <row r="573" spans="1:44">
      <c r="A573" s="52">
        <v>197401</v>
      </c>
      <c r="B573" s="52">
        <v>7.72</v>
      </c>
      <c r="C573" s="52">
        <v>10.29</v>
      </c>
      <c r="D573" s="52">
        <v>13.9</v>
      </c>
      <c r="E573" s="52">
        <v>-1.0900000000000001</v>
      </c>
      <c r="F573" s="52">
        <v>-1.06</v>
      </c>
      <c r="G573" s="52">
        <v>4.45</v>
      </c>
      <c r="H573" s="52">
        <v>-0.17</v>
      </c>
      <c r="I573" s="52">
        <v>9.8699999999999992</v>
      </c>
      <c r="J573" s="52">
        <v>5.86</v>
      </c>
      <c r="K573" s="52">
        <v>0.63</v>
      </c>
      <c r="L573" s="52">
        <f t="shared" si="144"/>
        <v>0.45999999999999996</v>
      </c>
      <c r="M573" s="113">
        <f t="shared" si="145"/>
        <v>1974.0833333333333</v>
      </c>
      <c r="N573" s="52">
        <f t="shared" si="161"/>
        <v>16.461269143604383</v>
      </c>
      <c r="AA573" s="52">
        <v>197401</v>
      </c>
      <c r="AB573" s="52">
        <f t="shared" si="146"/>
        <v>-0.17</v>
      </c>
      <c r="AC573" s="52">
        <f t="shared" si="147"/>
        <v>-1.7200000000000002</v>
      </c>
      <c r="AD573" s="52">
        <f t="shared" si="148"/>
        <v>3.8200000000000003</v>
      </c>
      <c r="AE573" s="52">
        <f t="shared" si="149"/>
        <v>7.09</v>
      </c>
      <c r="AF573" s="52">
        <f t="shared" si="150"/>
        <v>13.27</v>
      </c>
      <c r="AH573" s="52">
        <f t="shared" si="151"/>
        <v>0</v>
      </c>
      <c r="AI573" s="52">
        <f t="shared" si="152"/>
        <v>0</v>
      </c>
      <c r="AJ573" s="52">
        <f t="shared" si="153"/>
        <v>0</v>
      </c>
      <c r="AK573" s="52">
        <f t="shared" si="154"/>
        <v>0</v>
      </c>
      <c r="AL573" s="52">
        <f t="shared" si="155"/>
        <v>0</v>
      </c>
      <c r="AN573" s="52">
        <f t="shared" si="156"/>
        <v>0</v>
      </c>
      <c r="AO573" s="52">
        <f t="shared" si="157"/>
        <v>0</v>
      </c>
      <c r="AP573" s="52">
        <f t="shared" si="158"/>
        <v>0</v>
      </c>
      <c r="AQ573" s="52">
        <f t="shared" si="159"/>
        <v>0</v>
      </c>
      <c r="AR573" s="52">
        <f t="shared" si="160"/>
        <v>0</v>
      </c>
    </row>
    <row r="574" spans="1:44">
      <c r="A574" s="52">
        <v>197402</v>
      </c>
      <c r="B574" s="52">
        <v>0.05</v>
      </c>
      <c r="C574" s="52">
        <v>0.35</v>
      </c>
      <c r="D574" s="52">
        <v>1.96</v>
      </c>
      <c r="E574" s="52">
        <v>-1.08</v>
      </c>
      <c r="F574" s="52">
        <v>1.3</v>
      </c>
      <c r="G574" s="52">
        <v>2.11</v>
      </c>
      <c r="H574" s="52">
        <v>-0.48</v>
      </c>
      <c r="I574" s="52">
        <v>0.01</v>
      </c>
      <c r="J574" s="52">
        <v>2.5499999999999998</v>
      </c>
      <c r="K574" s="52">
        <v>0.57999999999999996</v>
      </c>
      <c r="L574" s="52">
        <f t="shared" si="144"/>
        <v>9.9999999999999978E-2</v>
      </c>
      <c r="M574" s="113">
        <f t="shared" si="145"/>
        <v>1974.1666666666665</v>
      </c>
      <c r="N574" s="52">
        <f t="shared" si="161"/>
        <v>16.203309145749433</v>
      </c>
      <c r="AA574" s="52">
        <v>197402</v>
      </c>
      <c r="AB574" s="52">
        <f t="shared" si="146"/>
        <v>-0.48</v>
      </c>
      <c r="AC574" s="52">
        <f t="shared" si="147"/>
        <v>-1.6600000000000001</v>
      </c>
      <c r="AD574" s="52">
        <f t="shared" si="148"/>
        <v>1.5299999999999998</v>
      </c>
      <c r="AE574" s="52">
        <f t="shared" si="149"/>
        <v>-0.52999999999999992</v>
      </c>
      <c r="AF574" s="52">
        <f t="shared" si="150"/>
        <v>1.38</v>
      </c>
      <c r="AH574" s="52">
        <f t="shared" si="151"/>
        <v>0</v>
      </c>
      <c r="AI574" s="52">
        <f t="shared" si="152"/>
        <v>0</v>
      </c>
      <c r="AJ574" s="52">
        <f t="shared" si="153"/>
        <v>0</v>
      </c>
      <c r="AK574" s="52">
        <f t="shared" si="154"/>
        <v>0</v>
      </c>
      <c r="AL574" s="52">
        <f t="shared" si="155"/>
        <v>0</v>
      </c>
      <c r="AN574" s="52">
        <f t="shared" si="156"/>
        <v>0</v>
      </c>
      <c r="AO574" s="52">
        <f t="shared" si="157"/>
        <v>0</v>
      </c>
      <c r="AP574" s="52">
        <f t="shared" si="158"/>
        <v>0</v>
      </c>
      <c r="AQ574" s="52">
        <f t="shared" si="159"/>
        <v>0</v>
      </c>
      <c r="AR574" s="52">
        <f t="shared" si="160"/>
        <v>0</v>
      </c>
    </row>
    <row r="575" spans="1:44">
      <c r="A575" s="52">
        <v>197403</v>
      </c>
      <c r="B575" s="52">
        <v>-0.45</v>
      </c>
      <c r="C575" s="52">
        <v>-0.7</v>
      </c>
      <c r="D575" s="52">
        <v>0.47</v>
      </c>
      <c r="E575" s="52">
        <v>-1.76</v>
      </c>
      <c r="F575" s="52">
        <v>-3.51</v>
      </c>
      <c r="G575" s="52">
        <v>-2.86</v>
      </c>
      <c r="H575" s="52">
        <v>-2.81</v>
      </c>
      <c r="I575" s="52">
        <v>2.4900000000000002</v>
      </c>
      <c r="J575" s="52">
        <v>-0.09</v>
      </c>
      <c r="K575" s="52">
        <v>0.56000000000000005</v>
      </c>
      <c r="L575" s="52">
        <f t="shared" si="144"/>
        <v>-2.25</v>
      </c>
      <c r="M575" s="113">
        <f t="shared" si="145"/>
        <v>1974.2499999999998</v>
      </c>
      <c r="N575" s="52">
        <f t="shared" si="161"/>
        <v>16.242915938396596</v>
      </c>
      <c r="AA575" s="52">
        <v>197403</v>
      </c>
      <c r="AB575" s="52">
        <f t="shared" si="146"/>
        <v>-2.81</v>
      </c>
      <c r="AC575" s="52">
        <f t="shared" si="147"/>
        <v>-2.3200000000000003</v>
      </c>
      <c r="AD575" s="52">
        <f t="shared" si="148"/>
        <v>-3.42</v>
      </c>
      <c r="AE575" s="52">
        <f t="shared" si="149"/>
        <v>-1.01</v>
      </c>
      <c r="AF575" s="52">
        <f t="shared" si="150"/>
        <v>-9.000000000000008E-2</v>
      </c>
      <c r="AH575" s="52">
        <f t="shared" si="151"/>
        <v>0</v>
      </c>
      <c r="AI575" s="52">
        <f t="shared" si="152"/>
        <v>0</v>
      </c>
      <c r="AJ575" s="52">
        <f t="shared" si="153"/>
        <v>0</v>
      </c>
      <c r="AK575" s="52">
        <f t="shared" si="154"/>
        <v>0</v>
      </c>
      <c r="AL575" s="52">
        <f t="shared" si="155"/>
        <v>0</v>
      </c>
      <c r="AN575" s="52">
        <f t="shared" si="156"/>
        <v>0</v>
      </c>
      <c r="AO575" s="52">
        <f t="shared" si="157"/>
        <v>0</v>
      </c>
      <c r="AP575" s="52">
        <f t="shared" si="158"/>
        <v>0</v>
      </c>
      <c r="AQ575" s="52">
        <f t="shared" si="159"/>
        <v>0</v>
      </c>
      <c r="AR575" s="52">
        <f t="shared" si="160"/>
        <v>0</v>
      </c>
    </row>
    <row r="576" spans="1:44">
      <c r="A576" s="52">
        <v>197404</v>
      </c>
      <c r="B576" s="52">
        <v>-6.4</v>
      </c>
      <c r="C576" s="52">
        <v>-5.86</v>
      </c>
      <c r="D576" s="52">
        <v>-3.67</v>
      </c>
      <c r="E576" s="52">
        <v>-3.59</v>
      </c>
      <c r="F576" s="52">
        <v>-5.89</v>
      </c>
      <c r="G576" s="52">
        <v>-4.29</v>
      </c>
      <c r="H576" s="52">
        <v>-5.29</v>
      </c>
      <c r="I576" s="52">
        <v>-0.72</v>
      </c>
      <c r="J576" s="52">
        <v>1.01</v>
      </c>
      <c r="K576" s="52">
        <v>0.75</v>
      </c>
      <c r="L576" s="52">
        <f t="shared" si="144"/>
        <v>-4.54</v>
      </c>
      <c r="M576" s="113">
        <f t="shared" si="145"/>
        <v>1974.333333333333</v>
      </c>
      <c r="N576" s="52">
        <f t="shared" si="161"/>
        <v>16.143722675336743</v>
      </c>
      <c r="AA576" s="52">
        <v>197404</v>
      </c>
      <c r="AB576" s="52">
        <f t="shared" si="146"/>
        <v>-5.29</v>
      </c>
      <c r="AC576" s="52">
        <f t="shared" si="147"/>
        <v>-4.34</v>
      </c>
      <c r="AD576" s="52">
        <f t="shared" si="148"/>
        <v>-5.04</v>
      </c>
      <c r="AE576" s="52">
        <f t="shared" si="149"/>
        <v>-7.15</v>
      </c>
      <c r="AF576" s="52">
        <f t="shared" si="150"/>
        <v>-4.42</v>
      </c>
      <c r="AH576" s="52">
        <f t="shared" si="151"/>
        <v>0</v>
      </c>
      <c r="AI576" s="52">
        <f t="shared" si="152"/>
        <v>0</v>
      </c>
      <c r="AJ576" s="52">
        <f t="shared" si="153"/>
        <v>0</v>
      </c>
      <c r="AK576" s="52">
        <f t="shared" si="154"/>
        <v>0</v>
      </c>
      <c r="AL576" s="52">
        <f t="shared" si="155"/>
        <v>0</v>
      </c>
      <c r="AN576" s="52">
        <f t="shared" si="156"/>
        <v>0</v>
      </c>
      <c r="AO576" s="52">
        <f t="shared" si="157"/>
        <v>0</v>
      </c>
      <c r="AP576" s="52">
        <f t="shared" si="158"/>
        <v>0</v>
      </c>
      <c r="AQ576" s="52">
        <f t="shared" si="159"/>
        <v>0</v>
      </c>
      <c r="AR576" s="52">
        <f t="shared" si="160"/>
        <v>0</v>
      </c>
    </row>
    <row r="577" spans="1:44">
      <c r="A577" s="52">
        <v>197405</v>
      </c>
      <c r="B577" s="52">
        <v>-7.2</v>
      </c>
      <c r="C577" s="52">
        <v>-8</v>
      </c>
      <c r="D577" s="52">
        <v>-6.76</v>
      </c>
      <c r="E577" s="52">
        <v>-1.57</v>
      </c>
      <c r="F577" s="52">
        <v>-5.1100000000000003</v>
      </c>
      <c r="G577" s="52">
        <v>-6.15</v>
      </c>
      <c r="H577" s="52">
        <v>-4.67</v>
      </c>
      <c r="I577" s="52">
        <v>-3.04</v>
      </c>
      <c r="J577" s="52">
        <v>-2.0699999999999998</v>
      </c>
      <c r="K577" s="52">
        <v>0.75</v>
      </c>
      <c r="L577" s="52">
        <f t="shared" si="144"/>
        <v>-3.92</v>
      </c>
      <c r="M577" s="113">
        <f t="shared" si="145"/>
        <v>1974.4166666666663</v>
      </c>
      <c r="N577" s="52">
        <f t="shared" si="161"/>
        <v>16.380423737442868</v>
      </c>
      <c r="AA577" s="52">
        <v>197405</v>
      </c>
      <c r="AB577" s="52">
        <f t="shared" si="146"/>
        <v>-4.67</v>
      </c>
      <c r="AC577" s="52">
        <f t="shared" si="147"/>
        <v>-2.3200000000000003</v>
      </c>
      <c r="AD577" s="52">
        <f t="shared" si="148"/>
        <v>-6.9</v>
      </c>
      <c r="AE577" s="52">
        <f t="shared" si="149"/>
        <v>-7.95</v>
      </c>
      <c r="AF577" s="52">
        <f t="shared" si="150"/>
        <v>-7.51</v>
      </c>
      <c r="AH577" s="52">
        <f t="shared" si="151"/>
        <v>0</v>
      </c>
      <c r="AI577" s="52">
        <f t="shared" si="152"/>
        <v>0</v>
      </c>
      <c r="AJ577" s="52">
        <f t="shared" si="153"/>
        <v>0</v>
      </c>
      <c r="AK577" s="52">
        <f t="shared" si="154"/>
        <v>0</v>
      </c>
      <c r="AL577" s="52">
        <f t="shared" si="155"/>
        <v>0</v>
      </c>
      <c r="AN577" s="52">
        <f t="shared" si="156"/>
        <v>0</v>
      </c>
      <c r="AO577" s="52">
        <f t="shared" si="157"/>
        <v>0</v>
      </c>
      <c r="AP577" s="52">
        <f t="shared" si="158"/>
        <v>0</v>
      </c>
      <c r="AQ577" s="52">
        <f t="shared" si="159"/>
        <v>0</v>
      </c>
      <c r="AR577" s="52">
        <f t="shared" si="160"/>
        <v>0</v>
      </c>
    </row>
    <row r="578" spans="1:44">
      <c r="A578" s="52">
        <v>197406</v>
      </c>
      <c r="B578" s="52">
        <v>-3.2</v>
      </c>
      <c r="C578" s="52">
        <v>-2.4</v>
      </c>
      <c r="D578" s="52">
        <v>-1.21</v>
      </c>
      <c r="E578" s="52">
        <v>-2.0499999999999998</v>
      </c>
      <c r="F578" s="52">
        <v>-1.73</v>
      </c>
      <c r="G578" s="52">
        <v>-2.5</v>
      </c>
      <c r="H578" s="52">
        <v>-2.83</v>
      </c>
      <c r="I578" s="52">
        <v>-0.18</v>
      </c>
      <c r="J578" s="52">
        <v>0.77</v>
      </c>
      <c r="K578" s="52">
        <v>0.6</v>
      </c>
      <c r="L578" s="52">
        <f t="shared" si="144"/>
        <v>-2.23</v>
      </c>
      <c r="M578" s="113">
        <f t="shared" si="145"/>
        <v>1974.4999999999995</v>
      </c>
      <c r="N578" s="52">
        <f t="shared" si="161"/>
        <v>16.406165138308662</v>
      </c>
      <c r="AA578" s="52">
        <v>197406</v>
      </c>
      <c r="AB578" s="52">
        <f t="shared" si="146"/>
        <v>-2.83</v>
      </c>
      <c r="AC578" s="52">
        <f t="shared" si="147"/>
        <v>-2.65</v>
      </c>
      <c r="AD578" s="52">
        <f t="shared" si="148"/>
        <v>-3.1</v>
      </c>
      <c r="AE578" s="52">
        <f t="shared" si="149"/>
        <v>-3.8000000000000003</v>
      </c>
      <c r="AF578" s="52">
        <f t="shared" si="150"/>
        <v>-1.81</v>
      </c>
      <c r="AH578" s="52">
        <f t="shared" si="151"/>
        <v>0</v>
      </c>
      <c r="AI578" s="52">
        <f t="shared" si="152"/>
        <v>0</v>
      </c>
      <c r="AJ578" s="52">
        <f t="shared" si="153"/>
        <v>0</v>
      </c>
      <c r="AK578" s="52">
        <f t="shared" si="154"/>
        <v>0</v>
      </c>
      <c r="AL578" s="52">
        <f t="shared" si="155"/>
        <v>0</v>
      </c>
      <c r="AN578" s="52">
        <f t="shared" si="156"/>
        <v>0</v>
      </c>
      <c r="AO578" s="52">
        <f t="shared" si="157"/>
        <v>0</v>
      </c>
      <c r="AP578" s="52">
        <f t="shared" si="158"/>
        <v>0</v>
      </c>
      <c r="AQ578" s="52">
        <f t="shared" si="159"/>
        <v>0</v>
      </c>
      <c r="AR578" s="52">
        <f t="shared" si="160"/>
        <v>0</v>
      </c>
    </row>
    <row r="579" spans="1:44">
      <c r="A579" s="52">
        <v>197407</v>
      </c>
      <c r="B579" s="52">
        <v>-6.72</v>
      </c>
      <c r="C579" s="52">
        <v>-4.2300000000000004</v>
      </c>
      <c r="D579" s="52">
        <v>-2.97</v>
      </c>
      <c r="E579" s="52">
        <v>-9.43</v>
      </c>
      <c r="F579" s="52">
        <v>-4.41</v>
      </c>
      <c r="G579" s="52">
        <v>-2.75</v>
      </c>
      <c r="H579" s="52">
        <v>-8.0500000000000007</v>
      </c>
      <c r="I579" s="52">
        <v>0.89</v>
      </c>
      <c r="J579" s="52">
        <v>5.22</v>
      </c>
      <c r="K579" s="52">
        <v>0.7</v>
      </c>
      <c r="L579" s="52">
        <f t="shared" ref="L579:L642" si="162">H579+K579</f>
        <v>-7.3500000000000005</v>
      </c>
      <c r="M579" s="113">
        <f t="shared" ref="M579:M642" si="163">INT(A579/100)+ (A579/100-INT(A579/100))/0.12</f>
        <v>1974.5833333333328</v>
      </c>
      <c r="N579" s="52">
        <f t="shared" si="161"/>
        <v>15.526311685183142</v>
      </c>
      <c r="AA579" s="52">
        <v>197407</v>
      </c>
      <c r="AB579" s="52">
        <f t="shared" ref="AB579:AB642" si="164">H579</f>
        <v>-8.0500000000000007</v>
      </c>
      <c r="AC579" s="52">
        <f t="shared" ref="AC579:AC642" si="165">E579-$K579</f>
        <v>-10.129999999999999</v>
      </c>
      <c r="AD579" s="52">
        <f t="shared" ref="AD579:AD642" si="166">G579-$K579</f>
        <v>-3.45</v>
      </c>
      <c r="AE579" s="52">
        <f t="shared" ref="AE579:AE642" si="167">B579-$K579</f>
        <v>-7.42</v>
      </c>
      <c r="AF579" s="52">
        <f t="shared" ref="AF579:AF642" si="168">D579-$K579</f>
        <v>-3.67</v>
      </c>
      <c r="AH579" s="52">
        <f t="shared" ref="AH579:AH642" si="169">IF(AB579&lt;=AB$1093,AB579,0)</f>
        <v>0</v>
      </c>
      <c r="AI579" s="52">
        <f t="shared" ref="AI579:AI642" si="170">IF(AC579&lt;=AC$1093,AC579,0)</f>
        <v>0</v>
      </c>
      <c r="AJ579" s="52">
        <f t="shared" ref="AJ579:AJ642" si="171">IF(AD579&lt;=AD$1093,AD579,0)</f>
        <v>0</v>
      </c>
      <c r="AK579" s="52">
        <f t="shared" ref="AK579:AK642" si="172">IF(AE579&lt;=AE$1093,AE579,0)</f>
        <v>0</v>
      </c>
      <c r="AL579" s="52">
        <f t="shared" ref="AL579:AL642" si="173">IF(AF579&lt;=AF$1093,AF579,0)</f>
        <v>0</v>
      </c>
      <c r="AN579" s="52">
        <f t="shared" ref="AN579:AN642" si="174">IF(AB579&lt;=AB$1094,AB579,0)</f>
        <v>0</v>
      </c>
      <c r="AO579" s="52">
        <f t="shared" ref="AO579:AO642" si="175">IF(AC579&lt;=AC$1094,AC579,0)</f>
        <v>0</v>
      </c>
      <c r="AP579" s="52">
        <f t="shared" ref="AP579:AP642" si="176">IF(AD579&lt;=AD$1094,AD579,0)</f>
        <v>0</v>
      </c>
      <c r="AQ579" s="52">
        <f t="shared" ref="AQ579:AQ642" si="177">IF(AE579&lt;=AE$1094,AE579,0)</f>
        <v>0</v>
      </c>
      <c r="AR579" s="52">
        <f t="shared" ref="AR579:AR642" si="178">IF(AF579&lt;=AF$1094,AF579,0)</f>
        <v>0</v>
      </c>
    </row>
    <row r="580" spans="1:44">
      <c r="A580" s="52">
        <v>197408</v>
      </c>
      <c r="B580" s="52">
        <v>-9.5399999999999991</v>
      </c>
      <c r="C580" s="52">
        <v>-7.97</v>
      </c>
      <c r="D580" s="52">
        <v>-7.39</v>
      </c>
      <c r="E580" s="52">
        <v>-10.07</v>
      </c>
      <c r="F580" s="52">
        <v>-5.65</v>
      </c>
      <c r="G580" s="52">
        <v>-7.08</v>
      </c>
      <c r="H580" s="52">
        <v>-9.35</v>
      </c>
      <c r="I580" s="52">
        <v>-0.7</v>
      </c>
      <c r="J580" s="52">
        <v>2.57</v>
      </c>
      <c r="K580" s="52">
        <v>0.6</v>
      </c>
      <c r="L580" s="52">
        <f t="shared" si="162"/>
        <v>-8.75</v>
      </c>
      <c r="M580" s="113">
        <f t="shared" si="163"/>
        <v>1974.6666666666661</v>
      </c>
      <c r="N580" s="52">
        <f t="shared" si="161"/>
        <v>16.766455688774428</v>
      </c>
      <c r="AA580" s="52">
        <v>197408</v>
      </c>
      <c r="AB580" s="52">
        <f t="shared" si="164"/>
        <v>-9.35</v>
      </c>
      <c r="AC580" s="52">
        <f t="shared" si="165"/>
        <v>-10.67</v>
      </c>
      <c r="AD580" s="52">
        <f t="shared" si="166"/>
        <v>-7.68</v>
      </c>
      <c r="AE580" s="52">
        <f t="shared" si="167"/>
        <v>-10.139999999999999</v>
      </c>
      <c r="AF580" s="52">
        <f t="shared" si="168"/>
        <v>-7.9899999999999993</v>
      </c>
      <c r="AH580" s="52">
        <f t="shared" si="169"/>
        <v>0</v>
      </c>
      <c r="AI580" s="52">
        <f t="shared" si="170"/>
        <v>0</v>
      </c>
      <c r="AJ580" s="52">
        <f t="shared" si="171"/>
        <v>0</v>
      </c>
      <c r="AK580" s="52">
        <f t="shared" si="172"/>
        <v>0</v>
      </c>
      <c r="AL580" s="52">
        <f t="shared" si="173"/>
        <v>0</v>
      </c>
      <c r="AN580" s="52">
        <f t="shared" si="174"/>
        <v>0</v>
      </c>
      <c r="AO580" s="52">
        <f t="shared" si="175"/>
        <v>0</v>
      </c>
      <c r="AP580" s="52">
        <f t="shared" si="176"/>
        <v>0</v>
      </c>
      <c r="AQ580" s="52">
        <f t="shared" si="177"/>
        <v>0</v>
      </c>
      <c r="AR580" s="52">
        <f t="shared" si="178"/>
        <v>0</v>
      </c>
    </row>
    <row r="581" spans="1:44">
      <c r="A581" s="52">
        <v>197409</v>
      </c>
      <c r="B581" s="52">
        <v>-11.81</v>
      </c>
      <c r="C581" s="52">
        <v>-7.04</v>
      </c>
      <c r="D581" s="52">
        <v>-7.28</v>
      </c>
      <c r="E581" s="52">
        <v>-13.67</v>
      </c>
      <c r="F581" s="52">
        <v>-6.07</v>
      </c>
      <c r="G581" s="52">
        <v>-7.18</v>
      </c>
      <c r="H581" s="52">
        <v>-11.77</v>
      </c>
      <c r="I581" s="52">
        <v>0.26</v>
      </c>
      <c r="J581" s="52">
        <v>5.52</v>
      </c>
      <c r="K581" s="52">
        <v>0.81</v>
      </c>
      <c r="L581" s="52">
        <f t="shared" si="162"/>
        <v>-10.959999999999999</v>
      </c>
      <c r="M581" s="113">
        <f t="shared" si="163"/>
        <v>1974.7499999999993</v>
      </c>
      <c r="N581" s="52">
        <f t="shared" si="161"/>
        <v>16.028247791718449</v>
      </c>
      <c r="AA581" s="52">
        <v>197409</v>
      </c>
      <c r="AB581" s="52">
        <f t="shared" si="164"/>
        <v>-11.77</v>
      </c>
      <c r="AC581" s="52">
        <f t="shared" si="165"/>
        <v>-14.48</v>
      </c>
      <c r="AD581" s="52">
        <f t="shared" si="166"/>
        <v>-7.99</v>
      </c>
      <c r="AE581" s="52">
        <f t="shared" si="167"/>
        <v>-12.620000000000001</v>
      </c>
      <c r="AF581" s="52">
        <f t="shared" si="168"/>
        <v>-8.09</v>
      </c>
      <c r="AH581" s="52">
        <f t="shared" si="169"/>
        <v>0</v>
      </c>
      <c r="AI581" s="52">
        <f t="shared" si="170"/>
        <v>0</v>
      </c>
      <c r="AJ581" s="52">
        <f t="shared" si="171"/>
        <v>0</v>
      </c>
      <c r="AK581" s="52">
        <f t="shared" si="172"/>
        <v>0</v>
      </c>
      <c r="AL581" s="52">
        <f t="shared" si="173"/>
        <v>0</v>
      </c>
      <c r="AN581" s="52">
        <f t="shared" si="174"/>
        <v>-11.77</v>
      </c>
      <c r="AO581" s="52">
        <f t="shared" si="175"/>
        <v>-14.48</v>
      </c>
      <c r="AP581" s="52">
        <f t="shared" si="176"/>
        <v>0</v>
      </c>
      <c r="AQ581" s="52">
        <f t="shared" si="177"/>
        <v>0</v>
      </c>
      <c r="AR581" s="52">
        <f t="shared" si="178"/>
        <v>0</v>
      </c>
    </row>
    <row r="582" spans="1:44">
      <c r="A582" s="52">
        <v>197410</v>
      </c>
      <c r="B582" s="52">
        <v>14.18</v>
      </c>
      <c r="C582" s="52">
        <v>7.64</v>
      </c>
      <c r="D582" s="52">
        <v>8.2200000000000006</v>
      </c>
      <c r="E582" s="52">
        <v>21.39</v>
      </c>
      <c r="F582" s="52">
        <v>11.26</v>
      </c>
      <c r="G582" s="52">
        <v>7.9</v>
      </c>
      <c r="H582" s="52">
        <v>16.100000000000001</v>
      </c>
      <c r="I582" s="52">
        <v>-3.5</v>
      </c>
      <c r="J582" s="52">
        <v>-9.7200000000000006</v>
      </c>
      <c r="K582" s="52">
        <v>0.51</v>
      </c>
      <c r="L582" s="52">
        <f t="shared" si="162"/>
        <v>16.610000000000003</v>
      </c>
      <c r="M582" s="113">
        <f t="shared" si="163"/>
        <v>1974.8333333333326</v>
      </c>
      <c r="N582" s="52">
        <f t="shared" si="161"/>
        <v>26.323580856162202</v>
      </c>
      <c r="AA582" s="52">
        <v>197410</v>
      </c>
      <c r="AB582" s="52">
        <f t="shared" si="164"/>
        <v>16.100000000000001</v>
      </c>
      <c r="AC582" s="52">
        <f t="shared" si="165"/>
        <v>20.88</v>
      </c>
      <c r="AD582" s="52">
        <f t="shared" si="166"/>
        <v>7.3900000000000006</v>
      </c>
      <c r="AE582" s="52">
        <f t="shared" si="167"/>
        <v>13.67</v>
      </c>
      <c r="AF582" s="52">
        <f t="shared" si="168"/>
        <v>7.7100000000000009</v>
      </c>
      <c r="AH582" s="52">
        <f t="shared" si="169"/>
        <v>0</v>
      </c>
      <c r="AI582" s="52">
        <f t="shared" si="170"/>
        <v>0</v>
      </c>
      <c r="AJ582" s="52">
        <f t="shared" si="171"/>
        <v>0</v>
      </c>
      <c r="AK582" s="52">
        <f t="shared" si="172"/>
        <v>0</v>
      </c>
      <c r="AL582" s="52">
        <f t="shared" si="173"/>
        <v>0</v>
      </c>
      <c r="AN582" s="52">
        <f t="shared" si="174"/>
        <v>0</v>
      </c>
      <c r="AO582" s="52">
        <f t="shared" si="175"/>
        <v>0</v>
      </c>
      <c r="AP582" s="52">
        <f t="shared" si="176"/>
        <v>0</v>
      </c>
      <c r="AQ582" s="52">
        <f t="shared" si="177"/>
        <v>0</v>
      </c>
      <c r="AR582" s="52">
        <f t="shared" si="178"/>
        <v>0</v>
      </c>
    </row>
    <row r="583" spans="1:44">
      <c r="A583" s="52">
        <v>197411</v>
      </c>
      <c r="B583" s="52">
        <v>-5.22</v>
      </c>
      <c r="C583" s="52">
        <v>-4.34</v>
      </c>
      <c r="D583" s="52">
        <v>-5.46</v>
      </c>
      <c r="E583" s="52">
        <v>-4.03</v>
      </c>
      <c r="F583" s="52">
        <v>-3.46</v>
      </c>
      <c r="G583" s="52">
        <v>-3.96</v>
      </c>
      <c r="H583" s="52">
        <v>-4.51</v>
      </c>
      <c r="I583" s="52">
        <v>-1.19</v>
      </c>
      <c r="J583" s="52">
        <v>-0.08</v>
      </c>
      <c r="K583" s="52">
        <v>0.54</v>
      </c>
      <c r="L583" s="52">
        <f t="shared" si="162"/>
        <v>-3.9699999999999998</v>
      </c>
      <c r="M583" s="113">
        <f t="shared" si="163"/>
        <v>1974.9166666666658</v>
      </c>
      <c r="N583" s="52">
        <f t="shared" si="161"/>
        <v>24.371477181328174</v>
      </c>
      <c r="AA583" s="52">
        <v>197411</v>
      </c>
      <c r="AB583" s="52">
        <f t="shared" si="164"/>
        <v>-4.51</v>
      </c>
      <c r="AC583" s="52">
        <f t="shared" si="165"/>
        <v>-4.57</v>
      </c>
      <c r="AD583" s="52">
        <f t="shared" si="166"/>
        <v>-4.5</v>
      </c>
      <c r="AE583" s="52">
        <f t="shared" si="167"/>
        <v>-5.76</v>
      </c>
      <c r="AF583" s="52">
        <f t="shared" si="168"/>
        <v>-6</v>
      </c>
      <c r="AH583" s="52">
        <f t="shared" si="169"/>
        <v>0</v>
      </c>
      <c r="AI583" s="52">
        <f t="shared" si="170"/>
        <v>0</v>
      </c>
      <c r="AJ583" s="52">
        <f t="shared" si="171"/>
        <v>0</v>
      </c>
      <c r="AK583" s="52">
        <f t="shared" si="172"/>
        <v>0</v>
      </c>
      <c r="AL583" s="52">
        <f t="shared" si="173"/>
        <v>0</v>
      </c>
      <c r="AN583" s="52">
        <f t="shared" si="174"/>
        <v>0</v>
      </c>
      <c r="AO583" s="52">
        <f t="shared" si="175"/>
        <v>0</v>
      </c>
      <c r="AP583" s="52">
        <f t="shared" si="176"/>
        <v>0</v>
      </c>
      <c r="AQ583" s="52">
        <f t="shared" si="177"/>
        <v>0</v>
      </c>
      <c r="AR583" s="52">
        <f t="shared" si="178"/>
        <v>0</v>
      </c>
    </row>
    <row r="584" spans="1:44">
      <c r="A584" s="52">
        <v>197412</v>
      </c>
      <c r="B584" s="52">
        <v>-7.21</v>
      </c>
      <c r="C584" s="52">
        <v>-5.55</v>
      </c>
      <c r="D584" s="52">
        <v>-7.7</v>
      </c>
      <c r="E584" s="52">
        <v>-3.26</v>
      </c>
      <c r="F584" s="52">
        <v>-0.03</v>
      </c>
      <c r="G584" s="52">
        <v>-2.65</v>
      </c>
      <c r="H584" s="52">
        <v>-3.44</v>
      </c>
      <c r="I584" s="52">
        <v>-4.84</v>
      </c>
      <c r="J584" s="52">
        <v>0.06</v>
      </c>
      <c r="K584" s="52">
        <v>0.7</v>
      </c>
      <c r="L584" s="52">
        <f t="shared" si="162"/>
        <v>-2.74</v>
      </c>
      <c r="M584" s="113">
        <f t="shared" si="163"/>
        <v>1974.9999999999991</v>
      </c>
      <c r="N584" s="52">
        <f t="shared" si="161"/>
        <v>24.098536168293403</v>
      </c>
      <c r="AA584" s="52">
        <v>197412</v>
      </c>
      <c r="AB584" s="52">
        <f t="shared" si="164"/>
        <v>-3.44</v>
      </c>
      <c r="AC584" s="52">
        <f t="shared" si="165"/>
        <v>-3.96</v>
      </c>
      <c r="AD584" s="52">
        <f t="shared" si="166"/>
        <v>-3.3499999999999996</v>
      </c>
      <c r="AE584" s="52">
        <f t="shared" si="167"/>
        <v>-7.91</v>
      </c>
      <c r="AF584" s="52">
        <f t="shared" si="168"/>
        <v>-8.4</v>
      </c>
      <c r="AH584" s="52">
        <f t="shared" si="169"/>
        <v>0</v>
      </c>
      <c r="AI584" s="52">
        <f t="shared" si="170"/>
        <v>0</v>
      </c>
      <c r="AJ584" s="52">
        <f t="shared" si="171"/>
        <v>0</v>
      </c>
      <c r="AK584" s="52">
        <f t="shared" si="172"/>
        <v>0</v>
      </c>
      <c r="AL584" s="52">
        <f t="shared" si="173"/>
        <v>0</v>
      </c>
      <c r="AN584" s="52">
        <f t="shared" si="174"/>
        <v>0</v>
      </c>
      <c r="AO584" s="52">
        <f t="shared" si="175"/>
        <v>0</v>
      </c>
      <c r="AP584" s="52">
        <f t="shared" si="176"/>
        <v>0</v>
      </c>
      <c r="AQ584" s="52">
        <f t="shared" si="177"/>
        <v>0</v>
      </c>
      <c r="AR584" s="52">
        <f t="shared" si="178"/>
        <v>0</v>
      </c>
    </row>
    <row r="585" spans="1:44">
      <c r="A585" s="52">
        <v>197501</v>
      </c>
      <c r="B585" s="52">
        <v>24.69</v>
      </c>
      <c r="C585" s="52">
        <v>26.79</v>
      </c>
      <c r="D585" s="52">
        <v>30.35</v>
      </c>
      <c r="E585" s="52">
        <v>10.52</v>
      </c>
      <c r="F585" s="52">
        <v>16.940000000000001</v>
      </c>
      <c r="G585" s="52">
        <v>21.3</v>
      </c>
      <c r="H585" s="52">
        <v>13.66</v>
      </c>
      <c r="I585" s="52">
        <v>11.02</v>
      </c>
      <c r="J585" s="52">
        <v>8.2200000000000006</v>
      </c>
      <c r="K585" s="52">
        <v>0.57999999999999996</v>
      </c>
      <c r="L585" s="52">
        <f t="shared" si="162"/>
        <v>14.24</v>
      </c>
      <c r="M585" s="113">
        <f t="shared" si="163"/>
        <v>1975.0833333333333</v>
      </c>
      <c r="N585" s="52">
        <f t="shared" si="161"/>
        <v>29.335912834240933</v>
      </c>
      <c r="AA585" s="52">
        <v>197501</v>
      </c>
      <c r="AB585" s="52">
        <f t="shared" si="164"/>
        <v>13.66</v>
      </c>
      <c r="AC585" s="52">
        <f t="shared" si="165"/>
        <v>9.94</v>
      </c>
      <c r="AD585" s="52">
        <f t="shared" si="166"/>
        <v>20.720000000000002</v>
      </c>
      <c r="AE585" s="52">
        <f t="shared" si="167"/>
        <v>24.110000000000003</v>
      </c>
      <c r="AF585" s="52">
        <f t="shared" si="168"/>
        <v>29.770000000000003</v>
      </c>
      <c r="AH585" s="52">
        <f t="shared" si="169"/>
        <v>0</v>
      </c>
      <c r="AI585" s="52">
        <f t="shared" si="170"/>
        <v>0</v>
      </c>
      <c r="AJ585" s="52">
        <f t="shared" si="171"/>
        <v>0</v>
      </c>
      <c r="AK585" s="52">
        <f t="shared" si="172"/>
        <v>0</v>
      </c>
      <c r="AL585" s="52">
        <f t="shared" si="173"/>
        <v>0</v>
      </c>
      <c r="AN585" s="52">
        <f t="shared" si="174"/>
        <v>0</v>
      </c>
      <c r="AO585" s="52">
        <f t="shared" si="175"/>
        <v>0</v>
      </c>
      <c r="AP585" s="52">
        <f t="shared" si="176"/>
        <v>0</v>
      </c>
      <c r="AQ585" s="52">
        <f t="shared" si="177"/>
        <v>0</v>
      </c>
      <c r="AR585" s="52">
        <f t="shared" si="178"/>
        <v>0</v>
      </c>
    </row>
    <row r="586" spans="1:44">
      <c r="A586" s="52">
        <v>197502</v>
      </c>
      <c r="B586" s="52">
        <v>6.66</v>
      </c>
      <c r="C586" s="52">
        <v>3.19</v>
      </c>
      <c r="D586" s="52">
        <v>3.73</v>
      </c>
      <c r="E586" s="52">
        <v>8.1999999999999993</v>
      </c>
      <c r="F586" s="52">
        <v>2.79</v>
      </c>
      <c r="G586" s="52">
        <v>2.0699999999999998</v>
      </c>
      <c r="H586" s="52">
        <v>5.56</v>
      </c>
      <c r="I586" s="52">
        <v>0.17</v>
      </c>
      <c r="J586" s="52">
        <v>-4.53</v>
      </c>
      <c r="K586" s="52">
        <v>0.43</v>
      </c>
      <c r="L586" s="52">
        <f t="shared" si="162"/>
        <v>5.9899999999999993</v>
      </c>
      <c r="M586" s="113">
        <f t="shared" si="163"/>
        <v>1975.1666666666665</v>
      </c>
      <c r="N586" s="52">
        <f t="shared" si="161"/>
        <v>30.273639298301024</v>
      </c>
      <c r="AA586" s="52">
        <v>197502</v>
      </c>
      <c r="AB586" s="52">
        <f t="shared" si="164"/>
        <v>5.56</v>
      </c>
      <c r="AC586" s="52">
        <f t="shared" si="165"/>
        <v>7.77</v>
      </c>
      <c r="AD586" s="52">
        <f t="shared" si="166"/>
        <v>1.64</v>
      </c>
      <c r="AE586" s="52">
        <f t="shared" si="167"/>
        <v>6.23</v>
      </c>
      <c r="AF586" s="52">
        <f t="shared" si="168"/>
        <v>3.3</v>
      </c>
      <c r="AH586" s="52">
        <f t="shared" si="169"/>
        <v>0</v>
      </c>
      <c r="AI586" s="52">
        <f t="shared" si="170"/>
        <v>0</v>
      </c>
      <c r="AJ586" s="52">
        <f t="shared" si="171"/>
        <v>0</v>
      </c>
      <c r="AK586" s="52">
        <f t="shared" si="172"/>
        <v>0</v>
      </c>
      <c r="AL586" s="52">
        <f t="shared" si="173"/>
        <v>0</v>
      </c>
      <c r="AN586" s="52">
        <f t="shared" si="174"/>
        <v>0</v>
      </c>
      <c r="AO586" s="52">
        <f t="shared" si="175"/>
        <v>0</v>
      </c>
      <c r="AP586" s="52">
        <f t="shared" si="176"/>
        <v>0</v>
      </c>
      <c r="AQ586" s="52">
        <f t="shared" si="177"/>
        <v>0</v>
      </c>
      <c r="AR586" s="52">
        <f t="shared" si="178"/>
        <v>0</v>
      </c>
    </row>
    <row r="587" spans="1:44">
      <c r="A587" s="52">
        <v>197503</v>
      </c>
      <c r="B587" s="52">
        <v>7.75</v>
      </c>
      <c r="C587" s="52">
        <v>6.86</v>
      </c>
      <c r="D587" s="52">
        <v>8.32</v>
      </c>
      <c r="E587" s="52">
        <v>2.89</v>
      </c>
      <c r="F587" s="52">
        <v>1.55</v>
      </c>
      <c r="G587" s="52">
        <v>7.18</v>
      </c>
      <c r="H587" s="52">
        <v>2.66</v>
      </c>
      <c r="I587" s="52">
        <v>3.77</v>
      </c>
      <c r="J587" s="52">
        <v>2.4300000000000002</v>
      </c>
      <c r="K587" s="52">
        <v>0.41</v>
      </c>
      <c r="L587" s="52">
        <f t="shared" si="162"/>
        <v>3.0700000000000003</v>
      </c>
      <c r="M587" s="113">
        <f t="shared" si="163"/>
        <v>1975.2499999999998</v>
      </c>
      <c r="N587" s="52">
        <f t="shared" si="161"/>
        <v>30.498904153189741</v>
      </c>
      <c r="AA587" s="52">
        <v>197503</v>
      </c>
      <c r="AB587" s="52">
        <f t="shared" si="164"/>
        <v>2.66</v>
      </c>
      <c r="AC587" s="52">
        <f t="shared" si="165"/>
        <v>2.48</v>
      </c>
      <c r="AD587" s="52">
        <f t="shared" si="166"/>
        <v>6.77</v>
      </c>
      <c r="AE587" s="52">
        <f t="shared" si="167"/>
        <v>7.34</v>
      </c>
      <c r="AF587" s="52">
        <f t="shared" si="168"/>
        <v>7.91</v>
      </c>
      <c r="AH587" s="52">
        <f t="shared" si="169"/>
        <v>0</v>
      </c>
      <c r="AI587" s="52">
        <f t="shared" si="170"/>
        <v>0</v>
      </c>
      <c r="AJ587" s="52">
        <f t="shared" si="171"/>
        <v>0</v>
      </c>
      <c r="AK587" s="52">
        <f t="shared" si="172"/>
        <v>0</v>
      </c>
      <c r="AL587" s="52">
        <f t="shared" si="173"/>
        <v>0</v>
      </c>
      <c r="AN587" s="52">
        <f t="shared" si="174"/>
        <v>0</v>
      </c>
      <c r="AO587" s="52">
        <f t="shared" si="175"/>
        <v>0</v>
      </c>
      <c r="AP587" s="52">
        <f t="shared" si="176"/>
        <v>0</v>
      </c>
      <c r="AQ587" s="52">
        <f t="shared" si="177"/>
        <v>0</v>
      </c>
      <c r="AR587" s="52">
        <f t="shared" si="178"/>
        <v>0</v>
      </c>
    </row>
    <row r="588" spans="1:44">
      <c r="A588" s="52">
        <v>197504</v>
      </c>
      <c r="B588" s="52">
        <v>6.56</v>
      </c>
      <c r="C588" s="52">
        <v>3.29</v>
      </c>
      <c r="D588" s="52">
        <v>3.18</v>
      </c>
      <c r="E588" s="52">
        <v>5.69</v>
      </c>
      <c r="F588" s="52">
        <v>2.1</v>
      </c>
      <c r="G588" s="52">
        <v>6.74</v>
      </c>
      <c r="H588" s="52">
        <v>4.2300000000000004</v>
      </c>
      <c r="I588" s="52">
        <v>-0.5</v>
      </c>
      <c r="J588" s="52">
        <v>-1.1599999999999999</v>
      </c>
      <c r="K588" s="52">
        <v>0.44</v>
      </c>
      <c r="L588" s="52">
        <f t="shared" si="162"/>
        <v>4.6700000000000008</v>
      </c>
      <c r="M588" s="113">
        <f t="shared" si="163"/>
        <v>1975.333333333333</v>
      </c>
      <c r="N588" s="52">
        <f t="shared" si="161"/>
        <v>30.52188052707583</v>
      </c>
      <c r="AA588" s="52">
        <v>197504</v>
      </c>
      <c r="AB588" s="52">
        <f t="shared" si="164"/>
        <v>4.2300000000000004</v>
      </c>
      <c r="AC588" s="52">
        <f t="shared" si="165"/>
        <v>5.25</v>
      </c>
      <c r="AD588" s="52">
        <f t="shared" si="166"/>
        <v>6.3</v>
      </c>
      <c r="AE588" s="52">
        <f t="shared" si="167"/>
        <v>6.1199999999999992</v>
      </c>
      <c r="AF588" s="52">
        <f t="shared" si="168"/>
        <v>2.74</v>
      </c>
      <c r="AH588" s="52">
        <f t="shared" si="169"/>
        <v>0</v>
      </c>
      <c r="AI588" s="52">
        <f t="shared" si="170"/>
        <v>0</v>
      </c>
      <c r="AJ588" s="52">
        <f t="shared" si="171"/>
        <v>0</v>
      </c>
      <c r="AK588" s="52">
        <f t="shared" si="172"/>
        <v>0</v>
      </c>
      <c r="AL588" s="52">
        <f t="shared" si="173"/>
        <v>0</v>
      </c>
      <c r="AN588" s="52">
        <f t="shared" si="174"/>
        <v>0</v>
      </c>
      <c r="AO588" s="52">
        <f t="shared" si="175"/>
        <v>0</v>
      </c>
      <c r="AP588" s="52">
        <f t="shared" si="176"/>
        <v>0</v>
      </c>
      <c r="AQ588" s="52">
        <f t="shared" si="177"/>
        <v>0</v>
      </c>
      <c r="AR588" s="52">
        <f t="shared" si="178"/>
        <v>0</v>
      </c>
    </row>
    <row r="589" spans="1:44">
      <c r="A589" s="52">
        <v>197505</v>
      </c>
      <c r="B589" s="52">
        <v>10.3</v>
      </c>
      <c r="C589" s="52">
        <v>6.84</v>
      </c>
      <c r="D589" s="52">
        <v>6.85</v>
      </c>
      <c r="E589" s="52">
        <v>5.66</v>
      </c>
      <c r="F589" s="52">
        <v>5.86</v>
      </c>
      <c r="G589" s="52">
        <v>0.97</v>
      </c>
      <c r="H589" s="52">
        <v>5.19</v>
      </c>
      <c r="I589" s="52">
        <v>3.83</v>
      </c>
      <c r="J589" s="52">
        <v>-4.07</v>
      </c>
      <c r="K589" s="52">
        <v>0.44</v>
      </c>
      <c r="L589" s="52">
        <f t="shared" si="162"/>
        <v>5.6300000000000008</v>
      </c>
      <c r="M589" s="113">
        <f t="shared" si="163"/>
        <v>1975.4166666666663</v>
      </c>
      <c r="N589" s="52">
        <f t="shared" si="161"/>
        <v>30.539496185640118</v>
      </c>
      <c r="AA589" s="52">
        <v>197505</v>
      </c>
      <c r="AB589" s="52">
        <f t="shared" si="164"/>
        <v>5.19</v>
      </c>
      <c r="AC589" s="52">
        <f t="shared" si="165"/>
        <v>5.22</v>
      </c>
      <c r="AD589" s="52">
        <f t="shared" si="166"/>
        <v>0.53</v>
      </c>
      <c r="AE589" s="52">
        <f t="shared" si="167"/>
        <v>9.8600000000000012</v>
      </c>
      <c r="AF589" s="52">
        <f t="shared" si="168"/>
        <v>6.4099999999999993</v>
      </c>
      <c r="AH589" s="52">
        <f t="shared" si="169"/>
        <v>0</v>
      </c>
      <c r="AI589" s="52">
        <f t="shared" si="170"/>
        <v>0</v>
      </c>
      <c r="AJ589" s="52">
        <f t="shared" si="171"/>
        <v>0</v>
      </c>
      <c r="AK589" s="52">
        <f t="shared" si="172"/>
        <v>0</v>
      </c>
      <c r="AL589" s="52">
        <f t="shared" si="173"/>
        <v>0</v>
      </c>
      <c r="AN589" s="52">
        <f t="shared" si="174"/>
        <v>0</v>
      </c>
      <c r="AO589" s="52">
        <f t="shared" si="175"/>
        <v>0</v>
      </c>
      <c r="AP589" s="52">
        <f t="shared" si="176"/>
        <v>0</v>
      </c>
      <c r="AQ589" s="52">
        <f t="shared" si="177"/>
        <v>0</v>
      </c>
      <c r="AR589" s="52">
        <f t="shared" si="178"/>
        <v>0</v>
      </c>
    </row>
    <row r="590" spans="1:44">
      <c r="A590" s="52">
        <v>197506</v>
      </c>
      <c r="B590" s="52">
        <v>7.02</v>
      </c>
      <c r="C590" s="52">
        <v>7.44</v>
      </c>
      <c r="D590" s="52">
        <v>6.21</v>
      </c>
      <c r="E590" s="52">
        <v>4.3099999999999996</v>
      </c>
      <c r="F590" s="52">
        <v>6.36</v>
      </c>
      <c r="G590" s="52">
        <v>7.71</v>
      </c>
      <c r="H590" s="52">
        <v>4.82</v>
      </c>
      <c r="I590" s="52">
        <v>0.76</v>
      </c>
      <c r="J590" s="52">
        <v>1.3</v>
      </c>
      <c r="K590" s="52">
        <v>0.41</v>
      </c>
      <c r="L590" s="52">
        <f t="shared" si="162"/>
        <v>5.23</v>
      </c>
      <c r="M590" s="113">
        <f t="shared" si="163"/>
        <v>1975.4999999999995</v>
      </c>
      <c r="N590" s="52">
        <f t="shared" si="161"/>
        <v>30.554636011875218</v>
      </c>
      <c r="AA590" s="52">
        <v>197506</v>
      </c>
      <c r="AB590" s="52">
        <f t="shared" si="164"/>
        <v>4.82</v>
      </c>
      <c r="AC590" s="52">
        <f t="shared" si="165"/>
        <v>3.8999999999999995</v>
      </c>
      <c r="AD590" s="52">
        <f t="shared" si="166"/>
        <v>7.3</v>
      </c>
      <c r="AE590" s="52">
        <f t="shared" si="167"/>
        <v>6.6099999999999994</v>
      </c>
      <c r="AF590" s="52">
        <f t="shared" si="168"/>
        <v>5.8</v>
      </c>
      <c r="AH590" s="52">
        <f t="shared" si="169"/>
        <v>0</v>
      </c>
      <c r="AI590" s="52">
        <f t="shared" si="170"/>
        <v>0</v>
      </c>
      <c r="AJ590" s="52">
        <f t="shared" si="171"/>
        <v>0</v>
      </c>
      <c r="AK590" s="52">
        <f t="shared" si="172"/>
        <v>0</v>
      </c>
      <c r="AL590" s="52">
        <f t="shared" si="173"/>
        <v>0</v>
      </c>
      <c r="AN590" s="52">
        <f t="shared" si="174"/>
        <v>0</v>
      </c>
      <c r="AO590" s="52">
        <f t="shared" si="175"/>
        <v>0</v>
      </c>
      <c r="AP590" s="52">
        <f t="shared" si="176"/>
        <v>0</v>
      </c>
      <c r="AQ590" s="52">
        <f t="shared" si="177"/>
        <v>0</v>
      </c>
      <c r="AR590" s="52">
        <f t="shared" si="178"/>
        <v>0</v>
      </c>
    </row>
    <row r="591" spans="1:44">
      <c r="A591" s="52">
        <v>197507</v>
      </c>
      <c r="B591" s="52">
        <v>-2.97</v>
      </c>
      <c r="C591" s="52">
        <v>-2.44</v>
      </c>
      <c r="D591" s="52">
        <v>-2.54</v>
      </c>
      <c r="E591" s="52">
        <v>-7.51</v>
      </c>
      <c r="F591" s="52">
        <v>-3.94</v>
      </c>
      <c r="G591" s="52">
        <v>-4.6399999999999997</v>
      </c>
      <c r="H591" s="52">
        <v>-6.59</v>
      </c>
      <c r="I591" s="52">
        <v>2.71</v>
      </c>
      <c r="J591" s="52">
        <v>1.65</v>
      </c>
      <c r="K591" s="52">
        <v>0.48</v>
      </c>
      <c r="L591" s="52">
        <f t="shared" si="162"/>
        <v>-6.1099999999999994</v>
      </c>
      <c r="M591" s="113">
        <f t="shared" si="163"/>
        <v>1975.5833333333328</v>
      </c>
      <c r="N591" s="52">
        <f t="shared" si="161"/>
        <v>30.100932030269576</v>
      </c>
      <c r="AA591" s="52">
        <v>197507</v>
      </c>
      <c r="AB591" s="52">
        <f t="shared" si="164"/>
        <v>-6.59</v>
      </c>
      <c r="AC591" s="52">
        <f t="shared" si="165"/>
        <v>-7.99</v>
      </c>
      <c r="AD591" s="52">
        <f t="shared" si="166"/>
        <v>-5.1199999999999992</v>
      </c>
      <c r="AE591" s="52">
        <f t="shared" si="167"/>
        <v>-3.45</v>
      </c>
      <c r="AF591" s="52">
        <f t="shared" si="168"/>
        <v>-3.02</v>
      </c>
      <c r="AH591" s="52">
        <f t="shared" si="169"/>
        <v>0</v>
      </c>
      <c r="AI591" s="52">
        <f t="shared" si="170"/>
        <v>0</v>
      </c>
      <c r="AJ591" s="52">
        <f t="shared" si="171"/>
        <v>0</v>
      </c>
      <c r="AK591" s="52">
        <f t="shared" si="172"/>
        <v>0</v>
      </c>
      <c r="AL591" s="52">
        <f t="shared" si="173"/>
        <v>0</v>
      </c>
      <c r="AN591" s="52">
        <f t="shared" si="174"/>
        <v>0</v>
      </c>
      <c r="AO591" s="52">
        <f t="shared" si="175"/>
        <v>0</v>
      </c>
      <c r="AP591" s="52">
        <f t="shared" si="176"/>
        <v>0</v>
      </c>
      <c r="AQ591" s="52">
        <f t="shared" si="177"/>
        <v>0</v>
      </c>
      <c r="AR591" s="52">
        <f t="shared" si="178"/>
        <v>0</v>
      </c>
    </row>
    <row r="592" spans="1:44">
      <c r="A592" s="52">
        <v>197508</v>
      </c>
      <c r="B592" s="52">
        <v>-4.6100000000000003</v>
      </c>
      <c r="C592" s="52">
        <v>-4.28</v>
      </c>
      <c r="D592" s="52">
        <v>-6.61</v>
      </c>
      <c r="E592" s="52">
        <v>-2.23</v>
      </c>
      <c r="F592" s="52">
        <v>-1.66</v>
      </c>
      <c r="G592" s="52">
        <v>-2.02</v>
      </c>
      <c r="H592" s="52">
        <v>-2.85</v>
      </c>
      <c r="I592" s="52">
        <v>-3.2</v>
      </c>
      <c r="J592" s="52">
        <v>-0.89</v>
      </c>
      <c r="K592" s="52">
        <v>0.48</v>
      </c>
      <c r="L592" s="52">
        <f t="shared" si="162"/>
        <v>-2.37</v>
      </c>
      <c r="M592" s="113">
        <f t="shared" si="163"/>
        <v>1975.6666666666661</v>
      </c>
      <c r="N592" s="52">
        <f t="shared" si="161"/>
        <v>28.216045080769202</v>
      </c>
      <c r="AA592" s="52">
        <v>197508</v>
      </c>
      <c r="AB592" s="52">
        <f t="shared" si="164"/>
        <v>-2.85</v>
      </c>
      <c r="AC592" s="52">
        <f t="shared" si="165"/>
        <v>-2.71</v>
      </c>
      <c r="AD592" s="52">
        <f t="shared" si="166"/>
        <v>-2.5</v>
      </c>
      <c r="AE592" s="52">
        <f t="shared" si="167"/>
        <v>-5.09</v>
      </c>
      <c r="AF592" s="52">
        <f t="shared" si="168"/>
        <v>-7.09</v>
      </c>
      <c r="AH592" s="52">
        <f t="shared" si="169"/>
        <v>0</v>
      </c>
      <c r="AI592" s="52">
        <f t="shared" si="170"/>
        <v>0</v>
      </c>
      <c r="AJ592" s="52">
        <f t="shared" si="171"/>
        <v>0</v>
      </c>
      <c r="AK592" s="52">
        <f t="shared" si="172"/>
        <v>0</v>
      </c>
      <c r="AL592" s="52">
        <f t="shared" si="173"/>
        <v>0</v>
      </c>
      <c r="AN592" s="52">
        <f t="shared" si="174"/>
        <v>0</v>
      </c>
      <c r="AO592" s="52">
        <f t="shared" si="175"/>
        <v>0</v>
      </c>
      <c r="AP592" s="52">
        <f t="shared" si="176"/>
        <v>0</v>
      </c>
      <c r="AQ592" s="52">
        <f t="shared" si="177"/>
        <v>0</v>
      </c>
      <c r="AR592" s="52">
        <f t="shared" si="178"/>
        <v>0</v>
      </c>
    </row>
    <row r="593" spans="1:44">
      <c r="A593" s="52">
        <v>197509</v>
      </c>
      <c r="B593" s="52">
        <v>-4.01</v>
      </c>
      <c r="C593" s="52">
        <v>-3.36</v>
      </c>
      <c r="D593" s="52">
        <v>-3.43</v>
      </c>
      <c r="E593" s="52">
        <v>-3.92</v>
      </c>
      <c r="F593" s="52">
        <v>-2.71</v>
      </c>
      <c r="G593" s="52">
        <v>-3.84</v>
      </c>
      <c r="H593" s="52">
        <v>-4.26</v>
      </c>
      <c r="I593" s="52">
        <v>-0.11</v>
      </c>
      <c r="J593" s="52">
        <v>0.33</v>
      </c>
      <c r="K593" s="52">
        <v>0.53</v>
      </c>
      <c r="L593" s="52">
        <f t="shared" si="162"/>
        <v>-3.7299999999999995</v>
      </c>
      <c r="M593" s="113">
        <f t="shared" si="163"/>
        <v>1975.7499999999993</v>
      </c>
      <c r="N593" s="52">
        <f t="shared" si="161"/>
        <v>25.06394059564094</v>
      </c>
      <c r="AA593" s="52">
        <v>197509</v>
      </c>
      <c r="AB593" s="52">
        <f t="shared" si="164"/>
        <v>-4.26</v>
      </c>
      <c r="AC593" s="52">
        <f t="shared" si="165"/>
        <v>-4.45</v>
      </c>
      <c r="AD593" s="52">
        <f t="shared" si="166"/>
        <v>-4.37</v>
      </c>
      <c r="AE593" s="52">
        <f t="shared" si="167"/>
        <v>-4.54</v>
      </c>
      <c r="AF593" s="52">
        <f t="shared" si="168"/>
        <v>-3.96</v>
      </c>
      <c r="AH593" s="52">
        <f t="shared" si="169"/>
        <v>0</v>
      </c>
      <c r="AI593" s="52">
        <f t="shared" si="170"/>
        <v>0</v>
      </c>
      <c r="AJ593" s="52">
        <f t="shared" si="171"/>
        <v>0</v>
      </c>
      <c r="AK593" s="52">
        <f t="shared" si="172"/>
        <v>0</v>
      </c>
      <c r="AL593" s="52">
        <f t="shared" si="173"/>
        <v>0</v>
      </c>
      <c r="AN593" s="52">
        <f t="shared" si="174"/>
        <v>0</v>
      </c>
      <c r="AO593" s="52">
        <f t="shared" si="175"/>
        <v>0</v>
      </c>
      <c r="AP593" s="52">
        <f t="shared" si="176"/>
        <v>0</v>
      </c>
      <c r="AQ593" s="52">
        <f t="shared" si="177"/>
        <v>0</v>
      </c>
      <c r="AR593" s="52">
        <f t="shared" si="178"/>
        <v>0</v>
      </c>
    </row>
    <row r="594" spans="1:44">
      <c r="A594" s="52">
        <v>197510</v>
      </c>
      <c r="B594" s="52">
        <v>1.36</v>
      </c>
      <c r="C594" s="52">
        <v>3.35</v>
      </c>
      <c r="D594" s="52">
        <v>2.06</v>
      </c>
      <c r="E594" s="52">
        <v>6.53</v>
      </c>
      <c r="F594" s="52">
        <v>5.81</v>
      </c>
      <c r="G594" s="52">
        <v>6.41</v>
      </c>
      <c r="H594" s="52">
        <v>5.31</v>
      </c>
      <c r="I594" s="52">
        <v>-3.99</v>
      </c>
      <c r="J594" s="52">
        <v>0.28999999999999998</v>
      </c>
      <c r="K594" s="52">
        <v>0.56000000000000005</v>
      </c>
      <c r="L594" s="52">
        <f t="shared" si="162"/>
        <v>5.8699999999999992</v>
      </c>
      <c r="M594" s="113">
        <f t="shared" si="163"/>
        <v>1975.8333333333326</v>
      </c>
      <c r="N594" s="52">
        <f t="shared" si="161"/>
        <v>20.629462602615877</v>
      </c>
      <c r="AA594" s="52">
        <v>197510</v>
      </c>
      <c r="AB594" s="52">
        <f t="shared" si="164"/>
        <v>5.31</v>
      </c>
      <c r="AC594" s="52">
        <f t="shared" si="165"/>
        <v>5.9700000000000006</v>
      </c>
      <c r="AD594" s="52">
        <f t="shared" si="166"/>
        <v>5.85</v>
      </c>
      <c r="AE594" s="52">
        <f t="shared" si="167"/>
        <v>0.8</v>
      </c>
      <c r="AF594" s="52">
        <f t="shared" si="168"/>
        <v>1.5</v>
      </c>
      <c r="AH594" s="52">
        <f t="shared" si="169"/>
        <v>0</v>
      </c>
      <c r="AI594" s="52">
        <f t="shared" si="170"/>
        <v>0</v>
      </c>
      <c r="AJ594" s="52">
        <f t="shared" si="171"/>
        <v>0</v>
      </c>
      <c r="AK594" s="52">
        <f t="shared" si="172"/>
        <v>0</v>
      </c>
      <c r="AL594" s="52">
        <f t="shared" si="173"/>
        <v>0</v>
      </c>
      <c r="AN594" s="52">
        <f t="shared" si="174"/>
        <v>0</v>
      </c>
      <c r="AO594" s="52">
        <f t="shared" si="175"/>
        <v>0</v>
      </c>
      <c r="AP594" s="52">
        <f t="shared" si="176"/>
        <v>0</v>
      </c>
      <c r="AQ594" s="52">
        <f t="shared" si="177"/>
        <v>0</v>
      </c>
      <c r="AR594" s="52">
        <f t="shared" si="178"/>
        <v>0</v>
      </c>
    </row>
    <row r="595" spans="1:44">
      <c r="A595" s="52">
        <v>197511</v>
      </c>
      <c r="B595" s="52">
        <v>1.31</v>
      </c>
      <c r="C595" s="52">
        <v>2.4</v>
      </c>
      <c r="D595" s="52">
        <v>3.81</v>
      </c>
      <c r="E595" s="52">
        <v>3.03</v>
      </c>
      <c r="F595" s="52">
        <v>3.56</v>
      </c>
      <c r="G595" s="52">
        <v>4.5199999999999996</v>
      </c>
      <c r="H595" s="52">
        <v>2.65</v>
      </c>
      <c r="I595" s="52">
        <v>-1.2</v>
      </c>
      <c r="J595" s="52">
        <v>2</v>
      </c>
      <c r="K595" s="52">
        <v>0.41</v>
      </c>
      <c r="L595" s="52">
        <f t="shared" si="162"/>
        <v>3.06</v>
      </c>
      <c r="M595" s="113">
        <f t="shared" si="163"/>
        <v>1975.9166666666658</v>
      </c>
      <c r="N595" s="52">
        <f t="shared" si="161"/>
        <v>19.509893993468122</v>
      </c>
      <c r="AA595" s="52">
        <v>197511</v>
      </c>
      <c r="AB595" s="52">
        <f t="shared" si="164"/>
        <v>2.65</v>
      </c>
      <c r="AC595" s="52">
        <f t="shared" si="165"/>
        <v>2.6199999999999997</v>
      </c>
      <c r="AD595" s="52">
        <f t="shared" si="166"/>
        <v>4.1099999999999994</v>
      </c>
      <c r="AE595" s="52">
        <f t="shared" si="167"/>
        <v>0.90000000000000013</v>
      </c>
      <c r="AF595" s="52">
        <f t="shared" si="168"/>
        <v>3.4</v>
      </c>
      <c r="AH595" s="52">
        <f t="shared" si="169"/>
        <v>0</v>
      </c>
      <c r="AI595" s="52">
        <f t="shared" si="170"/>
        <v>0</v>
      </c>
      <c r="AJ595" s="52">
        <f t="shared" si="171"/>
        <v>0</v>
      </c>
      <c r="AK595" s="52">
        <f t="shared" si="172"/>
        <v>0</v>
      </c>
      <c r="AL595" s="52">
        <f t="shared" si="173"/>
        <v>0</v>
      </c>
      <c r="AN595" s="52">
        <f t="shared" si="174"/>
        <v>0</v>
      </c>
      <c r="AO595" s="52">
        <f t="shared" si="175"/>
        <v>0</v>
      </c>
      <c r="AP595" s="52">
        <f t="shared" si="176"/>
        <v>0</v>
      </c>
      <c r="AQ595" s="52">
        <f t="shared" si="177"/>
        <v>0</v>
      </c>
      <c r="AR595" s="52">
        <f t="shared" si="178"/>
        <v>0</v>
      </c>
    </row>
    <row r="596" spans="1:44">
      <c r="A596" s="52">
        <v>197512</v>
      </c>
      <c r="B596" s="52">
        <v>-1.63</v>
      </c>
      <c r="C596" s="52">
        <v>-0.24</v>
      </c>
      <c r="D596" s="52">
        <v>-0.9</v>
      </c>
      <c r="E596" s="52">
        <v>-1.81</v>
      </c>
      <c r="F596" s="52">
        <v>0.38</v>
      </c>
      <c r="G596" s="52">
        <v>1</v>
      </c>
      <c r="H596" s="52">
        <v>-1.6</v>
      </c>
      <c r="I596" s="52">
        <v>-0.77</v>
      </c>
      <c r="J596" s="52">
        <v>1.77</v>
      </c>
      <c r="K596" s="52">
        <v>0.48</v>
      </c>
      <c r="L596" s="52">
        <f t="shared" si="162"/>
        <v>-1.1200000000000001</v>
      </c>
      <c r="M596" s="113">
        <f t="shared" si="163"/>
        <v>1975.9999999999991</v>
      </c>
      <c r="N596" s="52">
        <f t="shared" ref="N596:N659" si="179">_xlfn.STDEV.S(H585:H596)*SQRT(12)</f>
        <v>19.005232772246508</v>
      </c>
      <c r="AA596" s="52">
        <v>197512</v>
      </c>
      <c r="AB596" s="52">
        <f t="shared" si="164"/>
        <v>-1.6</v>
      </c>
      <c r="AC596" s="52">
        <f t="shared" si="165"/>
        <v>-2.29</v>
      </c>
      <c r="AD596" s="52">
        <f t="shared" si="166"/>
        <v>0.52</v>
      </c>
      <c r="AE596" s="52">
        <f t="shared" si="167"/>
        <v>-2.11</v>
      </c>
      <c r="AF596" s="52">
        <f t="shared" si="168"/>
        <v>-1.38</v>
      </c>
      <c r="AH596" s="52">
        <f t="shared" si="169"/>
        <v>0</v>
      </c>
      <c r="AI596" s="52">
        <f t="shared" si="170"/>
        <v>0</v>
      </c>
      <c r="AJ596" s="52">
        <f t="shared" si="171"/>
        <v>0</v>
      </c>
      <c r="AK596" s="52">
        <f t="shared" si="172"/>
        <v>0</v>
      </c>
      <c r="AL596" s="52">
        <f t="shared" si="173"/>
        <v>0</v>
      </c>
      <c r="AN596" s="52">
        <f t="shared" si="174"/>
        <v>0</v>
      </c>
      <c r="AO596" s="52">
        <f t="shared" si="175"/>
        <v>0</v>
      </c>
      <c r="AP596" s="52">
        <f t="shared" si="176"/>
        <v>0</v>
      </c>
      <c r="AQ596" s="52">
        <f t="shared" si="177"/>
        <v>0</v>
      </c>
      <c r="AR596" s="52">
        <f t="shared" si="178"/>
        <v>0</v>
      </c>
    </row>
    <row r="597" spans="1:44">
      <c r="A597" s="52">
        <v>197601</v>
      </c>
      <c r="B597" s="52">
        <v>14.98</v>
      </c>
      <c r="C597" s="52">
        <v>18.489999999999998</v>
      </c>
      <c r="D597" s="52">
        <v>24.61</v>
      </c>
      <c r="E597" s="52">
        <v>10.79</v>
      </c>
      <c r="F597" s="52">
        <v>14.55</v>
      </c>
      <c r="G597" s="52">
        <v>18.37</v>
      </c>
      <c r="H597" s="52">
        <v>12.16</v>
      </c>
      <c r="I597" s="52">
        <v>4.79</v>
      </c>
      <c r="J597" s="52">
        <v>8.6</v>
      </c>
      <c r="K597" s="52">
        <v>0.47</v>
      </c>
      <c r="L597" s="52">
        <f t="shared" si="162"/>
        <v>12.63</v>
      </c>
      <c r="M597" s="113">
        <f t="shared" si="163"/>
        <v>1976.0833333333333</v>
      </c>
      <c r="N597" s="52">
        <f t="shared" si="179"/>
        <v>18.071870658316175</v>
      </c>
      <c r="AA597" s="52">
        <v>197601</v>
      </c>
      <c r="AB597" s="52">
        <f t="shared" si="164"/>
        <v>12.16</v>
      </c>
      <c r="AC597" s="52">
        <f t="shared" si="165"/>
        <v>10.319999999999999</v>
      </c>
      <c r="AD597" s="52">
        <f t="shared" si="166"/>
        <v>17.900000000000002</v>
      </c>
      <c r="AE597" s="52">
        <f t="shared" si="167"/>
        <v>14.51</v>
      </c>
      <c r="AF597" s="52">
        <f t="shared" si="168"/>
        <v>24.14</v>
      </c>
      <c r="AH597" s="52">
        <f t="shared" si="169"/>
        <v>0</v>
      </c>
      <c r="AI597" s="52">
        <f t="shared" si="170"/>
        <v>0</v>
      </c>
      <c r="AJ597" s="52">
        <f t="shared" si="171"/>
        <v>0</v>
      </c>
      <c r="AK597" s="52">
        <f t="shared" si="172"/>
        <v>0</v>
      </c>
      <c r="AL597" s="52">
        <f t="shared" si="173"/>
        <v>0</v>
      </c>
      <c r="AN597" s="52">
        <f t="shared" si="174"/>
        <v>0</v>
      </c>
      <c r="AO597" s="52">
        <f t="shared" si="175"/>
        <v>0</v>
      </c>
      <c r="AP597" s="52">
        <f t="shared" si="176"/>
        <v>0</v>
      </c>
      <c r="AQ597" s="52">
        <f t="shared" si="177"/>
        <v>0</v>
      </c>
      <c r="AR597" s="52">
        <f t="shared" si="178"/>
        <v>0</v>
      </c>
    </row>
    <row r="598" spans="1:44">
      <c r="A598" s="52">
        <v>197602</v>
      </c>
      <c r="B598" s="52">
        <v>6.67</v>
      </c>
      <c r="C598" s="52">
        <v>7.34</v>
      </c>
      <c r="D598" s="52">
        <v>12.26</v>
      </c>
      <c r="E598" s="52">
        <v>-1.33</v>
      </c>
      <c r="F598" s="52">
        <v>1.85</v>
      </c>
      <c r="G598" s="52">
        <v>4.74</v>
      </c>
      <c r="H598" s="52">
        <v>0.32</v>
      </c>
      <c r="I598" s="52">
        <v>7</v>
      </c>
      <c r="J598" s="52">
        <v>5.83</v>
      </c>
      <c r="K598" s="52">
        <v>0.34</v>
      </c>
      <c r="L598" s="52">
        <f t="shared" si="162"/>
        <v>0.66</v>
      </c>
      <c r="M598" s="113">
        <f t="shared" si="163"/>
        <v>1976.1666666666665</v>
      </c>
      <c r="N598" s="52">
        <f t="shared" si="179"/>
        <v>17.78973146100147</v>
      </c>
      <c r="AA598" s="52">
        <v>197602</v>
      </c>
      <c r="AB598" s="52">
        <f t="shared" si="164"/>
        <v>0.32</v>
      </c>
      <c r="AC598" s="52">
        <f t="shared" si="165"/>
        <v>-1.6700000000000002</v>
      </c>
      <c r="AD598" s="52">
        <f t="shared" si="166"/>
        <v>4.4000000000000004</v>
      </c>
      <c r="AE598" s="52">
        <f t="shared" si="167"/>
        <v>6.33</v>
      </c>
      <c r="AF598" s="52">
        <f t="shared" si="168"/>
        <v>11.92</v>
      </c>
      <c r="AH598" s="52">
        <f t="shared" si="169"/>
        <v>0</v>
      </c>
      <c r="AI598" s="52">
        <f t="shared" si="170"/>
        <v>0</v>
      </c>
      <c r="AJ598" s="52">
        <f t="shared" si="171"/>
        <v>0</v>
      </c>
      <c r="AK598" s="52">
        <f t="shared" si="172"/>
        <v>0</v>
      </c>
      <c r="AL598" s="52">
        <f t="shared" si="173"/>
        <v>0</v>
      </c>
      <c r="AN598" s="52">
        <f t="shared" si="174"/>
        <v>0</v>
      </c>
      <c r="AO598" s="52">
        <f t="shared" si="175"/>
        <v>0</v>
      </c>
      <c r="AP598" s="52">
        <f t="shared" si="176"/>
        <v>0</v>
      </c>
      <c r="AQ598" s="52">
        <f t="shared" si="177"/>
        <v>0</v>
      </c>
      <c r="AR598" s="52">
        <f t="shared" si="178"/>
        <v>0</v>
      </c>
    </row>
    <row r="599" spans="1:44">
      <c r="A599" s="52">
        <v>197603</v>
      </c>
      <c r="B599" s="52">
        <v>1.25</v>
      </c>
      <c r="C599" s="52">
        <v>1.6</v>
      </c>
      <c r="D599" s="52">
        <v>1.76</v>
      </c>
      <c r="E599" s="52">
        <v>2.83</v>
      </c>
      <c r="F599" s="52">
        <v>3.01</v>
      </c>
      <c r="G599" s="52">
        <v>2.2599999999999998</v>
      </c>
      <c r="H599" s="52">
        <v>2.33</v>
      </c>
      <c r="I599" s="52">
        <v>-1.1599999999999999</v>
      </c>
      <c r="J599" s="52">
        <v>-0.03</v>
      </c>
      <c r="K599" s="52">
        <v>0.4</v>
      </c>
      <c r="L599" s="52">
        <f t="shared" si="162"/>
        <v>2.73</v>
      </c>
      <c r="M599" s="113">
        <f t="shared" si="163"/>
        <v>1976.2499999999998</v>
      </c>
      <c r="N599" s="52">
        <f t="shared" si="179"/>
        <v>17.776125715536146</v>
      </c>
      <c r="AA599" s="52">
        <v>197603</v>
      </c>
      <c r="AB599" s="52">
        <f t="shared" si="164"/>
        <v>2.33</v>
      </c>
      <c r="AC599" s="52">
        <f t="shared" si="165"/>
        <v>2.4300000000000002</v>
      </c>
      <c r="AD599" s="52">
        <f t="shared" si="166"/>
        <v>1.8599999999999999</v>
      </c>
      <c r="AE599" s="52">
        <f t="shared" si="167"/>
        <v>0.85</v>
      </c>
      <c r="AF599" s="52">
        <f t="shared" si="168"/>
        <v>1.3599999999999999</v>
      </c>
      <c r="AH599" s="52">
        <f t="shared" si="169"/>
        <v>0</v>
      </c>
      <c r="AI599" s="52">
        <f t="shared" si="170"/>
        <v>0</v>
      </c>
      <c r="AJ599" s="52">
        <f t="shared" si="171"/>
        <v>0</v>
      </c>
      <c r="AK599" s="52">
        <f t="shared" si="172"/>
        <v>0</v>
      </c>
      <c r="AL599" s="52">
        <f t="shared" si="173"/>
        <v>0</v>
      </c>
      <c r="AN599" s="52">
        <f t="shared" si="174"/>
        <v>0</v>
      </c>
      <c r="AO599" s="52">
        <f t="shared" si="175"/>
        <v>0</v>
      </c>
      <c r="AP599" s="52">
        <f t="shared" si="176"/>
        <v>0</v>
      </c>
      <c r="AQ599" s="52">
        <f t="shared" si="177"/>
        <v>0</v>
      </c>
      <c r="AR599" s="52">
        <f t="shared" si="178"/>
        <v>0</v>
      </c>
    </row>
    <row r="600" spans="1:44">
      <c r="A600" s="52">
        <v>197604</v>
      </c>
      <c r="B600" s="52">
        <v>-1.02</v>
      </c>
      <c r="C600" s="52">
        <v>-0.97</v>
      </c>
      <c r="D600" s="52">
        <v>-1.1100000000000001</v>
      </c>
      <c r="E600" s="52">
        <v>-1.59</v>
      </c>
      <c r="F600" s="52">
        <v>0.24</v>
      </c>
      <c r="G600" s="52">
        <v>-1.54</v>
      </c>
      <c r="H600" s="52">
        <v>-1.49</v>
      </c>
      <c r="I600" s="52">
        <v>-7.0000000000000007E-2</v>
      </c>
      <c r="J600" s="52">
        <v>-0.02</v>
      </c>
      <c r="K600" s="52">
        <v>0.42</v>
      </c>
      <c r="L600" s="52">
        <f t="shared" si="162"/>
        <v>-1.07</v>
      </c>
      <c r="M600" s="113">
        <f t="shared" si="163"/>
        <v>1976.333333333333</v>
      </c>
      <c r="N600" s="52">
        <f t="shared" si="179"/>
        <v>17.846485521091971</v>
      </c>
      <c r="AA600" s="52">
        <v>197604</v>
      </c>
      <c r="AB600" s="52">
        <f t="shared" si="164"/>
        <v>-1.49</v>
      </c>
      <c r="AC600" s="52">
        <f t="shared" si="165"/>
        <v>-2.0100000000000002</v>
      </c>
      <c r="AD600" s="52">
        <f t="shared" si="166"/>
        <v>-1.96</v>
      </c>
      <c r="AE600" s="52">
        <f t="shared" si="167"/>
        <v>-1.44</v>
      </c>
      <c r="AF600" s="52">
        <f t="shared" si="168"/>
        <v>-1.53</v>
      </c>
      <c r="AH600" s="52">
        <f t="shared" si="169"/>
        <v>0</v>
      </c>
      <c r="AI600" s="52">
        <f t="shared" si="170"/>
        <v>0</v>
      </c>
      <c r="AJ600" s="52">
        <f t="shared" si="171"/>
        <v>0</v>
      </c>
      <c r="AK600" s="52">
        <f t="shared" si="172"/>
        <v>0</v>
      </c>
      <c r="AL600" s="52">
        <f t="shared" si="173"/>
        <v>0</v>
      </c>
      <c r="AN600" s="52">
        <f t="shared" si="174"/>
        <v>0</v>
      </c>
      <c r="AO600" s="52">
        <f t="shared" si="175"/>
        <v>0</v>
      </c>
      <c r="AP600" s="52">
        <f t="shared" si="176"/>
        <v>0</v>
      </c>
      <c r="AQ600" s="52">
        <f t="shared" si="177"/>
        <v>0</v>
      </c>
      <c r="AR600" s="52">
        <f t="shared" si="178"/>
        <v>0</v>
      </c>
    </row>
    <row r="601" spans="1:44">
      <c r="A601" s="52">
        <v>197605</v>
      </c>
      <c r="B601" s="52">
        <v>-0.87</v>
      </c>
      <c r="C601" s="52">
        <v>-2.02</v>
      </c>
      <c r="D601" s="52">
        <v>-3.58</v>
      </c>
      <c r="E601" s="52">
        <v>-0.61</v>
      </c>
      <c r="F601" s="52">
        <v>-1.59</v>
      </c>
      <c r="G601" s="52">
        <v>-0.52</v>
      </c>
      <c r="H601" s="52">
        <v>-1.35</v>
      </c>
      <c r="I601" s="52">
        <v>-1.25</v>
      </c>
      <c r="J601" s="52">
        <v>-1.31</v>
      </c>
      <c r="K601" s="52">
        <v>0.37</v>
      </c>
      <c r="L601" s="52">
        <f t="shared" si="162"/>
        <v>-0.98000000000000009</v>
      </c>
      <c r="M601" s="113">
        <f t="shared" si="163"/>
        <v>1976.4166666666663</v>
      </c>
      <c r="N601" s="52">
        <f t="shared" si="179"/>
        <v>17.499303622508162</v>
      </c>
      <c r="AA601" s="52">
        <v>197605</v>
      </c>
      <c r="AB601" s="52">
        <f t="shared" si="164"/>
        <v>-1.35</v>
      </c>
      <c r="AC601" s="52">
        <f t="shared" si="165"/>
        <v>-0.98</v>
      </c>
      <c r="AD601" s="52">
        <f t="shared" si="166"/>
        <v>-0.89</v>
      </c>
      <c r="AE601" s="52">
        <f t="shared" si="167"/>
        <v>-1.24</v>
      </c>
      <c r="AF601" s="52">
        <f t="shared" si="168"/>
        <v>-3.95</v>
      </c>
      <c r="AH601" s="52">
        <f t="shared" si="169"/>
        <v>0</v>
      </c>
      <c r="AI601" s="52">
        <f t="shared" si="170"/>
        <v>0</v>
      </c>
      <c r="AJ601" s="52">
        <f t="shared" si="171"/>
        <v>0</v>
      </c>
      <c r="AK601" s="52">
        <f t="shared" si="172"/>
        <v>0</v>
      </c>
      <c r="AL601" s="52">
        <f t="shared" si="173"/>
        <v>0</v>
      </c>
      <c r="AN601" s="52">
        <f t="shared" si="174"/>
        <v>0</v>
      </c>
      <c r="AO601" s="52">
        <f t="shared" si="175"/>
        <v>0</v>
      </c>
      <c r="AP601" s="52">
        <f t="shared" si="176"/>
        <v>0</v>
      </c>
      <c r="AQ601" s="52">
        <f t="shared" si="177"/>
        <v>0</v>
      </c>
      <c r="AR601" s="52">
        <f t="shared" si="178"/>
        <v>0</v>
      </c>
    </row>
    <row r="602" spans="1:44">
      <c r="A602" s="52">
        <v>197606</v>
      </c>
      <c r="B602" s="52">
        <v>3.94</v>
      </c>
      <c r="C602" s="52">
        <v>3.64</v>
      </c>
      <c r="D602" s="52">
        <v>3.88</v>
      </c>
      <c r="E602" s="52">
        <v>4.46</v>
      </c>
      <c r="F602" s="52">
        <v>5.18</v>
      </c>
      <c r="G602" s="52">
        <v>5.96</v>
      </c>
      <c r="H602" s="52">
        <v>4.05</v>
      </c>
      <c r="I602" s="52">
        <v>-1.38</v>
      </c>
      <c r="J602" s="52">
        <v>0.72</v>
      </c>
      <c r="K602" s="52">
        <v>0.43</v>
      </c>
      <c r="L602" s="52">
        <f t="shared" si="162"/>
        <v>4.4799999999999995</v>
      </c>
      <c r="M602" s="113">
        <f t="shared" si="163"/>
        <v>1976.4999999999995</v>
      </c>
      <c r="N602" s="52">
        <f t="shared" si="179"/>
        <v>17.321776100409771</v>
      </c>
      <c r="AA602" s="52">
        <v>197606</v>
      </c>
      <c r="AB602" s="52">
        <f t="shared" si="164"/>
        <v>4.05</v>
      </c>
      <c r="AC602" s="52">
        <f t="shared" si="165"/>
        <v>4.03</v>
      </c>
      <c r="AD602" s="52">
        <f t="shared" si="166"/>
        <v>5.53</v>
      </c>
      <c r="AE602" s="52">
        <f t="shared" si="167"/>
        <v>3.51</v>
      </c>
      <c r="AF602" s="52">
        <f t="shared" si="168"/>
        <v>3.4499999999999997</v>
      </c>
      <c r="AH602" s="52">
        <f t="shared" si="169"/>
        <v>0</v>
      </c>
      <c r="AI602" s="52">
        <f t="shared" si="170"/>
        <v>0</v>
      </c>
      <c r="AJ602" s="52">
        <f t="shared" si="171"/>
        <v>0</v>
      </c>
      <c r="AK602" s="52">
        <f t="shared" si="172"/>
        <v>0</v>
      </c>
      <c r="AL602" s="52">
        <f t="shared" si="173"/>
        <v>0</v>
      </c>
      <c r="AN602" s="52">
        <f t="shared" si="174"/>
        <v>0</v>
      </c>
      <c r="AO602" s="52">
        <f t="shared" si="175"/>
        <v>0</v>
      </c>
      <c r="AP602" s="52">
        <f t="shared" si="176"/>
        <v>0</v>
      </c>
      <c r="AQ602" s="52">
        <f t="shared" si="177"/>
        <v>0</v>
      </c>
      <c r="AR602" s="52">
        <f t="shared" si="178"/>
        <v>0</v>
      </c>
    </row>
    <row r="603" spans="1:44">
      <c r="A603" s="52">
        <v>197607</v>
      </c>
      <c r="B603" s="52">
        <v>-1.1200000000000001</v>
      </c>
      <c r="C603" s="52">
        <v>0.68</v>
      </c>
      <c r="D603" s="52">
        <v>0.76</v>
      </c>
      <c r="E603" s="52">
        <v>-1.2</v>
      </c>
      <c r="F603" s="52">
        <v>0.22</v>
      </c>
      <c r="G603" s="52">
        <v>0.39</v>
      </c>
      <c r="H603" s="52">
        <v>-1.07</v>
      </c>
      <c r="I603" s="52">
        <v>0.3</v>
      </c>
      <c r="J603" s="52">
        <v>1.73</v>
      </c>
      <c r="K603" s="52">
        <v>0.47</v>
      </c>
      <c r="L603" s="52">
        <f t="shared" si="162"/>
        <v>-0.60000000000000009</v>
      </c>
      <c r="M603" s="113">
        <f t="shared" si="163"/>
        <v>1976.5833333333328</v>
      </c>
      <c r="N603" s="52">
        <f t="shared" si="179"/>
        <v>15.570330760777047</v>
      </c>
      <c r="AA603" s="52">
        <v>197607</v>
      </c>
      <c r="AB603" s="52">
        <f t="shared" si="164"/>
        <v>-1.07</v>
      </c>
      <c r="AC603" s="52">
        <f t="shared" si="165"/>
        <v>-1.67</v>
      </c>
      <c r="AD603" s="52">
        <f t="shared" si="166"/>
        <v>-7.999999999999996E-2</v>
      </c>
      <c r="AE603" s="52">
        <f t="shared" si="167"/>
        <v>-1.59</v>
      </c>
      <c r="AF603" s="52">
        <f t="shared" si="168"/>
        <v>0.29000000000000004</v>
      </c>
      <c r="AH603" s="52">
        <f t="shared" si="169"/>
        <v>0</v>
      </c>
      <c r="AI603" s="52">
        <f t="shared" si="170"/>
        <v>0</v>
      </c>
      <c r="AJ603" s="52">
        <f t="shared" si="171"/>
        <v>0</v>
      </c>
      <c r="AK603" s="52">
        <f t="shared" si="172"/>
        <v>0</v>
      </c>
      <c r="AL603" s="52">
        <f t="shared" si="173"/>
        <v>0</v>
      </c>
      <c r="AN603" s="52">
        <f t="shared" si="174"/>
        <v>0</v>
      </c>
      <c r="AO603" s="52">
        <f t="shared" si="175"/>
        <v>0</v>
      </c>
      <c r="AP603" s="52">
        <f t="shared" si="176"/>
        <v>0</v>
      </c>
      <c r="AQ603" s="52">
        <f t="shared" si="177"/>
        <v>0</v>
      </c>
      <c r="AR603" s="52">
        <f t="shared" si="178"/>
        <v>0</v>
      </c>
    </row>
    <row r="604" spans="1:44">
      <c r="A604" s="52">
        <v>197608</v>
      </c>
      <c r="B604" s="52">
        <v>-3.42</v>
      </c>
      <c r="C604" s="52">
        <v>-1.38</v>
      </c>
      <c r="D604" s="52">
        <v>-1.27</v>
      </c>
      <c r="E604" s="52">
        <v>-0.28999999999999998</v>
      </c>
      <c r="F604" s="52">
        <v>1.1599999999999999</v>
      </c>
      <c r="G604" s="52">
        <v>-0.91</v>
      </c>
      <c r="H604" s="52">
        <v>-0.56000000000000005</v>
      </c>
      <c r="I604" s="52">
        <v>-2.0099999999999998</v>
      </c>
      <c r="J604" s="52">
        <v>0.77</v>
      </c>
      <c r="K604" s="52">
        <v>0.42</v>
      </c>
      <c r="L604" s="52">
        <f t="shared" si="162"/>
        <v>-0.14000000000000007</v>
      </c>
      <c r="M604" s="113">
        <f t="shared" si="163"/>
        <v>1976.6666666666661</v>
      </c>
      <c r="N604" s="52">
        <f t="shared" si="179"/>
        <v>15.084008088038139</v>
      </c>
      <c r="AA604" s="52">
        <v>197608</v>
      </c>
      <c r="AB604" s="52">
        <f t="shared" si="164"/>
        <v>-0.56000000000000005</v>
      </c>
      <c r="AC604" s="52">
        <f t="shared" si="165"/>
        <v>-0.71</v>
      </c>
      <c r="AD604" s="52">
        <f t="shared" si="166"/>
        <v>-1.33</v>
      </c>
      <c r="AE604" s="52">
        <f t="shared" si="167"/>
        <v>-3.84</v>
      </c>
      <c r="AF604" s="52">
        <f t="shared" si="168"/>
        <v>-1.69</v>
      </c>
      <c r="AH604" s="52">
        <f t="shared" si="169"/>
        <v>0</v>
      </c>
      <c r="AI604" s="52">
        <f t="shared" si="170"/>
        <v>0</v>
      </c>
      <c r="AJ604" s="52">
        <f t="shared" si="171"/>
        <v>0</v>
      </c>
      <c r="AK604" s="52">
        <f t="shared" si="172"/>
        <v>0</v>
      </c>
      <c r="AL604" s="52">
        <f t="shared" si="173"/>
        <v>0</v>
      </c>
      <c r="AN604" s="52">
        <f t="shared" si="174"/>
        <v>0</v>
      </c>
      <c r="AO604" s="52">
        <f t="shared" si="175"/>
        <v>0</v>
      </c>
      <c r="AP604" s="52">
        <f t="shared" si="176"/>
        <v>0</v>
      </c>
      <c r="AQ604" s="52">
        <f t="shared" si="177"/>
        <v>0</v>
      </c>
      <c r="AR604" s="52">
        <f t="shared" si="178"/>
        <v>0</v>
      </c>
    </row>
    <row r="605" spans="1:44">
      <c r="A605" s="52">
        <v>197609</v>
      </c>
      <c r="B605" s="52">
        <v>3.49</v>
      </c>
      <c r="C605" s="52">
        <v>2.4900000000000002</v>
      </c>
      <c r="D605" s="52">
        <v>2.23</v>
      </c>
      <c r="E605" s="52">
        <v>2.19</v>
      </c>
      <c r="F605" s="52">
        <v>3.14</v>
      </c>
      <c r="G605" s="52">
        <v>2.9</v>
      </c>
      <c r="H605" s="52">
        <v>2.06</v>
      </c>
      <c r="I605" s="52">
        <v>0</v>
      </c>
      <c r="J605" s="52">
        <v>-0.28000000000000003</v>
      </c>
      <c r="K605" s="52">
        <v>0.44</v>
      </c>
      <c r="L605" s="52">
        <f t="shared" si="162"/>
        <v>2.5</v>
      </c>
      <c r="M605" s="113">
        <f t="shared" si="163"/>
        <v>1976.7499999999993</v>
      </c>
      <c r="N605" s="52">
        <f t="shared" si="179"/>
        <v>13.776053993664645</v>
      </c>
      <c r="AA605" s="52">
        <v>197609</v>
      </c>
      <c r="AB605" s="52">
        <f t="shared" si="164"/>
        <v>2.06</v>
      </c>
      <c r="AC605" s="52">
        <f t="shared" si="165"/>
        <v>1.75</v>
      </c>
      <c r="AD605" s="52">
        <f t="shared" si="166"/>
        <v>2.46</v>
      </c>
      <c r="AE605" s="52">
        <f t="shared" si="167"/>
        <v>3.0500000000000003</v>
      </c>
      <c r="AF605" s="52">
        <f t="shared" si="168"/>
        <v>1.79</v>
      </c>
      <c r="AH605" s="52">
        <f t="shared" si="169"/>
        <v>0</v>
      </c>
      <c r="AI605" s="52">
        <f t="shared" si="170"/>
        <v>0</v>
      </c>
      <c r="AJ605" s="52">
        <f t="shared" si="171"/>
        <v>0</v>
      </c>
      <c r="AK605" s="52">
        <f t="shared" si="172"/>
        <v>0</v>
      </c>
      <c r="AL605" s="52">
        <f t="shared" si="173"/>
        <v>0</v>
      </c>
      <c r="AN605" s="52">
        <f t="shared" si="174"/>
        <v>0</v>
      </c>
      <c r="AO605" s="52">
        <f t="shared" si="175"/>
        <v>0</v>
      </c>
      <c r="AP605" s="52">
        <f t="shared" si="176"/>
        <v>0</v>
      </c>
      <c r="AQ605" s="52">
        <f t="shared" si="177"/>
        <v>0</v>
      </c>
      <c r="AR605" s="52">
        <f t="shared" si="178"/>
        <v>0</v>
      </c>
    </row>
    <row r="606" spans="1:44">
      <c r="A606" s="52">
        <v>197610</v>
      </c>
      <c r="B606" s="52">
        <v>-2.71</v>
      </c>
      <c r="C606" s="52">
        <v>-1.45</v>
      </c>
      <c r="D606" s="52">
        <v>-2.09</v>
      </c>
      <c r="E606" s="52">
        <v>-2.4700000000000002</v>
      </c>
      <c r="F606" s="52">
        <v>-1.17</v>
      </c>
      <c r="G606" s="52">
        <v>-3.36</v>
      </c>
      <c r="H606" s="52">
        <v>-2.42</v>
      </c>
      <c r="I606" s="52">
        <v>0.25</v>
      </c>
      <c r="J606" s="52">
        <v>-0.13</v>
      </c>
      <c r="K606" s="52">
        <v>0.41</v>
      </c>
      <c r="L606" s="52">
        <f t="shared" si="162"/>
        <v>-2.0099999999999998</v>
      </c>
      <c r="M606" s="113">
        <f t="shared" si="163"/>
        <v>1976.8333333333326</v>
      </c>
      <c r="N606" s="52">
        <f t="shared" si="179"/>
        <v>13.857684445166811</v>
      </c>
      <c r="AA606" s="52">
        <v>197610</v>
      </c>
      <c r="AB606" s="52">
        <f t="shared" si="164"/>
        <v>-2.42</v>
      </c>
      <c r="AC606" s="52">
        <f t="shared" si="165"/>
        <v>-2.8800000000000003</v>
      </c>
      <c r="AD606" s="52">
        <f t="shared" si="166"/>
        <v>-3.77</v>
      </c>
      <c r="AE606" s="52">
        <f t="shared" si="167"/>
        <v>-3.12</v>
      </c>
      <c r="AF606" s="52">
        <f t="shared" si="168"/>
        <v>-2.5</v>
      </c>
      <c r="AH606" s="52">
        <f t="shared" si="169"/>
        <v>0</v>
      </c>
      <c r="AI606" s="52">
        <f t="shared" si="170"/>
        <v>0</v>
      </c>
      <c r="AJ606" s="52">
        <f t="shared" si="171"/>
        <v>0</v>
      </c>
      <c r="AK606" s="52">
        <f t="shared" si="172"/>
        <v>0</v>
      </c>
      <c r="AL606" s="52">
        <f t="shared" si="173"/>
        <v>0</v>
      </c>
      <c r="AN606" s="52">
        <f t="shared" si="174"/>
        <v>0</v>
      </c>
      <c r="AO606" s="52">
        <f t="shared" si="175"/>
        <v>0</v>
      </c>
      <c r="AP606" s="52">
        <f t="shared" si="176"/>
        <v>0</v>
      </c>
      <c r="AQ606" s="52">
        <f t="shared" si="177"/>
        <v>0</v>
      </c>
      <c r="AR606" s="52">
        <f t="shared" si="178"/>
        <v>0</v>
      </c>
    </row>
    <row r="607" spans="1:44">
      <c r="A607" s="52">
        <v>197611</v>
      </c>
      <c r="B607" s="52">
        <v>3.65</v>
      </c>
      <c r="C607" s="52">
        <v>3.22</v>
      </c>
      <c r="D607" s="52">
        <v>3.93</v>
      </c>
      <c r="E607" s="52">
        <v>-0.73</v>
      </c>
      <c r="F607" s="52">
        <v>2.44</v>
      </c>
      <c r="G607" s="52">
        <v>2.0499999999999998</v>
      </c>
      <c r="H607" s="52">
        <v>0.36</v>
      </c>
      <c r="I607" s="52">
        <v>2.35</v>
      </c>
      <c r="J607" s="52">
        <v>1.52</v>
      </c>
      <c r="K607" s="52">
        <v>0.4</v>
      </c>
      <c r="L607" s="52">
        <f t="shared" si="162"/>
        <v>0.76</v>
      </c>
      <c r="M607" s="113">
        <f t="shared" si="163"/>
        <v>1976.9166666666658</v>
      </c>
      <c r="N607" s="52">
        <f t="shared" si="179"/>
        <v>13.795576036607464</v>
      </c>
      <c r="AA607" s="52">
        <v>197611</v>
      </c>
      <c r="AB607" s="52">
        <f t="shared" si="164"/>
        <v>0.36</v>
      </c>
      <c r="AC607" s="52">
        <f t="shared" si="165"/>
        <v>-1.1299999999999999</v>
      </c>
      <c r="AD607" s="52">
        <f t="shared" si="166"/>
        <v>1.65</v>
      </c>
      <c r="AE607" s="52">
        <f t="shared" si="167"/>
        <v>3.25</v>
      </c>
      <c r="AF607" s="52">
        <f t="shared" si="168"/>
        <v>3.5300000000000002</v>
      </c>
      <c r="AH607" s="52">
        <f t="shared" si="169"/>
        <v>0</v>
      </c>
      <c r="AI607" s="52">
        <f t="shared" si="170"/>
        <v>0</v>
      </c>
      <c r="AJ607" s="52">
        <f t="shared" si="171"/>
        <v>0</v>
      </c>
      <c r="AK607" s="52">
        <f t="shared" si="172"/>
        <v>0</v>
      </c>
      <c r="AL607" s="52">
        <f t="shared" si="173"/>
        <v>0</v>
      </c>
      <c r="AN607" s="52">
        <f t="shared" si="174"/>
        <v>0</v>
      </c>
      <c r="AO607" s="52">
        <f t="shared" si="175"/>
        <v>0</v>
      </c>
      <c r="AP607" s="52">
        <f t="shared" si="176"/>
        <v>0</v>
      </c>
      <c r="AQ607" s="52">
        <f t="shared" si="177"/>
        <v>0</v>
      </c>
      <c r="AR607" s="52">
        <f t="shared" si="178"/>
        <v>0</v>
      </c>
    </row>
    <row r="608" spans="1:44">
      <c r="A608" s="52">
        <v>197612</v>
      </c>
      <c r="B608" s="52">
        <v>9.6</v>
      </c>
      <c r="C608" s="52">
        <v>9.52</v>
      </c>
      <c r="D608" s="52">
        <v>10.08</v>
      </c>
      <c r="E608" s="52">
        <v>4.79</v>
      </c>
      <c r="F608" s="52">
        <v>6.63</v>
      </c>
      <c r="G608" s="52">
        <v>8.77</v>
      </c>
      <c r="H608" s="52">
        <v>5.65</v>
      </c>
      <c r="I608" s="52">
        <v>3</v>
      </c>
      <c r="J608" s="52">
        <v>2.23</v>
      </c>
      <c r="K608" s="52">
        <v>0.4</v>
      </c>
      <c r="L608" s="52">
        <f t="shared" si="162"/>
        <v>6.0500000000000007</v>
      </c>
      <c r="M608" s="113">
        <f t="shared" si="163"/>
        <v>1976.9999999999991</v>
      </c>
      <c r="N608" s="52">
        <f t="shared" si="179"/>
        <v>14.167278560760419</v>
      </c>
      <c r="AA608" s="52">
        <v>197612</v>
      </c>
      <c r="AB608" s="52">
        <f t="shared" si="164"/>
        <v>5.65</v>
      </c>
      <c r="AC608" s="52">
        <f t="shared" si="165"/>
        <v>4.3899999999999997</v>
      </c>
      <c r="AD608" s="52">
        <f t="shared" si="166"/>
        <v>8.3699999999999992</v>
      </c>
      <c r="AE608" s="52">
        <f t="shared" si="167"/>
        <v>9.1999999999999993</v>
      </c>
      <c r="AF608" s="52">
        <f t="shared" si="168"/>
        <v>9.68</v>
      </c>
      <c r="AH608" s="52">
        <f t="shared" si="169"/>
        <v>0</v>
      </c>
      <c r="AI608" s="52">
        <f t="shared" si="170"/>
        <v>0</v>
      </c>
      <c r="AJ608" s="52">
        <f t="shared" si="171"/>
        <v>0</v>
      </c>
      <c r="AK608" s="52">
        <f t="shared" si="172"/>
        <v>0</v>
      </c>
      <c r="AL608" s="52">
        <f t="shared" si="173"/>
        <v>0</v>
      </c>
      <c r="AN608" s="52">
        <f t="shared" si="174"/>
        <v>0</v>
      </c>
      <c r="AO608" s="52">
        <f t="shared" si="175"/>
        <v>0</v>
      </c>
      <c r="AP608" s="52">
        <f t="shared" si="176"/>
        <v>0</v>
      </c>
      <c r="AQ608" s="52">
        <f t="shared" si="177"/>
        <v>0</v>
      </c>
      <c r="AR608" s="52">
        <f t="shared" si="178"/>
        <v>0</v>
      </c>
    </row>
    <row r="609" spans="1:44">
      <c r="A609" s="52">
        <v>197701</v>
      </c>
      <c r="B609" s="52">
        <v>0.76</v>
      </c>
      <c r="C609" s="52">
        <v>2.27</v>
      </c>
      <c r="D609" s="52">
        <v>3.21</v>
      </c>
      <c r="E609" s="52">
        <v>-6.31</v>
      </c>
      <c r="F609" s="52">
        <v>-1.59</v>
      </c>
      <c r="G609" s="52">
        <v>-0.22</v>
      </c>
      <c r="H609" s="52">
        <v>-4.05</v>
      </c>
      <c r="I609" s="52">
        <v>4.78</v>
      </c>
      <c r="J609" s="52">
        <v>4.2699999999999996</v>
      </c>
      <c r="K609" s="52">
        <v>0.36</v>
      </c>
      <c r="L609" s="52">
        <f t="shared" si="162"/>
        <v>-3.69</v>
      </c>
      <c r="M609" s="113">
        <f t="shared" si="163"/>
        <v>1977.0833333333333</v>
      </c>
      <c r="N609" s="52">
        <f t="shared" si="179"/>
        <v>9.6162981915647219</v>
      </c>
      <c r="AA609" s="52">
        <v>197701</v>
      </c>
      <c r="AB609" s="52">
        <f t="shared" si="164"/>
        <v>-4.05</v>
      </c>
      <c r="AC609" s="52">
        <f t="shared" si="165"/>
        <v>-6.67</v>
      </c>
      <c r="AD609" s="52">
        <f t="shared" si="166"/>
        <v>-0.57999999999999996</v>
      </c>
      <c r="AE609" s="52">
        <f t="shared" si="167"/>
        <v>0.4</v>
      </c>
      <c r="AF609" s="52">
        <f t="shared" si="168"/>
        <v>2.85</v>
      </c>
      <c r="AH609" s="52">
        <f t="shared" si="169"/>
        <v>0</v>
      </c>
      <c r="AI609" s="52">
        <f t="shared" si="170"/>
        <v>0</v>
      </c>
      <c r="AJ609" s="52">
        <f t="shared" si="171"/>
        <v>0</v>
      </c>
      <c r="AK609" s="52">
        <f t="shared" si="172"/>
        <v>0</v>
      </c>
      <c r="AL609" s="52">
        <f t="shared" si="173"/>
        <v>0</v>
      </c>
      <c r="AN609" s="52">
        <f t="shared" si="174"/>
        <v>0</v>
      </c>
      <c r="AO609" s="52">
        <f t="shared" si="175"/>
        <v>0</v>
      </c>
      <c r="AP609" s="52">
        <f t="shared" si="176"/>
        <v>0</v>
      </c>
      <c r="AQ609" s="52">
        <f t="shared" si="177"/>
        <v>0</v>
      </c>
      <c r="AR609" s="52">
        <f t="shared" si="178"/>
        <v>0</v>
      </c>
    </row>
    <row r="610" spans="1:44">
      <c r="A610" s="52">
        <v>197702</v>
      </c>
      <c r="B610" s="52">
        <v>-0.92</v>
      </c>
      <c r="C610" s="52">
        <v>-1.19</v>
      </c>
      <c r="D610" s="52">
        <v>0.1</v>
      </c>
      <c r="E610" s="52">
        <v>-1.87</v>
      </c>
      <c r="F610" s="52">
        <v>-1.51</v>
      </c>
      <c r="G610" s="52">
        <v>-1.92</v>
      </c>
      <c r="H610" s="52">
        <v>-1.95</v>
      </c>
      <c r="I610" s="52">
        <v>1.1000000000000001</v>
      </c>
      <c r="J610" s="52">
        <v>0.49</v>
      </c>
      <c r="K610" s="52">
        <v>0.35</v>
      </c>
      <c r="L610" s="52">
        <f t="shared" si="162"/>
        <v>-1.6</v>
      </c>
      <c r="M610" s="113">
        <f t="shared" si="163"/>
        <v>1977.1666666666665</v>
      </c>
      <c r="N610" s="52">
        <f t="shared" si="179"/>
        <v>9.8803827677050862</v>
      </c>
      <c r="AA610" s="52">
        <v>197702</v>
      </c>
      <c r="AB610" s="52">
        <f t="shared" si="164"/>
        <v>-1.95</v>
      </c>
      <c r="AC610" s="52">
        <f t="shared" si="165"/>
        <v>-2.2200000000000002</v>
      </c>
      <c r="AD610" s="52">
        <f t="shared" si="166"/>
        <v>-2.27</v>
      </c>
      <c r="AE610" s="52">
        <f t="shared" si="167"/>
        <v>-1.27</v>
      </c>
      <c r="AF610" s="52">
        <f t="shared" si="168"/>
        <v>-0.24999999999999997</v>
      </c>
      <c r="AH610" s="52">
        <f t="shared" si="169"/>
        <v>0</v>
      </c>
      <c r="AI610" s="52">
        <f t="shared" si="170"/>
        <v>0</v>
      </c>
      <c r="AJ610" s="52">
        <f t="shared" si="171"/>
        <v>0</v>
      </c>
      <c r="AK610" s="52">
        <f t="shared" si="172"/>
        <v>0</v>
      </c>
      <c r="AL610" s="52">
        <f t="shared" si="173"/>
        <v>0</v>
      </c>
      <c r="AN610" s="52">
        <f t="shared" si="174"/>
        <v>0</v>
      </c>
      <c r="AO610" s="52">
        <f t="shared" si="175"/>
        <v>0</v>
      </c>
      <c r="AP610" s="52">
        <f t="shared" si="176"/>
        <v>0</v>
      </c>
      <c r="AQ610" s="52">
        <f t="shared" si="177"/>
        <v>0</v>
      </c>
      <c r="AR610" s="52">
        <f t="shared" si="178"/>
        <v>0</v>
      </c>
    </row>
    <row r="611" spans="1:44">
      <c r="A611" s="52">
        <v>197703</v>
      </c>
      <c r="B611" s="52">
        <v>0.27</v>
      </c>
      <c r="C611" s="52">
        <v>0.77</v>
      </c>
      <c r="D611" s="52">
        <v>0.2</v>
      </c>
      <c r="E611" s="52">
        <v>-1.64</v>
      </c>
      <c r="F611" s="52">
        <v>-0.62</v>
      </c>
      <c r="G611" s="52">
        <v>0.5</v>
      </c>
      <c r="H611" s="52">
        <v>-1.37</v>
      </c>
      <c r="I611" s="52">
        <v>1</v>
      </c>
      <c r="J611" s="52">
        <v>1.04</v>
      </c>
      <c r="K611" s="52">
        <v>0.38</v>
      </c>
      <c r="L611" s="52">
        <f t="shared" si="162"/>
        <v>-0.9900000000000001</v>
      </c>
      <c r="M611" s="113">
        <f t="shared" si="163"/>
        <v>1977.2499999999998</v>
      </c>
      <c r="N611" s="52">
        <f t="shared" si="179"/>
        <v>9.6722264053507168</v>
      </c>
      <c r="AA611" s="52">
        <v>197703</v>
      </c>
      <c r="AB611" s="52">
        <f t="shared" si="164"/>
        <v>-1.37</v>
      </c>
      <c r="AC611" s="52">
        <f t="shared" si="165"/>
        <v>-2.02</v>
      </c>
      <c r="AD611" s="52">
        <f t="shared" si="166"/>
        <v>0.12</v>
      </c>
      <c r="AE611" s="52">
        <f t="shared" si="167"/>
        <v>-0.10999999999999999</v>
      </c>
      <c r="AF611" s="52">
        <f t="shared" si="168"/>
        <v>-0.18</v>
      </c>
      <c r="AH611" s="52">
        <f t="shared" si="169"/>
        <v>0</v>
      </c>
      <c r="AI611" s="52">
        <f t="shared" si="170"/>
        <v>0</v>
      </c>
      <c r="AJ611" s="52">
        <f t="shared" si="171"/>
        <v>0</v>
      </c>
      <c r="AK611" s="52">
        <f t="shared" si="172"/>
        <v>0</v>
      </c>
      <c r="AL611" s="52">
        <f t="shared" si="173"/>
        <v>0</v>
      </c>
      <c r="AN611" s="52">
        <f t="shared" si="174"/>
        <v>0</v>
      </c>
      <c r="AO611" s="52">
        <f t="shared" si="175"/>
        <v>0</v>
      </c>
      <c r="AP611" s="52">
        <f t="shared" si="176"/>
        <v>0</v>
      </c>
      <c r="AQ611" s="52">
        <f t="shared" si="177"/>
        <v>0</v>
      </c>
      <c r="AR611" s="52">
        <f t="shared" si="178"/>
        <v>0</v>
      </c>
    </row>
    <row r="612" spans="1:44">
      <c r="A612" s="52">
        <v>197704</v>
      </c>
      <c r="B612" s="52">
        <v>1.08</v>
      </c>
      <c r="C612" s="52">
        <v>1.28</v>
      </c>
      <c r="D612" s="52">
        <v>2.54</v>
      </c>
      <c r="E612" s="52">
        <v>-1.1100000000000001</v>
      </c>
      <c r="F612" s="52">
        <v>2.0099999999999998</v>
      </c>
      <c r="G612" s="52">
        <v>4.32</v>
      </c>
      <c r="H612" s="52">
        <v>0.15</v>
      </c>
      <c r="I612" s="52">
        <v>-0.1</v>
      </c>
      <c r="J612" s="52">
        <v>3.45</v>
      </c>
      <c r="K612" s="52">
        <v>0.38</v>
      </c>
      <c r="L612" s="52">
        <f t="shared" si="162"/>
        <v>0.53</v>
      </c>
      <c r="M612" s="113">
        <f t="shared" si="163"/>
        <v>1977.333333333333</v>
      </c>
      <c r="N612" s="52">
        <f t="shared" si="179"/>
        <v>9.5680814073763933</v>
      </c>
      <c r="AA612" s="52">
        <v>197704</v>
      </c>
      <c r="AB612" s="52">
        <f t="shared" si="164"/>
        <v>0.15</v>
      </c>
      <c r="AC612" s="52">
        <f t="shared" si="165"/>
        <v>-1.4900000000000002</v>
      </c>
      <c r="AD612" s="52">
        <f t="shared" si="166"/>
        <v>3.9400000000000004</v>
      </c>
      <c r="AE612" s="52">
        <f t="shared" si="167"/>
        <v>0.70000000000000007</v>
      </c>
      <c r="AF612" s="52">
        <f t="shared" si="168"/>
        <v>2.16</v>
      </c>
      <c r="AH612" s="52">
        <f t="shared" si="169"/>
        <v>0</v>
      </c>
      <c r="AI612" s="52">
        <f t="shared" si="170"/>
        <v>0</v>
      </c>
      <c r="AJ612" s="52">
        <f t="shared" si="171"/>
        <v>0</v>
      </c>
      <c r="AK612" s="52">
        <f t="shared" si="172"/>
        <v>0</v>
      </c>
      <c r="AL612" s="52">
        <f t="shared" si="173"/>
        <v>0</v>
      </c>
      <c r="AN612" s="52">
        <f t="shared" si="174"/>
        <v>0</v>
      </c>
      <c r="AO612" s="52">
        <f t="shared" si="175"/>
        <v>0</v>
      </c>
      <c r="AP612" s="52">
        <f t="shared" si="176"/>
        <v>0</v>
      </c>
      <c r="AQ612" s="52">
        <f t="shared" si="177"/>
        <v>0</v>
      </c>
      <c r="AR612" s="52">
        <f t="shared" si="178"/>
        <v>0</v>
      </c>
    </row>
    <row r="613" spans="1:44">
      <c r="A613" s="52">
        <v>197705</v>
      </c>
      <c r="B613" s="52">
        <v>-0.73</v>
      </c>
      <c r="C613" s="52">
        <v>0.16</v>
      </c>
      <c r="D613" s="52">
        <v>0.73</v>
      </c>
      <c r="E613" s="52">
        <v>-1.79</v>
      </c>
      <c r="F613" s="52">
        <v>-0.08</v>
      </c>
      <c r="G613" s="52">
        <v>-1.58</v>
      </c>
      <c r="H613" s="52">
        <v>-1.46</v>
      </c>
      <c r="I613" s="52">
        <v>1.2</v>
      </c>
      <c r="J613" s="52">
        <v>0.83</v>
      </c>
      <c r="K613" s="52">
        <v>0.37</v>
      </c>
      <c r="L613" s="52">
        <f t="shared" si="162"/>
        <v>-1.0899999999999999</v>
      </c>
      <c r="M613" s="113">
        <f t="shared" si="163"/>
        <v>1977.4166666666663</v>
      </c>
      <c r="N613" s="52">
        <f t="shared" si="179"/>
        <v>9.5851072929926993</v>
      </c>
      <c r="AA613" s="52">
        <v>197705</v>
      </c>
      <c r="AB613" s="52">
        <f t="shared" si="164"/>
        <v>-1.46</v>
      </c>
      <c r="AC613" s="52">
        <f t="shared" si="165"/>
        <v>-2.16</v>
      </c>
      <c r="AD613" s="52">
        <f t="shared" si="166"/>
        <v>-1.9500000000000002</v>
      </c>
      <c r="AE613" s="52">
        <f t="shared" si="167"/>
        <v>-1.1000000000000001</v>
      </c>
      <c r="AF613" s="52">
        <f t="shared" si="168"/>
        <v>0.36</v>
      </c>
      <c r="AH613" s="52">
        <f t="shared" si="169"/>
        <v>0</v>
      </c>
      <c r="AI613" s="52">
        <f t="shared" si="170"/>
        <v>0</v>
      </c>
      <c r="AJ613" s="52">
        <f t="shared" si="171"/>
        <v>0</v>
      </c>
      <c r="AK613" s="52">
        <f t="shared" si="172"/>
        <v>0</v>
      </c>
      <c r="AL613" s="52">
        <f t="shared" si="173"/>
        <v>0</v>
      </c>
      <c r="AN613" s="52">
        <f t="shared" si="174"/>
        <v>0</v>
      </c>
      <c r="AO613" s="52">
        <f t="shared" si="175"/>
        <v>0</v>
      </c>
      <c r="AP613" s="52">
        <f t="shared" si="176"/>
        <v>0</v>
      </c>
      <c r="AQ613" s="52">
        <f t="shared" si="177"/>
        <v>0</v>
      </c>
      <c r="AR613" s="52">
        <f t="shared" si="178"/>
        <v>0</v>
      </c>
    </row>
    <row r="614" spans="1:44">
      <c r="A614" s="52">
        <v>197706</v>
      </c>
      <c r="B614" s="52">
        <v>7.46</v>
      </c>
      <c r="C614" s="52">
        <v>6.22</v>
      </c>
      <c r="D614" s="52">
        <v>6.97</v>
      </c>
      <c r="E614" s="52">
        <v>5.66</v>
      </c>
      <c r="F614" s="52">
        <v>3.76</v>
      </c>
      <c r="G614" s="52">
        <v>4.84</v>
      </c>
      <c r="H614" s="52">
        <v>4.71</v>
      </c>
      <c r="I614" s="52">
        <v>2.13</v>
      </c>
      <c r="J614" s="52">
        <v>-0.65</v>
      </c>
      <c r="K614" s="52">
        <v>0.4</v>
      </c>
      <c r="L614" s="52">
        <f t="shared" si="162"/>
        <v>5.1100000000000003</v>
      </c>
      <c r="M614" s="113">
        <f t="shared" si="163"/>
        <v>1977.4999999999995</v>
      </c>
      <c r="N614" s="52">
        <f t="shared" si="179"/>
        <v>9.9103522549999106</v>
      </c>
      <c r="AA614" s="52">
        <v>197706</v>
      </c>
      <c r="AB614" s="52">
        <f t="shared" si="164"/>
        <v>4.71</v>
      </c>
      <c r="AC614" s="52">
        <f t="shared" si="165"/>
        <v>5.26</v>
      </c>
      <c r="AD614" s="52">
        <f t="shared" si="166"/>
        <v>4.4399999999999995</v>
      </c>
      <c r="AE614" s="52">
        <f t="shared" si="167"/>
        <v>7.06</v>
      </c>
      <c r="AF614" s="52">
        <f t="shared" si="168"/>
        <v>6.5699999999999994</v>
      </c>
      <c r="AH614" s="52">
        <f t="shared" si="169"/>
        <v>0</v>
      </c>
      <c r="AI614" s="52">
        <f t="shared" si="170"/>
        <v>0</v>
      </c>
      <c r="AJ614" s="52">
        <f t="shared" si="171"/>
        <v>0</v>
      </c>
      <c r="AK614" s="52">
        <f t="shared" si="172"/>
        <v>0</v>
      </c>
      <c r="AL614" s="52">
        <f t="shared" si="173"/>
        <v>0</v>
      </c>
      <c r="AN614" s="52">
        <f t="shared" si="174"/>
        <v>0</v>
      </c>
      <c r="AO614" s="52">
        <f t="shared" si="175"/>
        <v>0</v>
      </c>
      <c r="AP614" s="52">
        <f t="shared" si="176"/>
        <v>0</v>
      </c>
      <c r="AQ614" s="52">
        <f t="shared" si="177"/>
        <v>0</v>
      </c>
      <c r="AR614" s="52">
        <f t="shared" si="178"/>
        <v>0</v>
      </c>
    </row>
    <row r="615" spans="1:44">
      <c r="A615" s="52">
        <v>197707</v>
      </c>
      <c r="B615" s="52">
        <v>0.04</v>
      </c>
      <c r="C615" s="52">
        <v>0.04</v>
      </c>
      <c r="D615" s="52">
        <v>0.56000000000000005</v>
      </c>
      <c r="E615" s="52">
        <v>-1.47</v>
      </c>
      <c r="F615" s="52">
        <v>-1.05</v>
      </c>
      <c r="G615" s="52">
        <v>-3.22</v>
      </c>
      <c r="H615" s="52">
        <v>-1.69</v>
      </c>
      <c r="I615" s="52">
        <v>2.13</v>
      </c>
      <c r="J615" s="52">
        <v>-0.61</v>
      </c>
      <c r="K615" s="52">
        <v>0.42</v>
      </c>
      <c r="L615" s="52">
        <f t="shared" si="162"/>
        <v>-1.27</v>
      </c>
      <c r="M615" s="113">
        <f t="shared" si="163"/>
        <v>1977.5833333333328</v>
      </c>
      <c r="N615" s="52">
        <f t="shared" si="179"/>
        <v>10.002626473263728</v>
      </c>
      <c r="AA615" s="52">
        <v>197707</v>
      </c>
      <c r="AB615" s="52">
        <f t="shared" si="164"/>
        <v>-1.69</v>
      </c>
      <c r="AC615" s="52">
        <f t="shared" si="165"/>
        <v>-1.89</v>
      </c>
      <c r="AD615" s="52">
        <f t="shared" si="166"/>
        <v>-3.64</v>
      </c>
      <c r="AE615" s="52">
        <f t="shared" si="167"/>
        <v>-0.38</v>
      </c>
      <c r="AF615" s="52">
        <f t="shared" si="168"/>
        <v>0.14000000000000007</v>
      </c>
      <c r="AH615" s="52">
        <f t="shared" si="169"/>
        <v>0</v>
      </c>
      <c r="AI615" s="52">
        <f t="shared" si="170"/>
        <v>0</v>
      </c>
      <c r="AJ615" s="52">
        <f t="shared" si="171"/>
        <v>0</v>
      </c>
      <c r="AK615" s="52">
        <f t="shared" si="172"/>
        <v>0</v>
      </c>
      <c r="AL615" s="52">
        <f t="shared" si="173"/>
        <v>0</v>
      </c>
      <c r="AN615" s="52">
        <f t="shared" si="174"/>
        <v>0</v>
      </c>
      <c r="AO615" s="52">
        <f t="shared" si="175"/>
        <v>0</v>
      </c>
      <c r="AP615" s="52">
        <f t="shared" si="176"/>
        <v>0</v>
      </c>
      <c r="AQ615" s="52">
        <f t="shared" si="177"/>
        <v>0</v>
      </c>
      <c r="AR615" s="52">
        <f t="shared" si="178"/>
        <v>0</v>
      </c>
    </row>
    <row r="616" spans="1:44">
      <c r="A616" s="52">
        <v>197708</v>
      </c>
      <c r="B616" s="52">
        <v>0.74</v>
      </c>
      <c r="C616" s="52">
        <v>-0.83</v>
      </c>
      <c r="D616" s="52">
        <v>-1.51</v>
      </c>
      <c r="E616" s="52">
        <v>0.34</v>
      </c>
      <c r="F616" s="52">
        <v>-3.46</v>
      </c>
      <c r="G616" s="52">
        <v>-3</v>
      </c>
      <c r="H616" s="52">
        <v>-1.75</v>
      </c>
      <c r="I616" s="52">
        <v>1.51</v>
      </c>
      <c r="J616" s="52">
        <v>-2.79</v>
      </c>
      <c r="K616" s="52">
        <v>0.44</v>
      </c>
      <c r="L616" s="52">
        <f t="shared" si="162"/>
        <v>-1.31</v>
      </c>
      <c r="M616" s="113">
        <f t="shared" si="163"/>
        <v>1977.6666666666661</v>
      </c>
      <c r="N616" s="52">
        <f t="shared" si="179"/>
        <v>10.138997619452956</v>
      </c>
      <c r="AA616" s="52">
        <v>197708</v>
      </c>
      <c r="AB616" s="52">
        <f t="shared" si="164"/>
        <v>-1.75</v>
      </c>
      <c r="AC616" s="52">
        <f t="shared" si="165"/>
        <v>-9.9999999999999978E-2</v>
      </c>
      <c r="AD616" s="52">
        <f t="shared" si="166"/>
        <v>-3.44</v>
      </c>
      <c r="AE616" s="52">
        <f t="shared" si="167"/>
        <v>0.3</v>
      </c>
      <c r="AF616" s="52">
        <f t="shared" si="168"/>
        <v>-1.95</v>
      </c>
      <c r="AH616" s="52">
        <f t="shared" si="169"/>
        <v>0</v>
      </c>
      <c r="AI616" s="52">
        <f t="shared" si="170"/>
        <v>0</v>
      </c>
      <c r="AJ616" s="52">
        <f t="shared" si="171"/>
        <v>0</v>
      </c>
      <c r="AK616" s="52">
        <f t="shared" si="172"/>
        <v>0</v>
      </c>
      <c r="AL616" s="52">
        <f t="shared" si="173"/>
        <v>0</v>
      </c>
      <c r="AN616" s="52">
        <f t="shared" si="174"/>
        <v>0</v>
      </c>
      <c r="AO616" s="52">
        <f t="shared" si="175"/>
        <v>0</v>
      </c>
      <c r="AP616" s="52">
        <f t="shared" si="176"/>
        <v>0</v>
      </c>
      <c r="AQ616" s="52">
        <f t="shared" si="177"/>
        <v>0</v>
      </c>
      <c r="AR616" s="52">
        <f t="shared" si="178"/>
        <v>0</v>
      </c>
    </row>
    <row r="617" spans="1:44">
      <c r="A617" s="52">
        <v>197709</v>
      </c>
      <c r="B617" s="52">
        <v>1.62</v>
      </c>
      <c r="C617" s="52">
        <v>1.77</v>
      </c>
      <c r="D617" s="52">
        <v>0.57999999999999996</v>
      </c>
      <c r="E617" s="52">
        <v>-0.69</v>
      </c>
      <c r="F617" s="52">
        <v>1.04</v>
      </c>
      <c r="G617" s="52">
        <v>-0.68</v>
      </c>
      <c r="H617" s="52">
        <v>-0.27</v>
      </c>
      <c r="I617" s="52">
        <v>1.44</v>
      </c>
      <c r="J617" s="52">
        <v>-0.51</v>
      </c>
      <c r="K617" s="52">
        <v>0.43</v>
      </c>
      <c r="L617" s="52">
        <f t="shared" si="162"/>
        <v>0.15999999999999998</v>
      </c>
      <c r="M617" s="113">
        <f t="shared" si="163"/>
        <v>1977.7499999999993</v>
      </c>
      <c r="N617" s="52">
        <f t="shared" si="179"/>
        <v>9.8493797681976822</v>
      </c>
      <c r="AA617" s="52">
        <v>197709</v>
      </c>
      <c r="AB617" s="52">
        <f t="shared" si="164"/>
        <v>-0.27</v>
      </c>
      <c r="AC617" s="52">
        <f t="shared" si="165"/>
        <v>-1.1199999999999999</v>
      </c>
      <c r="AD617" s="52">
        <f t="shared" si="166"/>
        <v>-1.1100000000000001</v>
      </c>
      <c r="AE617" s="52">
        <f t="shared" si="167"/>
        <v>1.1900000000000002</v>
      </c>
      <c r="AF617" s="52">
        <f t="shared" si="168"/>
        <v>0.14999999999999997</v>
      </c>
      <c r="AH617" s="52">
        <f t="shared" si="169"/>
        <v>0</v>
      </c>
      <c r="AI617" s="52">
        <f t="shared" si="170"/>
        <v>0</v>
      </c>
      <c r="AJ617" s="52">
        <f t="shared" si="171"/>
        <v>0</v>
      </c>
      <c r="AK617" s="52">
        <f t="shared" si="172"/>
        <v>0</v>
      </c>
      <c r="AL617" s="52">
        <f t="shared" si="173"/>
        <v>0</v>
      </c>
      <c r="AN617" s="52">
        <f t="shared" si="174"/>
        <v>0</v>
      </c>
      <c r="AO617" s="52">
        <f t="shared" si="175"/>
        <v>0</v>
      </c>
      <c r="AP617" s="52">
        <f t="shared" si="176"/>
        <v>0</v>
      </c>
      <c r="AQ617" s="52">
        <f t="shared" si="177"/>
        <v>0</v>
      </c>
      <c r="AR617" s="52">
        <f t="shared" si="178"/>
        <v>0</v>
      </c>
    </row>
    <row r="618" spans="1:44">
      <c r="A618" s="52">
        <v>197710</v>
      </c>
      <c r="B618" s="52">
        <v>-3.84</v>
      </c>
      <c r="C618" s="52">
        <v>-2.1</v>
      </c>
      <c r="D618" s="52">
        <v>-1.57</v>
      </c>
      <c r="E618" s="52">
        <v>-4.32</v>
      </c>
      <c r="F618" s="52">
        <v>-3.8</v>
      </c>
      <c r="G618" s="52">
        <v>-3.18</v>
      </c>
      <c r="H618" s="52">
        <v>-4.38</v>
      </c>
      <c r="I618" s="52">
        <v>1.26</v>
      </c>
      <c r="J618" s="52">
        <v>1.7</v>
      </c>
      <c r="K618" s="52">
        <v>0.49</v>
      </c>
      <c r="L618" s="52">
        <f t="shared" si="162"/>
        <v>-3.8899999999999997</v>
      </c>
      <c r="M618" s="113">
        <f t="shared" si="163"/>
        <v>1977.8333333333326</v>
      </c>
      <c r="N618" s="52">
        <f t="shared" si="179"/>
        <v>10.475836699063924</v>
      </c>
      <c r="AA618" s="52">
        <v>197710</v>
      </c>
      <c r="AB618" s="52">
        <f t="shared" si="164"/>
        <v>-4.38</v>
      </c>
      <c r="AC618" s="52">
        <f t="shared" si="165"/>
        <v>-4.8100000000000005</v>
      </c>
      <c r="AD618" s="52">
        <f t="shared" si="166"/>
        <v>-3.67</v>
      </c>
      <c r="AE618" s="52">
        <f t="shared" si="167"/>
        <v>-4.33</v>
      </c>
      <c r="AF618" s="52">
        <f t="shared" si="168"/>
        <v>-2.06</v>
      </c>
      <c r="AH618" s="52">
        <f t="shared" si="169"/>
        <v>0</v>
      </c>
      <c r="AI618" s="52">
        <f t="shared" si="170"/>
        <v>0</v>
      </c>
      <c r="AJ618" s="52">
        <f t="shared" si="171"/>
        <v>0</v>
      </c>
      <c r="AK618" s="52">
        <f t="shared" si="172"/>
        <v>0</v>
      </c>
      <c r="AL618" s="52">
        <f t="shared" si="173"/>
        <v>0</v>
      </c>
      <c r="AN618" s="52">
        <f t="shared" si="174"/>
        <v>0</v>
      </c>
      <c r="AO618" s="52">
        <f t="shared" si="175"/>
        <v>0</v>
      </c>
      <c r="AP618" s="52">
        <f t="shared" si="176"/>
        <v>0</v>
      </c>
      <c r="AQ618" s="52">
        <f t="shared" si="177"/>
        <v>0</v>
      </c>
      <c r="AR618" s="52">
        <f t="shared" si="178"/>
        <v>0</v>
      </c>
    </row>
    <row r="619" spans="1:44">
      <c r="A619" s="52">
        <v>197711</v>
      </c>
      <c r="B619" s="52">
        <v>8.26</v>
      </c>
      <c r="C619" s="52">
        <v>7.37</v>
      </c>
      <c r="D619" s="52">
        <v>8.14</v>
      </c>
      <c r="E619" s="52">
        <v>4.0199999999999996</v>
      </c>
      <c r="F619" s="52">
        <v>3.83</v>
      </c>
      <c r="G619" s="52">
        <v>4.84</v>
      </c>
      <c r="H619" s="52">
        <v>4</v>
      </c>
      <c r="I619" s="52">
        <v>3.69</v>
      </c>
      <c r="J619" s="52">
        <v>0.35</v>
      </c>
      <c r="K619" s="52">
        <v>0.5</v>
      </c>
      <c r="L619" s="52">
        <f t="shared" si="162"/>
        <v>4.5</v>
      </c>
      <c r="M619" s="113">
        <f t="shared" si="163"/>
        <v>1977.9166666666658</v>
      </c>
      <c r="N619" s="52">
        <f t="shared" si="179"/>
        <v>11.395429307003273</v>
      </c>
      <c r="AA619" s="52">
        <v>197711</v>
      </c>
      <c r="AB619" s="52">
        <f t="shared" si="164"/>
        <v>4</v>
      </c>
      <c r="AC619" s="52">
        <f t="shared" si="165"/>
        <v>3.5199999999999996</v>
      </c>
      <c r="AD619" s="52">
        <f t="shared" si="166"/>
        <v>4.34</v>
      </c>
      <c r="AE619" s="52">
        <f t="shared" si="167"/>
        <v>7.76</v>
      </c>
      <c r="AF619" s="52">
        <f t="shared" si="168"/>
        <v>7.6400000000000006</v>
      </c>
      <c r="AH619" s="52">
        <f t="shared" si="169"/>
        <v>0</v>
      </c>
      <c r="AI619" s="52">
        <f t="shared" si="170"/>
        <v>0</v>
      </c>
      <c r="AJ619" s="52">
        <f t="shared" si="171"/>
        <v>0</v>
      </c>
      <c r="AK619" s="52">
        <f t="shared" si="172"/>
        <v>0</v>
      </c>
      <c r="AL619" s="52">
        <f t="shared" si="173"/>
        <v>0</v>
      </c>
      <c r="AN619" s="52">
        <f t="shared" si="174"/>
        <v>0</v>
      </c>
      <c r="AO619" s="52">
        <f t="shared" si="175"/>
        <v>0</v>
      </c>
      <c r="AP619" s="52">
        <f t="shared" si="176"/>
        <v>0</v>
      </c>
      <c r="AQ619" s="52">
        <f t="shared" si="177"/>
        <v>0</v>
      </c>
      <c r="AR619" s="52">
        <f t="shared" si="178"/>
        <v>0</v>
      </c>
    </row>
    <row r="620" spans="1:44">
      <c r="A620" s="52">
        <v>197712</v>
      </c>
      <c r="B620" s="52">
        <v>3.2</v>
      </c>
      <c r="C620" s="52">
        <v>1.48</v>
      </c>
      <c r="D620" s="52">
        <v>1.58</v>
      </c>
      <c r="E620" s="52">
        <v>0.21</v>
      </c>
      <c r="F620" s="52">
        <v>0.88</v>
      </c>
      <c r="G620" s="52">
        <v>1.1499999999999999</v>
      </c>
      <c r="H620" s="52">
        <v>0.27</v>
      </c>
      <c r="I620" s="52">
        <v>1.34</v>
      </c>
      <c r="J620" s="52">
        <v>-0.34</v>
      </c>
      <c r="K620" s="52">
        <v>0.49</v>
      </c>
      <c r="L620" s="52">
        <f t="shared" si="162"/>
        <v>0.76</v>
      </c>
      <c r="M620" s="113">
        <f t="shared" si="163"/>
        <v>1977.9999999999991</v>
      </c>
      <c r="N620" s="52">
        <f t="shared" si="179"/>
        <v>9.4932641191722684</v>
      </c>
      <c r="AA620" s="52">
        <v>197712</v>
      </c>
      <c r="AB620" s="52">
        <f t="shared" si="164"/>
        <v>0.27</v>
      </c>
      <c r="AC620" s="52">
        <f t="shared" si="165"/>
        <v>-0.28000000000000003</v>
      </c>
      <c r="AD620" s="52">
        <f t="shared" si="166"/>
        <v>0.65999999999999992</v>
      </c>
      <c r="AE620" s="52">
        <f t="shared" si="167"/>
        <v>2.71</v>
      </c>
      <c r="AF620" s="52">
        <f t="shared" si="168"/>
        <v>1.0900000000000001</v>
      </c>
      <c r="AH620" s="52">
        <f t="shared" si="169"/>
        <v>0</v>
      </c>
      <c r="AI620" s="52">
        <f t="shared" si="170"/>
        <v>0</v>
      </c>
      <c r="AJ620" s="52">
        <f t="shared" si="171"/>
        <v>0</v>
      </c>
      <c r="AK620" s="52">
        <f t="shared" si="172"/>
        <v>0</v>
      </c>
      <c r="AL620" s="52">
        <f t="shared" si="173"/>
        <v>0</v>
      </c>
      <c r="AN620" s="52">
        <f t="shared" si="174"/>
        <v>0</v>
      </c>
      <c r="AO620" s="52">
        <f t="shared" si="175"/>
        <v>0</v>
      </c>
      <c r="AP620" s="52">
        <f t="shared" si="176"/>
        <v>0</v>
      </c>
      <c r="AQ620" s="52">
        <f t="shared" si="177"/>
        <v>0</v>
      </c>
      <c r="AR620" s="52">
        <f t="shared" si="178"/>
        <v>0</v>
      </c>
    </row>
    <row r="621" spans="1:44">
      <c r="A621" s="52">
        <v>197801</v>
      </c>
      <c r="B621" s="52">
        <v>-4.71</v>
      </c>
      <c r="C621" s="52">
        <v>-2.84</v>
      </c>
      <c r="D621" s="52">
        <v>-1.2</v>
      </c>
      <c r="E621" s="52">
        <v>-6.41</v>
      </c>
      <c r="F621" s="52">
        <v>-5.67</v>
      </c>
      <c r="G621" s="52">
        <v>-3.34</v>
      </c>
      <c r="H621" s="52">
        <v>-6.01</v>
      </c>
      <c r="I621" s="52">
        <v>2.2200000000000002</v>
      </c>
      <c r="J621" s="52">
        <v>3.29</v>
      </c>
      <c r="K621" s="52">
        <v>0.49</v>
      </c>
      <c r="L621" s="52">
        <f t="shared" si="162"/>
        <v>-5.52</v>
      </c>
      <c r="M621" s="113">
        <f t="shared" si="163"/>
        <v>1978.0833333333333</v>
      </c>
      <c r="N621" s="52">
        <f t="shared" si="179"/>
        <v>10.416662787878066</v>
      </c>
      <c r="AA621" s="52">
        <v>197801</v>
      </c>
      <c r="AB621" s="52">
        <f t="shared" si="164"/>
        <v>-6.01</v>
      </c>
      <c r="AC621" s="52">
        <f t="shared" si="165"/>
        <v>-6.9</v>
      </c>
      <c r="AD621" s="52">
        <f t="shared" si="166"/>
        <v>-3.83</v>
      </c>
      <c r="AE621" s="52">
        <f t="shared" si="167"/>
        <v>-5.2</v>
      </c>
      <c r="AF621" s="52">
        <f t="shared" si="168"/>
        <v>-1.69</v>
      </c>
      <c r="AH621" s="52">
        <f t="shared" si="169"/>
        <v>0</v>
      </c>
      <c r="AI621" s="52">
        <f t="shared" si="170"/>
        <v>0</v>
      </c>
      <c r="AJ621" s="52">
        <f t="shared" si="171"/>
        <v>0</v>
      </c>
      <c r="AK621" s="52">
        <f t="shared" si="172"/>
        <v>0</v>
      </c>
      <c r="AL621" s="52">
        <f t="shared" si="173"/>
        <v>0</v>
      </c>
      <c r="AN621" s="52">
        <f t="shared" si="174"/>
        <v>0</v>
      </c>
      <c r="AO621" s="52">
        <f t="shared" si="175"/>
        <v>0</v>
      </c>
      <c r="AP621" s="52">
        <f t="shared" si="176"/>
        <v>0</v>
      </c>
      <c r="AQ621" s="52">
        <f t="shared" si="177"/>
        <v>0</v>
      </c>
      <c r="AR621" s="52">
        <f t="shared" si="178"/>
        <v>0</v>
      </c>
    </row>
    <row r="622" spans="1:44">
      <c r="A622" s="52">
        <v>197802</v>
      </c>
      <c r="B622" s="52">
        <v>1.56</v>
      </c>
      <c r="C622" s="52">
        <v>2.54</v>
      </c>
      <c r="D622" s="52">
        <v>2.5299999999999998</v>
      </c>
      <c r="E622" s="52">
        <v>-2.54</v>
      </c>
      <c r="F622" s="52">
        <v>0.37</v>
      </c>
      <c r="G622" s="52">
        <v>-1.9</v>
      </c>
      <c r="H622" s="52">
        <v>-1.38</v>
      </c>
      <c r="I622" s="52">
        <v>3.57</v>
      </c>
      <c r="J622" s="52">
        <v>0.8</v>
      </c>
      <c r="K622" s="52">
        <v>0.46</v>
      </c>
      <c r="L622" s="52">
        <f t="shared" si="162"/>
        <v>-0.91999999999999993</v>
      </c>
      <c r="M622" s="113">
        <f t="shared" si="163"/>
        <v>1978.1666666666665</v>
      </c>
      <c r="N622" s="52">
        <f t="shared" si="179"/>
        <v>10.364223428348467</v>
      </c>
      <c r="AA622" s="52">
        <v>197802</v>
      </c>
      <c r="AB622" s="52">
        <f t="shared" si="164"/>
        <v>-1.38</v>
      </c>
      <c r="AC622" s="52">
        <f t="shared" si="165"/>
        <v>-3</v>
      </c>
      <c r="AD622" s="52">
        <f t="shared" si="166"/>
        <v>-2.36</v>
      </c>
      <c r="AE622" s="52">
        <f t="shared" si="167"/>
        <v>1.1000000000000001</v>
      </c>
      <c r="AF622" s="52">
        <f t="shared" si="168"/>
        <v>2.0699999999999998</v>
      </c>
      <c r="AH622" s="52">
        <f t="shared" si="169"/>
        <v>0</v>
      </c>
      <c r="AI622" s="52">
        <f t="shared" si="170"/>
        <v>0</v>
      </c>
      <c r="AJ622" s="52">
        <f t="shared" si="171"/>
        <v>0</v>
      </c>
      <c r="AK622" s="52">
        <f t="shared" si="172"/>
        <v>0</v>
      </c>
      <c r="AL622" s="52">
        <f t="shared" si="173"/>
        <v>0</v>
      </c>
      <c r="AN622" s="52">
        <f t="shared" si="174"/>
        <v>0</v>
      </c>
      <c r="AO622" s="52">
        <f t="shared" si="175"/>
        <v>0</v>
      </c>
      <c r="AP622" s="52">
        <f t="shared" si="176"/>
        <v>0</v>
      </c>
      <c r="AQ622" s="52">
        <f t="shared" si="177"/>
        <v>0</v>
      </c>
      <c r="AR622" s="52">
        <f t="shared" si="178"/>
        <v>0</v>
      </c>
    </row>
    <row r="623" spans="1:44">
      <c r="A623" s="52">
        <v>197803</v>
      </c>
      <c r="B623" s="52">
        <v>6.35</v>
      </c>
      <c r="C623" s="52">
        <v>6.7</v>
      </c>
      <c r="D623" s="52">
        <v>7.04</v>
      </c>
      <c r="E623" s="52">
        <v>2.1800000000000002</v>
      </c>
      <c r="F623" s="52">
        <v>3.6</v>
      </c>
      <c r="G623" s="52">
        <v>3.99</v>
      </c>
      <c r="H623" s="52">
        <v>2.85</v>
      </c>
      <c r="I623" s="52">
        <v>3.44</v>
      </c>
      <c r="J623" s="52">
        <v>1.25</v>
      </c>
      <c r="K623" s="52">
        <v>0.53</v>
      </c>
      <c r="L623" s="52">
        <f t="shared" si="162"/>
        <v>3.38</v>
      </c>
      <c r="M623" s="113">
        <f t="shared" si="163"/>
        <v>1978.2499999999998</v>
      </c>
      <c r="N623" s="52">
        <f t="shared" si="179"/>
        <v>10.938698609648556</v>
      </c>
      <c r="AA623" s="52">
        <v>197803</v>
      </c>
      <c r="AB623" s="52">
        <f t="shared" si="164"/>
        <v>2.85</v>
      </c>
      <c r="AC623" s="52">
        <f t="shared" si="165"/>
        <v>1.6500000000000001</v>
      </c>
      <c r="AD623" s="52">
        <f t="shared" si="166"/>
        <v>3.46</v>
      </c>
      <c r="AE623" s="52">
        <f t="shared" si="167"/>
        <v>5.8199999999999994</v>
      </c>
      <c r="AF623" s="52">
        <f t="shared" si="168"/>
        <v>6.51</v>
      </c>
      <c r="AH623" s="52">
        <f t="shared" si="169"/>
        <v>0</v>
      </c>
      <c r="AI623" s="52">
        <f t="shared" si="170"/>
        <v>0</v>
      </c>
      <c r="AJ623" s="52">
        <f t="shared" si="171"/>
        <v>0</v>
      </c>
      <c r="AK623" s="52">
        <f t="shared" si="172"/>
        <v>0</v>
      </c>
      <c r="AL623" s="52">
        <f t="shared" si="173"/>
        <v>0</v>
      </c>
      <c r="AN623" s="52">
        <f t="shared" si="174"/>
        <v>0</v>
      </c>
      <c r="AO623" s="52">
        <f t="shared" si="175"/>
        <v>0</v>
      </c>
      <c r="AP623" s="52">
        <f t="shared" si="176"/>
        <v>0</v>
      </c>
      <c r="AQ623" s="52">
        <f t="shared" si="177"/>
        <v>0</v>
      </c>
      <c r="AR623" s="52">
        <f t="shared" si="178"/>
        <v>0</v>
      </c>
    </row>
    <row r="624" spans="1:44">
      <c r="A624" s="52">
        <v>197804</v>
      </c>
      <c r="B624" s="52">
        <v>9.93</v>
      </c>
      <c r="C624" s="52">
        <v>7.52</v>
      </c>
      <c r="D624" s="52">
        <v>7.14</v>
      </c>
      <c r="E624" s="52">
        <v>11.06</v>
      </c>
      <c r="F624" s="52">
        <v>5.53</v>
      </c>
      <c r="G624" s="52">
        <v>6.87</v>
      </c>
      <c r="H624" s="52">
        <v>7.88</v>
      </c>
      <c r="I624" s="52">
        <v>0.38</v>
      </c>
      <c r="J624" s="52">
        <v>-3.49</v>
      </c>
      <c r="K624" s="52">
        <v>0.54</v>
      </c>
      <c r="L624" s="52">
        <f t="shared" si="162"/>
        <v>8.42</v>
      </c>
      <c r="M624" s="113">
        <f t="shared" si="163"/>
        <v>1978.333333333333</v>
      </c>
      <c r="N624" s="52">
        <f t="shared" si="179"/>
        <v>13.744413410546118</v>
      </c>
      <c r="AA624" s="52">
        <v>197804</v>
      </c>
      <c r="AB624" s="52">
        <f t="shared" si="164"/>
        <v>7.88</v>
      </c>
      <c r="AC624" s="52">
        <f t="shared" si="165"/>
        <v>10.52</v>
      </c>
      <c r="AD624" s="52">
        <f t="shared" si="166"/>
        <v>6.33</v>
      </c>
      <c r="AE624" s="52">
        <f t="shared" si="167"/>
        <v>9.39</v>
      </c>
      <c r="AF624" s="52">
        <f t="shared" si="168"/>
        <v>6.6</v>
      </c>
      <c r="AH624" s="52">
        <f t="shared" si="169"/>
        <v>0</v>
      </c>
      <c r="AI624" s="52">
        <f t="shared" si="170"/>
        <v>0</v>
      </c>
      <c r="AJ624" s="52">
        <f t="shared" si="171"/>
        <v>0</v>
      </c>
      <c r="AK624" s="52">
        <f t="shared" si="172"/>
        <v>0</v>
      </c>
      <c r="AL624" s="52">
        <f t="shared" si="173"/>
        <v>0</v>
      </c>
      <c r="AN624" s="52">
        <f t="shared" si="174"/>
        <v>0</v>
      </c>
      <c r="AO624" s="52">
        <f t="shared" si="175"/>
        <v>0</v>
      </c>
      <c r="AP624" s="52">
        <f t="shared" si="176"/>
        <v>0</v>
      </c>
      <c r="AQ624" s="52">
        <f t="shared" si="177"/>
        <v>0</v>
      </c>
      <c r="AR624" s="52">
        <f t="shared" si="178"/>
        <v>0</v>
      </c>
    </row>
    <row r="625" spans="1:44">
      <c r="A625" s="52">
        <v>197805</v>
      </c>
      <c r="B625" s="52">
        <v>7.2</v>
      </c>
      <c r="C625" s="52">
        <v>5.83</v>
      </c>
      <c r="D625" s="52">
        <v>5.87</v>
      </c>
      <c r="E625" s="52">
        <v>1.94</v>
      </c>
      <c r="F625" s="52">
        <v>1.1399999999999999</v>
      </c>
      <c r="G625" s="52">
        <v>2.0699999999999998</v>
      </c>
      <c r="H625" s="52">
        <v>1.76</v>
      </c>
      <c r="I625" s="52">
        <v>4.59</v>
      </c>
      <c r="J625" s="52">
        <v>-0.6</v>
      </c>
      <c r="K625" s="52">
        <v>0.51</v>
      </c>
      <c r="L625" s="52">
        <f t="shared" si="162"/>
        <v>2.27</v>
      </c>
      <c r="M625" s="113">
        <f t="shared" si="163"/>
        <v>1978.4166666666663</v>
      </c>
      <c r="N625" s="52">
        <f t="shared" si="179"/>
        <v>13.689354523597059</v>
      </c>
      <c r="AA625" s="52">
        <v>197805</v>
      </c>
      <c r="AB625" s="52">
        <f t="shared" si="164"/>
        <v>1.76</v>
      </c>
      <c r="AC625" s="52">
        <f t="shared" si="165"/>
        <v>1.43</v>
      </c>
      <c r="AD625" s="52">
        <f t="shared" si="166"/>
        <v>1.5599999999999998</v>
      </c>
      <c r="AE625" s="52">
        <f t="shared" si="167"/>
        <v>6.69</v>
      </c>
      <c r="AF625" s="52">
        <f t="shared" si="168"/>
        <v>5.36</v>
      </c>
      <c r="AH625" s="52">
        <f t="shared" si="169"/>
        <v>0</v>
      </c>
      <c r="AI625" s="52">
        <f t="shared" si="170"/>
        <v>0</v>
      </c>
      <c r="AJ625" s="52">
        <f t="shared" si="171"/>
        <v>0</v>
      </c>
      <c r="AK625" s="52">
        <f t="shared" si="172"/>
        <v>0</v>
      </c>
      <c r="AL625" s="52">
        <f t="shared" si="173"/>
        <v>0</v>
      </c>
      <c r="AN625" s="52">
        <f t="shared" si="174"/>
        <v>0</v>
      </c>
      <c r="AO625" s="52">
        <f t="shared" si="175"/>
        <v>0</v>
      </c>
      <c r="AP625" s="52">
        <f t="shared" si="176"/>
        <v>0</v>
      </c>
      <c r="AQ625" s="52">
        <f t="shared" si="177"/>
        <v>0</v>
      </c>
      <c r="AR625" s="52">
        <f t="shared" si="178"/>
        <v>0</v>
      </c>
    </row>
    <row r="626" spans="1:44">
      <c r="A626" s="52">
        <v>197806</v>
      </c>
      <c r="B626" s="52">
        <v>-0.94</v>
      </c>
      <c r="C626" s="52">
        <v>1.1200000000000001</v>
      </c>
      <c r="D626" s="52">
        <v>0.38</v>
      </c>
      <c r="E626" s="52">
        <v>-1.4</v>
      </c>
      <c r="F626" s="52">
        <v>-1.56</v>
      </c>
      <c r="G626" s="52">
        <v>-1.55</v>
      </c>
      <c r="H626" s="52">
        <v>-1.69</v>
      </c>
      <c r="I626" s="52">
        <v>1.69</v>
      </c>
      <c r="J626" s="52">
        <v>0.57999999999999996</v>
      </c>
      <c r="K626" s="52">
        <v>0.54</v>
      </c>
      <c r="L626" s="52">
        <f t="shared" si="162"/>
        <v>-1.1499999999999999</v>
      </c>
      <c r="M626" s="113">
        <f t="shared" si="163"/>
        <v>1978.4999999999995</v>
      </c>
      <c r="N626" s="52">
        <f t="shared" si="179"/>
        <v>13.021516110583352</v>
      </c>
      <c r="AA626" s="52">
        <v>197806</v>
      </c>
      <c r="AB626" s="52">
        <f t="shared" si="164"/>
        <v>-1.69</v>
      </c>
      <c r="AC626" s="52">
        <f t="shared" si="165"/>
        <v>-1.94</v>
      </c>
      <c r="AD626" s="52">
        <f t="shared" si="166"/>
        <v>-2.09</v>
      </c>
      <c r="AE626" s="52">
        <f t="shared" si="167"/>
        <v>-1.48</v>
      </c>
      <c r="AF626" s="52">
        <f t="shared" si="168"/>
        <v>-0.16000000000000003</v>
      </c>
      <c r="AH626" s="52">
        <f t="shared" si="169"/>
        <v>0</v>
      </c>
      <c r="AI626" s="52">
        <f t="shared" si="170"/>
        <v>0</v>
      </c>
      <c r="AJ626" s="52">
        <f t="shared" si="171"/>
        <v>0</v>
      </c>
      <c r="AK626" s="52">
        <f t="shared" si="172"/>
        <v>0</v>
      </c>
      <c r="AL626" s="52">
        <f t="shared" si="173"/>
        <v>0</v>
      </c>
      <c r="AN626" s="52">
        <f t="shared" si="174"/>
        <v>0</v>
      </c>
      <c r="AO626" s="52">
        <f t="shared" si="175"/>
        <v>0</v>
      </c>
      <c r="AP626" s="52">
        <f t="shared" si="176"/>
        <v>0</v>
      </c>
      <c r="AQ626" s="52">
        <f t="shared" si="177"/>
        <v>0</v>
      </c>
      <c r="AR626" s="52">
        <f t="shared" si="178"/>
        <v>0</v>
      </c>
    </row>
    <row r="627" spans="1:44">
      <c r="A627" s="52">
        <v>197807</v>
      </c>
      <c r="B627" s="52">
        <v>6.96</v>
      </c>
      <c r="C627" s="52">
        <v>5.05</v>
      </c>
      <c r="D627" s="52">
        <v>5.74</v>
      </c>
      <c r="E627" s="52">
        <v>6.89</v>
      </c>
      <c r="F627" s="52">
        <v>4.12</v>
      </c>
      <c r="G627" s="52">
        <v>5.91</v>
      </c>
      <c r="H627" s="52">
        <v>5.1100000000000003</v>
      </c>
      <c r="I627" s="52">
        <v>0.28000000000000003</v>
      </c>
      <c r="J627" s="52">
        <v>-1.1000000000000001</v>
      </c>
      <c r="K627" s="52">
        <v>0.56000000000000005</v>
      </c>
      <c r="L627" s="52">
        <f t="shared" si="162"/>
        <v>5.67</v>
      </c>
      <c r="M627" s="113">
        <f t="shared" si="163"/>
        <v>1978.5833333333328</v>
      </c>
      <c r="N627" s="52">
        <f t="shared" si="179"/>
        <v>13.828714197771111</v>
      </c>
      <c r="AA627" s="52">
        <v>197807</v>
      </c>
      <c r="AB627" s="52">
        <f t="shared" si="164"/>
        <v>5.1100000000000003</v>
      </c>
      <c r="AC627" s="52">
        <f t="shared" si="165"/>
        <v>6.33</v>
      </c>
      <c r="AD627" s="52">
        <f t="shared" si="166"/>
        <v>5.35</v>
      </c>
      <c r="AE627" s="52">
        <f t="shared" si="167"/>
        <v>6.4</v>
      </c>
      <c r="AF627" s="52">
        <f t="shared" si="168"/>
        <v>5.18</v>
      </c>
      <c r="AH627" s="52">
        <f t="shared" si="169"/>
        <v>0</v>
      </c>
      <c r="AI627" s="52">
        <f t="shared" si="170"/>
        <v>0</v>
      </c>
      <c r="AJ627" s="52">
        <f t="shared" si="171"/>
        <v>0</v>
      </c>
      <c r="AK627" s="52">
        <f t="shared" si="172"/>
        <v>0</v>
      </c>
      <c r="AL627" s="52">
        <f t="shared" si="173"/>
        <v>0</v>
      </c>
      <c r="AN627" s="52">
        <f t="shared" si="174"/>
        <v>0</v>
      </c>
      <c r="AO627" s="52">
        <f t="shared" si="175"/>
        <v>0</v>
      </c>
      <c r="AP627" s="52">
        <f t="shared" si="176"/>
        <v>0</v>
      </c>
      <c r="AQ627" s="52">
        <f t="shared" si="177"/>
        <v>0</v>
      </c>
      <c r="AR627" s="52">
        <f t="shared" si="178"/>
        <v>0</v>
      </c>
    </row>
    <row r="628" spans="1:44">
      <c r="A628" s="52">
        <v>197808</v>
      </c>
      <c r="B628" s="52">
        <v>8.27</v>
      </c>
      <c r="C628" s="52">
        <v>8.18</v>
      </c>
      <c r="D628" s="52">
        <v>8.82</v>
      </c>
      <c r="E628" s="52">
        <v>3.53</v>
      </c>
      <c r="F628" s="52">
        <v>4.41</v>
      </c>
      <c r="G628" s="52">
        <v>2.0499999999999998</v>
      </c>
      <c r="H628" s="52">
        <v>3.75</v>
      </c>
      <c r="I628" s="52">
        <v>5.09</v>
      </c>
      <c r="J628" s="52">
        <v>-0.47</v>
      </c>
      <c r="K628" s="52">
        <v>0.56000000000000005</v>
      </c>
      <c r="L628" s="52">
        <f t="shared" si="162"/>
        <v>4.3100000000000005</v>
      </c>
      <c r="M628" s="113">
        <f t="shared" si="163"/>
        <v>1978.6666666666661</v>
      </c>
      <c r="N628" s="52">
        <f t="shared" si="179"/>
        <v>13.931738454465627</v>
      </c>
      <c r="AA628" s="52">
        <v>197808</v>
      </c>
      <c r="AB628" s="52">
        <f t="shared" si="164"/>
        <v>3.75</v>
      </c>
      <c r="AC628" s="52">
        <f t="shared" si="165"/>
        <v>2.9699999999999998</v>
      </c>
      <c r="AD628" s="52">
        <f t="shared" si="166"/>
        <v>1.4899999999999998</v>
      </c>
      <c r="AE628" s="52">
        <f t="shared" si="167"/>
        <v>7.7099999999999991</v>
      </c>
      <c r="AF628" s="52">
        <f t="shared" si="168"/>
        <v>8.26</v>
      </c>
      <c r="AH628" s="52">
        <f t="shared" si="169"/>
        <v>0</v>
      </c>
      <c r="AI628" s="52">
        <f t="shared" si="170"/>
        <v>0</v>
      </c>
      <c r="AJ628" s="52">
        <f t="shared" si="171"/>
        <v>0</v>
      </c>
      <c r="AK628" s="52">
        <f t="shared" si="172"/>
        <v>0</v>
      </c>
      <c r="AL628" s="52">
        <f t="shared" si="173"/>
        <v>0</v>
      </c>
      <c r="AN628" s="52">
        <f t="shared" si="174"/>
        <v>0</v>
      </c>
      <c r="AO628" s="52">
        <f t="shared" si="175"/>
        <v>0</v>
      </c>
      <c r="AP628" s="52">
        <f t="shared" si="176"/>
        <v>0</v>
      </c>
      <c r="AQ628" s="52">
        <f t="shared" si="177"/>
        <v>0</v>
      </c>
      <c r="AR628" s="52">
        <f t="shared" si="178"/>
        <v>0</v>
      </c>
    </row>
    <row r="629" spans="1:44">
      <c r="A629" s="52">
        <v>197809</v>
      </c>
      <c r="B629" s="52">
        <v>-1.86</v>
      </c>
      <c r="C629" s="52">
        <v>-0.39</v>
      </c>
      <c r="D629" s="52">
        <v>-0.63</v>
      </c>
      <c r="E629" s="52">
        <v>-2.57</v>
      </c>
      <c r="F629" s="52">
        <v>0.98</v>
      </c>
      <c r="G629" s="52">
        <v>-0.05</v>
      </c>
      <c r="H629" s="52">
        <v>-1.43</v>
      </c>
      <c r="I629" s="52">
        <v>-0.42</v>
      </c>
      <c r="J629" s="52">
        <v>1.87</v>
      </c>
      <c r="K629" s="52">
        <v>0.62</v>
      </c>
      <c r="L629" s="52">
        <f t="shared" si="162"/>
        <v>-0.80999999999999994</v>
      </c>
      <c r="M629" s="113">
        <f t="shared" si="163"/>
        <v>1978.7499999999993</v>
      </c>
      <c r="N629" s="52">
        <f t="shared" si="179"/>
        <v>14.09361525333691</v>
      </c>
      <c r="AA629" s="52">
        <v>197809</v>
      </c>
      <c r="AB629" s="52">
        <f t="shared" si="164"/>
        <v>-1.43</v>
      </c>
      <c r="AC629" s="52">
        <f t="shared" si="165"/>
        <v>-3.19</v>
      </c>
      <c r="AD629" s="52">
        <f t="shared" si="166"/>
        <v>-0.67</v>
      </c>
      <c r="AE629" s="52">
        <f t="shared" si="167"/>
        <v>-2.48</v>
      </c>
      <c r="AF629" s="52">
        <f t="shared" si="168"/>
        <v>-1.25</v>
      </c>
      <c r="AH629" s="52">
        <f t="shared" si="169"/>
        <v>0</v>
      </c>
      <c r="AI629" s="52">
        <f t="shared" si="170"/>
        <v>0</v>
      </c>
      <c r="AJ629" s="52">
        <f t="shared" si="171"/>
        <v>0</v>
      </c>
      <c r="AK629" s="52">
        <f t="shared" si="172"/>
        <v>0</v>
      </c>
      <c r="AL629" s="52">
        <f t="shared" si="173"/>
        <v>0</v>
      </c>
      <c r="AN629" s="52">
        <f t="shared" si="174"/>
        <v>0</v>
      </c>
      <c r="AO629" s="52">
        <f t="shared" si="175"/>
        <v>0</v>
      </c>
      <c r="AP629" s="52">
        <f t="shared" si="176"/>
        <v>0</v>
      </c>
      <c r="AQ629" s="52">
        <f t="shared" si="177"/>
        <v>0</v>
      </c>
      <c r="AR629" s="52">
        <f t="shared" si="178"/>
        <v>0</v>
      </c>
    </row>
    <row r="630" spans="1:44">
      <c r="A630" s="52">
        <v>197810</v>
      </c>
      <c r="B630" s="52">
        <v>-23.11</v>
      </c>
      <c r="C630" s="52">
        <v>-18.43</v>
      </c>
      <c r="D630" s="52">
        <v>-18.73</v>
      </c>
      <c r="E630" s="52">
        <v>-9.91</v>
      </c>
      <c r="F630" s="52">
        <v>-9.09</v>
      </c>
      <c r="G630" s="52">
        <v>-11.57</v>
      </c>
      <c r="H630" s="52">
        <v>-11.91</v>
      </c>
      <c r="I630" s="52">
        <v>-9.9</v>
      </c>
      <c r="J630" s="52">
        <v>1.36</v>
      </c>
      <c r="K630" s="52">
        <v>0.68</v>
      </c>
      <c r="L630" s="52">
        <f t="shared" si="162"/>
        <v>-11.23</v>
      </c>
      <c r="M630" s="113">
        <f t="shared" si="163"/>
        <v>1978.8333333333326</v>
      </c>
      <c r="N630" s="52">
        <f t="shared" si="179"/>
        <v>18.492718960322048</v>
      </c>
      <c r="AA630" s="52">
        <v>197810</v>
      </c>
      <c r="AB630" s="52">
        <f t="shared" si="164"/>
        <v>-11.91</v>
      </c>
      <c r="AC630" s="52">
        <f t="shared" si="165"/>
        <v>-10.59</v>
      </c>
      <c r="AD630" s="52">
        <f t="shared" si="166"/>
        <v>-12.25</v>
      </c>
      <c r="AE630" s="52">
        <f t="shared" si="167"/>
        <v>-23.79</v>
      </c>
      <c r="AF630" s="52">
        <f t="shared" si="168"/>
        <v>-19.41</v>
      </c>
      <c r="AH630" s="52">
        <f t="shared" si="169"/>
        <v>0</v>
      </c>
      <c r="AI630" s="52">
        <f t="shared" si="170"/>
        <v>0</v>
      </c>
      <c r="AJ630" s="52">
        <f t="shared" si="171"/>
        <v>0</v>
      </c>
      <c r="AK630" s="52">
        <f t="shared" si="172"/>
        <v>-23.79</v>
      </c>
      <c r="AL630" s="52">
        <f t="shared" si="173"/>
        <v>0</v>
      </c>
      <c r="AN630" s="52">
        <f t="shared" si="174"/>
        <v>-11.91</v>
      </c>
      <c r="AO630" s="52">
        <f t="shared" si="175"/>
        <v>0</v>
      </c>
      <c r="AP630" s="52">
        <f t="shared" si="176"/>
        <v>-12.25</v>
      </c>
      <c r="AQ630" s="52">
        <f t="shared" si="177"/>
        <v>-23.79</v>
      </c>
      <c r="AR630" s="52">
        <f t="shared" si="178"/>
        <v>-19.41</v>
      </c>
    </row>
    <row r="631" spans="1:44">
      <c r="A631" s="52">
        <v>197811</v>
      </c>
      <c r="B631" s="52">
        <v>8.8800000000000008</v>
      </c>
      <c r="C631" s="52">
        <v>5.03</v>
      </c>
      <c r="D631" s="52">
        <v>4.4000000000000004</v>
      </c>
      <c r="E631" s="52">
        <v>2.95</v>
      </c>
      <c r="F631" s="52">
        <v>3.27</v>
      </c>
      <c r="G631" s="52">
        <v>3.01</v>
      </c>
      <c r="H631" s="52">
        <v>2.71</v>
      </c>
      <c r="I631" s="52">
        <v>3.03</v>
      </c>
      <c r="J631" s="52">
        <v>-2.21</v>
      </c>
      <c r="K631" s="52">
        <v>0.7</v>
      </c>
      <c r="L631" s="52">
        <f t="shared" si="162"/>
        <v>3.41</v>
      </c>
      <c r="M631" s="113">
        <f t="shared" si="163"/>
        <v>1978.9166666666658</v>
      </c>
      <c r="N631" s="52">
        <f t="shared" si="179"/>
        <v>18.252044219259883</v>
      </c>
      <c r="AA631" s="52">
        <v>197811</v>
      </c>
      <c r="AB631" s="52">
        <f t="shared" si="164"/>
        <v>2.71</v>
      </c>
      <c r="AC631" s="52">
        <f t="shared" si="165"/>
        <v>2.25</v>
      </c>
      <c r="AD631" s="52">
        <f t="shared" si="166"/>
        <v>2.3099999999999996</v>
      </c>
      <c r="AE631" s="52">
        <f t="shared" si="167"/>
        <v>8.1800000000000015</v>
      </c>
      <c r="AF631" s="52">
        <f t="shared" si="168"/>
        <v>3.7</v>
      </c>
      <c r="AH631" s="52">
        <f t="shared" si="169"/>
        <v>0</v>
      </c>
      <c r="AI631" s="52">
        <f t="shared" si="170"/>
        <v>0</v>
      </c>
      <c r="AJ631" s="52">
        <f t="shared" si="171"/>
        <v>0</v>
      </c>
      <c r="AK631" s="52">
        <f t="shared" si="172"/>
        <v>0</v>
      </c>
      <c r="AL631" s="52">
        <f t="shared" si="173"/>
        <v>0</v>
      </c>
      <c r="AN631" s="52">
        <f t="shared" si="174"/>
        <v>0</v>
      </c>
      <c r="AO631" s="52">
        <f t="shared" si="175"/>
        <v>0</v>
      </c>
      <c r="AP631" s="52">
        <f t="shared" si="176"/>
        <v>0</v>
      </c>
      <c r="AQ631" s="52">
        <f t="shared" si="177"/>
        <v>0</v>
      </c>
      <c r="AR631" s="52">
        <f t="shared" si="178"/>
        <v>0</v>
      </c>
    </row>
    <row r="632" spans="1:44">
      <c r="A632" s="52">
        <v>197812</v>
      </c>
      <c r="B632" s="52">
        <v>3.03</v>
      </c>
      <c r="C632" s="52">
        <v>1.96</v>
      </c>
      <c r="D632" s="52">
        <v>1.94</v>
      </c>
      <c r="E632" s="52">
        <v>2.88</v>
      </c>
      <c r="F632" s="52">
        <v>0.71</v>
      </c>
      <c r="G632" s="52">
        <v>-0.39</v>
      </c>
      <c r="H632" s="52">
        <v>0.88</v>
      </c>
      <c r="I632" s="52">
        <v>1.25</v>
      </c>
      <c r="J632" s="52">
        <v>-2.1800000000000002</v>
      </c>
      <c r="K632" s="52">
        <v>0.78</v>
      </c>
      <c r="L632" s="52">
        <f t="shared" si="162"/>
        <v>1.6600000000000001</v>
      </c>
      <c r="M632" s="113">
        <f t="shared" si="163"/>
        <v>1978.9999999999991</v>
      </c>
      <c r="N632" s="52">
        <f t="shared" si="179"/>
        <v>18.266272944219551</v>
      </c>
      <c r="AA632" s="52">
        <v>197812</v>
      </c>
      <c r="AB632" s="52">
        <f t="shared" si="164"/>
        <v>0.88</v>
      </c>
      <c r="AC632" s="52">
        <f t="shared" si="165"/>
        <v>2.0999999999999996</v>
      </c>
      <c r="AD632" s="52">
        <f t="shared" si="166"/>
        <v>-1.17</v>
      </c>
      <c r="AE632" s="52">
        <f t="shared" si="167"/>
        <v>2.25</v>
      </c>
      <c r="AF632" s="52">
        <f t="shared" si="168"/>
        <v>1.1599999999999999</v>
      </c>
      <c r="AH632" s="52">
        <f t="shared" si="169"/>
        <v>0</v>
      </c>
      <c r="AI632" s="52">
        <f t="shared" si="170"/>
        <v>0</v>
      </c>
      <c r="AJ632" s="52">
        <f t="shared" si="171"/>
        <v>0</v>
      </c>
      <c r="AK632" s="52">
        <f t="shared" si="172"/>
        <v>0</v>
      </c>
      <c r="AL632" s="52">
        <f t="shared" si="173"/>
        <v>0</v>
      </c>
      <c r="AN632" s="52">
        <f t="shared" si="174"/>
        <v>0</v>
      </c>
      <c r="AO632" s="52">
        <f t="shared" si="175"/>
        <v>0</v>
      </c>
      <c r="AP632" s="52">
        <f t="shared" si="176"/>
        <v>0</v>
      </c>
      <c r="AQ632" s="52">
        <f t="shared" si="177"/>
        <v>0</v>
      </c>
      <c r="AR632" s="52">
        <f t="shared" si="178"/>
        <v>0</v>
      </c>
    </row>
    <row r="633" spans="1:44">
      <c r="A633" s="52">
        <v>197901</v>
      </c>
      <c r="B633" s="52">
        <v>8.56</v>
      </c>
      <c r="C633" s="52">
        <v>7.91</v>
      </c>
      <c r="D633" s="52">
        <v>9.6300000000000008</v>
      </c>
      <c r="E633" s="52">
        <v>3.25</v>
      </c>
      <c r="F633" s="52">
        <v>5.08</v>
      </c>
      <c r="G633" s="52">
        <v>6.69</v>
      </c>
      <c r="H633" s="52">
        <v>4.2300000000000004</v>
      </c>
      <c r="I633" s="52">
        <v>3.69</v>
      </c>
      <c r="J633" s="52">
        <v>2.2599999999999998</v>
      </c>
      <c r="K633" s="52">
        <v>0.77</v>
      </c>
      <c r="L633" s="52">
        <f t="shared" si="162"/>
        <v>5</v>
      </c>
      <c r="M633" s="113">
        <f t="shared" si="163"/>
        <v>1979.0833333333333</v>
      </c>
      <c r="N633" s="52">
        <f t="shared" si="179"/>
        <v>17.307461344224293</v>
      </c>
      <c r="AA633" s="52">
        <v>197901</v>
      </c>
      <c r="AB633" s="52">
        <f t="shared" si="164"/>
        <v>4.2300000000000004</v>
      </c>
      <c r="AC633" s="52">
        <f t="shared" si="165"/>
        <v>2.48</v>
      </c>
      <c r="AD633" s="52">
        <f t="shared" si="166"/>
        <v>5.92</v>
      </c>
      <c r="AE633" s="52">
        <f t="shared" si="167"/>
        <v>7.7900000000000009</v>
      </c>
      <c r="AF633" s="52">
        <f t="shared" si="168"/>
        <v>8.8600000000000012</v>
      </c>
      <c r="AH633" s="52">
        <f t="shared" si="169"/>
        <v>0</v>
      </c>
      <c r="AI633" s="52">
        <f t="shared" si="170"/>
        <v>0</v>
      </c>
      <c r="AJ633" s="52">
        <f t="shared" si="171"/>
        <v>0</v>
      </c>
      <c r="AK633" s="52">
        <f t="shared" si="172"/>
        <v>0</v>
      </c>
      <c r="AL633" s="52">
        <f t="shared" si="173"/>
        <v>0</v>
      </c>
      <c r="AN633" s="52">
        <f t="shared" si="174"/>
        <v>0</v>
      </c>
      <c r="AO633" s="52">
        <f t="shared" si="175"/>
        <v>0</v>
      </c>
      <c r="AP633" s="52">
        <f t="shared" si="176"/>
        <v>0</v>
      </c>
      <c r="AQ633" s="52">
        <f t="shared" si="177"/>
        <v>0</v>
      </c>
      <c r="AR633" s="52">
        <f t="shared" si="178"/>
        <v>0</v>
      </c>
    </row>
    <row r="634" spans="1:44">
      <c r="A634" s="52">
        <v>197902</v>
      </c>
      <c r="B634" s="52">
        <v>-3.44</v>
      </c>
      <c r="C634" s="52">
        <v>-2.2400000000000002</v>
      </c>
      <c r="D634" s="52">
        <v>-1.91</v>
      </c>
      <c r="E634" s="52">
        <v>-3.71</v>
      </c>
      <c r="F634" s="52">
        <v>-2.36</v>
      </c>
      <c r="G634" s="52">
        <v>-2.89</v>
      </c>
      <c r="H634" s="52">
        <v>-3.56</v>
      </c>
      <c r="I634" s="52">
        <v>0.46</v>
      </c>
      <c r="J634" s="52">
        <v>1.18</v>
      </c>
      <c r="K634" s="52">
        <v>0.73</v>
      </c>
      <c r="L634" s="52">
        <f t="shared" si="162"/>
        <v>-2.83</v>
      </c>
      <c r="M634" s="113">
        <f t="shared" si="163"/>
        <v>1979.1666666666665</v>
      </c>
      <c r="N634" s="52">
        <f t="shared" si="179"/>
        <v>17.774194777823272</v>
      </c>
      <c r="AA634" s="52">
        <v>197902</v>
      </c>
      <c r="AB634" s="52">
        <f t="shared" si="164"/>
        <v>-3.56</v>
      </c>
      <c r="AC634" s="52">
        <f t="shared" si="165"/>
        <v>-4.4399999999999995</v>
      </c>
      <c r="AD634" s="52">
        <f t="shared" si="166"/>
        <v>-3.62</v>
      </c>
      <c r="AE634" s="52">
        <f t="shared" si="167"/>
        <v>-4.17</v>
      </c>
      <c r="AF634" s="52">
        <f t="shared" si="168"/>
        <v>-2.6399999999999997</v>
      </c>
      <c r="AH634" s="52">
        <f t="shared" si="169"/>
        <v>0</v>
      </c>
      <c r="AI634" s="52">
        <f t="shared" si="170"/>
        <v>0</v>
      </c>
      <c r="AJ634" s="52">
        <f t="shared" si="171"/>
        <v>0</v>
      </c>
      <c r="AK634" s="52">
        <f t="shared" si="172"/>
        <v>0</v>
      </c>
      <c r="AL634" s="52">
        <f t="shared" si="173"/>
        <v>0</v>
      </c>
      <c r="AN634" s="52">
        <f t="shared" si="174"/>
        <v>0</v>
      </c>
      <c r="AO634" s="52">
        <f t="shared" si="175"/>
        <v>0</v>
      </c>
      <c r="AP634" s="52">
        <f t="shared" si="176"/>
        <v>0</v>
      </c>
      <c r="AQ634" s="52">
        <f t="shared" si="177"/>
        <v>0</v>
      </c>
      <c r="AR634" s="52">
        <f t="shared" si="178"/>
        <v>0</v>
      </c>
    </row>
    <row r="635" spans="1:44">
      <c r="A635" s="52">
        <v>197903</v>
      </c>
      <c r="B635" s="52">
        <v>11.64</v>
      </c>
      <c r="C635" s="52">
        <v>8.41</v>
      </c>
      <c r="D635" s="52">
        <v>8.5</v>
      </c>
      <c r="E635" s="52">
        <v>5.71</v>
      </c>
      <c r="F635" s="52">
        <v>5.69</v>
      </c>
      <c r="G635" s="52">
        <v>7.55</v>
      </c>
      <c r="H635" s="52">
        <v>5.68</v>
      </c>
      <c r="I635" s="52">
        <v>3.2</v>
      </c>
      <c r="J635" s="52">
        <v>-0.65</v>
      </c>
      <c r="K635" s="52">
        <v>0.81</v>
      </c>
      <c r="L635" s="52">
        <f t="shared" si="162"/>
        <v>6.49</v>
      </c>
      <c r="M635" s="113">
        <f t="shared" si="163"/>
        <v>1979.2499999999998</v>
      </c>
      <c r="N635" s="52">
        <f t="shared" si="179"/>
        <v>18.332606569616978</v>
      </c>
      <c r="AA635" s="52">
        <v>197903</v>
      </c>
      <c r="AB635" s="52">
        <f t="shared" si="164"/>
        <v>5.68</v>
      </c>
      <c r="AC635" s="52">
        <f t="shared" si="165"/>
        <v>4.9000000000000004</v>
      </c>
      <c r="AD635" s="52">
        <f t="shared" si="166"/>
        <v>6.74</v>
      </c>
      <c r="AE635" s="52">
        <f t="shared" si="167"/>
        <v>10.83</v>
      </c>
      <c r="AF635" s="52">
        <f t="shared" si="168"/>
        <v>7.6899999999999995</v>
      </c>
      <c r="AH635" s="52">
        <f t="shared" si="169"/>
        <v>0</v>
      </c>
      <c r="AI635" s="52">
        <f t="shared" si="170"/>
        <v>0</v>
      </c>
      <c r="AJ635" s="52">
        <f t="shared" si="171"/>
        <v>0</v>
      </c>
      <c r="AK635" s="52">
        <f t="shared" si="172"/>
        <v>0</v>
      </c>
      <c r="AL635" s="52">
        <f t="shared" si="173"/>
        <v>0</v>
      </c>
      <c r="AN635" s="52">
        <f t="shared" si="174"/>
        <v>0</v>
      </c>
      <c r="AO635" s="52">
        <f t="shared" si="175"/>
        <v>0</v>
      </c>
      <c r="AP635" s="52">
        <f t="shared" si="176"/>
        <v>0</v>
      </c>
      <c r="AQ635" s="52">
        <f t="shared" si="177"/>
        <v>0</v>
      </c>
      <c r="AR635" s="52">
        <f t="shared" si="178"/>
        <v>0</v>
      </c>
    </row>
    <row r="636" spans="1:44">
      <c r="A636" s="52">
        <v>197904</v>
      </c>
      <c r="B636" s="52">
        <v>1.66</v>
      </c>
      <c r="C636" s="52">
        <v>2.97</v>
      </c>
      <c r="D636" s="52">
        <v>3.32</v>
      </c>
      <c r="E636" s="52">
        <v>0.19</v>
      </c>
      <c r="F636" s="52">
        <v>0.6</v>
      </c>
      <c r="G636" s="52">
        <v>0.68</v>
      </c>
      <c r="H636" s="52">
        <v>-0.06</v>
      </c>
      <c r="I636" s="52">
        <v>2.16</v>
      </c>
      <c r="J636" s="52">
        <v>1.08</v>
      </c>
      <c r="K636" s="52">
        <v>0.8</v>
      </c>
      <c r="L636" s="52">
        <f t="shared" si="162"/>
        <v>0.74</v>
      </c>
      <c r="M636" s="113">
        <f t="shared" si="163"/>
        <v>1979.333333333333</v>
      </c>
      <c r="N636" s="52">
        <f t="shared" si="179"/>
        <v>16.792169982681592</v>
      </c>
      <c r="AA636" s="52">
        <v>197904</v>
      </c>
      <c r="AB636" s="52">
        <f t="shared" si="164"/>
        <v>-0.06</v>
      </c>
      <c r="AC636" s="52">
        <f t="shared" si="165"/>
        <v>-0.6100000000000001</v>
      </c>
      <c r="AD636" s="52">
        <f t="shared" si="166"/>
        <v>-0.12</v>
      </c>
      <c r="AE636" s="52">
        <f t="shared" si="167"/>
        <v>0.85999999999999988</v>
      </c>
      <c r="AF636" s="52">
        <f t="shared" si="168"/>
        <v>2.5199999999999996</v>
      </c>
      <c r="AH636" s="52">
        <f t="shared" si="169"/>
        <v>0</v>
      </c>
      <c r="AI636" s="52">
        <f t="shared" si="170"/>
        <v>0</v>
      </c>
      <c r="AJ636" s="52">
        <f t="shared" si="171"/>
        <v>0</v>
      </c>
      <c r="AK636" s="52">
        <f t="shared" si="172"/>
        <v>0</v>
      </c>
      <c r="AL636" s="52">
        <f t="shared" si="173"/>
        <v>0</v>
      </c>
      <c r="AN636" s="52">
        <f t="shared" si="174"/>
        <v>0</v>
      </c>
      <c r="AO636" s="52">
        <f t="shared" si="175"/>
        <v>0</v>
      </c>
      <c r="AP636" s="52">
        <f t="shared" si="176"/>
        <v>0</v>
      </c>
      <c r="AQ636" s="52">
        <f t="shared" si="177"/>
        <v>0</v>
      </c>
      <c r="AR636" s="52">
        <f t="shared" si="178"/>
        <v>0</v>
      </c>
    </row>
    <row r="637" spans="1:44">
      <c r="A637" s="52">
        <v>197905</v>
      </c>
      <c r="B637" s="52">
        <v>-2.64</v>
      </c>
      <c r="C637" s="52">
        <v>-0.78</v>
      </c>
      <c r="D637" s="52">
        <v>0.56000000000000005</v>
      </c>
      <c r="E637" s="52">
        <v>-1.83</v>
      </c>
      <c r="F637" s="52">
        <v>-1.27</v>
      </c>
      <c r="G637" s="52">
        <v>-1.3</v>
      </c>
      <c r="H637" s="52">
        <v>-2.21</v>
      </c>
      <c r="I637" s="52">
        <v>0.52</v>
      </c>
      <c r="J637" s="52">
        <v>1.87</v>
      </c>
      <c r="K637" s="52">
        <v>0.82</v>
      </c>
      <c r="L637" s="52">
        <f t="shared" si="162"/>
        <v>-1.3900000000000001</v>
      </c>
      <c r="M637" s="113">
        <f t="shared" si="163"/>
        <v>1979.4166666666663</v>
      </c>
      <c r="N637" s="52">
        <f t="shared" si="179"/>
        <v>16.924580295588374</v>
      </c>
      <c r="AA637" s="52">
        <v>197905</v>
      </c>
      <c r="AB637" s="52">
        <f t="shared" si="164"/>
        <v>-2.21</v>
      </c>
      <c r="AC637" s="52">
        <f t="shared" si="165"/>
        <v>-2.65</v>
      </c>
      <c r="AD637" s="52">
        <f t="shared" si="166"/>
        <v>-2.12</v>
      </c>
      <c r="AE637" s="52">
        <f t="shared" si="167"/>
        <v>-3.46</v>
      </c>
      <c r="AF637" s="52">
        <f t="shared" si="168"/>
        <v>-0.2599999999999999</v>
      </c>
      <c r="AH637" s="52">
        <f t="shared" si="169"/>
        <v>0</v>
      </c>
      <c r="AI637" s="52">
        <f t="shared" si="170"/>
        <v>0</v>
      </c>
      <c r="AJ637" s="52">
        <f t="shared" si="171"/>
        <v>0</v>
      </c>
      <c r="AK637" s="52">
        <f t="shared" si="172"/>
        <v>0</v>
      </c>
      <c r="AL637" s="52">
        <f t="shared" si="173"/>
        <v>0</v>
      </c>
      <c r="AN637" s="52">
        <f t="shared" si="174"/>
        <v>0</v>
      </c>
      <c r="AO637" s="52">
        <f t="shared" si="175"/>
        <v>0</v>
      </c>
      <c r="AP637" s="52">
        <f t="shared" si="176"/>
        <v>0</v>
      </c>
      <c r="AQ637" s="52">
        <f t="shared" si="177"/>
        <v>0</v>
      </c>
      <c r="AR637" s="52">
        <f t="shared" si="178"/>
        <v>0</v>
      </c>
    </row>
    <row r="638" spans="1:44">
      <c r="A638" s="52">
        <v>197906</v>
      </c>
      <c r="B638" s="52">
        <v>5.7</v>
      </c>
      <c r="C638" s="52">
        <v>6.02</v>
      </c>
      <c r="D638" s="52">
        <v>6.04</v>
      </c>
      <c r="E638" s="52">
        <v>3.09</v>
      </c>
      <c r="F638" s="52">
        <v>5.53</v>
      </c>
      <c r="G638" s="52">
        <v>5.65</v>
      </c>
      <c r="H638" s="52">
        <v>3.85</v>
      </c>
      <c r="I638" s="52">
        <v>1.1599999999999999</v>
      </c>
      <c r="J638" s="52">
        <v>1.45</v>
      </c>
      <c r="K638" s="52">
        <v>0.81</v>
      </c>
      <c r="L638" s="52">
        <f t="shared" si="162"/>
        <v>4.66</v>
      </c>
      <c r="M638" s="113">
        <f t="shared" si="163"/>
        <v>1979.4999999999995</v>
      </c>
      <c r="N638" s="52">
        <f t="shared" si="179"/>
        <v>17.181228657515099</v>
      </c>
      <c r="AA638" s="52">
        <v>197906</v>
      </c>
      <c r="AB638" s="52">
        <f t="shared" si="164"/>
        <v>3.85</v>
      </c>
      <c r="AC638" s="52">
        <f t="shared" si="165"/>
        <v>2.2799999999999998</v>
      </c>
      <c r="AD638" s="52">
        <f t="shared" si="166"/>
        <v>4.84</v>
      </c>
      <c r="AE638" s="52">
        <f t="shared" si="167"/>
        <v>4.8900000000000006</v>
      </c>
      <c r="AF638" s="52">
        <f t="shared" si="168"/>
        <v>5.23</v>
      </c>
      <c r="AH638" s="52">
        <f t="shared" si="169"/>
        <v>0</v>
      </c>
      <c r="AI638" s="52">
        <f t="shared" si="170"/>
        <v>0</v>
      </c>
      <c r="AJ638" s="52">
        <f t="shared" si="171"/>
        <v>0</v>
      </c>
      <c r="AK638" s="52">
        <f t="shared" si="172"/>
        <v>0</v>
      </c>
      <c r="AL638" s="52">
        <f t="shared" si="173"/>
        <v>0</v>
      </c>
      <c r="AN638" s="52">
        <f t="shared" si="174"/>
        <v>0</v>
      </c>
      <c r="AO638" s="52">
        <f t="shared" si="175"/>
        <v>0</v>
      </c>
      <c r="AP638" s="52">
        <f t="shared" si="176"/>
        <v>0</v>
      </c>
      <c r="AQ638" s="52">
        <f t="shared" si="177"/>
        <v>0</v>
      </c>
      <c r="AR638" s="52">
        <f t="shared" si="178"/>
        <v>0</v>
      </c>
    </row>
    <row r="639" spans="1:44">
      <c r="A639" s="52">
        <v>197907</v>
      </c>
      <c r="B639" s="52">
        <v>2.0299999999999998</v>
      </c>
      <c r="C639" s="52">
        <v>4.05</v>
      </c>
      <c r="D639" s="52">
        <v>3.05</v>
      </c>
      <c r="E639" s="52">
        <v>0.6</v>
      </c>
      <c r="F639" s="52">
        <v>1.75</v>
      </c>
      <c r="G639" s="52">
        <v>3</v>
      </c>
      <c r="H639" s="52">
        <v>0.82</v>
      </c>
      <c r="I639" s="52">
        <v>1.26</v>
      </c>
      <c r="J639" s="52">
        <v>1.71</v>
      </c>
      <c r="K639" s="52">
        <v>0.77</v>
      </c>
      <c r="L639" s="52">
        <f t="shared" si="162"/>
        <v>1.5899999999999999</v>
      </c>
      <c r="M639" s="113">
        <f t="shared" si="163"/>
        <v>1979.5833333333328</v>
      </c>
      <c r="N639" s="52">
        <f t="shared" si="179"/>
        <v>16.469982337022046</v>
      </c>
      <c r="AA639" s="52">
        <v>197907</v>
      </c>
      <c r="AB639" s="52">
        <f t="shared" si="164"/>
        <v>0.82</v>
      </c>
      <c r="AC639" s="52">
        <f t="shared" si="165"/>
        <v>-0.17000000000000004</v>
      </c>
      <c r="AD639" s="52">
        <f t="shared" si="166"/>
        <v>2.23</v>
      </c>
      <c r="AE639" s="52">
        <f t="shared" si="167"/>
        <v>1.2599999999999998</v>
      </c>
      <c r="AF639" s="52">
        <f t="shared" si="168"/>
        <v>2.2799999999999998</v>
      </c>
      <c r="AH639" s="52">
        <f t="shared" si="169"/>
        <v>0</v>
      </c>
      <c r="AI639" s="52">
        <f t="shared" si="170"/>
        <v>0</v>
      </c>
      <c r="AJ639" s="52">
        <f t="shared" si="171"/>
        <v>0</v>
      </c>
      <c r="AK639" s="52">
        <f t="shared" si="172"/>
        <v>0</v>
      </c>
      <c r="AL639" s="52">
        <f t="shared" si="173"/>
        <v>0</v>
      </c>
      <c r="AN639" s="52">
        <f t="shared" si="174"/>
        <v>0</v>
      </c>
      <c r="AO639" s="52">
        <f t="shared" si="175"/>
        <v>0</v>
      </c>
      <c r="AP639" s="52">
        <f t="shared" si="176"/>
        <v>0</v>
      </c>
      <c r="AQ639" s="52">
        <f t="shared" si="177"/>
        <v>0</v>
      </c>
      <c r="AR639" s="52">
        <f t="shared" si="178"/>
        <v>0</v>
      </c>
    </row>
    <row r="640" spans="1:44">
      <c r="A640" s="52">
        <v>197908</v>
      </c>
      <c r="B640" s="52">
        <v>9.06</v>
      </c>
      <c r="C640" s="52">
        <v>7.36</v>
      </c>
      <c r="D640" s="52">
        <v>7.38</v>
      </c>
      <c r="E640" s="52">
        <v>6.74</v>
      </c>
      <c r="F640" s="52">
        <v>5.44</v>
      </c>
      <c r="G640" s="52">
        <v>5.37</v>
      </c>
      <c r="H640" s="52">
        <v>5.53</v>
      </c>
      <c r="I640" s="52">
        <v>2.08</v>
      </c>
      <c r="J640" s="52">
        <v>-1.52</v>
      </c>
      <c r="K640" s="52">
        <v>0.77</v>
      </c>
      <c r="L640" s="52">
        <f t="shared" si="162"/>
        <v>6.3000000000000007</v>
      </c>
      <c r="M640" s="113">
        <f t="shared" si="163"/>
        <v>1979.6666666666661</v>
      </c>
      <c r="N640" s="52">
        <f t="shared" si="179"/>
        <v>16.97357813030165</v>
      </c>
      <c r="AA640" s="52">
        <v>197908</v>
      </c>
      <c r="AB640" s="52">
        <f t="shared" si="164"/>
        <v>5.53</v>
      </c>
      <c r="AC640" s="52">
        <f t="shared" si="165"/>
        <v>5.9700000000000006</v>
      </c>
      <c r="AD640" s="52">
        <f t="shared" si="166"/>
        <v>4.5999999999999996</v>
      </c>
      <c r="AE640" s="52">
        <f t="shared" si="167"/>
        <v>8.2900000000000009</v>
      </c>
      <c r="AF640" s="52">
        <f t="shared" si="168"/>
        <v>6.6099999999999994</v>
      </c>
      <c r="AH640" s="52">
        <f t="shared" si="169"/>
        <v>0</v>
      </c>
      <c r="AI640" s="52">
        <f t="shared" si="170"/>
        <v>0</v>
      </c>
      <c r="AJ640" s="52">
        <f t="shared" si="171"/>
        <v>0</v>
      </c>
      <c r="AK640" s="52">
        <f t="shared" si="172"/>
        <v>0</v>
      </c>
      <c r="AL640" s="52">
        <f t="shared" si="173"/>
        <v>0</v>
      </c>
      <c r="AN640" s="52">
        <f t="shared" si="174"/>
        <v>0</v>
      </c>
      <c r="AO640" s="52">
        <f t="shared" si="175"/>
        <v>0</v>
      </c>
      <c r="AP640" s="52">
        <f t="shared" si="176"/>
        <v>0</v>
      </c>
      <c r="AQ640" s="52">
        <f t="shared" si="177"/>
        <v>0</v>
      </c>
      <c r="AR640" s="52">
        <f t="shared" si="178"/>
        <v>0</v>
      </c>
    </row>
    <row r="641" spans="1:44">
      <c r="A641" s="52">
        <v>197909</v>
      </c>
      <c r="B641" s="52">
        <v>0.78</v>
      </c>
      <c r="C641" s="52">
        <v>-1.1000000000000001</v>
      </c>
      <c r="D641" s="52">
        <v>-1.06</v>
      </c>
      <c r="E641" s="52">
        <v>-0.81</v>
      </c>
      <c r="F641" s="52">
        <v>0.96</v>
      </c>
      <c r="G641" s="52">
        <v>-0.77</v>
      </c>
      <c r="H641" s="52">
        <v>-0.82</v>
      </c>
      <c r="I641" s="52">
        <v>-0.26</v>
      </c>
      <c r="J641" s="52">
        <v>-0.9</v>
      </c>
      <c r="K641" s="52">
        <v>0.83</v>
      </c>
      <c r="L641" s="52">
        <f t="shared" si="162"/>
        <v>1.0000000000000009E-2</v>
      </c>
      <c r="M641" s="113">
        <f t="shared" si="163"/>
        <v>1979.7499999999993</v>
      </c>
      <c r="N641" s="52">
        <f t="shared" si="179"/>
        <v>16.91356959259743</v>
      </c>
      <c r="AA641" s="52">
        <v>197909</v>
      </c>
      <c r="AB641" s="52">
        <f t="shared" si="164"/>
        <v>-0.82</v>
      </c>
      <c r="AC641" s="52">
        <f t="shared" si="165"/>
        <v>-1.6400000000000001</v>
      </c>
      <c r="AD641" s="52">
        <f t="shared" si="166"/>
        <v>-1.6</v>
      </c>
      <c r="AE641" s="52">
        <f t="shared" si="167"/>
        <v>-4.9999999999999933E-2</v>
      </c>
      <c r="AF641" s="52">
        <f t="shared" si="168"/>
        <v>-1.8900000000000001</v>
      </c>
      <c r="AH641" s="52">
        <f t="shared" si="169"/>
        <v>0</v>
      </c>
      <c r="AI641" s="52">
        <f t="shared" si="170"/>
        <v>0</v>
      </c>
      <c r="AJ641" s="52">
        <f t="shared" si="171"/>
        <v>0</v>
      </c>
      <c r="AK641" s="52">
        <f t="shared" si="172"/>
        <v>0</v>
      </c>
      <c r="AL641" s="52">
        <f t="shared" si="173"/>
        <v>0</v>
      </c>
      <c r="AN641" s="52">
        <f t="shared" si="174"/>
        <v>0</v>
      </c>
      <c r="AO641" s="52">
        <f t="shared" si="175"/>
        <v>0</v>
      </c>
      <c r="AP641" s="52">
        <f t="shared" si="176"/>
        <v>0</v>
      </c>
      <c r="AQ641" s="52">
        <f t="shared" si="177"/>
        <v>0</v>
      </c>
      <c r="AR641" s="52">
        <f t="shared" si="178"/>
        <v>0</v>
      </c>
    </row>
    <row r="642" spans="1:44">
      <c r="A642" s="52">
        <v>197910</v>
      </c>
      <c r="B642" s="52">
        <v>-9.23</v>
      </c>
      <c r="C642" s="52">
        <v>-10.6</v>
      </c>
      <c r="D642" s="52">
        <v>-11.3</v>
      </c>
      <c r="E642" s="52">
        <v>-6.67</v>
      </c>
      <c r="F642" s="52">
        <v>-6.17</v>
      </c>
      <c r="G642" s="52">
        <v>-8.31</v>
      </c>
      <c r="H642" s="52">
        <v>-8.1</v>
      </c>
      <c r="I642" s="52">
        <v>-3.33</v>
      </c>
      <c r="J642" s="52">
        <v>-1.85</v>
      </c>
      <c r="K642" s="52">
        <v>0.87</v>
      </c>
      <c r="L642" s="52">
        <f t="shared" si="162"/>
        <v>-7.2299999999999995</v>
      </c>
      <c r="M642" s="113">
        <f t="shared" si="163"/>
        <v>1979.8333333333326</v>
      </c>
      <c r="N642" s="52">
        <f t="shared" si="179"/>
        <v>14.071948563139234</v>
      </c>
      <c r="AA642" s="52">
        <v>197910</v>
      </c>
      <c r="AB642" s="52">
        <f t="shared" si="164"/>
        <v>-8.1</v>
      </c>
      <c r="AC642" s="52">
        <f t="shared" si="165"/>
        <v>-7.54</v>
      </c>
      <c r="AD642" s="52">
        <f t="shared" si="166"/>
        <v>-9.18</v>
      </c>
      <c r="AE642" s="52">
        <f t="shared" si="167"/>
        <v>-10.1</v>
      </c>
      <c r="AF642" s="52">
        <f t="shared" si="168"/>
        <v>-12.17</v>
      </c>
      <c r="AH642" s="52">
        <f t="shared" si="169"/>
        <v>0</v>
      </c>
      <c r="AI642" s="52">
        <f t="shared" si="170"/>
        <v>0</v>
      </c>
      <c r="AJ642" s="52">
        <f t="shared" si="171"/>
        <v>0</v>
      </c>
      <c r="AK642" s="52">
        <f t="shared" si="172"/>
        <v>0</v>
      </c>
      <c r="AL642" s="52">
        <f t="shared" si="173"/>
        <v>0</v>
      </c>
      <c r="AN642" s="52">
        <f t="shared" si="174"/>
        <v>0</v>
      </c>
      <c r="AO642" s="52">
        <f t="shared" si="175"/>
        <v>0</v>
      </c>
      <c r="AP642" s="52">
        <f t="shared" si="176"/>
        <v>0</v>
      </c>
      <c r="AQ642" s="52">
        <f t="shared" si="177"/>
        <v>0</v>
      </c>
      <c r="AR642" s="52">
        <f t="shared" si="178"/>
        <v>0</v>
      </c>
    </row>
    <row r="643" spans="1:44">
      <c r="A643" s="52">
        <v>197911</v>
      </c>
      <c r="B643" s="52">
        <v>10.94</v>
      </c>
      <c r="C643" s="52">
        <v>6.83</v>
      </c>
      <c r="D643" s="52">
        <v>6.85</v>
      </c>
      <c r="E643" s="52">
        <v>6.56</v>
      </c>
      <c r="F643" s="52">
        <v>5.71</v>
      </c>
      <c r="G643" s="52">
        <v>4.0999999999999996</v>
      </c>
      <c r="H643" s="52">
        <v>5.21</v>
      </c>
      <c r="I643" s="52">
        <v>2.75</v>
      </c>
      <c r="J643" s="52">
        <v>-3.27</v>
      </c>
      <c r="K643" s="52">
        <v>0.99</v>
      </c>
      <c r="L643" s="52">
        <f t="shared" ref="L643:L706" si="180">H643+K643</f>
        <v>6.2</v>
      </c>
      <c r="M643" s="113">
        <f t="shared" ref="M643:M706" si="181">INT(A643/100)+ (A643/100-INT(A643/100))/0.12</f>
        <v>1979.9166666666658</v>
      </c>
      <c r="N643" s="52">
        <f t="shared" si="179"/>
        <v>14.662311302358601</v>
      </c>
      <c r="AA643" s="52">
        <v>197911</v>
      </c>
      <c r="AB643" s="52">
        <f t="shared" ref="AB643:AB706" si="182">H643</f>
        <v>5.21</v>
      </c>
      <c r="AC643" s="52">
        <f t="shared" ref="AC643:AC706" si="183">E643-$K643</f>
        <v>5.5699999999999994</v>
      </c>
      <c r="AD643" s="52">
        <f t="shared" ref="AD643:AD706" si="184">G643-$K643</f>
        <v>3.1099999999999994</v>
      </c>
      <c r="AE643" s="52">
        <f t="shared" ref="AE643:AE706" si="185">B643-$K643</f>
        <v>9.9499999999999993</v>
      </c>
      <c r="AF643" s="52">
        <f t="shared" ref="AF643:AF706" si="186">D643-$K643</f>
        <v>5.8599999999999994</v>
      </c>
      <c r="AH643" s="52">
        <f t="shared" ref="AH643:AH706" si="187">IF(AB643&lt;=AB$1093,AB643,0)</f>
        <v>0</v>
      </c>
      <c r="AI643" s="52">
        <f t="shared" ref="AI643:AI706" si="188">IF(AC643&lt;=AC$1093,AC643,0)</f>
        <v>0</v>
      </c>
      <c r="AJ643" s="52">
        <f t="shared" ref="AJ643:AJ706" si="189">IF(AD643&lt;=AD$1093,AD643,0)</f>
        <v>0</v>
      </c>
      <c r="AK643" s="52">
        <f t="shared" ref="AK643:AK706" si="190">IF(AE643&lt;=AE$1093,AE643,0)</f>
        <v>0</v>
      </c>
      <c r="AL643" s="52">
        <f t="shared" ref="AL643:AL706" si="191">IF(AF643&lt;=AF$1093,AF643,0)</f>
        <v>0</v>
      </c>
      <c r="AN643" s="52">
        <f t="shared" ref="AN643:AN706" si="192">IF(AB643&lt;=AB$1094,AB643,0)</f>
        <v>0</v>
      </c>
      <c r="AO643" s="52">
        <f t="shared" ref="AO643:AO706" si="193">IF(AC643&lt;=AC$1094,AC643,0)</f>
        <v>0</v>
      </c>
      <c r="AP643" s="52">
        <f t="shared" ref="AP643:AP706" si="194">IF(AD643&lt;=AD$1094,AD643,0)</f>
        <v>0</v>
      </c>
      <c r="AQ643" s="52">
        <f t="shared" ref="AQ643:AQ706" si="195">IF(AE643&lt;=AE$1094,AE643,0)</f>
        <v>0</v>
      </c>
      <c r="AR643" s="52">
        <f t="shared" ref="AR643:AR706" si="196">IF(AF643&lt;=AF$1094,AF643,0)</f>
        <v>0</v>
      </c>
    </row>
    <row r="644" spans="1:44">
      <c r="A644" s="52">
        <v>197912</v>
      </c>
      <c r="B644" s="52">
        <v>8.14</v>
      </c>
      <c r="C644" s="52">
        <v>5.23</v>
      </c>
      <c r="D644" s="52">
        <v>5.15</v>
      </c>
      <c r="E644" s="52">
        <v>2.94</v>
      </c>
      <c r="F644" s="52">
        <v>1.1000000000000001</v>
      </c>
      <c r="G644" s="52">
        <v>1.95</v>
      </c>
      <c r="H644" s="52">
        <v>1.79</v>
      </c>
      <c r="I644" s="52">
        <v>4.17</v>
      </c>
      <c r="J644" s="52">
        <v>-1.99</v>
      </c>
      <c r="K644" s="52">
        <v>0.95</v>
      </c>
      <c r="L644" s="52">
        <f t="shared" si="180"/>
        <v>2.74</v>
      </c>
      <c r="M644" s="113">
        <f t="shared" si="181"/>
        <v>1979.9999999999991</v>
      </c>
      <c r="N644" s="52">
        <f t="shared" si="179"/>
        <v>14.685510484209193</v>
      </c>
      <c r="AA644" s="52">
        <v>197912</v>
      </c>
      <c r="AB644" s="52">
        <f t="shared" si="182"/>
        <v>1.79</v>
      </c>
      <c r="AC644" s="52">
        <f t="shared" si="183"/>
        <v>1.99</v>
      </c>
      <c r="AD644" s="52">
        <f t="shared" si="184"/>
        <v>1</v>
      </c>
      <c r="AE644" s="52">
        <f t="shared" si="185"/>
        <v>7.19</v>
      </c>
      <c r="AF644" s="52">
        <f t="shared" si="186"/>
        <v>4.2</v>
      </c>
      <c r="AH644" s="52">
        <f t="shared" si="187"/>
        <v>0</v>
      </c>
      <c r="AI644" s="52">
        <f t="shared" si="188"/>
        <v>0</v>
      </c>
      <c r="AJ644" s="52">
        <f t="shared" si="189"/>
        <v>0</v>
      </c>
      <c r="AK644" s="52">
        <f t="shared" si="190"/>
        <v>0</v>
      </c>
      <c r="AL644" s="52">
        <f t="shared" si="191"/>
        <v>0</v>
      </c>
      <c r="AN644" s="52">
        <f t="shared" si="192"/>
        <v>0</v>
      </c>
      <c r="AO644" s="52">
        <f t="shared" si="193"/>
        <v>0</v>
      </c>
      <c r="AP644" s="52">
        <f t="shared" si="194"/>
        <v>0</v>
      </c>
      <c r="AQ644" s="52">
        <f t="shared" si="195"/>
        <v>0</v>
      </c>
      <c r="AR644" s="52">
        <f t="shared" si="196"/>
        <v>0</v>
      </c>
    </row>
    <row r="645" spans="1:44">
      <c r="A645" s="52">
        <v>198001</v>
      </c>
      <c r="B645" s="52">
        <v>7.87</v>
      </c>
      <c r="C645" s="52">
        <v>7.76</v>
      </c>
      <c r="D645" s="52">
        <v>8.4700000000000006</v>
      </c>
      <c r="E645" s="52">
        <v>4.87</v>
      </c>
      <c r="F645" s="52">
        <v>6.37</v>
      </c>
      <c r="G645" s="52">
        <v>7.92</v>
      </c>
      <c r="H645" s="52">
        <v>5.51</v>
      </c>
      <c r="I645" s="52">
        <v>1.65</v>
      </c>
      <c r="J645" s="52">
        <v>1.83</v>
      </c>
      <c r="K645" s="52">
        <v>0.8</v>
      </c>
      <c r="L645" s="52">
        <f t="shared" si="180"/>
        <v>6.31</v>
      </c>
      <c r="M645" s="113">
        <f t="shared" si="181"/>
        <v>1980.0833333333333</v>
      </c>
      <c r="N645" s="52">
        <f t="shared" si="179"/>
        <v>15.041254783246824</v>
      </c>
      <c r="AA645" s="52">
        <v>198001</v>
      </c>
      <c r="AB645" s="52">
        <f t="shared" si="182"/>
        <v>5.51</v>
      </c>
      <c r="AC645" s="52">
        <f t="shared" si="183"/>
        <v>4.07</v>
      </c>
      <c r="AD645" s="52">
        <f t="shared" si="184"/>
        <v>7.12</v>
      </c>
      <c r="AE645" s="52">
        <f t="shared" si="185"/>
        <v>7.07</v>
      </c>
      <c r="AF645" s="52">
        <f t="shared" si="186"/>
        <v>7.6700000000000008</v>
      </c>
      <c r="AH645" s="52">
        <f t="shared" si="187"/>
        <v>0</v>
      </c>
      <c r="AI645" s="52">
        <f t="shared" si="188"/>
        <v>0</v>
      </c>
      <c r="AJ645" s="52">
        <f t="shared" si="189"/>
        <v>0</v>
      </c>
      <c r="AK645" s="52">
        <f t="shared" si="190"/>
        <v>0</v>
      </c>
      <c r="AL645" s="52">
        <f t="shared" si="191"/>
        <v>0</v>
      </c>
      <c r="AN645" s="52">
        <f t="shared" si="192"/>
        <v>0</v>
      </c>
      <c r="AO645" s="52">
        <f t="shared" si="193"/>
        <v>0</v>
      </c>
      <c r="AP645" s="52">
        <f t="shared" si="194"/>
        <v>0</v>
      </c>
      <c r="AQ645" s="52">
        <f t="shared" si="195"/>
        <v>0</v>
      </c>
      <c r="AR645" s="52">
        <f t="shared" si="196"/>
        <v>0</v>
      </c>
    </row>
    <row r="646" spans="1:44">
      <c r="A646" s="52">
        <v>198002</v>
      </c>
      <c r="B646" s="52">
        <v>-0.41</v>
      </c>
      <c r="C646" s="52">
        <v>-2.91</v>
      </c>
      <c r="D646" s="52">
        <v>-2.71</v>
      </c>
      <c r="E646" s="52">
        <v>-3.09</v>
      </c>
      <c r="F646" s="52">
        <v>2.0699999999999998</v>
      </c>
      <c r="G646" s="52">
        <v>0.44</v>
      </c>
      <c r="H646" s="52">
        <v>-1.22</v>
      </c>
      <c r="I646" s="52">
        <v>-1.82</v>
      </c>
      <c r="J646" s="52">
        <v>0.61</v>
      </c>
      <c r="K646" s="52">
        <v>0.89</v>
      </c>
      <c r="L646" s="52">
        <f t="shared" si="180"/>
        <v>-0.32999999999999996</v>
      </c>
      <c r="M646" s="113">
        <f t="shared" si="181"/>
        <v>1980.1666666666665</v>
      </c>
      <c r="N646" s="52">
        <f t="shared" si="179"/>
        <v>14.413060995941398</v>
      </c>
      <c r="AA646" s="52">
        <v>198002</v>
      </c>
      <c r="AB646" s="52">
        <f t="shared" si="182"/>
        <v>-1.22</v>
      </c>
      <c r="AC646" s="52">
        <f t="shared" si="183"/>
        <v>-3.98</v>
      </c>
      <c r="AD646" s="52">
        <f t="shared" si="184"/>
        <v>-0.45</v>
      </c>
      <c r="AE646" s="52">
        <f t="shared" si="185"/>
        <v>-1.3</v>
      </c>
      <c r="AF646" s="52">
        <f t="shared" si="186"/>
        <v>-3.6</v>
      </c>
      <c r="AH646" s="52">
        <f t="shared" si="187"/>
        <v>0</v>
      </c>
      <c r="AI646" s="52">
        <f t="shared" si="188"/>
        <v>0</v>
      </c>
      <c r="AJ646" s="52">
        <f t="shared" si="189"/>
        <v>0</v>
      </c>
      <c r="AK646" s="52">
        <f t="shared" si="190"/>
        <v>0</v>
      </c>
      <c r="AL646" s="52">
        <f t="shared" si="191"/>
        <v>0</v>
      </c>
      <c r="AN646" s="52">
        <f t="shared" si="192"/>
        <v>0</v>
      </c>
      <c r="AO646" s="52">
        <f t="shared" si="193"/>
        <v>0</v>
      </c>
      <c r="AP646" s="52">
        <f t="shared" si="194"/>
        <v>0</v>
      </c>
      <c r="AQ646" s="52">
        <f t="shared" si="195"/>
        <v>0</v>
      </c>
      <c r="AR646" s="52">
        <f t="shared" si="196"/>
        <v>0</v>
      </c>
    </row>
    <row r="647" spans="1:44">
      <c r="A647" s="52">
        <v>198003</v>
      </c>
      <c r="B647" s="52">
        <v>-19.309999999999999</v>
      </c>
      <c r="C647" s="52">
        <v>-16.059999999999999</v>
      </c>
      <c r="D647" s="52">
        <v>-17.32</v>
      </c>
      <c r="E647" s="52">
        <v>-8.9499999999999993</v>
      </c>
      <c r="F647" s="52">
        <v>-10.76</v>
      </c>
      <c r="G647" s="52">
        <v>-13.05</v>
      </c>
      <c r="H647" s="52">
        <v>-12.9</v>
      </c>
      <c r="I647" s="52">
        <v>-6.64</v>
      </c>
      <c r="J647" s="52">
        <v>-1.06</v>
      </c>
      <c r="K647" s="52">
        <v>1.21</v>
      </c>
      <c r="L647" s="52">
        <f t="shared" si="180"/>
        <v>-11.690000000000001</v>
      </c>
      <c r="M647" s="113">
        <f t="shared" si="181"/>
        <v>1980.2499999999998</v>
      </c>
      <c r="N647" s="52">
        <f t="shared" si="179"/>
        <v>19.408225060525243</v>
      </c>
      <c r="AA647" s="52">
        <v>198003</v>
      </c>
      <c r="AB647" s="52">
        <f t="shared" si="182"/>
        <v>-12.9</v>
      </c>
      <c r="AC647" s="52">
        <f t="shared" si="183"/>
        <v>-10.16</v>
      </c>
      <c r="AD647" s="52">
        <f t="shared" si="184"/>
        <v>-14.260000000000002</v>
      </c>
      <c r="AE647" s="52">
        <f t="shared" si="185"/>
        <v>-20.52</v>
      </c>
      <c r="AF647" s="52">
        <f t="shared" si="186"/>
        <v>-18.53</v>
      </c>
      <c r="AH647" s="52">
        <f t="shared" si="187"/>
        <v>0</v>
      </c>
      <c r="AI647" s="52">
        <f t="shared" si="188"/>
        <v>0</v>
      </c>
      <c r="AJ647" s="52">
        <f t="shared" si="189"/>
        <v>0</v>
      </c>
      <c r="AK647" s="52">
        <f t="shared" si="190"/>
        <v>0</v>
      </c>
      <c r="AL647" s="52">
        <f t="shared" si="191"/>
        <v>0</v>
      </c>
      <c r="AN647" s="52">
        <f t="shared" si="192"/>
        <v>-12.9</v>
      </c>
      <c r="AO647" s="52">
        <f t="shared" si="193"/>
        <v>0</v>
      </c>
      <c r="AP647" s="52">
        <f t="shared" si="194"/>
        <v>-14.260000000000002</v>
      </c>
      <c r="AQ647" s="52">
        <f t="shared" si="195"/>
        <v>-20.52</v>
      </c>
      <c r="AR647" s="52">
        <f t="shared" si="196"/>
        <v>-18.53</v>
      </c>
    </row>
    <row r="648" spans="1:44">
      <c r="A648" s="52">
        <v>198004</v>
      </c>
      <c r="B648" s="52">
        <v>6.13</v>
      </c>
      <c r="C648" s="52">
        <v>6.41</v>
      </c>
      <c r="D648" s="52">
        <v>5.88</v>
      </c>
      <c r="E648" s="52">
        <v>3.75</v>
      </c>
      <c r="F648" s="52">
        <v>5.64</v>
      </c>
      <c r="G648" s="52">
        <v>6.11</v>
      </c>
      <c r="H648" s="52">
        <v>3.97</v>
      </c>
      <c r="I648" s="52">
        <v>0.97</v>
      </c>
      <c r="J648" s="52">
        <v>1.05</v>
      </c>
      <c r="K648" s="52">
        <v>1.26</v>
      </c>
      <c r="L648" s="52">
        <f t="shared" si="180"/>
        <v>5.23</v>
      </c>
      <c r="M648" s="113">
        <f t="shared" si="181"/>
        <v>1980.333333333333</v>
      </c>
      <c r="N648" s="52">
        <f t="shared" si="179"/>
        <v>19.856928948675002</v>
      </c>
      <c r="AA648" s="52">
        <v>198004</v>
      </c>
      <c r="AB648" s="52">
        <f t="shared" si="182"/>
        <v>3.97</v>
      </c>
      <c r="AC648" s="52">
        <f t="shared" si="183"/>
        <v>2.4900000000000002</v>
      </c>
      <c r="AD648" s="52">
        <f t="shared" si="184"/>
        <v>4.8500000000000005</v>
      </c>
      <c r="AE648" s="52">
        <f t="shared" si="185"/>
        <v>4.87</v>
      </c>
      <c r="AF648" s="52">
        <f t="shared" si="186"/>
        <v>4.62</v>
      </c>
      <c r="AH648" s="52">
        <f t="shared" si="187"/>
        <v>0</v>
      </c>
      <c r="AI648" s="52">
        <f t="shared" si="188"/>
        <v>0</v>
      </c>
      <c r="AJ648" s="52">
        <f t="shared" si="189"/>
        <v>0</v>
      </c>
      <c r="AK648" s="52">
        <f t="shared" si="190"/>
        <v>0</v>
      </c>
      <c r="AL648" s="52">
        <f t="shared" si="191"/>
        <v>0</v>
      </c>
      <c r="AN648" s="52">
        <f t="shared" si="192"/>
        <v>0</v>
      </c>
      <c r="AO648" s="52">
        <f t="shared" si="193"/>
        <v>0</v>
      </c>
      <c r="AP648" s="52">
        <f t="shared" si="194"/>
        <v>0</v>
      </c>
      <c r="AQ648" s="52">
        <f t="shared" si="195"/>
        <v>0</v>
      </c>
      <c r="AR648" s="52">
        <f t="shared" si="196"/>
        <v>0</v>
      </c>
    </row>
    <row r="649" spans="1:44">
      <c r="A649" s="52">
        <v>198005</v>
      </c>
      <c r="B649" s="52">
        <v>8.08</v>
      </c>
      <c r="C649" s="52">
        <v>7.9</v>
      </c>
      <c r="D649" s="52">
        <v>8.1</v>
      </c>
      <c r="E649" s="52">
        <v>5.7</v>
      </c>
      <c r="F649" s="52">
        <v>5.45</v>
      </c>
      <c r="G649" s="52">
        <v>6.45</v>
      </c>
      <c r="H649" s="52">
        <v>5.26</v>
      </c>
      <c r="I649" s="52">
        <v>2.16</v>
      </c>
      <c r="J649" s="52">
        <v>0.39</v>
      </c>
      <c r="K649" s="52">
        <v>0.81</v>
      </c>
      <c r="L649" s="52">
        <f t="shared" si="180"/>
        <v>6.07</v>
      </c>
      <c r="M649" s="113">
        <f t="shared" si="181"/>
        <v>1980.4166666666663</v>
      </c>
      <c r="N649" s="52">
        <f t="shared" si="179"/>
        <v>20.301166110707666</v>
      </c>
      <c r="AA649" s="52">
        <v>198005</v>
      </c>
      <c r="AB649" s="52">
        <f t="shared" si="182"/>
        <v>5.26</v>
      </c>
      <c r="AC649" s="52">
        <f t="shared" si="183"/>
        <v>4.8900000000000006</v>
      </c>
      <c r="AD649" s="52">
        <f t="shared" si="184"/>
        <v>5.6400000000000006</v>
      </c>
      <c r="AE649" s="52">
        <f t="shared" si="185"/>
        <v>7.27</v>
      </c>
      <c r="AF649" s="52">
        <f t="shared" si="186"/>
        <v>7.2899999999999991</v>
      </c>
      <c r="AH649" s="52">
        <f t="shared" si="187"/>
        <v>0</v>
      </c>
      <c r="AI649" s="52">
        <f t="shared" si="188"/>
        <v>0</v>
      </c>
      <c r="AJ649" s="52">
        <f t="shared" si="189"/>
        <v>0</v>
      </c>
      <c r="AK649" s="52">
        <f t="shared" si="190"/>
        <v>0</v>
      </c>
      <c r="AL649" s="52">
        <f t="shared" si="191"/>
        <v>0</v>
      </c>
      <c r="AN649" s="52">
        <f t="shared" si="192"/>
        <v>0</v>
      </c>
      <c r="AO649" s="52">
        <f t="shared" si="193"/>
        <v>0</v>
      </c>
      <c r="AP649" s="52">
        <f t="shared" si="194"/>
        <v>0</v>
      </c>
      <c r="AQ649" s="52">
        <f t="shared" si="195"/>
        <v>0</v>
      </c>
      <c r="AR649" s="52">
        <f t="shared" si="196"/>
        <v>0</v>
      </c>
    </row>
    <row r="650" spans="1:44">
      <c r="A650" s="52">
        <v>198006</v>
      </c>
      <c r="B650" s="52">
        <v>5.32</v>
      </c>
      <c r="C650" s="52">
        <v>4.3499999999999996</v>
      </c>
      <c r="D650" s="52">
        <v>4.33</v>
      </c>
      <c r="E650" s="52">
        <v>3.15</v>
      </c>
      <c r="F650" s="52">
        <v>3.46</v>
      </c>
      <c r="G650" s="52">
        <v>2.37</v>
      </c>
      <c r="H650" s="52">
        <v>3.06</v>
      </c>
      <c r="I650" s="52">
        <v>1.68</v>
      </c>
      <c r="J650" s="52">
        <v>-0.89</v>
      </c>
      <c r="K650" s="52">
        <v>0.61</v>
      </c>
      <c r="L650" s="52">
        <f t="shared" si="180"/>
        <v>3.67</v>
      </c>
      <c r="M650" s="113">
        <f t="shared" si="181"/>
        <v>1980.4999999999995</v>
      </c>
      <c r="N650" s="52">
        <f t="shared" si="179"/>
        <v>20.184246557424654</v>
      </c>
      <c r="AA650" s="52">
        <v>198006</v>
      </c>
      <c r="AB650" s="52">
        <f t="shared" si="182"/>
        <v>3.06</v>
      </c>
      <c r="AC650" s="52">
        <f t="shared" si="183"/>
        <v>2.54</v>
      </c>
      <c r="AD650" s="52">
        <f t="shared" si="184"/>
        <v>1.7600000000000002</v>
      </c>
      <c r="AE650" s="52">
        <f t="shared" si="185"/>
        <v>4.71</v>
      </c>
      <c r="AF650" s="52">
        <f t="shared" si="186"/>
        <v>3.72</v>
      </c>
      <c r="AH650" s="52">
        <f t="shared" si="187"/>
        <v>0</v>
      </c>
      <c r="AI650" s="52">
        <f t="shared" si="188"/>
        <v>0</v>
      </c>
      <c r="AJ650" s="52">
        <f t="shared" si="189"/>
        <v>0</v>
      </c>
      <c r="AK650" s="52">
        <f t="shared" si="190"/>
        <v>0</v>
      </c>
      <c r="AL650" s="52">
        <f t="shared" si="191"/>
        <v>0</v>
      </c>
      <c r="AN650" s="52">
        <f t="shared" si="192"/>
        <v>0</v>
      </c>
      <c r="AO650" s="52">
        <f t="shared" si="193"/>
        <v>0</v>
      </c>
      <c r="AP650" s="52">
        <f t="shared" si="194"/>
        <v>0</v>
      </c>
      <c r="AQ650" s="52">
        <f t="shared" si="195"/>
        <v>0</v>
      </c>
      <c r="AR650" s="52">
        <f t="shared" si="196"/>
        <v>0</v>
      </c>
    </row>
    <row r="651" spans="1:44">
      <c r="A651" s="52">
        <v>198007</v>
      </c>
      <c r="B651" s="52">
        <v>13.31</v>
      </c>
      <c r="C651" s="52">
        <v>9.58</v>
      </c>
      <c r="D651" s="52">
        <v>7.21</v>
      </c>
      <c r="E651" s="52">
        <v>9.34</v>
      </c>
      <c r="F651" s="52">
        <v>5.26</v>
      </c>
      <c r="G651" s="52">
        <v>2.76</v>
      </c>
      <c r="H651" s="52">
        <v>6.49</v>
      </c>
      <c r="I651" s="52">
        <v>4.25</v>
      </c>
      <c r="J651" s="52">
        <v>-6.34</v>
      </c>
      <c r="K651" s="52">
        <v>0.53</v>
      </c>
      <c r="L651" s="52">
        <f t="shared" si="180"/>
        <v>7.0200000000000005</v>
      </c>
      <c r="M651" s="113">
        <f t="shared" si="181"/>
        <v>1980.5833333333328</v>
      </c>
      <c r="N651" s="52">
        <f t="shared" si="179"/>
        <v>21.008002804126377</v>
      </c>
      <c r="AA651" s="52">
        <v>198007</v>
      </c>
      <c r="AB651" s="52">
        <f t="shared" si="182"/>
        <v>6.49</v>
      </c>
      <c r="AC651" s="52">
        <f t="shared" si="183"/>
        <v>8.81</v>
      </c>
      <c r="AD651" s="52">
        <f t="shared" si="184"/>
        <v>2.2299999999999995</v>
      </c>
      <c r="AE651" s="52">
        <f t="shared" si="185"/>
        <v>12.780000000000001</v>
      </c>
      <c r="AF651" s="52">
        <f t="shared" si="186"/>
        <v>6.68</v>
      </c>
      <c r="AH651" s="52">
        <f t="shared" si="187"/>
        <v>0</v>
      </c>
      <c r="AI651" s="52">
        <f t="shared" si="188"/>
        <v>0</v>
      </c>
      <c r="AJ651" s="52">
        <f t="shared" si="189"/>
        <v>0</v>
      </c>
      <c r="AK651" s="52">
        <f t="shared" si="190"/>
        <v>0</v>
      </c>
      <c r="AL651" s="52">
        <f t="shared" si="191"/>
        <v>0</v>
      </c>
      <c r="AN651" s="52">
        <f t="shared" si="192"/>
        <v>0</v>
      </c>
      <c r="AO651" s="52">
        <f t="shared" si="193"/>
        <v>0</v>
      </c>
      <c r="AP651" s="52">
        <f t="shared" si="194"/>
        <v>0</v>
      </c>
      <c r="AQ651" s="52">
        <f t="shared" si="195"/>
        <v>0</v>
      </c>
      <c r="AR651" s="52">
        <f t="shared" si="196"/>
        <v>0</v>
      </c>
    </row>
    <row r="652" spans="1:44">
      <c r="A652" s="52">
        <v>198008</v>
      </c>
      <c r="B652" s="52">
        <v>8.4700000000000006</v>
      </c>
      <c r="C652" s="52">
        <v>4.9800000000000004</v>
      </c>
      <c r="D652" s="52">
        <v>3.62</v>
      </c>
      <c r="E652" s="52">
        <v>2.2000000000000002</v>
      </c>
      <c r="F652" s="52">
        <v>1.4</v>
      </c>
      <c r="G652" s="52">
        <v>1.76</v>
      </c>
      <c r="H652" s="52">
        <v>1.8</v>
      </c>
      <c r="I652" s="52">
        <v>3.91</v>
      </c>
      <c r="J652" s="52">
        <v>-2.64</v>
      </c>
      <c r="K652" s="52">
        <v>0.64</v>
      </c>
      <c r="L652" s="52">
        <f t="shared" si="180"/>
        <v>2.44</v>
      </c>
      <c r="M652" s="113">
        <f t="shared" si="181"/>
        <v>1980.6666666666661</v>
      </c>
      <c r="N652" s="52">
        <f t="shared" si="179"/>
        <v>20.483902992793674</v>
      </c>
      <c r="AA652" s="52">
        <v>198008</v>
      </c>
      <c r="AB652" s="52">
        <f t="shared" si="182"/>
        <v>1.8</v>
      </c>
      <c r="AC652" s="52">
        <f t="shared" si="183"/>
        <v>1.56</v>
      </c>
      <c r="AD652" s="52">
        <f t="shared" si="184"/>
        <v>1.1200000000000001</v>
      </c>
      <c r="AE652" s="52">
        <f t="shared" si="185"/>
        <v>7.830000000000001</v>
      </c>
      <c r="AF652" s="52">
        <f t="shared" si="186"/>
        <v>2.98</v>
      </c>
      <c r="AH652" s="52">
        <f t="shared" si="187"/>
        <v>0</v>
      </c>
      <c r="AI652" s="52">
        <f t="shared" si="188"/>
        <v>0</v>
      </c>
      <c r="AJ652" s="52">
        <f t="shared" si="189"/>
        <v>0</v>
      </c>
      <c r="AK652" s="52">
        <f t="shared" si="190"/>
        <v>0</v>
      </c>
      <c r="AL652" s="52">
        <f t="shared" si="191"/>
        <v>0</v>
      </c>
      <c r="AN652" s="52">
        <f t="shared" si="192"/>
        <v>0</v>
      </c>
      <c r="AO652" s="52">
        <f t="shared" si="193"/>
        <v>0</v>
      </c>
      <c r="AP652" s="52">
        <f t="shared" si="194"/>
        <v>0</v>
      </c>
      <c r="AQ652" s="52">
        <f t="shared" si="195"/>
        <v>0</v>
      </c>
      <c r="AR652" s="52">
        <f t="shared" si="196"/>
        <v>0</v>
      </c>
    </row>
    <row r="653" spans="1:44">
      <c r="A653" s="52">
        <v>198009</v>
      </c>
      <c r="B653" s="52">
        <v>5.25</v>
      </c>
      <c r="C653" s="52">
        <v>2.94</v>
      </c>
      <c r="D653" s="52">
        <v>0.87</v>
      </c>
      <c r="E653" s="52">
        <v>4.17</v>
      </c>
      <c r="F653" s="52">
        <v>3.25</v>
      </c>
      <c r="G653" s="52">
        <v>-0.95</v>
      </c>
      <c r="H653" s="52">
        <v>2.19</v>
      </c>
      <c r="I653" s="52">
        <v>0.87</v>
      </c>
      <c r="J653" s="52">
        <v>-4.75</v>
      </c>
      <c r="K653" s="52">
        <v>0.75</v>
      </c>
      <c r="L653" s="52">
        <f t="shared" si="180"/>
        <v>2.94</v>
      </c>
      <c r="M653" s="113">
        <f t="shared" si="181"/>
        <v>1980.7499999999993</v>
      </c>
      <c r="N653" s="52">
        <f t="shared" si="179"/>
        <v>20.439303492847479</v>
      </c>
      <c r="AA653" s="52">
        <v>198009</v>
      </c>
      <c r="AB653" s="52">
        <f t="shared" si="182"/>
        <v>2.19</v>
      </c>
      <c r="AC653" s="52">
        <f t="shared" si="183"/>
        <v>3.42</v>
      </c>
      <c r="AD653" s="52">
        <f t="shared" si="184"/>
        <v>-1.7</v>
      </c>
      <c r="AE653" s="52">
        <f t="shared" si="185"/>
        <v>4.5</v>
      </c>
      <c r="AF653" s="52">
        <f t="shared" si="186"/>
        <v>0.12</v>
      </c>
      <c r="AH653" s="52">
        <f t="shared" si="187"/>
        <v>0</v>
      </c>
      <c r="AI653" s="52">
        <f t="shared" si="188"/>
        <v>0</v>
      </c>
      <c r="AJ653" s="52">
        <f t="shared" si="189"/>
        <v>0</v>
      </c>
      <c r="AK653" s="52">
        <f t="shared" si="190"/>
        <v>0</v>
      </c>
      <c r="AL653" s="52">
        <f t="shared" si="191"/>
        <v>0</v>
      </c>
      <c r="AN653" s="52">
        <f t="shared" si="192"/>
        <v>0</v>
      </c>
      <c r="AO653" s="52">
        <f t="shared" si="193"/>
        <v>0</v>
      </c>
      <c r="AP653" s="52">
        <f t="shared" si="194"/>
        <v>0</v>
      </c>
      <c r="AQ653" s="52">
        <f t="shared" si="195"/>
        <v>0</v>
      </c>
      <c r="AR653" s="52">
        <f t="shared" si="196"/>
        <v>0</v>
      </c>
    </row>
    <row r="654" spans="1:44">
      <c r="A654" s="52">
        <v>198010</v>
      </c>
      <c r="B654" s="52">
        <v>5.82</v>
      </c>
      <c r="C654" s="52">
        <v>2.37</v>
      </c>
      <c r="D654" s="52">
        <v>3.04</v>
      </c>
      <c r="E654" s="52">
        <v>1.83</v>
      </c>
      <c r="F654" s="52">
        <v>2.87</v>
      </c>
      <c r="G654" s="52">
        <v>-0.93</v>
      </c>
      <c r="H654" s="52">
        <v>1.06</v>
      </c>
      <c r="I654" s="52">
        <v>2.4900000000000002</v>
      </c>
      <c r="J654" s="52">
        <v>-2.77</v>
      </c>
      <c r="K654" s="52">
        <v>0.95</v>
      </c>
      <c r="L654" s="52">
        <f t="shared" si="180"/>
        <v>2.0099999999999998</v>
      </c>
      <c r="M654" s="113">
        <f t="shared" si="181"/>
        <v>1980.8333333333326</v>
      </c>
      <c r="N654" s="52">
        <f t="shared" si="179"/>
        <v>17.833611779191251</v>
      </c>
      <c r="AA654" s="52">
        <v>198010</v>
      </c>
      <c r="AB654" s="52">
        <f t="shared" si="182"/>
        <v>1.06</v>
      </c>
      <c r="AC654" s="52">
        <f t="shared" si="183"/>
        <v>0.88000000000000012</v>
      </c>
      <c r="AD654" s="52">
        <f t="shared" si="184"/>
        <v>-1.88</v>
      </c>
      <c r="AE654" s="52">
        <f t="shared" si="185"/>
        <v>4.87</v>
      </c>
      <c r="AF654" s="52">
        <f t="shared" si="186"/>
        <v>2.09</v>
      </c>
      <c r="AH654" s="52">
        <f t="shared" si="187"/>
        <v>0</v>
      </c>
      <c r="AI654" s="52">
        <f t="shared" si="188"/>
        <v>0</v>
      </c>
      <c r="AJ654" s="52">
        <f t="shared" si="189"/>
        <v>0</v>
      </c>
      <c r="AK654" s="52">
        <f t="shared" si="190"/>
        <v>0</v>
      </c>
      <c r="AL654" s="52">
        <f t="shared" si="191"/>
        <v>0</v>
      </c>
      <c r="AN654" s="52">
        <f t="shared" si="192"/>
        <v>0</v>
      </c>
      <c r="AO654" s="52">
        <f t="shared" si="193"/>
        <v>0</v>
      </c>
      <c r="AP654" s="52">
        <f t="shared" si="194"/>
        <v>0</v>
      </c>
      <c r="AQ654" s="52">
        <f t="shared" si="195"/>
        <v>0</v>
      </c>
      <c r="AR654" s="52">
        <f t="shared" si="196"/>
        <v>0</v>
      </c>
    </row>
    <row r="655" spans="1:44">
      <c r="A655" s="52">
        <v>198011</v>
      </c>
      <c r="B655" s="52">
        <v>12.61</v>
      </c>
      <c r="C655" s="52">
        <v>4.42</v>
      </c>
      <c r="D655" s="52">
        <v>2.4900000000000002</v>
      </c>
      <c r="E655" s="52">
        <v>11.63</v>
      </c>
      <c r="F655" s="52">
        <v>13.47</v>
      </c>
      <c r="G655" s="52">
        <v>4.88</v>
      </c>
      <c r="H655" s="52">
        <v>9.59</v>
      </c>
      <c r="I655" s="52">
        <v>-3.49</v>
      </c>
      <c r="J655" s="52">
        <v>-8.44</v>
      </c>
      <c r="K655" s="52">
        <v>0.96</v>
      </c>
      <c r="L655" s="52">
        <f t="shared" si="180"/>
        <v>10.55</v>
      </c>
      <c r="M655" s="113">
        <f t="shared" si="181"/>
        <v>1980.9166666666658</v>
      </c>
      <c r="N655" s="52">
        <f t="shared" si="179"/>
        <v>19.217584750336435</v>
      </c>
      <c r="AA655" s="52">
        <v>198011</v>
      </c>
      <c r="AB655" s="52">
        <f t="shared" si="182"/>
        <v>9.59</v>
      </c>
      <c r="AC655" s="52">
        <f t="shared" si="183"/>
        <v>10.670000000000002</v>
      </c>
      <c r="AD655" s="52">
        <f t="shared" si="184"/>
        <v>3.92</v>
      </c>
      <c r="AE655" s="52">
        <f t="shared" si="185"/>
        <v>11.649999999999999</v>
      </c>
      <c r="AF655" s="52">
        <f t="shared" si="186"/>
        <v>1.5300000000000002</v>
      </c>
      <c r="AH655" s="52">
        <f t="shared" si="187"/>
        <v>0</v>
      </c>
      <c r="AI655" s="52">
        <f t="shared" si="188"/>
        <v>0</v>
      </c>
      <c r="AJ655" s="52">
        <f t="shared" si="189"/>
        <v>0</v>
      </c>
      <c r="AK655" s="52">
        <f t="shared" si="190"/>
        <v>0</v>
      </c>
      <c r="AL655" s="52">
        <f t="shared" si="191"/>
        <v>0</v>
      </c>
      <c r="AN655" s="52">
        <f t="shared" si="192"/>
        <v>0</v>
      </c>
      <c r="AO655" s="52">
        <f t="shared" si="193"/>
        <v>0</v>
      </c>
      <c r="AP655" s="52">
        <f t="shared" si="194"/>
        <v>0</v>
      </c>
      <c r="AQ655" s="52">
        <f t="shared" si="195"/>
        <v>0</v>
      </c>
      <c r="AR655" s="52">
        <f t="shared" si="196"/>
        <v>0</v>
      </c>
    </row>
    <row r="656" spans="1:44">
      <c r="A656" s="52">
        <v>198012</v>
      </c>
      <c r="B656" s="52">
        <v>-5.31</v>
      </c>
      <c r="C656" s="52">
        <v>-1.82</v>
      </c>
      <c r="D656" s="52">
        <v>-1.33</v>
      </c>
      <c r="E656" s="52">
        <v>-2.17</v>
      </c>
      <c r="F656" s="52">
        <v>-4.71</v>
      </c>
      <c r="G656" s="52">
        <v>-0.74</v>
      </c>
      <c r="H656" s="52">
        <v>-4.5199999999999996</v>
      </c>
      <c r="I656" s="52">
        <v>-0.28000000000000003</v>
      </c>
      <c r="J656" s="52">
        <v>2.71</v>
      </c>
      <c r="K656" s="52">
        <v>1.31</v>
      </c>
      <c r="L656" s="52">
        <f t="shared" si="180"/>
        <v>-3.2099999999999995</v>
      </c>
      <c r="M656" s="113">
        <f t="shared" si="181"/>
        <v>1980.9999999999991</v>
      </c>
      <c r="N656" s="52">
        <f t="shared" si="179"/>
        <v>20.371688687980679</v>
      </c>
      <c r="AA656" s="52">
        <v>198012</v>
      </c>
      <c r="AB656" s="52">
        <f t="shared" si="182"/>
        <v>-4.5199999999999996</v>
      </c>
      <c r="AC656" s="52">
        <f t="shared" si="183"/>
        <v>-3.48</v>
      </c>
      <c r="AD656" s="52">
        <f t="shared" si="184"/>
        <v>-2.0499999999999998</v>
      </c>
      <c r="AE656" s="52">
        <f t="shared" si="185"/>
        <v>-6.6199999999999992</v>
      </c>
      <c r="AF656" s="52">
        <f t="shared" si="186"/>
        <v>-2.64</v>
      </c>
      <c r="AH656" s="52">
        <f t="shared" si="187"/>
        <v>0</v>
      </c>
      <c r="AI656" s="52">
        <f t="shared" si="188"/>
        <v>0</v>
      </c>
      <c r="AJ656" s="52">
        <f t="shared" si="189"/>
        <v>0</v>
      </c>
      <c r="AK656" s="52">
        <f t="shared" si="190"/>
        <v>0</v>
      </c>
      <c r="AL656" s="52">
        <f t="shared" si="191"/>
        <v>0</v>
      </c>
      <c r="AN656" s="52">
        <f t="shared" si="192"/>
        <v>0</v>
      </c>
      <c r="AO656" s="52">
        <f t="shared" si="193"/>
        <v>0</v>
      </c>
      <c r="AP656" s="52">
        <f t="shared" si="194"/>
        <v>0</v>
      </c>
      <c r="AQ656" s="52">
        <f t="shared" si="195"/>
        <v>0</v>
      </c>
      <c r="AR656" s="52">
        <f t="shared" si="196"/>
        <v>0</v>
      </c>
    </row>
    <row r="657" spans="1:44">
      <c r="A657" s="52">
        <v>198101</v>
      </c>
      <c r="B657" s="52">
        <v>-3.78</v>
      </c>
      <c r="C657" s="52">
        <v>0.79</v>
      </c>
      <c r="D657" s="52">
        <v>2.2400000000000002</v>
      </c>
      <c r="E657" s="52">
        <v>-5.99</v>
      </c>
      <c r="F657" s="52">
        <v>-5.4</v>
      </c>
      <c r="G657" s="52">
        <v>1.64</v>
      </c>
      <c r="H657" s="52">
        <v>-5.04</v>
      </c>
      <c r="I657" s="52">
        <v>3</v>
      </c>
      <c r="J657" s="52">
        <v>6.82</v>
      </c>
      <c r="K657" s="52">
        <v>1.04</v>
      </c>
      <c r="L657" s="52">
        <f t="shared" si="180"/>
        <v>-4</v>
      </c>
      <c r="M657" s="113">
        <f t="shared" si="181"/>
        <v>1981.0833333333333</v>
      </c>
      <c r="N657" s="52">
        <f t="shared" si="179"/>
        <v>20.937954228451432</v>
      </c>
      <c r="AA657" s="52">
        <v>198101</v>
      </c>
      <c r="AB657" s="52">
        <f t="shared" si="182"/>
        <v>-5.04</v>
      </c>
      <c r="AC657" s="52">
        <f t="shared" si="183"/>
        <v>-7.03</v>
      </c>
      <c r="AD657" s="52">
        <f t="shared" si="184"/>
        <v>0.59999999999999987</v>
      </c>
      <c r="AE657" s="52">
        <f t="shared" si="185"/>
        <v>-4.82</v>
      </c>
      <c r="AF657" s="52">
        <f t="shared" si="186"/>
        <v>1.2000000000000002</v>
      </c>
      <c r="AH657" s="52">
        <f t="shared" si="187"/>
        <v>0</v>
      </c>
      <c r="AI657" s="52">
        <f t="shared" si="188"/>
        <v>0</v>
      </c>
      <c r="AJ657" s="52">
        <f t="shared" si="189"/>
        <v>0</v>
      </c>
      <c r="AK657" s="52">
        <f t="shared" si="190"/>
        <v>0</v>
      </c>
      <c r="AL657" s="52">
        <f t="shared" si="191"/>
        <v>0</v>
      </c>
      <c r="AN657" s="52">
        <f t="shared" si="192"/>
        <v>0</v>
      </c>
      <c r="AO657" s="52">
        <f t="shared" si="193"/>
        <v>0</v>
      </c>
      <c r="AP657" s="52">
        <f t="shared" si="194"/>
        <v>0</v>
      </c>
      <c r="AQ657" s="52">
        <f t="shared" si="195"/>
        <v>0</v>
      </c>
      <c r="AR657" s="52">
        <f t="shared" si="196"/>
        <v>0</v>
      </c>
    </row>
    <row r="658" spans="1:44">
      <c r="A658" s="52">
        <v>198102</v>
      </c>
      <c r="B658" s="52">
        <v>-0.69</v>
      </c>
      <c r="C658" s="52">
        <v>2.38</v>
      </c>
      <c r="D658" s="52">
        <v>2.84</v>
      </c>
      <c r="E658" s="52">
        <v>2.81</v>
      </c>
      <c r="F658" s="52">
        <v>1.28</v>
      </c>
      <c r="G658" s="52">
        <v>1.33</v>
      </c>
      <c r="H658" s="52">
        <v>0.56000000000000005</v>
      </c>
      <c r="I658" s="52">
        <v>-0.3</v>
      </c>
      <c r="J658" s="52">
        <v>1.03</v>
      </c>
      <c r="K658" s="52">
        <v>1.07</v>
      </c>
      <c r="L658" s="52">
        <f t="shared" si="180"/>
        <v>1.6300000000000001</v>
      </c>
      <c r="M658" s="113">
        <f t="shared" si="181"/>
        <v>1981.1666666666665</v>
      </c>
      <c r="N658" s="52">
        <f t="shared" si="179"/>
        <v>20.824890701448414</v>
      </c>
      <c r="AA658" s="52">
        <v>198102</v>
      </c>
      <c r="AB658" s="52">
        <f t="shared" si="182"/>
        <v>0.56000000000000005</v>
      </c>
      <c r="AC658" s="52">
        <f t="shared" si="183"/>
        <v>1.74</v>
      </c>
      <c r="AD658" s="52">
        <f t="shared" si="184"/>
        <v>0.26</v>
      </c>
      <c r="AE658" s="52">
        <f t="shared" si="185"/>
        <v>-1.76</v>
      </c>
      <c r="AF658" s="52">
        <f t="shared" si="186"/>
        <v>1.7699999999999998</v>
      </c>
      <c r="AH658" s="52">
        <f t="shared" si="187"/>
        <v>0</v>
      </c>
      <c r="AI658" s="52">
        <f t="shared" si="188"/>
        <v>0</v>
      </c>
      <c r="AJ658" s="52">
        <f t="shared" si="189"/>
        <v>0</v>
      </c>
      <c r="AK658" s="52">
        <f t="shared" si="190"/>
        <v>0</v>
      </c>
      <c r="AL658" s="52">
        <f t="shared" si="191"/>
        <v>0</v>
      </c>
      <c r="AN658" s="52">
        <f t="shared" si="192"/>
        <v>0</v>
      </c>
      <c r="AO658" s="52">
        <f t="shared" si="193"/>
        <v>0</v>
      </c>
      <c r="AP658" s="52">
        <f t="shared" si="194"/>
        <v>0</v>
      </c>
      <c r="AQ658" s="52">
        <f t="shared" si="195"/>
        <v>0</v>
      </c>
      <c r="AR658" s="52">
        <f t="shared" si="196"/>
        <v>0</v>
      </c>
    </row>
    <row r="659" spans="1:44">
      <c r="A659" s="52">
        <v>198103</v>
      </c>
      <c r="B659" s="52">
        <v>7.68</v>
      </c>
      <c r="C659" s="52">
        <v>8.01</v>
      </c>
      <c r="D659" s="52">
        <v>7.65</v>
      </c>
      <c r="E659" s="52">
        <v>3.8</v>
      </c>
      <c r="F659" s="52">
        <v>3.59</v>
      </c>
      <c r="G659" s="52">
        <v>5.22</v>
      </c>
      <c r="H659" s="52">
        <v>3.56</v>
      </c>
      <c r="I659" s="52">
        <v>3.58</v>
      </c>
      <c r="J659" s="52">
        <v>0.7</v>
      </c>
      <c r="K659" s="52">
        <v>1.21</v>
      </c>
      <c r="L659" s="52">
        <f t="shared" si="180"/>
        <v>4.7699999999999996</v>
      </c>
      <c r="M659" s="113">
        <f t="shared" si="181"/>
        <v>1981.2499999999998</v>
      </c>
      <c r="N659" s="52">
        <f t="shared" si="179"/>
        <v>14.382533599031591</v>
      </c>
      <c r="AA659" s="52">
        <v>198103</v>
      </c>
      <c r="AB659" s="52">
        <f t="shared" si="182"/>
        <v>3.56</v>
      </c>
      <c r="AC659" s="52">
        <f t="shared" si="183"/>
        <v>2.59</v>
      </c>
      <c r="AD659" s="52">
        <f t="shared" si="184"/>
        <v>4.01</v>
      </c>
      <c r="AE659" s="52">
        <f t="shared" si="185"/>
        <v>6.47</v>
      </c>
      <c r="AF659" s="52">
        <f t="shared" si="186"/>
        <v>6.44</v>
      </c>
      <c r="AH659" s="52">
        <f t="shared" si="187"/>
        <v>0</v>
      </c>
      <c r="AI659" s="52">
        <f t="shared" si="188"/>
        <v>0</v>
      </c>
      <c r="AJ659" s="52">
        <f t="shared" si="189"/>
        <v>0</v>
      </c>
      <c r="AK659" s="52">
        <f t="shared" si="190"/>
        <v>0</v>
      </c>
      <c r="AL659" s="52">
        <f t="shared" si="191"/>
        <v>0</v>
      </c>
      <c r="AN659" s="52">
        <f t="shared" si="192"/>
        <v>0</v>
      </c>
      <c r="AO659" s="52">
        <f t="shared" si="193"/>
        <v>0</v>
      </c>
      <c r="AP659" s="52">
        <f t="shared" si="194"/>
        <v>0</v>
      </c>
      <c r="AQ659" s="52">
        <f t="shared" si="195"/>
        <v>0</v>
      </c>
      <c r="AR659" s="52">
        <f t="shared" si="196"/>
        <v>0</v>
      </c>
    </row>
    <row r="660" spans="1:44">
      <c r="A660" s="52">
        <v>198104</v>
      </c>
      <c r="B660" s="52">
        <v>2.54</v>
      </c>
      <c r="C660" s="52">
        <v>3.55</v>
      </c>
      <c r="D660" s="52">
        <v>3.91</v>
      </c>
      <c r="E660" s="52">
        <v>-2.1800000000000002</v>
      </c>
      <c r="F660" s="52">
        <v>-2.17</v>
      </c>
      <c r="G660" s="52">
        <v>1.06</v>
      </c>
      <c r="H660" s="52">
        <v>-2.1</v>
      </c>
      <c r="I660" s="52">
        <v>4.43</v>
      </c>
      <c r="J660" s="52">
        <v>2.31</v>
      </c>
      <c r="K660" s="52">
        <v>1.08</v>
      </c>
      <c r="L660" s="52">
        <f t="shared" si="180"/>
        <v>-1.02</v>
      </c>
      <c r="M660" s="113">
        <f t="shared" si="181"/>
        <v>1981.333333333333</v>
      </c>
      <c r="N660" s="52">
        <f t="shared" ref="N660:N723" si="197">_xlfn.STDEV.S(H649:H660)*SQRT(12)</f>
        <v>14.899821536454112</v>
      </c>
      <c r="AA660" s="52">
        <v>198104</v>
      </c>
      <c r="AB660" s="52">
        <f t="shared" si="182"/>
        <v>-2.1</v>
      </c>
      <c r="AC660" s="52">
        <f t="shared" si="183"/>
        <v>-3.2600000000000002</v>
      </c>
      <c r="AD660" s="52">
        <f t="shared" si="184"/>
        <v>-2.0000000000000018E-2</v>
      </c>
      <c r="AE660" s="52">
        <f t="shared" si="185"/>
        <v>1.46</v>
      </c>
      <c r="AF660" s="52">
        <f t="shared" si="186"/>
        <v>2.83</v>
      </c>
      <c r="AH660" s="52">
        <f t="shared" si="187"/>
        <v>0</v>
      </c>
      <c r="AI660" s="52">
        <f t="shared" si="188"/>
        <v>0</v>
      </c>
      <c r="AJ660" s="52">
        <f t="shared" si="189"/>
        <v>0</v>
      </c>
      <c r="AK660" s="52">
        <f t="shared" si="190"/>
        <v>0</v>
      </c>
      <c r="AL660" s="52">
        <f t="shared" si="191"/>
        <v>0</v>
      </c>
      <c r="AN660" s="52">
        <f t="shared" si="192"/>
        <v>0</v>
      </c>
      <c r="AO660" s="52">
        <f t="shared" si="193"/>
        <v>0</v>
      </c>
      <c r="AP660" s="52">
        <f t="shared" si="194"/>
        <v>0</v>
      </c>
      <c r="AQ660" s="52">
        <f t="shared" si="195"/>
        <v>0</v>
      </c>
      <c r="AR660" s="52">
        <f t="shared" si="196"/>
        <v>0</v>
      </c>
    </row>
    <row r="661" spans="1:44">
      <c r="A661" s="52">
        <v>198105</v>
      </c>
      <c r="B661" s="52">
        <v>4.92</v>
      </c>
      <c r="C661" s="52">
        <v>2.95</v>
      </c>
      <c r="D661" s="52">
        <v>1.72</v>
      </c>
      <c r="E661" s="52">
        <v>0.84</v>
      </c>
      <c r="F661" s="52">
        <v>-0.5</v>
      </c>
      <c r="G661" s="52">
        <v>3.22</v>
      </c>
      <c r="H661" s="52">
        <v>0.11</v>
      </c>
      <c r="I661" s="52">
        <v>2.0099999999999998</v>
      </c>
      <c r="J661" s="52">
        <v>-0.41</v>
      </c>
      <c r="K661" s="52">
        <v>1.1499999999999999</v>
      </c>
      <c r="L661" s="52">
        <f t="shared" si="180"/>
        <v>1.26</v>
      </c>
      <c r="M661" s="113">
        <f t="shared" si="181"/>
        <v>1981.4166666666663</v>
      </c>
      <c r="N661" s="52">
        <f t="shared" si="197"/>
        <v>14.489293853174361</v>
      </c>
      <c r="AA661" s="52">
        <v>198105</v>
      </c>
      <c r="AB661" s="52">
        <f t="shared" si="182"/>
        <v>0.11</v>
      </c>
      <c r="AC661" s="52">
        <f t="shared" si="183"/>
        <v>-0.30999999999999994</v>
      </c>
      <c r="AD661" s="52">
        <f t="shared" si="184"/>
        <v>2.0700000000000003</v>
      </c>
      <c r="AE661" s="52">
        <f t="shared" si="185"/>
        <v>3.77</v>
      </c>
      <c r="AF661" s="52">
        <f t="shared" si="186"/>
        <v>0.57000000000000006</v>
      </c>
      <c r="AH661" s="52">
        <f t="shared" si="187"/>
        <v>0</v>
      </c>
      <c r="AI661" s="52">
        <f t="shared" si="188"/>
        <v>0</v>
      </c>
      <c r="AJ661" s="52">
        <f t="shared" si="189"/>
        <v>0</v>
      </c>
      <c r="AK661" s="52">
        <f t="shared" si="190"/>
        <v>0</v>
      </c>
      <c r="AL661" s="52">
        <f t="shared" si="191"/>
        <v>0</v>
      </c>
      <c r="AN661" s="52">
        <f t="shared" si="192"/>
        <v>0</v>
      </c>
      <c r="AO661" s="52">
        <f t="shared" si="193"/>
        <v>0</v>
      </c>
      <c r="AP661" s="52">
        <f t="shared" si="194"/>
        <v>0</v>
      </c>
      <c r="AQ661" s="52">
        <f t="shared" si="195"/>
        <v>0</v>
      </c>
      <c r="AR661" s="52">
        <f t="shared" si="196"/>
        <v>0</v>
      </c>
    </row>
    <row r="662" spans="1:44">
      <c r="A662" s="52">
        <v>198106</v>
      </c>
      <c r="B662" s="52">
        <v>-5.73</v>
      </c>
      <c r="C662" s="52">
        <v>0.74</v>
      </c>
      <c r="D662" s="52">
        <v>1.28</v>
      </c>
      <c r="E662" s="52">
        <v>-3.22</v>
      </c>
      <c r="F662" s="52">
        <v>2.11</v>
      </c>
      <c r="G662" s="52">
        <v>-0.05</v>
      </c>
      <c r="H662" s="52">
        <v>-2.36</v>
      </c>
      <c r="I662" s="52">
        <v>-0.85</v>
      </c>
      <c r="J662" s="52">
        <v>5.09</v>
      </c>
      <c r="K662" s="52">
        <v>1.35</v>
      </c>
      <c r="L662" s="52">
        <f t="shared" si="180"/>
        <v>-1.0099999999999998</v>
      </c>
      <c r="M662" s="113">
        <f t="shared" si="181"/>
        <v>1981.4999999999995</v>
      </c>
      <c r="N662" s="52">
        <f t="shared" si="197"/>
        <v>14.820471100351824</v>
      </c>
      <c r="AA662" s="52">
        <v>198106</v>
      </c>
      <c r="AB662" s="52">
        <f t="shared" si="182"/>
        <v>-2.36</v>
      </c>
      <c r="AC662" s="52">
        <f t="shared" si="183"/>
        <v>-4.57</v>
      </c>
      <c r="AD662" s="52">
        <f t="shared" si="184"/>
        <v>-1.4000000000000001</v>
      </c>
      <c r="AE662" s="52">
        <f t="shared" si="185"/>
        <v>-7.08</v>
      </c>
      <c r="AF662" s="52">
        <f t="shared" si="186"/>
        <v>-7.0000000000000062E-2</v>
      </c>
      <c r="AH662" s="52">
        <f t="shared" si="187"/>
        <v>0</v>
      </c>
      <c r="AI662" s="52">
        <f t="shared" si="188"/>
        <v>0</v>
      </c>
      <c r="AJ662" s="52">
        <f t="shared" si="189"/>
        <v>0</v>
      </c>
      <c r="AK662" s="52">
        <f t="shared" si="190"/>
        <v>0</v>
      </c>
      <c r="AL662" s="52">
        <f t="shared" si="191"/>
        <v>0</v>
      </c>
      <c r="AN662" s="52">
        <f t="shared" si="192"/>
        <v>0</v>
      </c>
      <c r="AO662" s="52">
        <f t="shared" si="193"/>
        <v>0</v>
      </c>
      <c r="AP662" s="52">
        <f t="shared" si="194"/>
        <v>0</v>
      </c>
      <c r="AQ662" s="52">
        <f t="shared" si="195"/>
        <v>0</v>
      </c>
      <c r="AR662" s="52">
        <f t="shared" si="196"/>
        <v>0</v>
      </c>
    </row>
    <row r="663" spans="1:44">
      <c r="A663" s="52">
        <v>198107</v>
      </c>
      <c r="B663" s="52">
        <v>-2.79</v>
      </c>
      <c r="C663" s="52">
        <v>-2.41</v>
      </c>
      <c r="D663" s="52">
        <v>-1.59</v>
      </c>
      <c r="E663" s="52">
        <v>1.34</v>
      </c>
      <c r="F663" s="52">
        <v>-0.56999999999999995</v>
      </c>
      <c r="G663" s="52">
        <v>-1.05</v>
      </c>
      <c r="H663" s="52">
        <v>-1.54</v>
      </c>
      <c r="I663" s="52">
        <v>-2.17</v>
      </c>
      <c r="J663" s="52">
        <v>-0.6</v>
      </c>
      <c r="K663" s="52">
        <v>1.24</v>
      </c>
      <c r="L663" s="52">
        <f t="shared" si="180"/>
        <v>-0.30000000000000004</v>
      </c>
      <c r="M663" s="113">
        <f t="shared" si="181"/>
        <v>1981.5833333333328</v>
      </c>
      <c r="N663" s="52">
        <f t="shared" si="197"/>
        <v>13.674021487344666</v>
      </c>
      <c r="AA663" s="52">
        <v>198107</v>
      </c>
      <c r="AB663" s="52">
        <f t="shared" si="182"/>
        <v>-1.54</v>
      </c>
      <c r="AC663" s="52">
        <f t="shared" si="183"/>
        <v>0.10000000000000009</v>
      </c>
      <c r="AD663" s="52">
        <f t="shared" si="184"/>
        <v>-2.29</v>
      </c>
      <c r="AE663" s="52">
        <f t="shared" si="185"/>
        <v>-4.03</v>
      </c>
      <c r="AF663" s="52">
        <f t="shared" si="186"/>
        <v>-2.83</v>
      </c>
      <c r="AH663" s="52">
        <f t="shared" si="187"/>
        <v>0</v>
      </c>
      <c r="AI663" s="52">
        <f t="shared" si="188"/>
        <v>0</v>
      </c>
      <c r="AJ663" s="52">
        <f t="shared" si="189"/>
        <v>0</v>
      </c>
      <c r="AK663" s="52">
        <f t="shared" si="190"/>
        <v>0</v>
      </c>
      <c r="AL663" s="52">
        <f t="shared" si="191"/>
        <v>0</v>
      </c>
      <c r="AN663" s="52">
        <f t="shared" si="192"/>
        <v>0</v>
      </c>
      <c r="AO663" s="52">
        <f t="shared" si="193"/>
        <v>0</v>
      </c>
      <c r="AP663" s="52">
        <f t="shared" si="194"/>
        <v>0</v>
      </c>
      <c r="AQ663" s="52">
        <f t="shared" si="195"/>
        <v>0</v>
      </c>
      <c r="AR663" s="52">
        <f t="shared" si="196"/>
        <v>0</v>
      </c>
    </row>
    <row r="664" spans="1:44">
      <c r="A664" s="52">
        <v>198108</v>
      </c>
      <c r="B664" s="52">
        <v>-9.99</v>
      </c>
      <c r="C664" s="52">
        <v>-5.92</v>
      </c>
      <c r="D664" s="52">
        <v>-4.71</v>
      </c>
      <c r="E664" s="52">
        <v>-6.81</v>
      </c>
      <c r="F664" s="52">
        <v>-5.49</v>
      </c>
      <c r="G664" s="52">
        <v>-2.4500000000000002</v>
      </c>
      <c r="H664" s="52">
        <v>-7.03</v>
      </c>
      <c r="I664" s="52">
        <v>-1.96</v>
      </c>
      <c r="J664" s="52">
        <v>4.83</v>
      </c>
      <c r="K664" s="52">
        <v>1.28</v>
      </c>
      <c r="L664" s="52">
        <f t="shared" si="180"/>
        <v>-5.75</v>
      </c>
      <c r="M664" s="113">
        <f t="shared" si="181"/>
        <v>1981.6666666666661</v>
      </c>
      <c r="N664" s="52">
        <f t="shared" si="197"/>
        <v>15.348745877106701</v>
      </c>
      <c r="AA664" s="52">
        <v>198108</v>
      </c>
      <c r="AB664" s="52">
        <f t="shared" si="182"/>
        <v>-7.03</v>
      </c>
      <c r="AC664" s="52">
        <f t="shared" si="183"/>
        <v>-8.09</v>
      </c>
      <c r="AD664" s="52">
        <f t="shared" si="184"/>
        <v>-3.7300000000000004</v>
      </c>
      <c r="AE664" s="52">
        <f t="shared" si="185"/>
        <v>-11.27</v>
      </c>
      <c r="AF664" s="52">
        <f t="shared" si="186"/>
        <v>-5.99</v>
      </c>
      <c r="AH664" s="52">
        <f t="shared" si="187"/>
        <v>0</v>
      </c>
      <c r="AI664" s="52">
        <f t="shared" si="188"/>
        <v>0</v>
      </c>
      <c r="AJ664" s="52">
        <f t="shared" si="189"/>
        <v>0</v>
      </c>
      <c r="AK664" s="52">
        <f t="shared" si="190"/>
        <v>0</v>
      </c>
      <c r="AL664" s="52">
        <f t="shared" si="191"/>
        <v>0</v>
      </c>
      <c r="AN664" s="52">
        <f t="shared" si="192"/>
        <v>0</v>
      </c>
      <c r="AO664" s="52">
        <f t="shared" si="193"/>
        <v>0</v>
      </c>
      <c r="AP664" s="52">
        <f t="shared" si="194"/>
        <v>0</v>
      </c>
      <c r="AQ664" s="52">
        <f t="shared" si="195"/>
        <v>0</v>
      </c>
      <c r="AR664" s="52">
        <f t="shared" si="196"/>
        <v>0</v>
      </c>
    </row>
    <row r="665" spans="1:44">
      <c r="A665" s="52">
        <v>198109</v>
      </c>
      <c r="B665" s="52">
        <v>-10.26</v>
      </c>
      <c r="C665" s="52">
        <v>-6.5</v>
      </c>
      <c r="D665" s="52">
        <v>-4.8899999999999997</v>
      </c>
      <c r="E665" s="52">
        <v>-6.34</v>
      </c>
      <c r="F665" s="52">
        <v>-5.98</v>
      </c>
      <c r="G665" s="52">
        <v>-1.35</v>
      </c>
      <c r="H665" s="52">
        <v>-7.17</v>
      </c>
      <c r="I665" s="52">
        <v>-2.66</v>
      </c>
      <c r="J665" s="52">
        <v>5.18</v>
      </c>
      <c r="K665" s="52">
        <v>1.24</v>
      </c>
      <c r="L665" s="52">
        <f t="shared" si="180"/>
        <v>-5.93</v>
      </c>
      <c r="M665" s="113">
        <f t="shared" si="181"/>
        <v>1981.7499999999993</v>
      </c>
      <c r="N665" s="52">
        <f t="shared" si="197"/>
        <v>16.403529553671731</v>
      </c>
      <c r="AA665" s="52">
        <v>198109</v>
      </c>
      <c r="AB665" s="52">
        <f t="shared" si="182"/>
        <v>-7.17</v>
      </c>
      <c r="AC665" s="52">
        <f t="shared" si="183"/>
        <v>-7.58</v>
      </c>
      <c r="AD665" s="52">
        <f t="shared" si="184"/>
        <v>-2.59</v>
      </c>
      <c r="AE665" s="52">
        <f t="shared" si="185"/>
        <v>-11.5</v>
      </c>
      <c r="AF665" s="52">
        <f t="shared" si="186"/>
        <v>-6.13</v>
      </c>
      <c r="AH665" s="52">
        <f t="shared" si="187"/>
        <v>0</v>
      </c>
      <c r="AI665" s="52">
        <f t="shared" si="188"/>
        <v>0</v>
      </c>
      <c r="AJ665" s="52">
        <f t="shared" si="189"/>
        <v>0</v>
      </c>
      <c r="AK665" s="52">
        <f t="shared" si="190"/>
        <v>0</v>
      </c>
      <c r="AL665" s="52">
        <f t="shared" si="191"/>
        <v>0</v>
      </c>
      <c r="AN665" s="52">
        <f t="shared" si="192"/>
        <v>0</v>
      </c>
      <c r="AO665" s="52">
        <f t="shared" si="193"/>
        <v>0</v>
      </c>
      <c r="AP665" s="52">
        <f t="shared" si="194"/>
        <v>0</v>
      </c>
      <c r="AQ665" s="52">
        <f t="shared" si="195"/>
        <v>0</v>
      </c>
      <c r="AR665" s="52">
        <f t="shared" si="196"/>
        <v>0</v>
      </c>
    </row>
    <row r="666" spans="1:44">
      <c r="A666" s="52">
        <v>198110</v>
      </c>
      <c r="B666" s="52">
        <v>10.45</v>
      </c>
      <c r="C666" s="52">
        <v>6.69</v>
      </c>
      <c r="D666" s="52">
        <v>5.79</v>
      </c>
      <c r="E666" s="52">
        <v>8.1300000000000008</v>
      </c>
      <c r="F666" s="52">
        <v>3.96</v>
      </c>
      <c r="G666" s="52">
        <v>4.4000000000000004</v>
      </c>
      <c r="H666" s="52">
        <v>4.92</v>
      </c>
      <c r="I666" s="52">
        <v>2.15</v>
      </c>
      <c r="J666" s="52">
        <v>-4.2</v>
      </c>
      <c r="K666" s="52">
        <v>1.21</v>
      </c>
      <c r="L666" s="52">
        <f t="shared" si="180"/>
        <v>6.13</v>
      </c>
      <c r="M666" s="113">
        <f t="shared" si="181"/>
        <v>1981.8333333333326</v>
      </c>
      <c r="N666" s="52">
        <f t="shared" si="197"/>
        <v>17.416818413142039</v>
      </c>
      <c r="AA666" s="52">
        <v>198110</v>
      </c>
      <c r="AB666" s="52">
        <f t="shared" si="182"/>
        <v>4.92</v>
      </c>
      <c r="AC666" s="52">
        <f t="shared" si="183"/>
        <v>6.9200000000000008</v>
      </c>
      <c r="AD666" s="52">
        <f t="shared" si="184"/>
        <v>3.1900000000000004</v>
      </c>
      <c r="AE666" s="52">
        <f t="shared" si="185"/>
        <v>9.2399999999999984</v>
      </c>
      <c r="AF666" s="52">
        <f t="shared" si="186"/>
        <v>4.58</v>
      </c>
      <c r="AH666" s="52">
        <f t="shared" si="187"/>
        <v>0</v>
      </c>
      <c r="AI666" s="52">
        <f t="shared" si="188"/>
        <v>0</v>
      </c>
      <c r="AJ666" s="52">
        <f t="shared" si="189"/>
        <v>0</v>
      </c>
      <c r="AK666" s="52">
        <f t="shared" si="190"/>
        <v>0</v>
      </c>
      <c r="AL666" s="52">
        <f t="shared" si="191"/>
        <v>0</v>
      </c>
      <c r="AN666" s="52">
        <f t="shared" si="192"/>
        <v>0</v>
      </c>
      <c r="AO666" s="52">
        <f t="shared" si="193"/>
        <v>0</v>
      </c>
      <c r="AP666" s="52">
        <f t="shared" si="194"/>
        <v>0</v>
      </c>
      <c r="AQ666" s="52">
        <f t="shared" si="195"/>
        <v>0</v>
      </c>
      <c r="AR666" s="52">
        <f t="shared" si="196"/>
        <v>0</v>
      </c>
    </row>
    <row r="667" spans="1:44">
      <c r="A667" s="52">
        <v>198111</v>
      </c>
      <c r="B667" s="52">
        <v>0.87</v>
      </c>
      <c r="C667" s="52">
        <v>4.91</v>
      </c>
      <c r="D667" s="52">
        <v>4.6500000000000004</v>
      </c>
      <c r="E667" s="52">
        <v>4.0999999999999996</v>
      </c>
      <c r="F667" s="52">
        <v>5.07</v>
      </c>
      <c r="G667" s="52">
        <v>4.1399999999999997</v>
      </c>
      <c r="H667" s="52">
        <v>3.36</v>
      </c>
      <c r="I667" s="52">
        <v>-0.96</v>
      </c>
      <c r="J667" s="52">
        <v>1.91</v>
      </c>
      <c r="K667" s="52">
        <v>1.07</v>
      </c>
      <c r="L667" s="52">
        <f t="shared" si="180"/>
        <v>4.43</v>
      </c>
      <c r="M667" s="113">
        <f t="shared" si="181"/>
        <v>1981.9166666666658</v>
      </c>
      <c r="N667" s="52">
        <f t="shared" si="197"/>
        <v>14.118128578018212</v>
      </c>
      <c r="AA667" s="52">
        <v>198111</v>
      </c>
      <c r="AB667" s="52">
        <f t="shared" si="182"/>
        <v>3.36</v>
      </c>
      <c r="AC667" s="52">
        <f t="shared" si="183"/>
        <v>3.0299999999999994</v>
      </c>
      <c r="AD667" s="52">
        <f t="shared" si="184"/>
        <v>3.0699999999999994</v>
      </c>
      <c r="AE667" s="52">
        <f t="shared" si="185"/>
        <v>-0.20000000000000007</v>
      </c>
      <c r="AF667" s="52">
        <f t="shared" si="186"/>
        <v>3.58</v>
      </c>
      <c r="AH667" s="52">
        <f t="shared" si="187"/>
        <v>0</v>
      </c>
      <c r="AI667" s="52">
        <f t="shared" si="188"/>
        <v>0</v>
      </c>
      <c r="AJ667" s="52">
        <f t="shared" si="189"/>
        <v>0</v>
      </c>
      <c r="AK667" s="52">
        <f t="shared" si="190"/>
        <v>0</v>
      </c>
      <c r="AL667" s="52">
        <f t="shared" si="191"/>
        <v>0</v>
      </c>
      <c r="AN667" s="52">
        <f t="shared" si="192"/>
        <v>0</v>
      </c>
      <c r="AO667" s="52">
        <f t="shared" si="193"/>
        <v>0</v>
      </c>
      <c r="AP667" s="52">
        <f t="shared" si="194"/>
        <v>0</v>
      </c>
      <c r="AQ667" s="52">
        <f t="shared" si="195"/>
        <v>0</v>
      </c>
      <c r="AR667" s="52">
        <f t="shared" si="196"/>
        <v>0</v>
      </c>
    </row>
    <row r="668" spans="1:44">
      <c r="A668" s="52">
        <v>198112</v>
      </c>
      <c r="B668" s="52">
        <v>-2.36</v>
      </c>
      <c r="C668" s="52">
        <v>-0.96</v>
      </c>
      <c r="D668" s="52">
        <v>-1.49</v>
      </c>
      <c r="E668" s="52">
        <v>-3.13</v>
      </c>
      <c r="F668" s="52">
        <v>-2.72</v>
      </c>
      <c r="G668" s="52">
        <v>-2.5</v>
      </c>
      <c r="H668" s="52">
        <v>-3.65</v>
      </c>
      <c r="I668" s="52">
        <v>1.18</v>
      </c>
      <c r="J668" s="52">
        <v>0.75</v>
      </c>
      <c r="K668" s="52">
        <v>0.87</v>
      </c>
      <c r="L668" s="52">
        <f t="shared" si="180"/>
        <v>-2.78</v>
      </c>
      <c r="M668" s="113">
        <f t="shared" si="181"/>
        <v>1981.9999999999991</v>
      </c>
      <c r="N668" s="52">
        <f t="shared" si="197"/>
        <v>13.936545809163368</v>
      </c>
      <c r="AA668" s="52">
        <v>198112</v>
      </c>
      <c r="AB668" s="52">
        <f t="shared" si="182"/>
        <v>-3.65</v>
      </c>
      <c r="AC668" s="52">
        <f t="shared" si="183"/>
        <v>-4</v>
      </c>
      <c r="AD668" s="52">
        <f t="shared" si="184"/>
        <v>-3.37</v>
      </c>
      <c r="AE668" s="52">
        <f t="shared" si="185"/>
        <v>-3.23</v>
      </c>
      <c r="AF668" s="52">
        <f t="shared" si="186"/>
        <v>-2.36</v>
      </c>
      <c r="AH668" s="52">
        <f t="shared" si="187"/>
        <v>0</v>
      </c>
      <c r="AI668" s="52">
        <f t="shared" si="188"/>
        <v>0</v>
      </c>
      <c r="AJ668" s="52">
        <f t="shared" si="189"/>
        <v>0</v>
      </c>
      <c r="AK668" s="52">
        <f t="shared" si="190"/>
        <v>0</v>
      </c>
      <c r="AL668" s="52">
        <f t="shared" si="191"/>
        <v>0</v>
      </c>
      <c r="AN668" s="52">
        <f t="shared" si="192"/>
        <v>0</v>
      </c>
      <c r="AO668" s="52">
        <f t="shared" si="193"/>
        <v>0</v>
      </c>
      <c r="AP668" s="52">
        <f t="shared" si="194"/>
        <v>0</v>
      </c>
      <c r="AQ668" s="52">
        <f t="shared" si="195"/>
        <v>0</v>
      </c>
      <c r="AR668" s="52">
        <f t="shared" si="196"/>
        <v>0</v>
      </c>
    </row>
    <row r="669" spans="1:44">
      <c r="A669" s="52">
        <v>198201</v>
      </c>
      <c r="B669" s="52">
        <v>-4.82</v>
      </c>
      <c r="C669" s="52">
        <v>-3.31</v>
      </c>
      <c r="D669" s="52">
        <v>-0.85</v>
      </c>
      <c r="E669" s="52">
        <v>-1.87</v>
      </c>
      <c r="F669" s="52">
        <v>-3.67</v>
      </c>
      <c r="G669" s="52">
        <v>0.43</v>
      </c>
      <c r="H669" s="52">
        <v>-3.24</v>
      </c>
      <c r="I669" s="52">
        <v>-1.29</v>
      </c>
      <c r="J669" s="52">
        <v>3.13</v>
      </c>
      <c r="K669" s="52">
        <v>0.8</v>
      </c>
      <c r="L669" s="52">
        <f t="shared" si="180"/>
        <v>-2.4400000000000004</v>
      </c>
      <c r="M669" s="113">
        <f t="shared" si="181"/>
        <v>1982.0833333333333</v>
      </c>
      <c r="N669" s="52">
        <f t="shared" si="197"/>
        <v>13.529027378868808</v>
      </c>
      <c r="AA669" s="52">
        <v>198201</v>
      </c>
      <c r="AB669" s="52">
        <f t="shared" si="182"/>
        <v>-3.24</v>
      </c>
      <c r="AC669" s="52">
        <f t="shared" si="183"/>
        <v>-2.67</v>
      </c>
      <c r="AD669" s="52">
        <f t="shared" si="184"/>
        <v>-0.37000000000000005</v>
      </c>
      <c r="AE669" s="52">
        <f t="shared" si="185"/>
        <v>-5.62</v>
      </c>
      <c r="AF669" s="52">
        <f t="shared" si="186"/>
        <v>-1.65</v>
      </c>
      <c r="AH669" s="52">
        <f t="shared" si="187"/>
        <v>0</v>
      </c>
      <c r="AI669" s="52">
        <f t="shared" si="188"/>
        <v>0</v>
      </c>
      <c r="AJ669" s="52">
        <f t="shared" si="189"/>
        <v>0</v>
      </c>
      <c r="AK669" s="52">
        <f t="shared" si="190"/>
        <v>0</v>
      </c>
      <c r="AL669" s="52">
        <f t="shared" si="191"/>
        <v>0</v>
      </c>
      <c r="AN669" s="52">
        <f t="shared" si="192"/>
        <v>0</v>
      </c>
      <c r="AO669" s="52">
        <f t="shared" si="193"/>
        <v>0</v>
      </c>
      <c r="AP669" s="52">
        <f t="shared" si="194"/>
        <v>0</v>
      </c>
      <c r="AQ669" s="52">
        <f t="shared" si="195"/>
        <v>0</v>
      </c>
      <c r="AR669" s="52">
        <f t="shared" si="196"/>
        <v>0</v>
      </c>
    </row>
    <row r="670" spans="1:44">
      <c r="A670" s="52">
        <v>198202</v>
      </c>
      <c r="B670" s="52">
        <v>-7.46</v>
      </c>
      <c r="C670" s="52">
        <v>-3.06</v>
      </c>
      <c r="D670" s="52">
        <v>-0.8</v>
      </c>
      <c r="E670" s="52">
        <v>-7.38</v>
      </c>
      <c r="F670" s="52">
        <v>-3.36</v>
      </c>
      <c r="G670" s="52">
        <v>-1.95</v>
      </c>
      <c r="H670" s="52">
        <v>-5.86</v>
      </c>
      <c r="I670" s="52">
        <v>0.46</v>
      </c>
      <c r="J670" s="52">
        <v>6.04</v>
      </c>
      <c r="K670" s="52">
        <v>0.92</v>
      </c>
      <c r="L670" s="52">
        <f t="shared" si="180"/>
        <v>-4.9400000000000004</v>
      </c>
      <c r="M670" s="113">
        <f t="shared" si="181"/>
        <v>1982.1666666666665</v>
      </c>
      <c r="N670" s="52">
        <f t="shared" si="197"/>
        <v>14.120484153430176</v>
      </c>
      <c r="AA670" s="52">
        <v>198202</v>
      </c>
      <c r="AB670" s="52">
        <f t="shared" si="182"/>
        <v>-5.86</v>
      </c>
      <c r="AC670" s="52">
        <f t="shared" si="183"/>
        <v>-8.3000000000000007</v>
      </c>
      <c r="AD670" s="52">
        <f t="shared" si="184"/>
        <v>-2.87</v>
      </c>
      <c r="AE670" s="52">
        <f t="shared" si="185"/>
        <v>-8.3800000000000008</v>
      </c>
      <c r="AF670" s="52">
        <f t="shared" si="186"/>
        <v>-1.7200000000000002</v>
      </c>
      <c r="AH670" s="52">
        <f t="shared" si="187"/>
        <v>0</v>
      </c>
      <c r="AI670" s="52">
        <f t="shared" si="188"/>
        <v>0</v>
      </c>
      <c r="AJ670" s="52">
        <f t="shared" si="189"/>
        <v>0</v>
      </c>
      <c r="AK670" s="52">
        <f t="shared" si="190"/>
        <v>0</v>
      </c>
      <c r="AL670" s="52">
        <f t="shared" si="191"/>
        <v>0</v>
      </c>
      <c r="AN670" s="52">
        <f t="shared" si="192"/>
        <v>0</v>
      </c>
      <c r="AO670" s="52">
        <f t="shared" si="193"/>
        <v>0</v>
      </c>
      <c r="AP670" s="52">
        <f t="shared" si="194"/>
        <v>0</v>
      </c>
      <c r="AQ670" s="52">
        <f t="shared" si="195"/>
        <v>0</v>
      </c>
      <c r="AR670" s="52">
        <f t="shared" si="196"/>
        <v>0</v>
      </c>
    </row>
    <row r="671" spans="1:44">
      <c r="A671" s="52">
        <v>198203</v>
      </c>
      <c r="B671" s="52">
        <v>-2.19</v>
      </c>
      <c r="C671" s="52">
        <v>-0.47</v>
      </c>
      <c r="D671" s="52">
        <v>1.56</v>
      </c>
      <c r="E671" s="52">
        <v>-1.95</v>
      </c>
      <c r="F671" s="52">
        <v>-0.53</v>
      </c>
      <c r="G671" s="52">
        <v>1.93</v>
      </c>
      <c r="H671" s="52">
        <v>-1.87</v>
      </c>
      <c r="I671" s="52">
        <v>-0.18</v>
      </c>
      <c r="J671" s="52">
        <v>3.81</v>
      </c>
      <c r="K671" s="52">
        <v>0.98</v>
      </c>
      <c r="L671" s="52">
        <f t="shared" si="180"/>
        <v>-0.89000000000000012</v>
      </c>
      <c r="M671" s="113">
        <f t="shared" si="181"/>
        <v>1982.2499999999998</v>
      </c>
      <c r="N671" s="52">
        <f t="shared" si="197"/>
        <v>12.882699815855933</v>
      </c>
      <c r="AA671" s="52">
        <v>198203</v>
      </c>
      <c r="AB671" s="52">
        <f t="shared" si="182"/>
        <v>-1.87</v>
      </c>
      <c r="AC671" s="52">
        <f t="shared" si="183"/>
        <v>-2.9299999999999997</v>
      </c>
      <c r="AD671" s="52">
        <f t="shared" si="184"/>
        <v>0.95</v>
      </c>
      <c r="AE671" s="52">
        <f t="shared" si="185"/>
        <v>-3.17</v>
      </c>
      <c r="AF671" s="52">
        <f t="shared" si="186"/>
        <v>0.58000000000000007</v>
      </c>
      <c r="AH671" s="52">
        <f t="shared" si="187"/>
        <v>0</v>
      </c>
      <c r="AI671" s="52">
        <f t="shared" si="188"/>
        <v>0</v>
      </c>
      <c r="AJ671" s="52">
        <f t="shared" si="189"/>
        <v>0</v>
      </c>
      <c r="AK671" s="52">
        <f t="shared" si="190"/>
        <v>0</v>
      </c>
      <c r="AL671" s="52">
        <f t="shared" si="191"/>
        <v>0</v>
      </c>
      <c r="AN671" s="52">
        <f t="shared" si="192"/>
        <v>0</v>
      </c>
      <c r="AO671" s="52">
        <f t="shared" si="193"/>
        <v>0</v>
      </c>
      <c r="AP671" s="52">
        <f t="shared" si="194"/>
        <v>0</v>
      </c>
      <c r="AQ671" s="52">
        <f t="shared" si="195"/>
        <v>0</v>
      </c>
      <c r="AR671" s="52">
        <f t="shared" si="196"/>
        <v>0</v>
      </c>
    </row>
    <row r="672" spans="1:44">
      <c r="A672" s="52">
        <v>198204</v>
      </c>
      <c r="B672" s="52">
        <v>6.56</v>
      </c>
      <c r="C672" s="52">
        <v>5.67</v>
      </c>
      <c r="D672" s="52">
        <v>4.16</v>
      </c>
      <c r="E672" s="52">
        <v>5.76</v>
      </c>
      <c r="F672" s="52">
        <v>3.5</v>
      </c>
      <c r="G672" s="52">
        <v>2.58</v>
      </c>
      <c r="H672" s="52">
        <v>3.27</v>
      </c>
      <c r="I672" s="52">
        <v>1.52</v>
      </c>
      <c r="J672" s="52">
        <v>-2.79</v>
      </c>
      <c r="K672" s="52">
        <v>1.1299999999999999</v>
      </c>
      <c r="L672" s="52">
        <f t="shared" si="180"/>
        <v>4.4000000000000004</v>
      </c>
      <c r="M672" s="113">
        <f t="shared" si="181"/>
        <v>1982.333333333333</v>
      </c>
      <c r="N672" s="52">
        <f t="shared" si="197"/>
        <v>14.000063636219009</v>
      </c>
      <c r="AA672" s="52">
        <v>198204</v>
      </c>
      <c r="AB672" s="52">
        <f t="shared" si="182"/>
        <v>3.27</v>
      </c>
      <c r="AC672" s="52">
        <f t="shared" si="183"/>
        <v>4.63</v>
      </c>
      <c r="AD672" s="52">
        <f t="shared" si="184"/>
        <v>1.4500000000000002</v>
      </c>
      <c r="AE672" s="52">
        <f t="shared" si="185"/>
        <v>5.43</v>
      </c>
      <c r="AF672" s="52">
        <f t="shared" si="186"/>
        <v>3.0300000000000002</v>
      </c>
      <c r="AH672" s="52">
        <f t="shared" si="187"/>
        <v>0</v>
      </c>
      <c r="AI672" s="52">
        <f t="shared" si="188"/>
        <v>0</v>
      </c>
      <c r="AJ672" s="52">
        <f t="shared" si="189"/>
        <v>0</v>
      </c>
      <c r="AK672" s="52">
        <f t="shared" si="190"/>
        <v>0</v>
      </c>
      <c r="AL672" s="52">
        <f t="shared" si="191"/>
        <v>0</v>
      </c>
      <c r="AN672" s="52">
        <f t="shared" si="192"/>
        <v>0</v>
      </c>
      <c r="AO672" s="52">
        <f t="shared" si="193"/>
        <v>0</v>
      </c>
      <c r="AP672" s="52">
        <f t="shared" si="194"/>
        <v>0</v>
      </c>
      <c r="AQ672" s="52">
        <f t="shared" si="195"/>
        <v>0</v>
      </c>
      <c r="AR672" s="52">
        <f t="shared" si="196"/>
        <v>0</v>
      </c>
    </row>
    <row r="673" spans="1:44">
      <c r="A673" s="52">
        <v>198205</v>
      </c>
      <c r="B673" s="52">
        <v>-3.57</v>
      </c>
      <c r="C673" s="52">
        <v>-2.29</v>
      </c>
      <c r="D673" s="52">
        <v>-0.94</v>
      </c>
      <c r="E673" s="52">
        <v>-3.47</v>
      </c>
      <c r="F673" s="52">
        <v>-2.29</v>
      </c>
      <c r="G673" s="52">
        <v>-2.4500000000000002</v>
      </c>
      <c r="H673" s="52">
        <v>-3.99</v>
      </c>
      <c r="I673" s="52">
        <v>0.47</v>
      </c>
      <c r="J673" s="52">
        <v>1.82</v>
      </c>
      <c r="K673" s="52">
        <v>1.06</v>
      </c>
      <c r="L673" s="52">
        <f t="shared" si="180"/>
        <v>-2.93</v>
      </c>
      <c r="M673" s="113">
        <f t="shared" si="181"/>
        <v>1982.4166666666663</v>
      </c>
      <c r="N673" s="52">
        <f t="shared" si="197"/>
        <v>14.004588858331722</v>
      </c>
      <c r="AA673" s="52">
        <v>198205</v>
      </c>
      <c r="AB673" s="52">
        <f t="shared" si="182"/>
        <v>-3.99</v>
      </c>
      <c r="AC673" s="52">
        <f t="shared" si="183"/>
        <v>-4.53</v>
      </c>
      <c r="AD673" s="52">
        <f t="shared" si="184"/>
        <v>-3.5100000000000002</v>
      </c>
      <c r="AE673" s="52">
        <f t="shared" si="185"/>
        <v>-4.63</v>
      </c>
      <c r="AF673" s="52">
        <f t="shared" si="186"/>
        <v>-2</v>
      </c>
      <c r="AH673" s="52">
        <f t="shared" si="187"/>
        <v>0</v>
      </c>
      <c r="AI673" s="52">
        <f t="shared" si="188"/>
        <v>0</v>
      </c>
      <c r="AJ673" s="52">
        <f t="shared" si="189"/>
        <v>0</v>
      </c>
      <c r="AK673" s="52">
        <f t="shared" si="190"/>
        <v>0</v>
      </c>
      <c r="AL673" s="52">
        <f t="shared" si="191"/>
        <v>0</v>
      </c>
      <c r="AN673" s="52">
        <f t="shared" si="192"/>
        <v>0</v>
      </c>
      <c r="AO673" s="52">
        <f t="shared" si="193"/>
        <v>0</v>
      </c>
      <c r="AP673" s="52">
        <f t="shared" si="194"/>
        <v>0</v>
      </c>
      <c r="AQ673" s="52">
        <f t="shared" si="195"/>
        <v>0</v>
      </c>
      <c r="AR673" s="52">
        <f t="shared" si="196"/>
        <v>0</v>
      </c>
    </row>
    <row r="674" spans="1:44">
      <c r="A674" s="52">
        <v>198206</v>
      </c>
      <c r="B674" s="52">
        <v>-3.56</v>
      </c>
      <c r="C674" s="52">
        <v>-1.66</v>
      </c>
      <c r="D674" s="52">
        <v>-1.29</v>
      </c>
      <c r="E674" s="52">
        <v>-2.5</v>
      </c>
      <c r="F674" s="52">
        <v>-1.17</v>
      </c>
      <c r="G674" s="52">
        <v>-1.67</v>
      </c>
      <c r="H674" s="52">
        <v>-3.09</v>
      </c>
      <c r="I674" s="52">
        <v>-0.39</v>
      </c>
      <c r="J674" s="52">
        <v>1.55</v>
      </c>
      <c r="K674" s="52">
        <v>0.96</v>
      </c>
      <c r="L674" s="52">
        <f t="shared" si="180"/>
        <v>-2.13</v>
      </c>
      <c r="M674" s="113">
        <f t="shared" si="181"/>
        <v>1982.4999999999995</v>
      </c>
      <c r="N674" s="52">
        <f t="shared" si="197"/>
        <v>14.038547904706073</v>
      </c>
      <c r="AA674" s="52">
        <v>198206</v>
      </c>
      <c r="AB674" s="52">
        <f t="shared" si="182"/>
        <v>-3.09</v>
      </c>
      <c r="AC674" s="52">
        <f t="shared" si="183"/>
        <v>-3.46</v>
      </c>
      <c r="AD674" s="52">
        <f t="shared" si="184"/>
        <v>-2.63</v>
      </c>
      <c r="AE674" s="52">
        <f t="shared" si="185"/>
        <v>-4.5199999999999996</v>
      </c>
      <c r="AF674" s="52">
        <f t="shared" si="186"/>
        <v>-2.25</v>
      </c>
      <c r="AH674" s="52">
        <f t="shared" si="187"/>
        <v>0</v>
      </c>
      <c r="AI674" s="52">
        <f t="shared" si="188"/>
        <v>0</v>
      </c>
      <c r="AJ674" s="52">
        <f t="shared" si="189"/>
        <v>0</v>
      </c>
      <c r="AK674" s="52">
        <f t="shared" si="190"/>
        <v>0</v>
      </c>
      <c r="AL674" s="52">
        <f t="shared" si="191"/>
        <v>0</v>
      </c>
      <c r="AN674" s="52">
        <f t="shared" si="192"/>
        <v>0</v>
      </c>
      <c r="AO674" s="52">
        <f t="shared" si="193"/>
        <v>0</v>
      </c>
      <c r="AP674" s="52">
        <f t="shared" si="194"/>
        <v>0</v>
      </c>
      <c r="AQ674" s="52">
        <f t="shared" si="195"/>
        <v>0</v>
      </c>
      <c r="AR674" s="52">
        <f t="shared" si="196"/>
        <v>0</v>
      </c>
    </row>
    <row r="675" spans="1:44">
      <c r="A675" s="52">
        <v>198207</v>
      </c>
      <c r="B675" s="52">
        <v>-2.41</v>
      </c>
      <c r="C675" s="52">
        <v>-0.55000000000000004</v>
      </c>
      <c r="D675" s="52">
        <v>-0.98</v>
      </c>
      <c r="E675" s="52">
        <v>-0.62</v>
      </c>
      <c r="F675" s="52">
        <v>-4.1900000000000004</v>
      </c>
      <c r="G675" s="52">
        <v>-1.69</v>
      </c>
      <c r="H675" s="52">
        <v>-3.19</v>
      </c>
      <c r="I675" s="52">
        <v>0.85</v>
      </c>
      <c r="J675" s="52">
        <v>0.18</v>
      </c>
      <c r="K675" s="52">
        <v>1.05</v>
      </c>
      <c r="L675" s="52">
        <f t="shared" si="180"/>
        <v>-2.1399999999999997</v>
      </c>
      <c r="M675" s="113">
        <f t="shared" si="181"/>
        <v>1982.5833333333328</v>
      </c>
      <c r="N675" s="52">
        <f t="shared" si="197"/>
        <v>14.056326948130057</v>
      </c>
      <c r="AA675" s="52">
        <v>198207</v>
      </c>
      <c r="AB675" s="52">
        <f t="shared" si="182"/>
        <v>-3.19</v>
      </c>
      <c r="AC675" s="52">
        <f t="shared" si="183"/>
        <v>-1.67</v>
      </c>
      <c r="AD675" s="52">
        <f t="shared" si="184"/>
        <v>-2.74</v>
      </c>
      <c r="AE675" s="52">
        <f t="shared" si="185"/>
        <v>-3.46</v>
      </c>
      <c r="AF675" s="52">
        <f t="shared" si="186"/>
        <v>-2.0300000000000002</v>
      </c>
      <c r="AH675" s="52">
        <f t="shared" si="187"/>
        <v>0</v>
      </c>
      <c r="AI675" s="52">
        <f t="shared" si="188"/>
        <v>0</v>
      </c>
      <c r="AJ675" s="52">
        <f t="shared" si="189"/>
        <v>0</v>
      </c>
      <c r="AK675" s="52">
        <f t="shared" si="190"/>
        <v>0</v>
      </c>
      <c r="AL675" s="52">
        <f t="shared" si="191"/>
        <v>0</v>
      </c>
      <c r="AN675" s="52">
        <f t="shared" si="192"/>
        <v>0</v>
      </c>
      <c r="AO675" s="52">
        <f t="shared" si="193"/>
        <v>0</v>
      </c>
      <c r="AP675" s="52">
        <f t="shared" si="194"/>
        <v>0</v>
      </c>
      <c r="AQ675" s="52">
        <f t="shared" si="195"/>
        <v>0</v>
      </c>
      <c r="AR675" s="52">
        <f t="shared" si="196"/>
        <v>0</v>
      </c>
    </row>
    <row r="676" spans="1:44">
      <c r="A676" s="52">
        <v>198208</v>
      </c>
      <c r="B676" s="52">
        <v>8.14</v>
      </c>
      <c r="C676" s="52">
        <v>8.94</v>
      </c>
      <c r="D676" s="52">
        <v>8.14</v>
      </c>
      <c r="E676" s="52">
        <v>11.01</v>
      </c>
      <c r="F676" s="52">
        <v>13.19</v>
      </c>
      <c r="G676" s="52">
        <v>13.34</v>
      </c>
      <c r="H676" s="52">
        <v>11.14</v>
      </c>
      <c r="I676" s="52">
        <v>-4.1100000000000003</v>
      </c>
      <c r="J676" s="52">
        <v>1.1599999999999999</v>
      </c>
      <c r="K676" s="52">
        <v>0.76</v>
      </c>
      <c r="L676" s="52">
        <f t="shared" si="180"/>
        <v>11.9</v>
      </c>
      <c r="M676" s="113">
        <f t="shared" si="181"/>
        <v>1982.6666666666661</v>
      </c>
      <c r="N676" s="52">
        <f t="shared" si="197"/>
        <v>18.439539286297503</v>
      </c>
      <c r="AA676" s="52">
        <v>198208</v>
      </c>
      <c r="AB676" s="52">
        <f t="shared" si="182"/>
        <v>11.14</v>
      </c>
      <c r="AC676" s="52">
        <f t="shared" si="183"/>
        <v>10.25</v>
      </c>
      <c r="AD676" s="52">
        <f t="shared" si="184"/>
        <v>12.58</v>
      </c>
      <c r="AE676" s="52">
        <f t="shared" si="185"/>
        <v>7.3800000000000008</v>
      </c>
      <c r="AF676" s="52">
        <f t="shared" si="186"/>
        <v>7.3800000000000008</v>
      </c>
      <c r="AH676" s="52">
        <f t="shared" si="187"/>
        <v>0</v>
      </c>
      <c r="AI676" s="52">
        <f t="shared" si="188"/>
        <v>0</v>
      </c>
      <c r="AJ676" s="52">
        <f t="shared" si="189"/>
        <v>0</v>
      </c>
      <c r="AK676" s="52">
        <f t="shared" si="190"/>
        <v>0</v>
      </c>
      <c r="AL676" s="52">
        <f t="shared" si="191"/>
        <v>0</v>
      </c>
      <c r="AN676" s="52">
        <f t="shared" si="192"/>
        <v>0</v>
      </c>
      <c r="AO676" s="52">
        <f t="shared" si="193"/>
        <v>0</v>
      </c>
      <c r="AP676" s="52">
        <f t="shared" si="194"/>
        <v>0</v>
      </c>
      <c r="AQ676" s="52">
        <f t="shared" si="195"/>
        <v>0</v>
      </c>
      <c r="AR676" s="52">
        <f t="shared" si="196"/>
        <v>0</v>
      </c>
    </row>
    <row r="677" spans="1:44">
      <c r="A677" s="52">
        <v>198209</v>
      </c>
      <c r="B677" s="52">
        <v>2.64</v>
      </c>
      <c r="C677" s="52">
        <v>4.75</v>
      </c>
      <c r="D677" s="52">
        <v>5.23</v>
      </c>
      <c r="E677" s="52">
        <v>1.94</v>
      </c>
      <c r="F677" s="52">
        <v>2.02</v>
      </c>
      <c r="G677" s="52">
        <v>0.02</v>
      </c>
      <c r="H677" s="52">
        <v>1.29</v>
      </c>
      <c r="I677" s="52">
        <v>2.88</v>
      </c>
      <c r="J677" s="52">
        <v>0.33</v>
      </c>
      <c r="K677" s="52">
        <v>0.51</v>
      </c>
      <c r="L677" s="52">
        <f t="shared" si="180"/>
        <v>1.8</v>
      </c>
      <c r="M677" s="113">
        <f t="shared" si="181"/>
        <v>1982.7499999999993</v>
      </c>
      <c r="N677" s="52">
        <f t="shared" si="197"/>
        <v>17.136388449463585</v>
      </c>
      <c r="AA677" s="52">
        <v>198209</v>
      </c>
      <c r="AB677" s="52">
        <f t="shared" si="182"/>
        <v>1.29</v>
      </c>
      <c r="AC677" s="52">
        <f t="shared" si="183"/>
        <v>1.43</v>
      </c>
      <c r="AD677" s="52">
        <f t="shared" si="184"/>
        <v>-0.49</v>
      </c>
      <c r="AE677" s="52">
        <f t="shared" si="185"/>
        <v>2.13</v>
      </c>
      <c r="AF677" s="52">
        <f t="shared" si="186"/>
        <v>4.7200000000000006</v>
      </c>
      <c r="AH677" s="52">
        <f t="shared" si="187"/>
        <v>0</v>
      </c>
      <c r="AI677" s="52">
        <f t="shared" si="188"/>
        <v>0</v>
      </c>
      <c r="AJ677" s="52">
        <f t="shared" si="189"/>
        <v>0</v>
      </c>
      <c r="AK677" s="52">
        <f t="shared" si="190"/>
        <v>0</v>
      </c>
      <c r="AL677" s="52">
        <f t="shared" si="191"/>
        <v>0</v>
      </c>
      <c r="AN677" s="52">
        <f t="shared" si="192"/>
        <v>0</v>
      </c>
      <c r="AO677" s="52">
        <f t="shared" si="193"/>
        <v>0</v>
      </c>
      <c r="AP677" s="52">
        <f t="shared" si="194"/>
        <v>0</v>
      </c>
      <c r="AQ677" s="52">
        <f t="shared" si="195"/>
        <v>0</v>
      </c>
      <c r="AR677" s="52">
        <f t="shared" si="196"/>
        <v>0</v>
      </c>
    </row>
    <row r="678" spans="1:44">
      <c r="A678" s="52">
        <v>198210</v>
      </c>
      <c r="B678" s="52">
        <v>15.89</v>
      </c>
      <c r="C678" s="52">
        <v>13.26</v>
      </c>
      <c r="D678" s="52">
        <v>11.59</v>
      </c>
      <c r="E678" s="52">
        <v>12.78</v>
      </c>
      <c r="F678" s="52">
        <v>11.2</v>
      </c>
      <c r="G678" s="52">
        <v>9.6999999999999993</v>
      </c>
      <c r="H678" s="52">
        <v>11.3</v>
      </c>
      <c r="I678" s="52">
        <v>2.36</v>
      </c>
      <c r="J678" s="52">
        <v>-3.69</v>
      </c>
      <c r="K678" s="52">
        <v>0.59</v>
      </c>
      <c r="L678" s="52">
        <f t="shared" si="180"/>
        <v>11.89</v>
      </c>
      <c r="M678" s="113">
        <f t="shared" si="181"/>
        <v>1982.8333333333326</v>
      </c>
      <c r="N678" s="52">
        <f t="shared" si="197"/>
        <v>20.097318455229523</v>
      </c>
      <c r="AA678" s="52">
        <v>198210</v>
      </c>
      <c r="AB678" s="52">
        <f t="shared" si="182"/>
        <v>11.3</v>
      </c>
      <c r="AC678" s="52">
        <f t="shared" si="183"/>
        <v>12.19</v>
      </c>
      <c r="AD678" s="52">
        <f t="shared" si="184"/>
        <v>9.11</v>
      </c>
      <c r="AE678" s="52">
        <f t="shared" si="185"/>
        <v>15.3</v>
      </c>
      <c r="AF678" s="52">
        <f t="shared" si="186"/>
        <v>11</v>
      </c>
      <c r="AH678" s="52">
        <f t="shared" si="187"/>
        <v>0</v>
      </c>
      <c r="AI678" s="52">
        <f t="shared" si="188"/>
        <v>0</v>
      </c>
      <c r="AJ678" s="52">
        <f t="shared" si="189"/>
        <v>0</v>
      </c>
      <c r="AK678" s="52">
        <f t="shared" si="190"/>
        <v>0</v>
      </c>
      <c r="AL678" s="52">
        <f t="shared" si="191"/>
        <v>0</v>
      </c>
      <c r="AN678" s="52">
        <f t="shared" si="192"/>
        <v>0</v>
      </c>
      <c r="AO678" s="52">
        <f t="shared" si="193"/>
        <v>0</v>
      </c>
      <c r="AP678" s="52">
        <f t="shared" si="194"/>
        <v>0</v>
      </c>
      <c r="AQ678" s="52">
        <f t="shared" si="195"/>
        <v>0</v>
      </c>
      <c r="AR678" s="52">
        <f t="shared" si="196"/>
        <v>0</v>
      </c>
    </row>
    <row r="679" spans="1:44">
      <c r="A679" s="52">
        <v>198211</v>
      </c>
      <c r="B679" s="52">
        <v>10.02</v>
      </c>
      <c r="C679" s="52">
        <v>8.42</v>
      </c>
      <c r="D679" s="52">
        <v>9.3000000000000007</v>
      </c>
      <c r="E679" s="52">
        <v>7.08</v>
      </c>
      <c r="F679" s="52">
        <v>2.34</v>
      </c>
      <c r="G679" s="52">
        <v>3.95</v>
      </c>
      <c r="H679" s="52">
        <v>4.67</v>
      </c>
      <c r="I679" s="52">
        <v>4.79</v>
      </c>
      <c r="J679" s="52">
        <v>-1.93</v>
      </c>
      <c r="K679" s="52">
        <v>0.63</v>
      </c>
      <c r="L679" s="52">
        <f t="shared" si="180"/>
        <v>5.3</v>
      </c>
      <c r="M679" s="113">
        <f t="shared" si="181"/>
        <v>1982.9166666666658</v>
      </c>
      <c r="N679" s="52">
        <f t="shared" si="197"/>
        <v>20.344998045085813</v>
      </c>
      <c r="AA679" s="52">
        <v>198211</v>
      </c>
      <c r="AB679" s="52">
        <f t="shared" si="182"/>
        <v>4.67</v>
      </c>
      <c r="AC679" s="52">
        <f t="shared" si="183"/>
        <v>6.45</v>
      </c>
      <c r="AD679" s="52">
        <f t="shared" si="184"/>
        <v>3.3200000000000003</v>
      </c>
      <c r="AE679" s="52">
        <f t="shared" si="185"/>
        <v>9.3899999999999988</v>
      </c>
      <c r="AF679" s="52">
        <f t="shared" si="186"/>
        <v>8.67</v>
      </c>
      <c r="AH679" s="52">
        <f t="shared" si="187"/>
        <v>0</v>
      </c>
      <c r="AI679" s="52">
        <f t="shared" si="188"/>
        <v>0</v>
      </c>
      <c r="AJ679" s="52">
        <f t="shared" si="189"/>
        <v>0</v>
      </c>
      <c r="AK679" s="52">
        <f t="shared" si="190"/>
        <v>0</v>
      </c>
      <c r="AL679" s="52">
        <f t="shared" si="191"/>
        <v>0</v>
      </c>
      <c r="AN679" s="52">
        <f t="shared" si="192"/>
        <v>0</v>
      </c>
      <c r="AO679" s="52">
        <f t="shared" si="193"/>
        <v>0</v>
      </c>
      <c r="AP679" s="52">
        <f t="shared" si="194"/>
        <v>0</v>
      </c>
      <c r="AQ679" s="52">
        <f t="shared" si="195"/>
        <v>0</v>
      </c>
      <c r="AR679" s="52">
        <f t="shared" si="196"/>
        <v>0</v>
      </c>
    </row>
    <row r="680" spans="1:44">
      <c r="A680" s="52">
        <v>198212</v>
      </c>
      <c r="B680" s="52">
        <v>1.3</v>
      </c>
      <c r="C680" s="52">
        <v>1.2</v>
      </c>
      <c r="D680" s="52">
        <v>0.87</v>
      </c>
      <c r="E680" s="52">
        <v>1.1399999999999999</v>
      </c>
      <c r="F680" s="52">
        <v>1.1399999999999999</v>
      </c>
      <c r="G680" s="52">
        <v>1.61</v>
      </c>
      <c r="H680" s="52">
        <v>0.55000000000000004</v>
      </c>
      <c r="I680" s="52">
        <v>-0.17</v>
      </c>
      <c r="J680" s="52">
        <v>0.02</v>
      </c>
      <c r="K680" s="52">
        <v>0.67</v>
      </c>
      <c r="L680" s="52">
        <f t="shared" si="180"/>
        <v>1.2200000000000002</v>
      </c>
      <c r="M680" s="113">
        <f t="shared" si="181"/>
        <v>1982.9999999999991</v>
      </c>
      <c r="N680" s="52">
        <f t="shared" si="197"/>
        <v>19.822568405275291</v>
      </c>
      <c r="AA680" s="52">
        <v>198212</v>
      </c>
      <c r="AB680" s="52">
        <f t="shared" si="182"/>
        <v>0.55000000000000004</v>
      </c>
      <c r="AC680" s="52">
        <f t="shared" si="183"/>
        <v>0.46999999999999986</v>
      </c>
      <c r="AD680" s="52">
        <f t="shared" si="184"/>
        <v>0.94000000000000006</v>
      </c>
      <c r="AE680" s="52">
        <f t="shared" si="185"/>
        <v>0.63</v>
      </c>
      <c r="AF680" s="52">
        <f t="shared" si="186"/>
        <v>0.19999999999999996</v>
      </c>
      <c r="AH680" s="52">
        <f t="shared" si="187"/>
        <v>0</v>
      </c>
      <c r="AI680" s="52">
        <f t="shared" si="188"/>
        <v>0</v>
      </c>
      <c r="AJ680" s="52">
        <f t="shared" si="189"/>
        <v>0</v>
      </c>
      <c r="AK680" s="52">
        <f t="shared" si="190"/>
        <v>0</v>
      </c>
      <c r="AL680" s="52">
        <f t="shared" si="191"/>
        <v>0</v>
      </c>
      <c r="AN680" s="52">
        <f t="shared" si="192"/>
        <v>0</v>
      </c>
      <c r="AO680" s="52">
        <f t="shared" si="193"/>
        <v>0</v>
      </c>
      <c r="AP680" s="52">
        <f t="shared" si="194"/>
        <v>0</v>
      </c>
      <c r="AQ680" s="52">
        <f t="shared" si="195"/>
        <v>0</v>
      </c>
      <c r="AR680" s="52">
        <f t="shared" si="196"/>
        <v>0</v>
      </c>
    </row>
    <row r="681" spans="1:44">
      <c r="A681" s="52">
        <v>198301</v>
      </c>
      <c r="B681" s="52">
        <v>9.7200000000000006</v>
      </c>
      <c r="C681" s="52">
        <v>5.45</v>
      </c>
      <c r="D681" s="52">
        <v>4.91</v>
      </c>
      <c r="E681" s="52">
        <v>2.81</v>
      </c>
      <c r="F681" s="52">
        <v>3.31</v>
      </c>
      <c r="G681" s="52">
        <v>5.88</v>
      </c>
      <c r="H681" s="52">
        <v>3.6</v>
      </c>
      <c r="I681" s="52">
        <v>2.69</v>
      </c>
      <c r="J681" s="52">
        <v>-0.87</v>
      </c>
      <c r="K681" s="52">
        <v>0.69</v>
      </c>
      <c r="L681" s="52">
        <f t="shared" si="180"/>
        <v>4.29</v>
      </c>
      <c r="M681" s="113">
        <f t="shared" si="181"/>
        <v>1983.0833333333333</v>
      </c>
      <c r="N681" s="52">
        <f t="shared" si="197"/>
        <v>19.434816929698851</v>
      </c>
      <c r="AA681" s="52">
        <v>198301</v>
      </c>
      <c r="AB681" s="52">
        <f t="shared" si="182"/>
        <v>3.6</v>
      </c>
      <c r="AC681" s="52">
        <f t="shared" si="183"/>
        <v>2.12</v>
      </c>
      <c r="AD681" s="52">
        <f t="shared" si="184"/>
        <v>5.1899999999999995</v>
      </c>
      <c r="AE681" s="52">
        <f t="shared" si="185"/>
        <v>9.0300000000000011</v>
      </c>
      <c r="AF681" s="52">
        <f t="shared" si="186"/>
        <v>4.2200000000000006</v>
      </c>
      <c r="AH681" s="52">
        <f t="shared" si="187"/>
        <v>0</v>
      </c>
      <c r="AI681" s="52">
        <f t="shared" si="188"/>
        <v>0</v>
      </c>
      <c r="AJ681" s="52">
        <f t="shared" si="189"/>
        <v>0</v>
      </c>
      <c r="AK681" s="52">
        <f t="shared" si="190"/>
        <v>0</v>
      </c>
      <c r="AL681" s="52">
        <f t="shared" si="191"/>
        <v>0</v>
      </c>
      <c r="AN681" s="52">
        <f t="shared" si="192"/>
        <v>0</v>
      </c>
      <c r="AO681" s="52">
        <f t="shared" si="193"/>
        <v>0</v>
      </c>
      <c r="AP681" s="52">
        <f t="shared" si="194"/>
        <v>0</v>
      </c>
      <c r="AQ681" s="52">
        <f t="shared" si="195"/>
        <v>0</v>
      </c>
      <c r="AR681" s="52">
        <f t="shared" si="196"/>
        <v>0</v>
      </c>
    </row>
    <row r="682" spans="1:44">
      <c r="A682" s="52">
        <v>198302</v>
      </c>
      <c r="B682" s="52">
        <v>4.29</v>
      </c>
      <c r="C682" s="52">
        <v>6.58</v>
      </c>
      <c r="D682" s="52">
        <v>7.09</v>
      </c>
      <c r="E682" s="52">
        <v>3.65</v>
      </c>
      <c r="F682" s="52">
        <v>2.38</v>
      </c>
      <c r="G682" s="52">
        <v>2.21</v>
      </c>
      <c r="H682" s="52">
        <v>2.59</v>
      </c>
      <c r="I682" s="52">
        <v>3.24</v>
      </c>
      <c r="J682" s="52">
        <v>0.68</v>
      </c>
      <c r="K682" s="52">
        <v>0.62</v>
      </c>
      <c r="L682" s="52">
        <f t="shared" si="180"/>
        <v>3.21</v>
      </c>
      <c r="M682" s="113">
        <f t="shared" si="181"/>
        <v>1983.1666666666665</v>
      </c>
      <c r="N682" s="52">
        <f t="shared" si="197"/>
        <v>17.711564532299739</v>
      </c>
      <c r="AA682" s="52">
        <v>198302</v>
      </c>
      <c r="AB682" s="52">
        <f t="shared" si="182"/>
        <v>2.59</v>
      </c>
      <c r="AC682" s="52">
        <f t="shared" si="183"/>
        <v>3.03</v>
      </c>
      <c r="AD682" s="52">
        <f t="shared" si="184"/>
        <v>1.5899999999999999</v>
      </c>
      <c r="AE682" s="52">
        <f t="shared" si="185"/>
        <v>3.67</v>
      </c>
      <c r="AF682" s="52">
        <f t="shared" si="186"/>
        <v>6.47</v>
      </c>
      <c r="AH682" s="52">
        <f t="shared" si="187"/>
        <v>0</v>
      </c>
      <c r="AI682" s="52">
        <f t="shared" si="188"/>
        <v>0</v>
      </c>
      <c r="AJ682" s="52">
        <f t="shared" si="189"/>
        <v>0</v>
      </c>
      <c r="AK682" s="52">
        <f t="shared" si="190"/>
        <v>0</v>
      </c>
      <c r="AL682" s="52">
        <f t="shared" si="191"/>
        <v>0</v>
      </c>
      <c r="AN682" s="52">
        <f t="shared" si="192"/>
        <v>0</v>
      </c>
      <c r="AO682" s="52">
        <f t="shared" si="193"/>
        <v>0</v>
      </c>
      <c r="AP682" s="52">
        <f t="shared" si="194"/>
        <v>0</v>
      </c>
      <c r="AQ682" s="52">
        <f t="shared" si="195"/>
        <v>0</v>
      </c>
      <c r="AR682" s="52">
        <f t="shared" si="196"/>
        <v>0</v>
      </c>
    </row>
    <row r="683" spans="1:44">
      <c r="A683" s="52">
        <v>198303</v>
      </c>
      <c r="B683" s="52">
        <v>2.65</v>
      </c>
      <c r="C683" s="52">
        <v>6.36</v>
      </c>
      <c r="D683" s="52">
        <v>6.24</v>
      </c>
      <c r="E683" s="52">
        <v>2.48</v>
      </c>
      <c r="F683" s="52">
        <v>4.47</v>
      </c>
      <c r="G683" s="52">
        <v>3</v>
      </c>
      <c r="H683" s="52">
        <v>2.82</v>
      </c>
      <c r="I683" s="52">
        <v>1.77</v>
      </c>
      <c r="J683" s="52">
        <v>2.0499999999999998</v>
      </c>
      <c r="K683" s="52">
        <v>0.63</v>
      </c>
      <c r="L683" s="52">
        <f t="shared" si="180"/>
        <v>3.4499999999999997</v>
      </c>
      <c r="M683" s="113">
        <f t="shared" si="181"/>
        <v>1983.2499999999998</v>
      </c>
      <c r="N683" s="52">
        <f t="shared" si="197"/>
        <v>17.151072057666621</v>
      </c>
      <c r="AA683" s="52">
        <v>198303</v>
      </c>
      <c r="AB683" s="52">
        <f t="shared" si="182"/>
        <v>2.82</v>
      </c>
      <c r="AC683" s="52">
        <f t="shared" si="183"/>
        <v>1.85</v>
      </c>
      <c r="AD683" s="52">
        <f t="shared" si="184"/>
        <v>2.37</v>
      </c>
      <c r="AE683" s="52">
        <f t="shared" si="185"/>
        <v>2.02</v>
      </c>
      <c r="AF683" s="52">
        <f t="shared" si="186"/>
        <v>5.61</v>
      </c>
      <c r="AH683" s="52">
        <f t="shared" si="187"/>
        <v>0</v>
      </c>
      <c r="AI683" s="52">
        <f t="shared" si="188"/>
        <v>0</v>
      </c>
      <c r="AJ683" s="52">
        <f t="shared" si="189"/>
        <v>0</v>
      </c>
      <c r="AK683" s="52">
        <f t="shared" si="190"/>
        <v>0</v>
      </c>
      <c r="AL683" s="52">
        <f t="shared" si="191"/>
        <v>0</v>
      </c>
      <c r="AN683" s="52">
        <f t="shared" si="192"/>
        <v>0</v>
      </c>
      <c r="AO683" s="52">
        <f t="shared" si="193"/>
        <v>0</v>
      </c>
      <c r="AP683" s="52">
        <f t="shared" si="194"/>
        <v>0</v>
      </c>
      <c r="AQ683" s="52">
        <f t="shared" si="195"/>
        <v>0</v>
      </c>
      <c r="AR683" s="52">
        <f t="shared" si="196"/>
        <v>0</v>
      </c>
    </row>
    <row r="684" spans="1:44">
      <c r="A684" s="52">
        <v>198304</v>
      </c>
      <c r="B684" s="52">
        <v>7.83</v>
      </c>
      <c r="C684" s="52">
        <v>7.99</v>
      </c>
      <c r="D684" s="52">
        <v>7.58</v>
      </c>
      <c r="E684" s="52">
        <v>5.72</v>
      </c>
      <c r="F684" s="52">
        <v>9.01</v>
      </c>
      <c r="G684" s="52">
        <v>7.12</v>
      </c>
      <c r="H684" s="52">
        <v>6.67</v>
      </c>
      <c r="I684" s="52">
        <v>0.52</v>
      </c>
      <c r="J684" s="52">
        <v>0.56999999999999995</v>
      </c>
      <c r="K684" s="52">
        <v>0.71</v>
      </c>
      <c r="L684" s="52">
        <f t="shared" si="180"/>
        <v>7.38</v>
      </c>
      <c r="M684" s="113">
        <f t="shared" si="181"/>
        <v>1983.333333333333</v>
      </c>
      <c r="N684" s="52">
        <f t="shared" si="197"/>
        <v>17.630593245317023</v>
      </c>
      <c r="AA684" s="52">
        <v>198304</v>
      </c>
      <c r="AB684" s="52">
        <f t="shared" si="182"/>
        <v>6.67</v>
      </c>
      <c r="AC684" s="52">
        <f t="shared" si="183"/>
        <v>5.01</v>
      </c>
      <c r="AD684" s="52">
        <f t="shared" si="184"/>
        <v>6.41</v>
      </c>
      <c r="AE684" s="52">
        <f t="shared" si="185"/>
        <v>7.12</v>
      </c>
      <c r="AF684" s="52">
        <f t="shared" si="186"/>
        <v>6.87</v>
      </c>
      <c r="AH684" s="52">
        <f t="shared" si="187"/>
        <v>0</v>
      </c>
      <c r="AI684" s="52">
        <f t="shared" si="188"/>
        <v>0</v>
      </c>
      <c r="AJ684" s="52">
        <f t="shared" si="189"/>
        <v>0</v>
      </c>
      <c r="AK684" s="52">
        <f t="shared" si="190"/>
        <v>0</v>
      </c>
      <c r="AL684" s="52">
        <f t="shared" si="191"/>
        <v>0</v>
      </c>
      <c r="AN684" s="52">
        <f t="shared" si="192"/>
        <v>0</v>
      </c>
      <c r="AO684" s="52">
        <f t="shared" si="193"/>
        <v>0</v>
      </c>
      <c r="AP684" s="52">
        <f t="shared" si="194"/>
        <v>0</v>
      </c>
      <c r="AQ684" s="52">
        <f t="shared" si="195"/>
        <v>0</v>
      </c>
      <c r="AR684" s="52">
        <f t="shared" si="196"/>
        <v>0</v>
      </c>
    </row>
    <row r="685" spans="1:44">
      <c r="A685" s="52">
        <v>198305</v>
      </c>
      <c r="B685" s="52">
        <v>7.93</v>
      </c>
      <c r="C685" s="52">
        <v>5.37</v>
      </c>
      <c r="D685" s="52">
        <v>5.07</v>
      </c>
      <c r="E685" s="52">
        <v>-0.18</v>
      </c>
      <c r="F685" s="52">
        <v>0.14000000000000001</v>
      </c>
      <c r="G685" s="52">
        <v>-7.0000000000000007E-2</v>
      </c>
      <c r="H685" s="52">
        <v>0.52</v>
      </c>
      <c r="I685" s="52">
        <v>6.16</v>
      </c>
      <c r="J685" s="52">
        <v>-1.37</v>
      </c>
      <c r="K685" s="52">
        <v>0.69</v>
      </c>
      <c r="L685" s="52">
        <f t="shared" si="180"/>
        <v>1.21</v>
      </c>
      <c r="M685" s="113">
        <f t="shared" si="181"/>
        <v>1983.4166666666663</v>
      </c>
      <c r="N685" s="52">
        <f t="shared" si="197"/>
        <v>16.240108318044499</v>
      </c>
      <c r="AA685" s="52">
        <v>198305</v>
      </c>
      <c r="AB685" s="52">
        <f t="shared" si="182"/>
        <v>0.52</v>
      </c>
      <c r="AC685" s="52">
        <f t="shared" si="183"/>
        <v>-0.86999999999999988</v>
      </c>
      <c r="AD685" s="52">
        <f t="shared" si="184"/>
        <v>-0.76</v>
      </c>
      <c r="AE685" s="52">
        <f t="shared" si="185"/>
        <v>7.24</v>
      </c>
      <c r="AF685" s="52">
        <f t="shared" si="186"/>
        <v>4.3800000000000008</v>
      </c>
      <c r="AH685" s="52">
        <f t="shared" si="187"/>
        <v>0</v>
      </c>
      <c r="AI685" s="52">
        <f t="shared" si="188"/>
        <v>0</v>
      </c>
      <c r="AJ685" s="52">
        <f t="shared" si="189"/>
        <v>0</v>
      </c>
      <c r="AK685" s="52">
        <f t="shared" si="190"/>
        <v>0</v>
      </c>
      <c r="AL685" s="52">
        <f t="shared" si="191"/>
        <v>0</v>
      </c>
      <c r="AN685" s="52">
        <f t="shared" si="192"/>
        <v>0</v>
      </c>
      <c r="AO685" s="52">
        <f t="shared" si="193"/>
        <v>0</v>
      </c>
      <c r="AP685" s="52">
        <f t="shared" si="194"/>
        <v>0</v>
      </c>
      <c r="AQ685" s="52">
        <f t="shared" si="195"/>
        <v>0</v>
      </c>
      <c r="AR685" s="52">
        <f t="shared" si="196"/>
        <v>0</v>
      </c>
    </row>
    <row r="686" spans="1:44">
      <c r="A686" s="52">
        <v>198306</v>
      </c>
      <c r="B686" s="52">
        <v>5.62</v>
      </c>
      <c r="C686" s="52">
        <v>4.42</v>
      </c>
      <c r="D686" s="52">
        <v>2.38</v>
      </c>
      <c r="E686" s="52">
        <v>5.28</v>
      </c>
      <c r="F686" s="52">
        <v>3.66</v>
      </c>
      <c r="G686" s="52">
        <v>0.78</v>
      </c>
      <c r="H686" s="52">
        <v>3.07</v>
      </c>
      <c r="I686" s="52">
        <v>0.9</v>
      </c>
      <c r="J686" s="52">
        <v>-3.87</v>
      </c>
      <c r="K686" s="52">
        <v>0.67</v>
      </c>
      <c r="L686" s="52">
        <f t="shared" si="180"/>
        <v>3.7399999999999998</v>
      </c>
      <c r="M686" s="113">
        <f t="shared" si="181"/>
        <v>1983.4999999999995</v>
      </c>
      <c r="N686" s="52">
        <f t="shared" si="197"/>
        <v>14.718108512367277</v>
      </c>
      <c r="AA686" s="52">
        <v>198306</v>
      </c>
      <c r="AB686" s="52">
        <f t="shared" si="182"/>
        <v>3.07</v>
      </c>
      <c r="AC686" s="52">
        <f t="shared" si="183"/>
        <v>4.6100000000000003</v>
      </c>
      <c r="AD686" s="52">
        <f t="shared" si="184"/>
        <v>0.10999999999999999</v>
      </c>
      <c r="AE686" s="52">
        <f t="shared" si="185"/>
        <v>4.95</v>
      </c>
      <c r="AF686" s="52">
        <f t="shared" si="186"/>
        <v>1.71</v>
      </c>
      <c r="AH686" s="52">
        <f t="shared" si="187"/>
        <v>0</v>
      </c>
      <c r="AI686" s="52">
        <f t="shared" si="188"/>
        <v>0</v>
      </c>
      <c r="AJ686" s="52">
        <f t="shared" si="189"/>
        <v>0</v>
      </c>
      <c r="AK686" s="52">
        <f t="shared" si="190"/>
        <v>0</v>
      </c>
      <c r="AL686" s="52">
        <f t="shared" si="191"/>
        <v>0</v>
      </c>
      <c r="AN686" s="52">
        <f t="shared" si="192"/>
        <v>0</v>
      </c>
      <c r="AO686" s="52">
        <f t="shared" si="193"/>
        <v>0</v>
      </c>
      <c r="AP686" s="52">
        <f t="shared" si="194"/>
        <v>0</v>
      </c>
      <c r="AQ686" s="52">
        <f t="shared" si="195"/>
        <v>0</v>
      </c>
      <c r="AR686" s="52">
        <f t="shared" si="196"/>
        <v>0</v>
      </c>
    </row>
    <row r="687" spans="1:44">
      <c r="A687" s="52">
        <v>198307</v>
      </c>
      <c r="B687" s="52">
        <v>-5.84</v>
      </c>
      <c r="C687" s="52">
        <v>-0.02</v>
      </c>
      <c r="D687" s="52">
        <v>1.26</v>
      </c>
      <c r="E687" s="52">
        <v>-5.2</v>
      </c>
      <c r="F687" s="52">
        <v>-2.69</v>
      </c>
      <c r="G687" s="52">
        <v>-1.1200000000000001</v>
      </c>
      <c r="H687" s="52">
        <v>-4.07</v>
      </c>
      <c r="I687" s="52">
        <v>1.47</v>
      </c>
      <c r="J687" s="52">
        <v>5.59</v>
      </c>
      <c r="K687" s="52">
        <v>0.74</v>
      </c>
      <c r="L687" s="52">
        <f t="shared" si="180"/>
        <v>-3.33</v>
      </c>
      <c r="M687" s="113">
        <f t="shared" si="181"/>
        <v>1983.5833333333328</v>
      </c>
      <c r="N687" s="52">
        <f t="shared" si="197"/>
        <v>15.18969118125244</v>
      </c>
      <c r="AA687" s="52">
        <v>198307</v>
      </c>
      <c r="AB687" s="52">
        <f t="shared" si="182"/>
        <v>-4.07</v>
      </c>
      <c r="AC687" s="52">
        <f t="shared" si="183"/>
        <v>-5.94</v>
      </c>
      <c r="AD687" s="52">
        <f t="shared" si="184"/>
        <v>-1.86</v>
      </c>
      <c r="AE687" s="52">
        <f t="shared" si="185"/>
        <v>-6.58</v>
      </c>
      <c r="AF687" s="52">
        <f t="shared" si="186"/>
        <v>0.52</v>
      </c>
      <c r="AH687" s="52">
        <f t="shared" si="187"/>
        <v>0</v>
      </c>
      <c r="AI687" s="52">
        <f t="shared" si="188"/>
        <v>0</v>
      </c>
      <c r="AJ687" s="52">
        <f t="shared" si="189"/>
        <v>0</v>
      </c>
      <c r="AK687" s="52">
        <f t="shared" si="190"/>
        <v>0</v>
      </c>
      <c r="AL687" s="52">
        <f t="shared" si="191"/>
        <v>0</v>
      </c>
      <c r="AN687" s="52">
        <f t="shared" si="192"/>
        <v>0</v>
      </c>
      <c r="AO687" s="52">
        <f t="shared" si="193"/>
        <v>0</v>
      </c>
      <c r="AP687" s="52">
        <f t="shared" si="194"/>
        <v>0</v>
      </c>
      <c r="AQ687" s="52">
        <f t="shared" si="195"/>
        <v>0</v>
      </c>
      <c r="AR687" s="52">
        <f t="shared" si="196"/>
        <v>0</v>
      </c>
    </row>
    <row r="688" spans="1:44">
      <c r="A688" s="52">
        <v>198308</v>
      </c>
      <c r="B688" s="52">
        <v>-4.8</v>
      </c>
      <c r="C688" s="52">
        <v>-2.83</v>
      </c>
      <c r="D688" s="52">
        <v>-0.35</v>
      </c>
      <c r="E688" s="52">
        <v>-1.32</v>
      </c>
      <c r="F688" s="52">
        <v>0.96</v>
      </c>
      <c r="G688" s="52">
        <v>5.26</v>
      </c>
      <c r="H688" s="52">
        <v>-0.5</v>
      </c>
      <c r="I688" s="52">
        <v>-4.29</v>
      </c>
      <c r="J688" s="52">
        <v>5.51</v>
      </c>
      <c r="K688" s="52">
        <v>0.76</v>
      </c>
      <c r="L688" s="52">
        <f t="shared" si="180"/>
        <v>0.26</v>
      </c>
      <c r="M688" s="113">
        <f t="shared" si="181"/>
        <v>1983.6666666666661</v>
      </c>
      <c r="N688" s="52">
        <f t="shared" si="197"/>
        <v>13.294295085418474</v>
      </c>
      <c r="AA688" s="52">
        <v>198308</v>
      </c>
      <c r="AB688" s="52">
        <f t="shared" si="182"/>
        <v>-0.5</v>
      </c>
      <c r="AC688" s="52">
        <f t="shared" si="183"/>
        <v>-2.08</v>
      </c>
      <c r="AD688" s="52">
        <f t="shared" si="184"/>
        <v>4.5</v>
      </c>
      <c r="AE688" s="52">
        <f t="shared" si="185"/>
        <v>-5.56</v>
      </c>
      <c r="AF688" s="52">
        <f t="shared" si="186"/>
        <v>-1.1099999999999999</v>
      </c>
      <c r="AH688" s="52">
        <f t="shared" si="187"/>
        <v>0</v>
      </c>
      <c r="AI688" s="52">
        <f t="shared" si="188"/>
        <v>0</v>
      </c>
      <c r="AJ688" s="52">
        <f t="shared" si="189"/>
        <v>0</v>
      </c>
      <c r="AK688" s="52">
        <f t="shared" si="190"/>
        <v>0</v>
      </c>
      <c r="AL688" s="52">
        <f t="shared" si="191"/>
        <v>0</v>
      </c>
      <c r="AN688" s="52">
        <f t="shared" si="192"/>
        <v>0</v>
      </c>
      <c r="AO688" s="52">
        <f t="shared" si="193"/>
        <v>0</v>
      </c>
      <c r="AP688" s="52">
        <f t="shared" si="194"/>
        <v>0</v>
      </c>
      <c r="AQ688" s="52">
        <f t="shared" si="195"/>
        <v>0</v>
      </c>
      <c r="AR688" s="52">
        <f t="shared" si="196"/>
        <v>0</v>
      </c>
    </row>
    <row r="689" spans="1:44">
      <c r="A689" s="52">
        <v>198309</v>
      </c>
      <c r="B689" s="52">
        <v>0.08</v>
      </c>
      <c r="C689" s="52">
        <v>2.4900000000000002</v>
      </c>
      <c r="D689" s="52">
        <v>3.98</v>
      </c>
      <c r="E689" s="52">
        <v>2.58</v>
      </c>
      <c r="F689" s="52">
        <v>1.51</v>
      </c>
      <c r="G689" s="52">
        <v>0.81</v>
      </c>
      <c r="H689" s="52">
        <v>0.92</v>
      </c>
      <c r="I689" s="52">
        <v>0.55000000000000004</v>
      </c>
      <c r="J689" s="52">
        <v>1.07</v>
      </c>
      <c r="K689" s="52">
        <v>0.76</v>
      </c>
      <c r="L689" s="52">
        <f t="shared" si="180"/>
        <v>1.6800000000000002</v>
      </c>
      <c r="M689" s="113">
        <f t="shared" si="181"/>
        <v>1983.7499999999993</v>
      </c>
      <c r="N689" s="52">
        <f t="shared" si="197"/>
        <v>13.342444917017135</v>
      </c>
      <c r="AA689" s="52">
        <v>198309</v>
      </c>
      <c r="AB689" s="52">
        <f t="shared" si="182"/>
        <v>0.92</v>
      </c>
      <c r="AC689" s="52">
        <f t="shared" si="183"/>
        <v>1.82</v>
      </c>
      <c r="AD689" s="52">
        <f t="shared" si="184"/>
        <v>5.0000000000000044E-2</v>
      </c>
      <c r="AE689" s="52">
        <f t="shared" si="185"/>
        <v>-0.68</v>
      </c>
      <c r="AF689" s="52">
        <f t="shared" si="186"/>
        <v>3.2199999999999998</v>
      </c>
      <c r="AH689" s="52">
        <f t="shared" si="187"/>
        <v>0</v>
      </c>
      <c r="AI689" s="52">
        <f t="shared" si="188"/>
        <v>0</v>
      </c>
      <c r="AJ689" s="52">
        <f t="shared" si="189"/>
        <v>0</v>
      </c>
      <c r="AK689" s="52">
        <f t="shared" si="190"/>
        <v>0</v>
      </c>
      <c r="AL689" s="52">
        <f t="shared" si="191"/>
        <v>0</v>
      </c>
      <c r="AN689" s="52">
        <f t="shared" si="192"/>
        <v>0</v>
      </c>
      <c r="AO689" s="52">
        <f t="shared" si="193"/>
        <v>0</v>
      </c>
      <c r="AP689" s="52">
        <f t="shared" si="194"/>
        <v>0</v>
      </c>
      <c r="AQ689" s="52">
        <f t="shared" si="195"/>
        <v>0</v>
      </c>
      <c r="AR689" s="52">
        <f t="shared" si="196"/>
        <v>0</v>
      </c>
    </row>
    <row r="690" spans="1:44">
      <c r="A690" s="52">
        <v>198310</v>
      </c>
      <c r="B690" s="52">
        <v>-9.0399999999999991</v>
      </c>
      <c r="C690" s="52">
        <v>-4.3899999999999997</v>
      </c>
      <c r="D690" s="52">
        <v>-2.21</v>
      </c>
      <c r="E690" s="52">
        <v>-3.58</v>
      </c>
      <c r="F690" s="52">
        <v>-0.88</v>
      </c>
      <c r="G690" s="52">
        <v>-0.37</v>
      </c>
      <c r="H690" s="52">
        <v>-3.44</v>
      </c>
      <c r="I690" s="52">
        <v>-3.6</v>
      </c>
      <c r="J690" s="52">
        <v>5.0199999999999996</v>
      </c>
      <c r="K690" s="52">
        <v>0.76</v>
      </c>
      <c r="L690" s="52">
        <f t="shared" si="180"/>
        <v>-2.6799999999999997</v>
      </c>
      <c r="M690" s="113">
        <f t="shared" si="181"/>
        <v>1983.8333333333326</v>
      </c>
      <c r="N690" s="52">
        <f t="shared" si="197"/>
        <v>10.863500189332919</v>
      </c>
      <c r="AA690" s="52">
        <v>198310</v>
      </c>
      <c r="AB690" s="52">
        <f t="shared" si="182"/>
        <v>-3.44</v>
      </c>
      <c r="AC690" s="52">
        <f t="shared" si="183"/>
        <v>-4.34</v>
      </c>
      <c r="AD690" s="52">
        <f t="shared" si="184"/>
        <v>-1.1299999999999999</v>
      </c>
      <c r="AE690" s="52">
        <f t="shared" si="185"/>
        <v>-9.7999999999999989</v>
      </c>
      <c r="AF690" s="52">
        <f t="shared" si="186"/>
        <v>-2.9699999999999998</v>
      </c>
      <c r="AH690" s="52">
        <f t="shared" si="187"/>
        <v>0</v>
      </c>
      <c r="AI690" s="52">
        <f t="shared" si="188"/>
        <v>0</v>
      </c>
      <c r="AJ690" s="52">
        <f t="shared" si="189"/>
        <v>0</v>
      </c>
      <c r="AK690" s="52">
        <f t="shared" si="190"/>
        <v>0</v>
      </c>
      <c r="AL690" s="52">
        <f t="shared" si="191"/>
        <v>0</v>
      </c>
      <c r="AN690" s="52">
        <f t="shared" si="192"/>
        <v>0</v>
      </c>
      <c r="AO690" s="52">
        <f t="shared" si="193"/>
        <v>0</v>
      </c>
      <c r="AP690" s="52">
        <f t="shared" si="194"/>
        <v>0</v>
      </c>
      <c r="AQ690" s="52">
        <f t="shared" si="195"/>
        <v>0</v>
      </c>
      <c r="AR690" s="52">
        <f t="shared" si="196"/>
        <v>0</v>
      </c>
    </row>
    <row r="691" spans="1:44">
      <c r="A691" s="52">
        <v>198311</v>
      </c>
      <c r="B691" s="52">
        <v>4.72</v>
      </c>
      <c r="C691" s="52">
        <v>4.24</v>
      </c>
      <c r="D691" s="52">
        <v>4.34</v>
      </c>
      <c r="E691" s="52">
        <v>2.81</v>
      </c>
      <c r="F691" s="52">
        <v>2.46</v>
      </c>
      <c r="G691" s="52">
        <v>1.92</v>
      </c>
      <c r="H691" s="52">
        <v>2.16</v>
      </c>
      <c r="I691" s="52">
        <v>2.04</v>
      </c>
      <c r="J691" s="52">
        <v>-0.64</v>
      </c>
      <c r="K691" s="52">
        <v>0.7</v>
      </c>
      <c r="L691" s="52">
        <f t="shared" si="180"/>
        <v>2.8600000000000003</v>
      </c>
      <c r="M691" s="113">
        <f t="shared" si="181"/>
        <v>1983.9166666666658</v>
      </c>
      <c r="N691" s="52">
        <f t="shared" si="197"/>
        <v>10.328690403654543</v>
      </c>
      <c r="AA691" s="52">
        <v>198311</v>
      </c>
      <c r="AB691" s="52">
        <f t="shared" si="182"/>
        <v>2.16</v>
      </c>
      <c r="AC691" s="52">
        <f t="shared" si="183"/>
        <v>2.1100000000000003</v>
      </c>
      <c r="AD691" s="52">
        <f t="shared" si="184"/>
        <v>1.22</v>
      </c>
      <c r="AE691" s="52">
        <f t="shared" si="185"/>
        <v>4.0199999999999996</v>
      </c>
      <c r="AF691" s="52">
        <f t="shared" si="186"/>
        <v>3.6399999999999997</v>
      </c>
      <c r="AH691" s="52">
        <f t="shared" si="187"/>
        <v>0</v>
      </c>
      <c r="AI691" s="52">
        <f t="shared" si="188"/>
        <v>0</v>
      </c>
      <c r="AJ691" s="52">
        <f t="shared" si="189"/>
        <v>0</v>
      </c>
      <c r="AK691" s="52">
        <f t="shared" si="190"/>
        <v>0</v>
      </c>
      <c r="AL691" s="52">
        <f t="shared" si="191"/>
        <v>0</v>
      </c>
      <c r="AN691" s="52">
        <f t="shared" si="192"/>
        <v>0</v>
      </c>
      <c r="AO691" s="52">
        <f t="shared" si="193"/>
        <v>0</v>
      </c>
      <c r="AP691" s="52">
        <f t="shared" si="194"/>
        <v>0</v>
      </c>
      <c r="AQ691" s="52">
        <f t="shared" si="195"/>
        <v>0</v>
      </c>
      <c r="AR691" s="52">
        <f t="shared" si="196"/>
        <v>0</v>
      </c>
    </row>
    <row r="692" spans="1:44">
      <c r="A692" s="52">
        <v>198312</v>
      </c>
      <c r="B692" s="52">
        <v>-3.16</v>
      </c>
      <c r="C692" s="52">
        <v>-0.39</v>
      </c>
      <c r="D692" s="52">
        <v>0.23</v>
      </c>
      <c r="E692" s="52">
        <v>-0.68</v>
      </c>
      <c r="F692" s="52">
        <v>-1.1299999999999999</v>
      </c>
      <c r="G692" s="52">
        <v>-0.67</v>
      </c>
      <c r="H692" s="52">
        <v>-1.78</v>
      </c>
      <c r="I692" s="52">
        <v>-0.28000000000000003</v>
      </c>
      <c r="J692" s="52">
        <v>1.7</v>
      </c>
      <c r="K692" s="52">
        <v>0.73</v>
      </c>
      <c r="L692" s="52">
        <f t="shared" si="180"/>
        <v>-1.05</v>
      </c>
      <c r="M692" s="113">
        <f t="shared" si="181"/>
        <v>1983.9999999999991</v>
      </c>
      <c r="N692" s="52">
        <f t="shared" si="197"/>
        <v>10.752799212720886</v>
      </c>
      <c r="AA692" s="52">
        <v>198312</v>
      </c>
      <c r="AB692" s="52">
        <f t="shared" si="182"/>
        <v>-1.78</v>
      </c>
      <c r="AC692" s="52">
        <f t="shared" si="183"/>
        <v>-1.4100000000000001</v>
      </c>
      <c r="AD692" s="52">
        <f t="shared" si="184"/>
        <v>-1.4</v>
      </c>
      <c r="AE692" s="52">
        <f t="shared" si="185"/>
        <v>-3.89</v>
      </c>
      <c r="AF692" s="52">
        <f t="shared" si="186"/>
        <v>-0.5</v>
      </c>
      <c r="AH692" s="52">
        <f t="shared" si="187"/>
        <v>0</v>
      </c>
      <c r="AI692" s="52">
        <f t="shared" si="188"/>
        <v>0</v>
      </c>
      <c r="AJ692" s="52">
        <f t="shared" si="189"/>
        <v>0</v>
      </c>
      <c r="AK692" s="52">
        <f t="shared" si="190"/>
        <v>0</v>
      </c>
      <c r="AL692" s="52">
        <f t="shared" si="191"/>
        <v>0</v>
      </c>
      <c r="AN692" s="52">
        <f t="shared" si="192"/>
        <v>0</v>
      </c>
      <c r="AO692" s="52">
        <f t="shared" si="193"/>
        <v>0</v>
      </c>
      <c r="AP692" s="52">
        <f t="shared" si="194"/>
        <v>0</v>
      </c>
      <c r="AQ692" s="52">
        <f t="shared" si="195"/>
        <v>0</v>
      </c>
      <c r="AR692" s="52">
        <f t="shared" si="196"/>
        <v>0</v>
      </c>
    </row>
    <row r="693" spans="1:44">
      <c r="A693" s="52">
        <v>198401</v>
      </c>
      <c r="B693" s="52">
        <v>-4.22</v>
      </c>
      <c r="C693" s="52">
        <v>-0.28000000000000003</v>
      </c>
      <c r="D693" s="52">
        <v>2.1</v>
      </c>
      <c r="E693" s="52">
        <v>-5.32</v>
      </c>
      <c r="F693" s="52">
        <v>0.59</v>
      </c>
      <c r="G693" s="52">
        <v>3.58</v>
      </c>
      <c r="H693" s="52">
        <v>-1.92</v>
      </c>
      <c r="I693" s="52">
        <v>-0.42</v>
      </c>
      <c r="J693" s="52">
        <v>7.61</v>
      </c>
      <c r="K693" s="52">
        <v>0.76</v>
      </c>
      <c r="L693" s="52">
        <f t="shared" si="180"/>
        <v>-1.1599999999999999</v>
      </c>
      <c r="M693" s="113">
        <f t="shared" si="181"/>
        <v>1984.0833333333333</v>
      </c>
      <c r="N693" s="52">
        <f t="shared" si="197"/>
        <v>10.739724052659488</v>
      </c>
      <c r="AA693" s="52">
        <v>198401</v>
      </c>
      <c r="AB693" s="52">
        <f t="shared" si="182"/>
        <v>-1.92</v>
      </c>
      <c r="AC693" s="52">
        <f t="shared" si="183"/>
        <v>-6.08</v>
      </c>
      <c r="AD693" s="52">
        <f t="shared" si="184"/>
        <v>2.8200000000000003</v>
      </c>
      <c r="AE693" s="52">
        <f t="shared" si="185"/>
        <v>-4.9799999999999995</v>
      </c>
      <c r="AF693" s="52">
        <f t="shared" si="186"/>
        <v>1.34</v>
      </c>
      <c r="AH693" s="52">
        <f t="shared" si="187"/>
        <v>0</v>
      </c>
      <c r="AI693" s="52">
        <f t="shared" si="188"/>
        <v>0</v>
      </c>
      <c r="AJ693" s="52">
        <f t="shared" si="189"/>
        <v>0</v>
      </c>
      <c r="AK693" s="52">
        <f t="shared" si="190"/>
        <v>0</v>
      </c>
      <c r="AL693" s="52">
        <f t="shared" si="191"/>
        <v>0</v>
      </c>
      <c r="AN693" s="52">
        <f t="shared" si="192"/>
        <v>0</v>
      </c>
      <c r="AO693" s="52">
        <f t="shared" si="193"/>
        <v>0</v>
      </c>
      <c r="AP693" s="52">
        <f t="shared" si="194"/>
        <v>0</v>
      </c>
      <c r="AQ693" s="52">
        <f t="shared" si="195"/>
        <v>0</v>
      </c>
      <c r="AR693" s="52">
        <f t="shared" si="196"/>
        <v>0</v>
      </c>
    </row>
    <row r="694" spans="1:44">
      <c r="A694" s="52">
        <v>198402</v>
      </c>
      <c r="B694" s="52">
        <v>-6.98</v>
      </c>
      <c r="C694" s="52">
        <v>-5</v>
      </c>
      <c r="D694" s="52">
        <v>-3.55</v>
      </c>
      <c r="E694" s="52">
        <v>-4.74</v>
      </c>
      <c r="F694" s="52">
        <v>-4.1500000000000004</v>
      </c>
      <c r="G694" s="52">
        <v>-1.55</v>
      </c>
      <c r="H694" s="52">
        <v>-4.82</v>
      </c>
      <c r="I694" s="52">
        <v>-1.69</v>
      </c>
      <c r="J694" s="52">
        <v>3.31</v>
      </c>
      <c r="K694" s="52">
        <v>0.71</v>
      </c>
      <c r="L694" s="52">
        <f t="shared" si="180"/>
        <v>-4.1100000000000003</v>
      </c>
      <c r="M694" s="113">
        <f t="shared" si="181"/>
        <v>1984.1666666666665</v>
      </c>
      <c r="N694" s="52">
        <f t="shared" si="197"/>
        <v>11.741436724849152</v>
      </c>
      <c r="AA694" s="52">
        <v>198402</v>
      </c>
      <c r="AB694" s="52">
        <f t="shared" si="182"/>
        <v>-4.82</v>
      </c>
      <c r="AC694" s="52">
        <f t="shared" si="183"/>
        <v>-5.45</v>
      </c>
      <c r="AD694" s="52">
        <f t="shared" si="184"/>
        <v>-2.2599999999999998</v>
      </c>
      <c r="AE694" s="52">
        <f t="shared" si="185"/>
        <v>-7.69</v>
      </c>
      <c r="AF694" s="52">
        <f t="shared" si="186"/>
        <v>-4.26</v>
      </c>
      <c r="AH694" s="52">
        <f t="shared" si="187"/>
        <v>0</v>
      </c>
      <c r="AI694" s="52">
        <f t="shared" si="188"/>
        <v>0</v>
      </c>
      <c r="AJ694" s="52">
        <f t="shared" si="189"/>
        <v>0</v>
      </c>
      <c r="AK694" s="52">
        <f t="shared" si="190"/>
        <v>0</v>
      </c>
      <c r="AL694" s="52">
        <f t="shared" si="191"/>
        <v>0</v>
      </c>
      <c r="AN694" s="52">
        <f t="shared" si="192"/>
        <v>0</v>
      </c>
      <c r="AO694" s="52">
        <f t="shared" si="193"/>
        <v>0</v>
      </c>
      <c r="AP694" s="52">
        <f t="shared" si="194"/>
        <v>0</v>
      </c>
      <c r="AQ694" s="52">
        <f t="shared" si="195"/>
        <v>0</v>
      </c>
      <c r="AR694" s="52">
        <f t="shared" si="196"/>
        <v>0</v>
      </c>
    </row>
    <row r="695" spans="1:44">
      <c r="A695" s="52">
        <v>198403</v>
      </c>
      <c r="B695" s="52">
        <v>0.16</v>
      </c>
      <c r="C695" s="52">
        <v>1.36</v>
      </c>
      <c r="D695" s="52">
        <v>2.2799999999999998</v>
      </c>
      <c r="E695" s="52">
        <v>1.57</v>
      </c>
      <c r="F695" s="52">
        <v>1.59</v>
      </c>
      <c r="G695" s="52">
        <v>0.43</v>
      </c>
      <c r="H695" s="52">
        <v>0.63</v>
      </c>
      <c r="I695" s="52">
        <v>7.0000000000000007E-2</v>
      </c>
      <c r="J695" s="52">
        <v>0.49</v>
      </c>
      <c r="K695" s="52">
        <v>0.73</v>
      </c>
      <c r="L695" s="52">
        <f t="shared" si="180"/>
        <v>1.3599999999999999</v>
      </c>
      <c r="M695" s="113">
        <f t="shared" si="181"/>
        <v>1984.2499999999998</v>
      </c>
      <c r="N695" s="52">
        <f t="shared" si="197"/>
        <v>11.359385386702767</v>
      </c>
      <c r="AA695" s="52">
        <v>198403</v>
      </c>
      <c r="AB695" s="52">
        <f t="shared" si="182"/>
        <v>0.63</v>
      </c>
      <c r="AC695" s="52">
        <f t="shared" si="183"/>
        <v>0.84000000000000008</v>
      </c>
      <c r="AD695" s="52">
        <f t="shared" si="184"/>
        <v>-0.3</v>
      </c>
      <c r="AE695" s="52">
        <f t="shared" si="185"/>
        <v>-0.56999999999999995</v>
      </c>
      <c r="AF695" s="52">
        <f t="shared" si="186"/>
        <v>1.5499999999999998</v>
      </c>
      <c r="AH695" s="52">
        <f t="shared" si="187"/>
        <v>0</v>
      </c>
      <c r="AI695" s="52">
        <f t="shared" si="188"/>
        <v>0</v>
      </c>
      <c r="AJ695" s="52">
        <f t="shared" si="189"/>
        <v>0</v>
      </c>
      <c r="AK695" s="52">
        <f t="shared" si="190"/>
        <v>0</v>
      </c>
      <c r="AL695" s="52">
        <f t="shared" si="191"/>
        <v>0</v>
      </c>
      <c r="AN695" s="52">
        <f t="shared" si="192"/>
        <v>0</v>
      </c>
      <c r="AO695" s="52">
        <f t="shared" si="193"/>
        <v>0</v>
      </c>
      <c r="AP695" s="52">
        <f t="shared" si="194"/>
        <v>0</v>
      </c>
      <c r="AQ695" s="52">
        <f t="shared" si="195"/>
        <v>0</v>
      </c>
      <c r="AR695" s="52">
        <f t="shared" si="196"/>
        <v>0</v>
      </c>
    </row>
    <row r="696" spans="1:44">
      <c r="A696" s="52">
        <v>198404</v>
      </c>
      <c r="B696" s="52">
        <v>-1.26</v>
      </c>
      <c r="C696" s="52">
        <v>0.1</v>
      </c>
      <c r="D696" s="52">
        <v>-0.04</v>
      </c>
      <c r="E696" s="52">
        <v>0.45</v>
      </c>
      <c r="F696" s="52">
        <v>0.22</v>
      </c>
      <c r="G696" s="52">
        <v>1.71</v>
      </c>
      <c r="H696" s="52">
        <v>-0.52</v>
      </c>
      <c r="I696" s="52">
        <v>-1.2</v>
      </c>
      <c r="J696" s="52">
        <v>1.24</v>
      </c>
      <c r="K696" s="52">
        <v>0.81</v>
      </c>
      <c r="L696" s="52">
        <f t="shared" si="180"/>
        <v>0.29000000000000004</v>
      </c>
      <c r="M696" s="113">
        <f t="shared" si="181"/>
        <v>1984.333333333333</v>
      </c>
      <c r="N696" s="52">
        <f t="shared" si="197"/>
        <v>8.5294202083675703</v>
      </c>
      <c r="AA696" s="52">
        <v>198404</v>
      </c>
      <c r="AB696" s="52">
        <f t="shared" si="182"/>
        <v>-0.52</v>
      </c>
      <c r="AC696" s="52">
        <f t="shared" si="183"/>
        <v>-0.36000000000000004</v>
      </c>
      <c r="AD696" s="52">
        <f t="shared" si="184"/>
        <v>0.89999999999999991</v>
      </c>
      <c r="AE696" s="52">
        <f t="shared" si="185"/>
        <v>-2.0700000000000003</v>
      </c>
      <c r="AF696" s="52">
        <f t="shared" si="186"/>
        <v>-0.85000000000000009</v>
      </c>
      <c r="AH696" s="52">
        <f t="shared" si="187"/>
        <v>0</v>
      </c>
      <c r="AI696" s="52">
        <f t="shared" si="188"/>
        <v>0</v>
      </c>
      <c r="AJ696" s="52">
        <f t="shared" si="189"/>
        <v>0</v>
      </c>
      <c r="AK696" s="52">
        <f t="shared" si="190"/>
        <v>0</v>
      </c>
      <c r="AL696" s="52">
        <f t="shared" si="191"/>
        <v>0</v>
      </c>
      <c r="AN696" s="52">
        <f t="shared" si="192"/>
        <v>0</v>
      </c>
      <c r="AO696" s="52">
        <f t="shared" si="193"/>
        <v>0</v>
      </c>
      <c r="AP696" s="52">
        <f t="shared" si="194"/>
        <v>0</v>
      </c>
      <c r="AQ696" s="52">
        <f t="shared" si="195"/>
        <v>0</v>
      </c>
      <c r="AR696" s="52">
        <f t="shared" si="196"/>
        <v>0</v>
      </c>
    </row>
    <row r="697" spans="1:44">
      <c r="A697" s="52">
        <v>198405</v>
      </c>
      <c r="B697" s="52">
        <v>-5.96</v>
      </c>
      <c r="C697" s="52">
        <v>-4.8</v>
      </c>
      <c r="D697" s="52">
        <v>-4.4000000000000004</v>
      </c>
      <c r="E697" s="52">
        <v>-4.8099999999999996</v>
      </c>
      <c r="F697" s="52">
        <v>-4.5599999999999996</v>
      </c>
      <c r="G697" s="52">
        <v>-5.9</v>
      </c>
      <c r="H697" s="52">
        <v>-5.97</v>
      </c>
      <c r="I697" s="52">
        <v>0.04</v>
      </c>
      <c r="J697" s="52">
        <v>0.23</v>
      </c>
      <c r="K697" s="52">
        <v>0.78</v>
      </c>
      <c r="L697" s="52">
        <f t="shared" si="180"/>
        <v>-5.1899999999999995</v>
      </c>
      <c r="M697" s="113">
        <f t="shared" si="181"/>
        <v>1984.4166666666663</v>
      </c>
      <c r="N697" s="52">
        <f t="shared" si="197"/>
        <v>9.7981074239318833</v>
      </c>
      <c r="AA697" s="52">
        <v>198405</v>
      </c>
      <c r="AB697" s="52">
        <f t="shared" si="182"/>
        <v>-5.97</v>
      </c>
      <c r="AC697" s="52">
        <f t="shared" si="183"/>
        <v>-5.59</v>
      </c>
      <c r="AD697" s="52">
        <f t="shared" si="184"/>
        <v>-6.6800000000000006</v>
      </c>
      <c r="AE697" s="52">
        <f t="shared" si="185"/>
        <v>-6.74</v>
      </c>
      <c r="AF697" s="52">
        <f t="shared" si="186"/>
        <v>-5.1800000000000006</v>
      </c>
      <c r="AH697" s="52">
        <f t="shared" si="187"/>
        <v>0</v>
      </c>
      <c r="AI697" s="52">
        <f t="shared" si="188"/>
        <v>0</v>
      </c>
      <c r="AJ697" s="52">
        <f t="shared" si="189"/>
        <v>0</v>
      </c>
      <c r="AK697" s="52">
        <f t="shared" si="190"/>
        <v>0</v>
      </c>
      <c r="AL697" s="52">
        <f t="shared" si="191"/>
        <v>0</v>
      </c>
      <c r="AN697" s="52">
        <f t="shared" si="192"/>
        <v>0</v>
      </c>
      <c r="AO697" s="52">
        <f t="shared" si="193"/>
        <v>0</v>
      </c>
      <c r="AP697" s="52">
        <f t="shared" si="194"/>
        <v>0</v>
      </c>
      <c r="AQ697" s="52">
        <f t="shared" si="195"/>
        <v>0</v>
      </c>
      <c r="AR697" s="52">
        <f t="shared" si="196"/>
        <v>0</v>
      </c>
    </row>
    <row r="698" spans="1:44">
      <c r="A698" s="52">
        <v>198406</v>
      </c>
      <c r="B698" s="52">
        <v>4.54</v>
      </c>
      <c r="C698" s="52">
        <v>2.09</v>
      </c>
      <c r="D698" s="52">
        <v>1.0900000000000001</v>
      </c>
      <c r="E698" s="52">
        <v>4.41</v>
      </c>
      <c r="F698" s="52">
        <v>1.56</v>
      </c>
      <c r="G698" s="52">
        <v>2.68</v>
      </c>
      <c r="H698" s="52">
        <v>1.82</v>
      </c>
      <c r="I698" s="52">
        <v>-0.31</v>
      </c>
      <c r="J698" s="52">
        <v>-2.59</v>
      </c>
      <c r="K698" s="52">
        <v>0.75</v>
      </c>
      <c r="L698" s="52">
        <f t="shared" si="180"/>
        <v>2.5700000000000003</v>
      </c>
      <c r="M698" s="113">
        <f t="shared" si="181"/>
        <v>1984.4999999999995</v>
      </c>
      <c r="N698" s="52">
        <f t="shared" si="197"/>
        <v>9.2467168620690821</v>
      </c>
      <c r="AA698" s="52">
        <v>198406</v>
      </c>
      <c r="AB698" s="52">
        <f t="shared" si="182"/>
        <v>1.82</v>
      </c>
      <c r="AC698" s="52">
        <f t="shared" si="183"/>
        <v>3.66</v>
      </c>
      <c r="AD698" s="52">
        <f t="shared" si="184"/>
        <v>1.9300000000000002</v>
      </c>
      <c r="AE698" s="52">
        <f t="shared" si="185"/>
        <v>3.79</v>
      </c>
      <c r="AF698" s="52">
        <f t="shared" si="186"/>
        <v>0.34000000000000008</v>
      </c>
      <c r="AH698" s="52">
        <f t="shared" si="187"/>
        <v>0</v>
      </c>
      <c r="AI698" s="52">
        <f t="shared" si="188"/>
        <v>0</v>
      </c>
      <c r="AJ698" s="52">
        <f t="shared" si="189"/>
        <v>0</v>
      </c>
      <c r="AK698" s="52">
        <f t="shared" si="190"/>
        <v>0</v>
      </c>
      <c r="AL698" s="52">
        <f t="shared" si="191"/>
        <v>0</v>
      </c>
      <c r="AN698" s="52">
        <f t="shared" si="192"/>
        <v>0</v>
      </c>
      <c r="AO698" s="52">
        <f t="shared" si="193"/>
        <v>0</v>
      </c>
      <c r="AP698" s="52">
        <f t="shared" si="194"/>
        <v>0</v>
      </c>
      <c r="AQ698" s="52">
        <f t="shared" si="195"/>
        <v>0</v>
      </c>
      <c r="AR698" s="52">
        <f t="shared" si="196"/>
        <v>0</v>
      </c>
    </row>
    <row r="699" spans="1:44">
      <c r="A699" s="52">
        <v>198407</v>
      </c>
      <c r="B699" s="52">
        <v>-5.57</v>
      </c>
      <c r="C699" s="52">
        <v>-2.98</v>
      </c>
      <c r="D699" s="52">
        <v>-3.32</v>
      </c>
      <c r="E699" s="52">
        <v>-0.98</v>
      </c>
      <c r="F699" s="52">
        <v>-1.8</v>
      </c>
      <c r="G699" s="52">
        <v>-2.4300000000000002</v>
      </c>
      <c r="H699" s="52">
        <v>-2.74</v>
      </c>
      <c r="I699" s="52">
        <v>-2.2200000000000002</v>
      </c>
      <c r="J699" s="52">
        <v>0.4</v>
      </c>
      <c r="K699" s="52">
        <v>0.82</v>
      </c>
      <c r="L699" s="52">
        <f t="shared" si="180"/>
        <v>-1.9200000000000004</v>
      </c>
      <c r="M699" s="113">
        <f t="shared" si="181"/>
        <v>1984.5833333333328</v>
      </c>
      <c r="N699" s="52">
        <f t="shared" si="197"/>
        <v>8.9269072319181593</v>
      </c>
      <c r="AA699" s="52">
        <v>198407</v>
      </c>
      <c r="AB699" s="52">
        <f t="shared" si="182"/>
        <v>-2.74</v>
      </c>
      <c r="AC699" s="52">
        <f t="shared" si="183"/>
        <v>-1.7999999999999998</v>
      </c>
      <c r="AD699" s="52">
        <f t="shared" si="184"/>
        <v>-3.25</v>
      </c>
      <c r="AE699" s="52">
        <f t="shared" si="185"/>
        <v>-6.3900000000000006</v>
      </c>
      <c r="AF699" s="52">
        <f t="shared" si="186"/>
        <v>-4.1399999999999997</v>
      </c>
      <c r="AH699" s="52">
        <f t="shared" si="187"/>
        <v>0</v>
      </c>
      <c r="AI699" s="52">
        <f t="shared" si="188"/>
        <v>0</v>
      </c>
      <c r="AJ699" s="52">
        <f t="shared" si="189"/>
        <v>0</v>
      </c>
      <c r="AK699" s="52">
        <f t="shared" si="190"/>
        <v>0</v>
      </c>
      <c r="AL699" s="52">
        <f t="shared" si="191"/>
        <v>0</v>
      </c>
      <c r="AN699" s="52">
        <f t="shared" si="192"/>
        <v>0</v>
      </c>
      <c r="AO699" s="52">
        <f t="shared" si="193"/>
        <v>0</v>
      </c>
      <c r="AP699" s="52">
        <f t="shared" si="194"/>
        <v>0</v>
      </c>
      <c r="AQ699" s="52">
        <f t="shared" si="195"/>
        <v>0</v>
      </c>
      <c r="AR699" s="52">
        <f t="shared" si="196"/>
        <v>0</v>
      </c>
    </row>
    <row r="700" spans="1:44">
      <c r="A700" s="52">
        <v>198408</v>
      </c>
      <c r="B700" s="52">
        <v>13.36</v>
      </c>
      <c r="C700" s="52">
        <v>10.3</v>
      </c>
      <c r="D700" s="52">
        <v>9.56</v>
      </c>
      <c r="E700" s="52">
        <v>11.29</v>
      </c>
      <c r="F700" s="52">
        <v>11.16</v>
      </c>
      <c r="G700" s="52">
        <v>11.51</v>
      </c>
      <c r="H700" s="52">
        <v>10.28</v>
      </c>
      <c r="I700" s="52">
        <v>-0.24</v>
      </c>
      <c r="J700" s="52">
        <v>-1.79</v>
      </c>
      <c r="K700" s="52">
        <v>0.83</v>
      </c>
      <c r="L700" s="52">
        <f t="shared" si="180"/>
        <v>11.11</v>
      </c>
      <c r="M700" s="113">
        <f t="shared" si="181"/>
        <v>1984.6666666666661</v>
      </c>
      <c r="N700" s="52">
        <f t="shared" si="197"/>
        <v>14.69053003561385</v>
      </c>
      <c r="AA700" s="52">
        <v>198408</v>
      </c>
      <c r="AB700" s="52">
        <f t="shared" si="182"/>
        <v>10.28</v>
      </c>
      <c r="AC700" s="52">
        <f t="shared" si="183"/>
        <v>10.459999999999999</v>
      </c>
      <c r="AD700" s="52">
        <f t="shared" si="184"/>
        <v>10.68</v>
      </c>
      <c r="AE700" s="52">
        <f t="shared" si="185"/>
        <v>12.53</v>
      </c>
      <c r="AF700" s="52">
        <f t="shared" si="186"/>
        <v>8.73</v>
      </c>
      <c r="AH700" s="52">
        <f t="shared" si="187"/>
        <v>0</v>
      </c>
      <c r="AI700" s="52">
        <f t="shared" si="188"/>
        <v>0</v>
      </c>
      <c r="AJ700" s="52">
        <f t="shared" si="189"/>
        <v>0</v>
      </c>
      <c r="AK700" s="52">
        <f t="shared" si="190"/>
        <v>0</v>
      </c>
      <c r="AL700" s="52">
        <f t="shared" si="191"/>
        <v>0</v>
      </c>
      <c r="AN700" s="52">
        <f t="shared" si="192"/>
        <v>0</v>
      </c>
      <c r="AO700" s="52">
        <f t="shared" si="193"/>
        <v>0</v>
      </c>
      <c r="AP700" s="52">
        <f t="shared" si="194"/>
        <v>0</v>
      </c>
      <c r="AQ700" s="52">
        <f t="shared" si="195"/>
        <v>0</v>
      </c>
      <c r="AR700" s="52">
        <f t="shared" si="196"/>
        <v>0</v>
      </c>
    </row>
    <row r="701" spans="1:44">
      <c r="A701" s="52">
        <v>198409</v>
      </c>
      <c r="B701" s="52">
        <v>-2.68</v>
      </c>
      <c r="C701" s="52">
        <v>1.43</v>
      </c>
      <c r="D701" s="52">
        <v>2.31</v>
      </c>
      <c r="E701" s="52">
        <v>-2.41</v>
      </c>
      <c r="F701" s="52">
        <v>-0.37</v>
      </c>
      <c r="G701" s="52">
        <v>3.17</v>
      </c>
      <c r="H701" s="52">
        <v>-0.8</v>
      </c>
      <c r="I701" s="52">
        <v>0.22</v>
      </c>
      <c r="J701" s="52">
        <v>5.29</v>
      </c>
      <c r="K701" s="52">
        <v>0.86</v>
      </c>
      <c r="L701" s="52">
        <f t="shared" si="180"/>
        <v>5.9999999999999942E-2</v>
      </c>
      <c r="M701" s="113">
        <f t="shared" si="181"/>
        <v>1984.7499999999993</v>
      </c>
      <c r="N701" s="52">
        <f t="shared" si="197"/>
        <v>14.616261180927593</v>
      </c>
      <c r="AA701" s="52">
        <v>198409</v>
      </c>
      <c r="AB701" s="52">
        <f t="shared" si="182"/>
        <v>-0.8</v>
      </c>
      <c r="AC701" s="52">
        <f t="shared" si="183"/>
        <v>-3.27</v>
      </c>
      <c r="AD701" s="52">
        <f t="shared" si="184"/>
        <v>2.31</v>
      </c>
      <c r="AE701" s="52">
        <f t="shared" si="185"/>
        <v>-3.54</v>
      </c>
      <c r="AF701" s="52">
        <f t="shared" si="186"/>
        <v>1.4500000000000002</v>
      </c>
      <c r="AH701" s="52">
        <f t="shared" si="187"/>
        <v>0</v>
      </c>
      <c r="AI701" s="52">
        <f t="shared" si="188"/>
        <v>0</v>
      </c>
      <c r="AJ701" s="52">
        <f t="shared" si="189"/>
        <v>0</v>
      </c>
      <c r="AK701" s="52">
        <f t="shared" si="190"/>
        <v>0</v>
      </c>
      <c r="AL701" s="52">
        <f t="shared" si="191"/>
        <v>0</v>
      </c>
      <c r="AN701" s="52">
        <f t="shared" si="192"/>
        <v>0</v>
      </c>
      <c r="AO701" s="52">
        <f t="shared" si="193"/>
        <v>0</v>
      </c>
      <c r="AP701" s="52">
        <f t="shared" si="194"/>
        <v>0</v>
      </c>
      <c r="AQ701" s="52">
        <f t="shared" si="195"/>
        <v>0</v>
      </c>
      <c r="AR701" s="52">
        <f t="shared" si="196"/>
        <v>0</v>
      </c>
    </row>
    <row r="702" spans="1:44">
      <c r="A702" s="52">
        <v>198410</v>
      </c>
      <c r="B702" s="52">
        <v>-2.2200000000000002</v>
      </c>
      <c r="C702" s="52">
        <v>-0.3</v>
      </c>
      <c r="D702" s="52">
        <v>0.02</v>
      </c>
      <c r="E702" s="52">
        <v>0.77</v>
      </c>
      <c r="F702" s="52">
        <v>0.86</v>
      </c>
      <c r="G702" s="52">
        <v>-0.5</v>
      </c>
      <c r="H702" s="52">
        <v>-0.84</v>
      </c>
      <c r="I702" s="52">
        <v>-1.21</v>
      </c>
      <c r="J702" s="52">
        <v>0.48</v>
      </c>
      <c r="K702" s="52">
        <v>1</v>
      </c>
      <c r="L702" s="52">
        <f t="shared" si="180"/>
        <v>0.16000000000000003</v>
      </c>
      <c r="M702" s="113">
        <f t="shared" si="181"/>
        <v>1984.8333333333326</v>
      </c>
      <c r="N702" s="52">
        <f t="shared" si="197"/>
        <v>14.291160650110706</v>
      </c>
      <c r="AA702" s="52">
        <v>198410</v>
      </c>
      <c r="AB702" s="52">
        <f t="shared" si="182"/>
        <v>-0.84</v>
      </c>
      <c r="AC702" s="52">
        <f t="shared" si="183"/>
        <v>-0.22999999999999998</v>
      </c>
      <c r="AD702" s="52">
        <f t="shared" si="184"/>
        <v>-1.5</v>
      </c>
      <c r="AE702" s="52">
        <f t="shared" si="185"/>
        <v>-3.22</v>
      </c>
      <c r="AF702" s="52">
        <f t="shared" si="186"/>
        <v>-0.98</v>
      </c>
      <c r="AH702" s="52">
        <f t="shared" si="187"/>
        <v>0</v>
      </c>
      <c r="AI702" s="52">
        <f t="shared" si="188"/>
        <v>0</v>
      </c>
      <c r="AJ702" s="52">
        <f t="shared" si="189"/>
        <v>0</v>
      </c>
      <c r="AK702" s="52">
        <f t="shared" si="190"/>
        <v>0</v>
      </c>
      <c r="AL702" s="52">
        <f t="shared" si="191"/>
        <v>0</v>
      </c>
      <c r="AN702" s="52">
        <f t="shared" si="192"/>
        <v>0</v>
      </c>
      <c r="AO702" s="52">
        <f t="shared" si="193"/>
        <v>0</v>
      </c>
      <c r="AP702" s="52">
        <f t="shared" si="194"/>
        <v>0</v>
      </c>
      <c r="AQ702" s="52">
        <f t="shared" si="195"/>
        <v>0</v>
      </c>
      <c r="AR702" s="52">
        <f t="shared" si="196"/>
        <v>0</v>
      </c>
    </row>
    <row r="703" spans="1:44">
      <c r="A703" s="52">
        <v>198411</v>
      </c>
      <c r="B703" s="52">
        <v>-4.54</v>
      </c>
      <c r="C703" s="52">
        <v>-0.28999999999999998</v>
      </c>
      <c r="D703" s="52">
        <v>0.38</v>
      </c>
      <c r="E703" s="52">
        <v>-2.2400000000000002</v>
      </c>
      <c r="F703" s="52">
        <v>-1.29</v>
      </c>
      <c r="G703" s="52">
        <v>0.93</v>
      </c>
      <c r="H703" s="52">
        <v>-1.76</v>
      </c>
      <c r="I703" s="52">
        <v>-0.62</v>
      </c>
      <c r="J703" s="52">
        <v>4.04</v>
      </c>
      <c r="K703" s="52">
        <v>0.73</v>
      </c>
      <c r="L703" s="52">
        <f t="shared" si="180"/>
        <v>-1.03</v>
      </c>
      <c r="M703" s="113">
        <f t="shared" si="181"/>
        <v>1984.9166666666658</v>
      </c>
      <c r="N703" s="52">
        <f t="shared" si="197"/>
        <v>14.068493490452665</v>
      </c>
      <c r="AA703" s="52">
        <v>198411</v>
      </c>
      <c r="AB703" s="52">
        <f t="shared" si="182"/>
        <v>-1.76</v>
      </c>
      <c r="AC703" s="52">
        <f t="shared" si="183"/>
        <v>-2.97</v>
      </c>
      <c r="AD703" s="52">
        <f t="shared" si="184"/>
        <v>0.20000000000000007</v>
      </c>
      <c r="AE703" s="52">
        <f t="shared" si="185"/>
        <v>-5.27</v>
      </c>
      <c r="AF703" s="52">
        <f t="shared" si="186"/>
        <v>-0.35</v>
      </c>
      <c r="AH703" s="52">
        <f t="shared" si="187"/>
        <v>0</v>
      </c>
      <c r="AI703" s="52">
        <f t="shared" si="188"/>
        <v>0</v>
      </c>
      <c r="AJ703" s="52">
        <f t="shared" si="189"/>
        <v>0</v>
      </c>
      <c r="AK703" s="52">
        <f t="shared" si="190"/>
        <v>0</v>
      </c>
      <c r="AL703" s="52">
        <f t="shared" si="191"/>
        <v>0</v>
      </c>
      <c r="AN703" s="52">
        <f t="shared" si="192"/>
        <v>0</v>
      </c>
      <c r="AO703" s="52">
        <f t="shared" si="193"/>
        <v>0</v>
      </c>
      <c r="AP703" s="52">
        <f t="shared" si="194"/>
        <v>0</v>
      </c>
      <c r="AQ703" s="52">
        <f t="shared" si="195"/>
        <v>0</v>
      </c>
      <c r="AR703" s="52">
        <f t="shared" si="196"/>
        <v>0</v>
      </c>
    </row>
    <row r="704" spans="1:44">
      <c r="A704" s="52">
        <v>198412</v>
      </c>
      <c r="B704" s="52">
        <v>2.0299999999999998</v>
      </c>
      <c r="C704" s="52">
        <v>1.68</v>
      </c>
      <c r="D704" s="52">
        <v>2.17</v>
      </c>
      <c r="E704" s="52">
        <v>2.67</v>
      </c>
      <c r="F704" s="52">
        <v>2.72</v>
      </c>
      <c r="G704" s="52">
        <v>2.23</v>
      </c>
      <c r="H704" s="52">
        <v>1.84</v>
      </c>
      <c r="I704" s="52">
        <v>-0.57999999999999996</v>
      </c>
      <c r="J704" s="52">
        <v>-0.14000000000000001</v>
      </c>
      <c r="K704" s="52">
        <v>0.64</v>
      </c>
      <c r="L704" s="52">
        <f t="shared" si="180"/>
        <v>2.48</v>
      </c>
      <c r="M704" s="113">
        <f t="shared" si="181"/>
        <v>1984.9999999999991</v>
      </c>
      <c r="N704" s="52">
        <f t="shared" si="197"/>
        <v>14.230602108260786</v>
      </c>
      <c r="AA704" s="52">
        <v>198412</v>
      </c>
      <c r="AB704" s="52">
        <f t="shared" si="182"/>
        <v>1.84</v>
      </c>
      <c r="AC704" s="52">
        <f t="shared" si="183"/>
        <v>2.0299999999999998</v>
      </c>
      <c r="AD704" s="52">
        <f t="shared" si="184"/>
        <v>1.5899999999999999</v>
      </c>
      <c r="AE704" s="52">
        <f t="shared" si="185"/>
        <v>1.3899999999999997</v>
      </c>
      <c r="AF704" s="52">
        <f t="shared" si="186"/>
        <v>1.5299999999999998</v>
      </c>
      <c r="AH704" s="52">
        <f t="shared" si="187"/>
        <v>0</v>
      </c>
      <c r="AI704" s="52">
        <f t="shared" si="188"/>
        <v>0</v>
      </c>
      <c r="AJ704" s="52">
        <f t="shared" si="189"/>
        <v>0</v>
      </c>
      <c r="AK704" s="52">
        <f t="shared" si="190"/>
        <v>0</v>
      </c>
      <c r="AL704" s="52">
        <f t="shared" si="191"/>
        <v>0</v>
      </c>
      <c r="AN704" s="52">
        <f t="shared" si="192"/>
        <v>0</v>
      </c>
      <c r="AO704" s="52">
        <f t="shared" si="193"/>
        <v>0</v>
      </c>
      <c r="AP704" s="52">
        <f t="shared" si="194"/>
        <v>0</v>
      </c>
      <c r="AQ704" s="52">
        <f t="shared" si="195"/>
        <v>0</v>
      </c>
      <c r="AR704" s="52">
        <f t="shared" si="196"/>
        <v>0</v>
      </c>
    </row>
    <row r="705" spans="1:44">
      <c r="A705" s="52">
        <v>198501</v>
      </c>
      <c r="B705" s="52">
        <v>15</v>
      </c>
      <c r="C705" s="52">
        <v>9.9600000000000009</v>
      </c>
      <c r="D705" s="52">
        <v>8.7200000000000006</v>
      </c>
      <c r="E705" s="52">
        <v>10.119999999999999</v>
      </c>
      <c r="F705" s="52">
        <v>8.1199999999999992</v>
      </c>
      <c r="G705" s="52">
        <v>5.64</v>
      </c>
      <c r="H705" s="52">
        <v>7.99</v>
      </c>
      <c r="I705" s="52">
        <v>3.27</v>
      </c>
      <c r="J705" s="52">
        <v>-5.38</v>
      </c>
      <c r="K705" s="52">
        <v>0.65</v>
      </c>
      <c r="L705" s="52">
        <f t="shared" si="180"/>
        <v>8.64</v>
      </c>
      <c r="M705" s="113">
        <f t="shared" si="181"/>
        <v>1985.0833333333333</v>
      </c>
      <c r="N705" s="52">
        <f t="shared" si="197"/>
        <v>16.366214367631652</v>
      </c>
      <c r="AA705" s="52">
        <v>198501</v>
      </c>
      <c r="AB705" s="52">
        <f t="shared" si="182"/>
        <v>7.99</v>
      </c>
      <c r="AC705" s="52">
        <f t="shared" si="183"/>
        <v>9.4699999999999989</v>
      </c>
      <c r="AD705" s="52">
        <f t="shared" si="184"/>
        <v>4.9899999999999993</v>
      </c>
      <c r="AE705" s="52">
        <f t="shared" si="185"/>
        <v>14.35</v>
      </c>
      <c r="AF705" s="52">
        <f t="shared" si="186"/>
        <v>8.07</v>
      </c>
      <c r="AH705" s="52">
        <f t="shared" si="187"/>
        <v>0</v>
      </c>
      <c r="AI705" s="52">
        <f t="shared" si="188"/>
        <v>0</v>
      </c>
      <c r="AJ705" s="52">
        <f t="shared" si="189"/>
        <v>0</v>
      </c>
      <c r="AK705" s="52">
        <f t="shared" si="190"/>
        <v>0</v>
      </c>
      <c r="AL705" s="52">
        <f t="shared" si="191"/>
        <v>0</v>
      </c>
      <c r="AN705" s="52">
        <f t="shared" si="192"/>
        <v>0</v>
      </c>
      <c r="AO705" s="52">
        <f t="shared" si="193"/>
        <v>0</v>
      </c>
      <c r="AP705" s="52">
        <f t="shared" si="194"/>
        <v>0</v>
      </c>
      <c r="AQ705" s="52">
        <f t="shared" si="195"/>
        <v>0</v>
      </c>
      <c r="AR705" s="52">
        <f t="shared" si="196"/>
        <v>0</v>
      </c>
    </row>
    <row r="706" spans="1:44">
      <c r="A706" s="52">
        <v>198502</v>
      </c>
      <c r="B706" s="52">
        <v>2.94</v>
      </c>
      <c r="C706" s="52">
        <v>2.85</v>
      </c>
      <c r="D706" s="52">
        <v>1.7</v>
      </c>
      <c r="E706" s="52">
        <v>1.3</v>
      </c>
      <c r="F706" s="52">
        <v>1.66</v>
      </c>
      <c r="G706" s="52">
        <v>2.2400000000000002</v>
      </c>
      <c r="H706" s="52">
        <v>1.22</v>
      </c>
      <c r="I706" s="52">
        <v>0.76</v>
      </c>
      <c r="J706" s="52">
        <v>-0.15</v>
      </c>
      <c r="K706" s="52">
        <v>0.57999999999999996</v>
      </c>
      <c r="L706" s="52">
        <f t="shared" si="180"/>
        <v>1.7999999999999998</v>
      </c>
      <c r="M706" s="113">
        <f t="shared" si="181"/>
        <v>1985.1666666666665</v>
      </c>
      <c r="N706" s="52">
        <f t="shared" si="197"/>
        <v>15.336362908875339</v>
      </c>
      <c r="AA706" s="52">
        <v>198502</v>
      </c>
      <c r="AB706" s="52">
        <f t="shared" si="182"/>
        <v>1.22</v>
      </c>
      <c r="AC706" s="52">
        <f t="shared" si="183"/>
        <v>0.72000000000000008</v>
      </c>
      <c r="AD706" s="52">
        <f t="shared" si="184"/>
        <v>1.6600000000000001</v>
      </c>
      <c r="AE706" s="52">
        <f t="shared" si="185"/>
        <v>2.36</v>
      </c>
      <c r="AF706" s="52">
        <f t="shared" si="186"/>
        <v>1.1200000000000001</v>
      </c>
      <c r="AH706" s="52">
        <f t="shared" si="187"/>
        <v>0</v>
      </c>
      <c r="AI706" s="52">
        <f t="shared" si="188"/>
        <v>0</v>
      </c>
      <c r="AJ706" s="52">
        <f t="shared" si="189"/>
        <v>0</v>
      </c>
      <c r="AK706" s="52">
        <f t="shared" si="190"/>
        <v>0</v>
      </c>
      <c r="AL706" s="52">
        <f t="shared" si="191"/>
        <v>0</v>
      </c>
      <c r="AN706" s="52">
        <f t="shared" si="192"/>
        <v>0</v>
      </c>
      <c r="AO706" s="52">
        <f t="shared" si="193"/>
        <v>0</v>
      </c>
      <c r="AP706" s="52">
        <f t="shared" si="194"/>
        <v>0</v>
      </c>
      <c r="AQ706" s="52">
        <f t="shared" si="195"/>
        <v>0</v>
      </c>
      <c r="AR706" s="52">
        <f t="shared" si="196"/>
        <v>0</v>
      </c>
    </row>
    <row r="707" spans="1:44">
      <c r="A707" s="52">
        <v>198503</v>
      </c>
      <c r="B707" s="52">
        <v>-3.3</v>
      </c>
      <c r="C707" s="52">
        <v>-1.2</v>
      </c>
      <c r="D707" s="52">
        <v>1.39</v>
      </c>
      <c r="E707" s="52">
        <v>-1.28</v>
      </c>
      <c r="F707" s="52">
        <v>-0.59</v>
      </c>
      <c r="G707" s="52">
        <v>2.17</v>
      </c>
      <c r="H707" s="52">
        <v>-0.84</v>
      </c>
      <c r="I707" s="52">
        <v>-1.1399999999999999</v>
      </c>
      <c r="J707" s="52">
        <v>4.07</v>
      </c>
      <c r="K707" s="52">
        <v>0.62</v>
      </c>
      <c r="L707" s="52">
        <f t="shared" ref="L707:L770" si="198">H707+K707</f>
        <v>-0.21999999999999997</v>
      </c>
      <c r="M707" s="113">
        <f t="shared" ref="M707:M770" si="199">INT(A707/100)+ (A707/100-INT(A707/100))/0.12</f>
        <v>1985.2499999999998</v>
      </c>
      <c r="N707" s="52">
        <f t="shared" si="197"/>
        <v>15.437760082461326</v>
      </c>
      <c r="AA707" s="52">
        <v>198503</v>
      </c>
      <c r="AB707" s="52">
        <f t="shared" ref="AB707:AB770" si="200">H707</f>
        <v>-0.84</v>
      </c>
      <c r="AC707" s="52">
        <f t="shared" ref="AC707:AC770" si="201">E707-$K707</f>
        <v>-1.9</v>
      </c>
      <c r="AD707" s="52">
        <f t="shared" ref="AD707:AD770" si="202">G707-$K707</f>
        <v>1.5499999999999998</v>
      </c>
      <c r="AE707" s="52">
        <f t="shared" ref="AE707:AE770" si="203">B707-$K707</f>
        <v>-3.92</v>
      </c>
      <c r="AF707" s="52">
        <f t="shared" ref="AF707:AF770" si="204">D707-$K707</f>
        <v>0.76999999999999991</v>
      </c>
      <c r="AH707" s="52">
        <f t="shared" ref="AH707:AH770" si="205">IF(AB707&lt;=AB$1093,AB707,0)</f>
        <v>0</v>
      </c>
      <c r="AI707" s="52">
        <f t="shared" ref="AI707:AI770" si="206">IF(AC707&lt;=AC$1093,AC707,0)</f>
        <v>0</v>
      </c>
      <c r="AJ707" s="52">
        <f t="shared" ref="AJ707:AJ770" si="207">IF(AD707&lt;=AD$1093,AD707,0)</f>
        <v>0</v>
      </c>
      <c r="AK707" s="52">
        <f t="shared" ref="AK707:AK770" si="208">IF(AE707&lt;=AE$1093,AE707,0)</f>
        <v>0</v>
      </c>
      <c r="AL707" s="52">
        <f t="shared" ref="AL707:AL770" si="209">IF(AF707&lt;=AF$1093,AF707,0)</f>
        <v>0</v>
      </c>
      <c r="AN707" s="52">
        <f t="shared" ref="AN707:AN770" si="210">IF(AB707&lt;=AB$1094,AB707,0)</f>
        <v>0</v>
      </c>
      <c r="AO707" s="52">
        <f t="shared" ref="AO707:AO770" si="211">IF(AC707&lt;=AC$1094,AC707,0)</f>
        <v>0</v>
      </c>
      <c r="AP707" s="52">
        <f t="shared" ref="AP707:AP770" si="212">IF(AD707&lt;=AD$1094,AD707,0)</f>
        <v>0</v>
      </c>
      <c r="AQ707" s="52">
        <f t="shared" ref="AQ707:AQ770" si="213">IF(AE707&lt;=AE$1094,AE707,0)</f>
        <v>0</v>
      </c>
      <c r="AR707" s="52">
        <f t="shared" ref="AR707:AR770" si="214">IF(AF707&lt;=AF$1094,AF707,0)</f>
        <v>0</v>
      </c>
    </row>
    <row r="708" spans="1:44">
      <c r="A708" s="52">
        <v>198504</v>
      </c>
      <c r="B708" s="52">
        <v>-2.04</v>
      </c>
      <c r="C708" s="52">
        <v>0.14000000000000001</v>
      </c>
      <c r="D708" s="52">
        <v>1.65</v>
      </c>
      <c r="E708" s="52">
        <v>-1.85</v>
      </c>
      <c r="F708" s="52">
        <v>-0.77</v>
      </c>
      <c r="G708" s="52">
        <v>1.9</v>
      </c>
      <c r="H708" s="52">
        <v>-0.96</v>
      </c>
      <c r="I708" s="52">
        <v>0.16</v>
      </c>
      <c r="J708" s="52">
        <v>3.72</v>
      </c>
      <c r="K708" s="52">
        <v>0.72</v>
      </c>
      <c r="L708" s="52">
        <f t="shared" si="198"/>
        <v>-0.24</v>
      </c>
      <c r="M708" s="113">
        <f t="shared" si="199"/>
        <v>1985.333333333333</v>
      </c>
      <c r="N708" s="52">
        <f t="shared" si="197"/>
        <v>15.48520701713853</v>
      </c>
      <c r="AA708" s="52">
        <v>198504</v>
      </c>
      <c r="AB708" s="52">
        <f t="shared" si="200"/>
        <v>-0.96</v>
      </c>
      <c r="AC708" s="52">
        <f t="shared" si="201"/>
        <v>-2.5700000000000003</v>
      </c>
      <c r="AD708" s="52">
        <f t="shared" si="202"/>
        <v>1.18</v>
      </c>
      <c r="AE708" s="52">
        <f t="shared" si="203"/>
        <v>-2.76</v>
      </c>
      <c r="AF708" s="52">
        <f t="shared" si="204"/>
        <v>0.92999999999999994</v>
      </c>
      <c r="AH708" s="52">
        <f t="shared" si="205"/>
        <v>0</v>
      </c>
      <c r="AI708" s="52">
        <f t="shared" si="206"/>
        <v>0</v>
      </c>
      <c r="AJ708" s="52">
        <f t="shared" si="207"/>
        <v>0</v>
      </c>
      <c r="AK708" s="52">
        <f t="shared" si="208"/>
        <v>0</v>
      </c>
      <c r="AL708" s="52">
        <f t="shared" si="209"/>
        <v>0</v>
      </c>
      <c r="AN708" s="52">
        <f t="shared" si="210"/>
        <v>0</v>
      </c>
      <c r="AO708" s="52">
        <f t="shared" si="211"/>
        <v>0</v>
      </c>
      <c r="AP708" s="52">
        <f t="shared" si="212"/>
        <v>0</v>
      </c>
      <c r="AQ708" s="52">
        <f t="shared" si="213"/>
        <v>0</v>
      </c>
      <c r="AR708" s="52">
        <f t="shared" si="214"/>
        <v>0</v>
      </c>
    </row>
    <row r="709" spans="1:44">
      <c r="A709" s="52">
        <v>198505</v>
      </c>
      <c r="B709" s="52">
        <v>4.25</v>
      </c>
      <c r="C709" s="52">
        <v>4.07</v>
      </c>
      <c r="D709" s="52">
        <v>3.23</v>
      </c>
      <c r="E709" s="52">
        <v>5.97</v>
      </c>
      <c r="F709" s="52">
        <v>7.12</v>
      </c>
      <c r="G709" s="52">
        <v>5.25</v>
      </c>
      <c r="H709" s="52">
        <v>5.09</v>
      </c>
      <c r="I709" s="52">
        <v>-2.27</v>
      </c>
      <c r="J709" s="52">
        <v>-0.87</v>
      </c>
      <c r="K709" s="52">
        <v>0.66</v>
      </c>
      <c r="L709" s="52">
        <f t="shared" si="198"/>
        <v>5.75</v>
      </c>
      <c r="M709" s="113">
        <f t="shared" si="199"/>
        <v>1985.4166666666663</v>
      </c>
      <c r="N709" s="52">
        <f t="shared" si="197"/>
        <v>14.12348785148021</v>
      </c>
      <c r="AA709" s="52">
        <v>198505</v>
      </c>
      <c r="AB709" s="52">
        <f t="shared" si="200"/>
        <v>5.09</v>
      </c>
      <c r="AC709" s="52">
        <f t="shared" si="201"/>
        <v>5.31</v>
      </c>
      <c r="AD709" s="52">
        <f t="shared" si="202"/>
        <v>4.59</v>
      </c>
      <c r="AE709" s="52">
        <f t="shared" si="203"/>
        <v>3.59</v>
      </c>
      <c r="AF709" s="52">
        <f t="shared" si="204"/>
        <v>2.57</v>
      </c>
      <c r="AH709" s="52">
        <f t="shared" si="205"/>
        <v>0</v>
      </c>
      <c r="AI709" s="52">
        <f t="shared" si="206"/>
        <v>0</v>
      </c>
      <c r="AJ709" s="52">
        <f t="shared" si="207"/>
        <v>0</v>
      </c>
      <c r="AK709" s="52">
        <f t="shared" si="208"/>
        <v>0</v>
      </c>
      <c r="AL709" s="52">
        <f t="shared" si="209"/>
        <v>0</v>
      </c>
      <c r="AN709" s="52">
        <f t="shared" si="210"/>
        <v>0</v>
      </c>
      <c r="AO709" s="52">
        <f t="shared" si="211"/>
        <v>0</v>
      </c>
      <c r="AP709" s="52">
        <f t="shared" si="212"/>
        <v>0</v>
      </c>
      <c r="AQ709" s="52">
        <f t="shared" si="213"/>
        <v>0</v>
      </c>
      <c r="AR709" s="52">
        <f t="shared" si="214"/>
        <v>0</v>
      </c>
    </row>
    <row r="710" spans="1:44">
      <c r="A710" s="52">
        <v>198506</v>
      </c>
      <c r="B710" s="52">
        <v>1.41</v>
      </c>
      <c r="C710" s="52">
        <v>2.56</v>
      </c>
      <c r="D710" s="52">
        <v>2.4900000000000002</v>
      </c>
      <c r="E710" s="52">
        <v>1.54</v>
      </c>
      <c r="F710" s="52">
        <v>1.88</v>
      </c>
      <c r="G710" s="52">
        <v>1.45</v>
      </c>
      <c r="H710" s="52">
        <v>1.27</v>
      </c>
      <c r="I710" s="52">
        <v>0.53</v>
      </c>
      <c r="J710" s="52">
        <v>0.5</v>
      </c>
      <c r="K710" s="52">
        <v>0.55000000000000004</v>
      </c>
      <c r="L710" s="52">
        <f t="shared" si="198"/>
        <v>1.82</v>
      </c>
      <c r="M710" s="113">
        <f t="shared" si="199"/>
        <v>1985.4999999999995</v>
      </c>
      <c r="N710" s="52">
        <f t="shared" si="197"/>
        <v>14.128744073374289</v>
      </c>
      <c r="AA710" s="52">
        <v>198506</v>
      </c>
      <c r="AB710" s="52">
        <f t="shared" si="200"/>
        <v>1.27</v>
      </c>
      <c r="AC710" s="52">
        <f t="shared" si="201"/>
        <v>0.99</v>
      </c>
      <c r="AD710" s="52">
        <f t="shared" si="202"/>
        <v>0.89999999999999991</v>
      </c>
      <c r="AE710" s="52">
        <f t="shared" si="203"/>
        <v>0.85999999999999988</v>
      </c>
      <c r="AF710" s="52">
        <f t="shared" si="204"/>
        <v>1.9400000000000002</v>
      </c>
      <c r="AH710" s="52">
        <f t="shared" si="205"/>
        <v>0</v>
      </c>
      <c r="AI710" s="52">
        <f t="shared" si="206"/>
        <v>0</v>
      </c>
      <c r="AJ710" s="52">
        <f t="shared" si="207"/>
        <v>0</v>
      </c>
      <c r="AK710" s="52">
        <f t="shared" si="208"/>
        <v>0</v>
      </c>
      <c r="AL710" s="52">
        <f t="shared" si="209"/>
        <v>0</v>
      </c>
      <c r="AN710" s="52">
        <f t="shared" si="210"/>
        <v>0</v>
      </c>
      <c r="AO710" s="52">
        <f t="shared" si="211"/>
        <v>0</v>
      </c>
      <c r="AP710" s="52">
        <f t="shared" si="212"/>
        <v>0</v>
      </c>
      <c r="AQ710" s="52">
        <f t="shared" si="213"/>
        <v>0</v>
      </c>
      <c r="AR710" s="52">
        <f t="shared" si="214"/>
        <v>0</v>
      </c>
    </row>
    <row r="711" spans="1:44">
      <c r="A711" s="52">
        <v>198507</v>
      </c>
      <c r="B711" s="52">
        <v>2.72</v>
      </c>
      <c r="C711" s="52">
        <v>2.52</v>
      </c>
      <c r="D711" s="52">
        <v>1.1000000000000001</v>
      </c>
      <c r="E711" s="52">
        <v>0.21</v>
      </c>
      <c r="F711" s="52">
        <v>-0.95</v>
      </c>
      <c r="G711" s="52">
        <v>-1.46</v>
      </c>
      <c r="H711" s="52">
        <v>-0.74</v>
      </c>
      <c r="I711" s="52">
        <v>2.85</v>
      </c>
      <c r="J711" s="52">
        <v>-1.65</v>
      </c>
      <c r="K711" s="52">
        <v>0.62</v>
      </c>
      <c r="L711" s="52">
        <f t="shared" si="198"/>
        <v>-0.12</v>
      </c>
      <c r="M711" s="113">
        <f t="shared" si="199"/>
        <v>1985.5833333333328</v>
      </c>
      <c r="N711" s="52">
        <f t="shared" si="197"/>
        <v>13.582460280550325</v>
      </c>
      <c r="AA711" s="52">
        <v>198507</v>
      </c>
      <c r="AB711" s="52">
        <f t="shared" si="200"/>
        <v>-0.74</v>
      </c>
      <c r="AC711" s="52">
        <f t="shared" si="201"/>
        <v>-0.41000000000000003</v>
      </c>
      <c r="AD711" s="52">
        <f t="shared" si="202"/>
        <v>-2.08</v>
      </c>
      <c r="AE711" s="52">
        <f t="shared" si="203"/>
        <v>2.1</v>
      </c>
      <c r="AF711" s="52">
        <f t="shared" si="204"/>
        <v>0.48000000000000009</v>
      </c>
      <c r="AH711" s="52">
        <f t="shared" si="205"/>
        <v>0</v>
      </c>
      <c r="AI711" s="52">
        <f t="shared" si="206"/>
        <v>0</v>
      </c>
      <c r="AJ711" s="52">
        <f t="shared" si="207"/>
        <v>0</v>
      </c>
      <c r="AK711" s="52">
        <f t="shared" si="208"/>
        <v>0</v>
      </c>
      <c r="AL711" s="52">
        <f t="shared" si="209"/>
        <v>0</v>
      </c>
      <c r="AN711" s="52">
        <f t="shared" si="210"/>
        <v>0</v>
      </c>
      <c r="AO711" s="52">
        <f t="shared" si="211"/>
        <v>0</v>
      </c>
      <c r="AP711" s="52">
        <f t="shared" si="212"/>
        <v>0</v>
      </c>
      <c r="AQ711" s="52">
        <f t="shared" si="213"/>
        <v>0</v>
      </c>
      <c r="AR711" s="52">
        <f t="shared" si="214"/>
        <v>0</v>
      </c>
    </row>
    <row r="712" spans="1:44">
      <c r="A712" s="52">
        <v>198508</v>
      </c>
      <c r="B712" s="52">
        <v>-2.04</v>
      </c>
      <c r="C712" s="52">
        <v>0.04</v>
      </c>
      <c r="D712" s="52">
        <v>0.25</v>
      </c>
      <c r="E712" s="52">
        <v>-1.53</v>
      </c>
      <c r="F712" s="52">
        <v>-0.08</v>
      </c>
      <c r="G712" s="52">
        <v>0.81</v>
      </c>
      <c r="H712" s="52">
        <v>-1.02</v>
      </c>
      <c r="I712" s="52">
        <v>-0.32</v>
      </c>
      <c r="J712" s="52">
        <v>2.3199999999999998</v>
      </c>
      <c r="K712" s="52">
        <v>0.55000000000000004</v>
      </c>
      <c r="L712" s="52">
        <f t="shared" si="198"/>
        <v>-0.47</v>
      </c>
      <c r="M712" s="113">
        <f t="shared" si="199"/>
        <v>1985.6666666666661</v>
      </c>
      <c r="N712" s="52">
        <f t="shared" si="197"/>
        <v>10.169113217796506</v>
      </c>
      <c r="AA712" s="52">
        <v>198508</v>
      </c>
      <c r="AB712" s="52">
        <f t="shared" si="200"/>
        <v>-1.02</v>
      </c>
      <c r="AC712" s="52">
        <f t="shared" si="201"/>
        <v>-2.08</v>
      </c>
      <c r="AD712" s="52">
        <f t="shared" si="202"/>
        <v>0.26</v>
      </c>
      <c r="AE712" s="52">
        <f t="shared" si="203"/>
        <v>-2.59</v>
      </c>
      <c r="AF712" s="52">
        <f t="shared" si="204"/>
        <v>-0.30000000000000004</v>
      </c>
      <c r="AH712" s="52">
        <f t="shared" si="205"/>
        <v>0</v>
      </c>
      <c r="AI712" s="52">
        <f t="shared" si="206"/>
        <v>0</v>
      </c>
      <c r="AJ712" s="52">
        <f t="shared" si="207"/>
        <v>0</v>
      </c>
      <c r="AK712" s="52">
        <f t="shared" si="208"/>
        <v>0</v>
      </c>
      <c r="AL712" s="52">
        <f t="shared" si="209"/>
        <v>0</v>
      </c>
      <c r="AN712" s="52">
        <f t="shared" si="210"/>
        <v>0</v>
      </c>
      <c r="AO712" s="52">
        <f t="shared" si="211"/>
        <v>0</v>
      </c>
      <c r="AP712" s="52">
        <f t="shared" si="212"/>
        <v>0</v>
      </c>
      <c r="AQ712" s="52">
        <f t="shared" si="213"/>
        <v>0</v>
      </c>
      <c r="AR712" s="52">
        <f t="shared" si="214"/>
        <v>0</v>
      </c>
    </row>
    <row r="713" spans="1:44">
      <c r="A713" s="52">
        <v>198509</v>
      </c>
      <c r="B713" s="52">
        <v>-7.27</v>
      </c>
      <c r="C713" s="52">
        <v>-4.28</v>
      </c>
      <c r="D713" s="52">
        <v>-4.2</v>
      </c>
      <c r="E713" s="52">
        <v>-3.86</v>
      </c>
      <c r="F713" s="52">
        <v>-2.7</v>
      </c>
      <c r="G713" s="52">
        <v>-4.37</v>
      </c>
      <c r="H713" s="52">
        <v>-4.54</v>
      </c>
      <c r="I713" s="52">
        <v>-1.6</v>
      </c>
      <c r="J713" s="52">
        <v>1.28</v>
      </c>
      <c r="K713" s="52">
        <v>0.6</v>
      </c>
      <c r="L713" s="52">
        <f t="shared" si="198"/>
        <v>-3.94</v>
      </c>
      <c r="M713" s="113">
        <f t="shared" si="199"/>
        <v>1985.7499999999993</v>
      </c>
      <c r="N713" s="52">
        <f t="shared" si="197"/>
        <v>11.44694123494847</v>
      </c>
      <c r="AA713" s="52">
        <v>198509</v>
      </c>
      <c r="AB713" s="52">
        <f t="shared" si="200"/>
        <v>-4.54</v>
      </c>
      <c r="AC713" s="52">
        <f t="shared" si="201"/>
        <v>-4.46</v>
      </c>
      <c r="AD713" s="52">
        <f t="shared" si="202"/>
        <v>-4.97</v>
      </c>
      <c r="AE713" s="52">
        <f t="shared" si="203"/>
        <v>-7.8699999999999992</v>
      </c>
      <c r="AF713" s="52">
        <f t="shared" si="204"/>
        <v>-4.8</v>
      </c>
      <c r="AH713" s="52">
        <f t="shared" si="205"/>
        <v>0</v>
      </c>
      <c r="AI713" s="52">
        <f t="shared" si="206"/>
        <v>0</v>
      </c>
      <c r="AJ713" s="52">
        <f t="shared" si="207"/>
        <v>0</v>
      </c>
      <c r="AK713" s="52">
        <f t="shared" si="208"/>
        <v>0</v>
      </c>
      <c r="AL713" s="52">
        <f t="shared" si="209"/>
        <v>0</v>
      </c>
      <c r="AN713" s="52">
        <f t="shared" si="210"/>
        <v>0</v>
      </c>
      <c r="AO713" s="52">
        <f t="shared" si="211"/>
        <v>0</v>
      </c>
      <c r="AP713" s="52">
        <f t="shared" si="212"/>
        <v>0</v>
      </c>
      <c r="AQ713" s="52">
        <f t="shared" si="213"/>
        <v>0</v>
      </c>
      <c r="AR713" s="52">
        <f t="shared" si="214"/>
        <v>0</v>
      </c>
    </row>
    <row r="714" spans="1:44">
      <c r="A714" s="52">
        <v>198510</v>
      </c>
      <c r="B714" s="52">
        <v>3.2</v>
      </c>
      <c r="C714" s="52">
        <v>3.71</v>
      </c>
      <c r="D714" s="52">
        <v>3.26</v>
      </c>
      <c r="E714" s="52">
        <v>4</v>
      </c>
      <c r="F714" s="52">
        <v>5.38</v>
      </c>
      <c r="G714" s="52">
        <v>5.5</v>
      </c>
      <c r="H714" s="52">
        <v>4.0199999999999996</v>
      </c>
      <c r="I714" s="52">
        <v>-1.57</v>
      </c>
      <c r="J714" s="52">
        <v>0.79</v>
      </c>
      <c r="K714" s="52">
        <v>0.65</v>
      </c>
      <c r="L714" s="52">
        <f t="shared" si="198"/>
        <v>4.67</v>
      </c>
      <c r="M714" s="113">
        <f t="shared" si="199"/>
        <v>1985.8333333333326</v>
      </c>
      <c r="N714" s="52">
        <f t="shared" si="197"/>
        <v>11.824373517903986</v>
      </c>
      <c r="AA714" s="52">
        <v>198510</v>
      </c>
      <c r="AB714" s="52">
        <f t="shared" si="200"/>
        <v>4.0199999999999996</v>
      </c>
      <c r="AC714" s="52">
        <f t="shared" si="201"/>
        <v>3.35</v>
      </c>
      <c r="AD714" s="52">
        <f t="shared" si="202"/>
        <v>4.8499999999999996</v>
      </c>
      <c r="AE714" s="52">
        <f t="shared" si="203"/>
        <v>2.5500000000000003</v>
      </c>
      <c r="AF714" s="52">
        <f t="shared" si="204"/>
        <v>2.61</v>
      </c>
      <c r="AH714" s="52">
        <f t="shared" si="205"/>
        <v>0</v>
      </c>
      <c r="AI714" s="52">
        <f t="shared" si="206"/>
        <v>0</v>
      </c>
      <c r="AJ714" s="52">
        <f t="shared" si="207"/>
        <v>0</v>
      </c>
      <c r="AK714" s="52">
        <f t="shared" si="208"/>
        <v>0</v>
      </c>
      <c r="AL714" s="52">
        <f t="shared" si="209"/>
        <v>0</v>
      </c>
      <c r="AN714" s="52">
        <f t="shared" si="210"/>
        <v>0</v>
      </c>
      <c r="AO714" s="52">
        <f t="shared" si="211"/>
        <v>0</v>
      </c>
      <c r="AP714" s="52">
        <f t="shared" si="212"/>
        <v>0</v>
      </c>
      <c r="AQ714" s="52">
        <f t="shared" si="213"/>
        <v>0</v>
      </c>
      <c r="AR714" s="52">
        <f t="shared" si="214"/>
        <v>0</v>
      </c>
    </row>
    <row r="715" spans="1:44">
      <c r="A715" s="52">
        <v>198511</v>
      </c>
      <c r="B715" s="52">
        <v>7.76</v>
      </c>
      <c r="C715" s="52">
        <v>7.03</v>
      </c>
      <c r="D715" s="52">
        <v>6.31</v>
      </c>
      <c r="E715" s="52">
        <v>9.07</v>
      </c>
      <c r="F715" s="52">
        <v>6.6</v>
      </c>
      <c r="G715" s="52">
        <v>4.75</v>
      </c>
      <c r="H715" s="52">
        <v>6.48</v>
      </c>
      <c r="I715" s="52">
        <v>0.23</v>
      </c>
      <c r="J715" s="52">
        <v>-2.88</v>
      </c>
      <c r="K715" s="52">
        <v>0.61</v>
      </c>
      <c r="L715" s="52">
        <f t="shared" si="198"/>
        <v>7.0900000000000007</v>
      </c>
      <c r="M715" s="113">
        <f t="shared" si="199"/>
        <v>1985.9166666666658</v>
      </c>
      <c r="N715" s="52">
        <f t="shared" si="197"/>
        <v>12.599120820697985</v>
      </c>
      <c r="AA715" s="52">
        <v>198511</v>
      </c>
      <c r="AB715" s="52">
        <f t="shared" si="200"/>
        <v>6.48</v>
      </c>
      <c r="AC715" s="52">
        <f t="shared" si="201"/>
        <v>8.4600000000000009</v>
      </c>
      <c r="AD715" s="52">
        <f t="shared" si="202"/>
        <v>4.1399999999999997</v>
      </c>
      <c r="AE715" s="52">
        <f t="shared" si="203"/>
        <v>7.1499999999999995</v>
      </c>
      <c r="AF715" s="52">
        <f t="shared" si="204"/>
        <v>5.6999999999999993</v>
      </c>
      <c r="AH715" s="52">
        <f t="shared" si="205"/>
        <v>0</v>
      </c>
      <c r="AI715" s="52">
        <f t="shared" si="206"/>
        <v>0</v>
      </c>
      <c r="AJ715" s="52">
        <f t="shared" si="207"/>
        <v>0</v>
      </c>
      <c r="AK715" s="52">
        <f t="shared" si="208"/>
        <v>0</v>
      </c>
      <c r="AL715" s="52">
        <f t="shared" si="209"/>
        <v>0</v>
      </c>
      <c r="AN715" s="52">
        <f t="shared" si="210"/>
        <v>0</v>
      </c>
      <c r="AO715" s="52">
        <f t="shared" si="211"/>
        <v>0</v>
      </c>
      <c r="AP715" s="52">
        <f t="shared" si="212"/>
        <v>0</v>
      </c>
      <c r="AQ715" s="52">
        <f t="shared" si="213"/>
        <v>0</v>
      </c>
      <c r="AR715" s="52">
        <f t="shared" si="214"/>
        <v>0</v>
      </c>
    </row>
    <row r="716" spans="1:44">
      <c r="A716" s="52">
        <v>198512</v>
      </c>
      <c r="B716" s="52">
        <v>4.9400000000000004</v>
      </c>
      <c r="C716" s="52">
        <v>4.1399999999999997</v>
      </c>
      <c r="D716" s="52">
        <v>3.28</v>
      </c>
      <c r="E716" s="52">
        <v>5.77</v>
      </c>
      <c r="F716" s="52">
        <v>3.63</v>
      </c>
      <c r="G716" s="52">
        <v>4.41</v>
      </c>
      <c r="H716" s="52">
        <v>3.88</v>
      </c>
      <c r="I716" s="52">
        <v>-0.49</v>
      </c>
      <c r="J716" s="52">
        <v>-1.51</v>
      </c>
      <c r="K716" s="52">
        <v>0.65</v>
      </c>
      <c r="L716" s="52">
        <f t="shared" si="198"/>
        <v>4.53</v>
      </c>
      <c r="M716" s="113">
        <f t="shared" si="199"/>
        <v>1985.9999999999991</v>
      </c>
      <c r="N716" s="52">
        <f t="shared" si="197"/>
        <v>12.796148213072131</v>
      </c>
      <c r="AA716" s="52">
        <v>198512</v>
      </c>
      <c r="AB716" s="52">
        <f t="shared" si="200"/>
        <v>3.88</v>
      </c>
      <c r="AC716" s="52">
        <f t="shared" si="201"/>
        <v>5.1199999999999992</v>
      </c>
      <c r="AD716" s="52">
        <f t="shared" si="202"/>
        <v>3.7600000000000002</v>
      </c>
      <c r="AE716" s="52">
        <f t="shared" si="203"/>
        <v>4.29</v>
      </c>
      <c r="AF716" s="52">
        <f t="shared" si="204"/>
        <v>2.63</v>
      </c>
      <c r="AH716" s="52">
        <f t="shared" si="205"/>
        <v>0</v>
      </c>
      <c r="AI716" s="52">
        <f t="shared" si="206"/>
        <v>0</v>
      </c>
      <c r="AJ716" s="52">
        <f t="shared" si="207"/>
        <v>0</v>
      </c>
      <c r="AK716" s="52">
        <f t="shared" si="208"/>
        <v>0</v>
      </c>
      <c r="AL716" s="52">
        <f t="shared" si="209"/>
        <v>0</v>
      </c>
      <c r="AN716" s="52">
        <f t="shared" si="210"/>
        <v>0</v>
      </c>
      <c r="AO716" s="52">
        <f t="shared" si="211"/>
        <v>0</v>
      </c>
      <c r="AP716" s="52">
        <f t="shared" si="212"/>
        <v>0</v>
      </c>
      <c r="AQ716" s="52">
        <f t="shared" si="213"/>
        <v>0</v>
      </c>
      <c r="AR716" s="52">
        <f t="shared" si="214"/>
        <v>0</v>
      </c>
    </row>
    <row r="717" spans="1:44">
      <c r="A717" s="52">
        <v>198601</v>
      </c>
      <c r="B717" s="52">
        <v>2.2999999999999998</v>
      </c>
      <c r="C717" s="52">
        <v>1.48</v>
      </c>
      <c r="D717" s="52">
        <v>2.5499999999999998</v>
      </c>
      <c r="E717" s="52">
        <v>0.78</v>
      </c>
      <c r="F717" s="52">
        <v>0.42</v>
      </c>
      <c r="G717" s="52">
        <v>1.55</v>
      </c>
      <c r="H717" s="52">
        <v>0.65</v>
      </c>
      <c r="I717" s="52">
        <v>1.2</v>
      </c>
      <c r="J717" s="52">
        <v>0.51</v>
      </c>
      <c r="K717" s="52">
        <v>0.56000000000000005</v>
      </c>
      <c r="L717" s="52">
        <f t="shared" si="198"/>
        <v>1.21</v>
      </c>
      <c r="M717" s="113">
        <f t="shared" si="199"/>
        <v>1986.0833333333333</v>
      </c>
      <c r="N717" s="52">
        <f t="shared" si="197"/>
        <v>10.900486644682845</v>
      </c>
      <c r="AA717" s="52">
        <v>198601</v>
      </c>
      <c r="AB717" s="52">
        <f t="shared" si="200"/>
        <v>0.65</v>
      </c>
      <c r="AC717" s="52">
        <f t="shared" si="201"/>
        <v>0.21999999999999997</v>
      </c>
      <c r="AD717" s="52">
        <f t="shared" si="202"/>
        <v>0.99</v>
      </c>
      <c r="AE717" s="52">
        <f t="shared" si="203"/>
        <v>1.7399999999999998</v>
      </c>
      <c r="AF717" s="52">
        <f t="shared" si="204"/>
        <v>1.9899999999999998</v>
      </c>
      <c r="AH717" s="52">
        <f t="shared" si="205"/>
        <v>0</v>
      </c>
      <c r="AI717" s="52">
        <f t="shared" si="206"/>
        <v>0</v>
      </c>
      <c r="AJ717" s="52">
        <f t="shared" si="207"/>
        <v>0</v>
      </c>
      <c r="AK717" s="52">
        <f t="shared" si="208"/>
        <v>0</v>
      </c>
      <c r="AL717" s="52">
        <f t="shared" si="209"/>
        <v>0</v>
      </c>
      <c r="AN717" s="52">
        <f t="shared" si="210"/>
        <v>0</v>
      </c>
      <c r="AO717" s="52">
        <f t="shared" si="211"/>
        <v>0</v>
      </c>
      <c r="AP717" s="52">
        <f t="shared" si="212"/>
        <v>0</v>
      </c>
      <c r="AQ717" s="52">
        <f t="shared" si="213"/>
        <v>0</v>
      </c>
      <c r="AR717" s="52">
        <f t="shared" si="214"/>
        <v>0</v>
      </c>
    </row>
    <row r="718" spans="1:44">
      <c r="A718" s="52">
        <v>198602</v>
      </c>
      <c r="B718" s="52">
        <v>7.33</v>
      </c>
      <c r="C718" s="52">
        <v>7.23</v>
      </c>
      <c r="D718" s="52">
        <v>6.67</v>
      </c>
      <c r="E718" s="52">
        <v>8.01</v>
      </c>
      <c r="F718" s="52">
        <v>8.24</v>
      </c>
      <c r="G718" s="52">
        <v>6.89</v>
      </c>
      <c r="H718" s="52">
        <v>7.13</v>
      </c>
      <c r="I718" s="52">
        <v>-0.63</v>
      </c>
      <c r="J718" s="52">
        <v>-0.89</v>
      </c>
      <c r="K718" s="52">
        <v>0.53</v>
      </c>
      <c r="L718" s="52">
        <f t="shared" si="198"/>
        <v>7.66</v>
      </c>
      <c r="M718" s="113">
        <f t="shared" si="199"/>
        <v>1986.1666666666665</v>
      </c>
      <c r="N718" s="52">
        <f t="shared" si="197"/>
        <v>12.405176338932066</v>
      </c>
      <c r="AA718" s="52">
        <v>198602</v>
      </c>
      <c r="AB718" s="52">
        <f t="shared" si="200"/>
        <v>7.13</v>
      </c>
      <c r="AC718" s="52">
        <f t="shared" si="201"/>
        <v>7.4799999999999995</v>
      </c>
      <c r="AD718" s="52">
        <f t="shared" si="202"/>
        <v>6.3599999999999994</v>
      </c>
      <c r="AE718" s="52">
        <f t="shared" si="203"/>
        <v>6.8</v>
      </c>
      <c r="AF718" s="52">
        <f t="shared" si="204"/>
        <v>6.14</v>
      </c>
      <c r="AH718" s="52">
        <f t="shared" si="205"/>
        <v>0</v>
      </c>
      <c r="AI718" s="52">
        <f t="shared" si="206"/>
        <v>0</v>
      </c>
      <c r="AJ718" s="52">
        <f t="shared" si="207"/>
        <v>0</v>
      </c>
      <c r="AK718" s="52">
        <f t="shared" si="208"/>
        <v>0</v>
      </c>
      <c r="AL718" s="52">
        <f t="shared" si="209"/>
        <v>0</v>
      </c>
      <c r="AN718" s="52">
        <f t="shared" si="210"/>
        <v>0</v>
      </c>
      <c r="AO718" s="52">
        <f t="shared" si="211"/>
        <v>0</v>
      </c>
      <c r="AP718" s="52">
        <f t="shared" si="212"/>
        <v>0</v>
      </c>
      <c r="AQ718" s="52">
        <f t="shared" si="213"/>
        <v>0</v>
      </c>
      <c r="AR718" s="52">
        <f t="shared" si="214"/>
        <v>0</v>
      </c>
    </row>
    <row r="719" spans="1:44">
      <c r="A719" s="52">
        <v>198603</v>
      </c>
      <c r="B719" s="52">
        <v>4.25</v>
      </c>
      <c r="C719" s="52">
        <v>5.39</v>
      </c>
      <c r="D719" s="52">
        <v>5.19</v>
      </c>
      <c r="E719" s="52">
        <v>6.22</v>
      </c>
      <c r="F719" s="52">
        <v>5.81</v>
      </c>
      <c r="G719" s="52">
        <v>4.3499999999999996</v>
      </c>
      <c r="H719" s="52">
        <v>4.88</v>
      </c>
      <c r="I719" s="52">
        <v>-0.52</v>
      </c>
      <c r="J719" s="52">
        <v>-0.47</v>
      </c>
      <c r="K719" s="52">
        <v>0.6</v>
      </c>
      <c r="L719" s="52">
        <f t="shared" si="198"/>
        <v>5.4799999999999995</v>
      </c>
      <c r="M719" s="113">
        <f t="shared" si="199"/>
        <v>1986.2499999999998</v>
      </c>
      <c r="N719" s="52">
        <f t="shared" si="197"/>
        <v>12.445352546231867</v>
      </c>
      <c r="AA719" s="52">
        <v>198603</v>
      </c>
      <c r="AB719" s="52">
        <f t="shared" si="200"/>
        <v>4.88</v>
      </c>
      <c r="AC719" s="52">
        <f t="shared" si="201"/>
        <v>5.62</v>
      </c>
      <c r="AD719" s="52">
        <f t="shared" si="202"/>
        <v>3.7499999999999996</v>
      </c>
      <c r="AE719" s="52">
        <f t="shared" si="203"/>
        <v>3.65</v>
      </c>
      <c r="AF719" s="52">
        <f t="shared" si="204"/>
        <v>4.5900000000000007</v>
      </c>
      <c r="AH719" s="52">
        <f t="shared" si="205"/>
        <v>0</v>
      </c>
      <c r="AI719" s="52">
        <f t="shared" si="206"/>
        <v>0</v>
      </c>
      <c r="AJ719" s="52">
        <f t="shared" si="207"/>
        <v>0</v>
      </c>
      <c r="AK719" s="52">
        <f t="shared" si="208"/>
        <v>0</v>
      </c>
      <c r="AL719" s="52">
        <f t="shared" si="209"/>
        <v>0</v>
      </c>
      <c r="AN719" s="52">
        <f t="shared" si="210"/>
        <v>0</v>
      </c>
      <c r="AO719" s="52">
        <f t="shared" si="211"/>
        <v>0</v>
      </c>
      <c r="AP719" s="52">
        <f t="shared" si="212"/>
        <v>0</v>
      </c>
      <c r="AQ719" s="52">
        <f t="shared" si="213"/>
        <v>0</v>
      </c>
      <c r="AR719" s="52">
        <f t="shared" si="214"/>
        <v>0</v>
      </c>
    </row>
    <row r="720" spans="1:44">
      <c r="A720" s="52">
        <v>198604</v>
      </c>
      <c r="B720" s="52">
        <v>2.27</v>
      </c>
      <c r="C720" s="52">
        <v>1.29</v>
      </c>
      <c r="D720" s="52">
        <v>0.45</v>
      </c>
      <c r="E720" s="52">
        <v>0.54</v>
      </c>
      <c r="F720" s="52">
        <v>-1.78</v>
      </c>
      <c r="G720" s="52">
        <v>-3.32</v>
      </c>
      <c r="H720" s="52">
        <v>-1.31</v>
      </c>
      <c r="I720" s="52">
        <v>2.85</v>
      </c>
      <c r="J720" s="52">
        <v>-2.84</v>
      </c>
      <c r="K720" s="52">
        <v>0.52</v>
      </c>
      <c r="L720" s="52">
        <f t="shared" si="198"/>
        <v>-0.79</v>
      </c>
      <c r="M720" s="113">
        <f t="shared" si="199"/>
        <v>1986.333333333333</v>
      </c>
      <c r="N720" s="52">
        <f t="shared" si="197"/>
        <v>12.546148630338534</v>
      </c>
      <c r="AA720" s="52">
        <v>198604</v>
      </c>
      <c r="AB720" s="52">
        <f t="shared" si="200"/>
        <v>-1.31</v>
      </c>
      <c r="AC720" s="52">
        <f t="shared" si="201"/>
        <v>2.0000000000000018E-2</v>
      </c>
      <c r="AD720" s="52">
        <f t="shared" si="202"/>
        <v>-3.84</v>
      </c>
      <c r="AE720" s="52">
        <f t="shared" si="203"/>
        <v>1.75</v>
      </c>
      <c r="AF720" s="52">
        <f t="shared" si="204"/>
        <v>-7.0000000000000007E-2</v>
      </c>
      <c r="AH720" s="52">
        <f t="shared" si="205"/>
        <v>0</v>
      </c>
      <c r="AI720" s="52">
        <f t="shared" si="206"/>
        <v>0</v>
      </c>
      <c r="AJ720" s="52">
        <f t="shared" si="207"/>
        <v>0</v>
      </c>
      <c r="AK720" s="52">
        <f t="shared" si="208"/>
        <v>0</v>
      </c>
      <c r="AL720" s="52">
        <f t="shared" si="209"/>
        <v>0</v>
      </c>
      <c r="AN720" s="52">
        <f t="shared" si="210"/>
        <v>0</v>
      </c>
      <c r="AO720" s="52">
        <f t="shared" si="211"/>
        <v>0</v>
      </c>
      <c r="AP720" s="52">
        <f t="shared" si="212"/>
        <v>0</v>
      </c>
      <c r="AQ720" s="52">
        <f t="shared" si="213"/>
        <v>0</v>
      </c>
      <c r="AR720" s="52">
        <f t="shared" si="214"/>
        <v>0</v>
      </c>
    </row>
    <row r="721" spans="1:44">
      <c r="A721" s="52">
        <v>198605</v>
      </c>
      <c r="B721" s="52">
        <v>3.36</v>
      </c>
      <c r="C721" s="52">
        <v>5.25</v>
      </c>
      <c r="D721" s="52">
        <v>3.48</v>
      </c>
      <c r="E721" s="52">
        <v>5.44</v>
      </c>
      <c r="F721" s="52">
        <v>5.53</v>
      </c>
      <c r="G721" s="52">
        <v>5.08</v>
      </c>
      <c r="H721" s="52">
        <v>4.62</v>
      </c>
      <c r="I721" s="52">
        <v>-1.32</v>
      </c>
      <c r="J721" s="52">
        <v>-0.12</v>
      </c>
      <c r="K721" s="52">
        <v>0.49</v>
      </c>
      <c r="L721" s="52">
        <f t="shared" si="198"/>
        <v>5.1100000000000003</v>
      </c>
      <c r="M721" s="113">
        <f t="shared" si="199"/>
        <v>1986.4166666666663</v>
      </c>
      <c r="N721" s="52">
        <f t="shared" si="197"/>
        <v>12.4342693611428</v>
      </c>
      <c r="AA721" s="52">
        <v>198605</v>
      </c>
      <c r="AB721" s="52">
        <f t="shared" si="200"/>
        <v>4.62</v>
      </c>
      <c r="AC721" s="52">
        <f t="shared" si="201"/>
        <v>4.95</v>
      </c>
      <c r="AD721" s="52">
        <f t="shared" si="202"/>
        <v>4.59</v>
      </c>
      <c r="AE721" s="52">
        <f t="shared" si="203"/>
        <v>2.87</v>
      </c>
      <c r="AF721" s="52">
        <f t="shared" si="204"/>
        <v>2.99</v>
      </c>
      <c r="AH721" s="52">
        <f t="shared" si="205"/>
        <v>0</v>
      </c>
      <c r="AI721" s="52">
        <f t="shared" si="206"/>
        <v>0</v>
      </c>
      <c r="AJ721" s="52">
        <f t="shared" si="207"/>
        <v>0</v>
      </c>
      <c r="AK721" s="52">
        <f t="shared" si="208"/>
        <v>0</v>
      </c>
      <c r="AL721" s="52">
        <f t="shared" si="209"/>
        <v>0</v>
      </c>
      <c r="AN721" s="52">
        <f t="shared" si="210"/>
        <v>0</v>
      </c>
      <c r="AO721" s="52">
        <f t="shared" si="211"/>
        <v>0</v>
      </c>
      <c r="AP721" s="52">
        <f t="shared" si="212"/>
        <v>0</v>
      </c>
      <c r="AQ721" s="52">
        <f t="shared" si="213"/>
        <v>0</v>
      </c>
      <c r="AR721" s="52">
        <f t="shared" si="214"/>
        <v>0</v>
      </c>
    </row>
    <row r="722" spans="1:44">
      <c r="A722" s="52">
        <v>198606</v>
      </c>
      <c r="B722" s="52">
        <v>-0.05</v>
      </c>
      <c r="C722" s="52">
        <v>0.94</v>
      </c>
      <c r="D722" s="52">
        <v>1.93</v>
      </c>
      <c r="E722" s="52">
        <v>1.83</v>
      </c>
      <c r="F722" s="52">
        <v>1.1599999999999999</v>
      </c>
      <c r="G722" s="52">
        <v>2.59</v>
      </c>
      <c r="H722" s="52">
        <v>1.03</v>
      </c>
      <c r="I722" s="52">
        <v>-0.92</v>
      </c>
      <c r="J722" s="52">
        <v>1.37</v>
      </c>
      <c r="K722" s="52">
        <v>0.52</v>
      </c>
      <c r="L722" s="52">
        <f t="shared" si="198"/>
        <v>1.55</v>
      </c>
      <c r="M722" s="113">
        <f t="shared" si="199"/>
        <v>1986.4999999999995</v>
      </c>
      <c r="N722" s="52">
        <f t="shared" si="197"/>
        <v>12.454256665530428</v>
      </c>
      <c r="AA722" s="52">
        <v>198606</v>
      </c>
      <c r="AB722" s="52">
        <f t="shared" si="200"/>
        <v>1.03</v>
      </c>
      <c r="AC722" s="52">
        <f t="shared" si="201"/>
        <v>1.31</v>
      </c>
      <c r="AD722" s="52">
        <f t="shared" si="202"/>
        <v>2.0699999999999998</v>
      </c>
      <c r="AE722" s="52">
        <f t="shared" si="203"/>
        <v>-0.57000000000000006</v>
      </c>
      <c r="AF722" s="52">
        <f t="shared" si="204"/>
        <v>1.41</v>
      </c>
      <c r="AH722" s="52">
        <f t="shared" si="205"/>
        <v>0</v>
      </c>
      <c r="AI722" s="52">
        <f t="shared" si="206"/>
        <v>0</v>
      </c>
      <c r="AJ722" s="52">
        <f t="shared" si="207"/>
        <v>0</v>
      </c>
      <c r="AK722" s="52">
        <f t="shared" si="208"/>
        <v>0</v>
      </c>
      <c r="AL722" s="52">
        <f t="shared" si="209"/>
        <v>0</v>
      </c>
      <c r="AN722" s="52">
        <f t="shared" si="210"/>
        <v>0</v>
      </c>
      <c r="AO722" s="52">
        <f t="shared" si="211"/>
        <v>0</v>
      </c>
      <c r="AP722" s="52">
        <f t="shared" si="212"/>
        <v>0</v>
      </c>
      <c r="AQ722" s="52">
        <f t="shared" si="213"/>
        <v>0</v>
      </c>
      <c r="AR722" s="52">
        <f t="shared" si="214"/>
        <v>0</v>
      </c>
    </row>
    <row r="723" spans="1:44">
      <c r="A723" s="52">
        <v>198607</v>
      </c>
      <c r="B723" s="52">
        <v>-10.67</v>
      </c>
      <c r="C723" s="52">
        <v>-8.7899999999999991</v>
      </c>
      <c r="D723" s="52">
        <v>-5.68</v>
      </c>
      <c r="E723" s="52">
        <v>-7.2</v>
      </c>
      <c r="F723" s="52">
        <v>-5.18</v>
      </c>
      <c r="G723" s="52">
        <v>-2.64</v>
      </c>
      <c r="H723" s="52">
        <v>-6.45</v>
      </c>
      <c r="I723" s="52">
        <v>-3.37</v>
      </c>
      <c r="J723" s="52">
        <v>4.78</v>
      </c>
      <c r="K723" s="52">
        <v>0.52</v>
      </c>
      <c r="L723" s="52">
        <f t="shared" si="198"/>
        <v>-5.93</v>
      </c>
      <c r="M723" s="113">
        <f t="shared" si="199"/>
        <v>1986.5833333333328</v>
      </c>
      <c r="N723" s="52">
        <f t="shared" si="197"/>
        <v>14.932155358030656</v>
      </c>
      <c r="AA723" s="52">
        <v>198607</v>
      </c>
      <c r="AB723" s="52">
        <f t="shared" si="200"/>
        <v>-6.45</v>
      </c>
      <c r="AC723" s="52">
        <f t="shared" si="201"/>
        <v>-7.7200000000000006</v>
      </c>
      <c r="AD723" s="52">
        <f t="shared" si="202"/>
        <v>-3.16</v>
      </c>
      <c r="AE723" s="52">
        <f t="shared" si="203"/>
        <v>-11.19</v>
      </c>
      <c r="AF723" s="52">
        <f t="shared" si="204"/>
        <v>-6.1999999999999993</v>
      </c>
      <c r="AH723" s="52">
        <f t="shared" si="205"/>
        <v>0</v>
      </c>
      <c r="AI723" s="52">
        <f t="shared" si="206"/>
        <v>0</v>
      </c>
      <c r="AJ723" s="52">
        <f t="shared" si="207"/>
        <v>0</v>
      </c>
      <c r="AK723" s="52">
        <f t="shared" si="208"/>
        <v>0</v>
      </c>
      <c r="AL723" s="52">
        <f t="shared" si="209"/>
        <v>0</v>
      </c>
      <c r="AN723" s="52">
        <f t="shared" si="210"/>
        <v>0</v>
      </c>
      <c r="AO723" s="52">
        <f t="shared" si="211"/>
        <v>0</v>
      </c>
      <c r="AP723" s="52">
        <f t="shared" si="212"/>
        <v>0</v>
      </c>
      <c r="AQ723" s="52">
        <f t="shared" si="213"/>
        <v>0</v>
      </c>
      <c r="AR723" s="52">
        <f t="shared" si="214"/>
        <v>0</v>
      </c>
    </row>
    <row r="724" spans="1:44">
      <c r="A724" s="52">
        <v>198608</v>
      </c>
      <c r="B724" s="52">
        <v>2.16</v>
      </c>
      <c r="C724" s="52">
        <v>3.58</v>
      </c>
      <c r="D724" s="52">
        <v>4.51</v>
      </c>
      <c r="E724" s="52">
        <v>4.7699999999999996</v>
      </c>
      <c r="F724" s="52">
        <v>8.5299999999999994</v>
      </c>
      <c r="G724" s="52">
        <v>9.4499999999999993</v>
      </c>
      <c r="H724" s="52">
        <v>6.07</v>
      </c>
      <c r="I724" s="52">
        <v>-4.17</v>
      </c>
      <c r="J724" s="52">
        <v>3.51</v>
      </c>
      <c r="K724" s="52">
        <v>0.46</v>
      </c>
      <c r="L724" s="52">
        <f t="shared" si="198"/>
        <v>6.53</v>
      </c>
      <c r="M724" s="113">
        <f t="shared" si="199"/>
        <v>1986.6666666666661</v>
      </c>
      <c r="N724" s="52">
        <f t="shared" ref="N724:N787" si="215">_xlfn.STDEV.S(H713:H724)*SQRT(12)</f>
        <v>15.247596531912825</v>
      </c>
      <c r="AA724" s="52">
        <v>198608</v>
      </c>
      <c r="AB724" s="52">
        <f t="shared" si="200"/>
        <v>6.07</v>
      </c>
      <c r="AC724" s="52">
        <f t="shared" si="201"/>
        <v>4.3099999999999996</v>
      </c>
      <c r="AD724" s="52">
        <f t="shared" si="202"/>
        <v>8.9899999999999984</v>
      </c>
      <c r="AE724" s="52">
        <f t="shared" si="203"/>
        <v>1.7000000000000002</v>
      </c>
      <c r="AF724" s="52">
        <f t="shared" si="204"/>
        <v>4.05</v>
      </c>
      <c r="AH724" s="52">
        <f t="shared" si="205"/>
        <v>0</v>
      </c>
      <c r="AI724" s="52">
        <f t="shared" si="206"/>
        <v>0</v>
      </c>
      <c r="AJ724" s="52">
        <f t="shared" si="207"/>
        <v>0</v>
      </c>
      <c r="AK724" s="52">
        <f t="shared" si="208"/>
        <v>0</v>
      </c>
      <c r="AL724" s="52">
        <f t="shared" si="209"/>
        <v>0</v>
      </c>
      <c r="AN724" s="52">
        <f t="shared" si="210"/>
        <v>0</v>
      </c>
      <c r="AO724" s="52">
        <f t="shared" si="211"/>
        <v>0</v>
      </c>
      <c r="AP724" s="52">
        <f t="shared" si="212"/>
        <v>0</v>
      </c>
      <c r="AQ724" s="52">
        <f t="shared" si="213"/>
        <v>0</v>
      </c>
      <c r="AR724" s="52">
        <f t="shared" si="214"/>
        <v>0</v>
      </c>
    </row>
    <row r="725" spans="1:44">
      <c r="A725" s="52">
        <v>198609</v>
      </c>
      <c r="B725" s="52">
        <v>-8.25</v>
      </c>
      <c r="C725" s="52">
        <v>-4.8099999999999996</v>
      </c>
      <c r="D725" s="52">
        <v>-4.75</v>
      </c>
      <c r="E725" s="52">
        <v>-10.06</v>
      </c>
      <c r="F725" s="52">
        <v>-7.4</v>
      </c>
      <c r="G725" s="52">
        <v>-7.19</v>
      </c>
      <c r="H725" s="52">
        <v>-8.6</v>
      </c>
      <c r="I725" s="52">
        <v>2.2799999999999998</v>
      </c>
      <c r="J725" s="52">
        <v>3.18</v>
      </c>
      <c r="K725" s="52">
        <v>0.45</v>
      </c>
      <c r="L725" s="52">
        <f t="shared" si="198"/>
        <v>-8.15</v>
      </c>
      <c r="M725" s="113">
        <f t="shared" si="199"/>
        <v>1986.7499999999993</v>
      </c>
      <c r="N725" s="52">
        <f t="shared" si="215"/>
        <v>17.570464887521798</v>
      </c>
      <c r="AA725" s="52">
        <v>198609</v>
      </c>
      <c r="AB725" s="52">
        <f t="shared" si="200"/>
        <v>-8.6</v>
      </c>
      <c r="AC725" s="52">
        <f t="shared" si="201"/>
        <v>-10.51</v>
      </c>
      <c r="AD725" s="52">
        <f t="shared" si="202"/>
        <v>-7.6400000000000006</v>
      </c>
      <c r="AE725" s="52">
        <f t="shared" si="203"/>
        <v>-8.6999999999999993</v>
      </c>
      <c r="AF725" s="52">
        <f t="shared" si="204"/>
        <v>-5.2</v>
      </c>
      <c r="AH725" s="52">
        <f t="shared" si="205"/>
        <v>0</v>
      </c>
      <c r="AI725" s="52">
        <f t="shared" si="206"/>
        <v>0</v>
      </c>
      <c r="AJ725" s="52">
        <f t="shared" si="207"/>
        <v>0</v>
      </c>
      <c r="AK725" s="52">
        <f t="shared" si="208"/>
        <v>0</v>
      </c>
      <c r="AL725" s="52">
        <f t="shared" si="209"/>
        <v>0</v>
      </c>
      <c r="AN725" s="52">
        <f t="shared" si="210"/>
        <v>0</v>
      </c>
      <c r="AO725" s="52">
        <f t="shared" si="211"/>
        <v>0</v>
      </c>
      <c r="AP725" s="52">
        <f t="shared" si="212"/>
        <v>0</v>
      </c>
      <c r="AQ725" s="52">
        <f t="shared" si="213"/>
        <v>0</v>
      </c>
      <c r="AR725" s="52">
        <f t="shared" si="214"/>
        <v>0</v>
      </c>
    </row>
    <row r="726" spans="1:44">
      <c r="A726" s="52">
        <v>198610</v>
      </c>
      <c r="B726" s="52">
        <v>4.4000000000000004</v>
      </c>
      <c r="C726" s="52">
        <v>2.79</v>
      </c>
      <c r="D726" s="52">
        <v>1.6</v>
      </c>
      <c r="E726" s="52">
        <v>5.58</v>
      </c>
      <c r="F726" s="52">
        <v>5.37</v>
      </c>
      <c r="G726" s="52">
        <v>5.51</v>
      </c>
      <c r="H726" s="52">
        <v>4.66</v>
      </c>
      <c r="I726" s="52">
        <v>-2.56</v>
      </c>
      <c r="J726" s="52">
        <v>-1.44</v>
      </c>
      <c r="K726" s="52">
        <v>0.46</v>
      </c>
      <c r="L726" s="52">
        <f t="shared" si="198"/>
        <v>5.12</v>
      </c>
      <c r="M726" s="113">
        <f t="shared" si="199"/>
        <v>1986.8333333333326</v>
      </c>
      <c r="N726" s="52">
        <f t="shared" si="215"/>
        <v>17.667418394527047</v>
      </c>
      <c r="AA726" s="52">
        <v>198610</v>
      </c>
      <c r="AB726" s="52">
        <f t="shared" si="200"/>
        <v>4.66</v>
      </c>
      <c r="AC726" s="52">
        <f t="shared" si="201"/>
        <v>5.12</v>
      </c>
      <c r="AD726" s="52">
        <f t="shared" si="202"/>
        <v>5.05</v>
      </c>
      <c r="AE726" s="52">
        <f t="shared" si="203"/>
        <v>3.9400000000000004</v>
      </c>
      <c r="AF726" s="52">
        <f t="shared" si="204"/>
        <v>1.1400000000000001</v>
      </c>
      <c r="AH726" s="52">
        <f t="shared" si="205"/>
        <v>0</v>
      </c>
      <c r="AI726" s="52">
        <f t="shared" si="206"/>
        <v>0</v>
      </c>
      <c r="AJ726" s="52">
        <f t="shared" si="207"/>
        <v>0</v>
      </c>
      <c r="AK726" s="52">
        <f t="shared" si="208"/>
        <v>0</v>
      </c>
      <c r="AL726" s="52">
        <f t="shared" si="209"/>
        <v>0</v>
      </c>
      <c r="AN726" s="52">
        <f t="shared" si="210"/>
        <v>0</v>
      </c>
      <c r="AO726" s="52">
        <f t="shared" si="211"/>
        <v>0</v>
      </c>
      <c r="AP726" s="52">
        <f t="shared" si="212"/>
        <v>0</v>
      </c>
      <c r="AQ726" s="52">
        <f t="shared" si="213"/>
        <v>0</v>
      </c>
      <c r="AR726" s="52">
        <f t="shared" si="214"/>
        <v>0</v>
      </c>
    </row>
    <row r="727" spans="1:44">
      <c r="A727" s="52">
        <v>198611</v>
      </c>
      <c r="B727" s="52">
        <v>0.06</v>
      </c>
      <c r="C727" s="52">
        <v>-0.59</v>
      </c>
      <c r="D727" s="52">
        <v>0.34</v>
      </c>
      <c r="E727" s="52">
        <v>2.04</v>
      </c>
      <c r="F727" s="52">
        <v>2.1800000000000002</v>
      </c>
      <c r="G727" s="52">
        <v>1.5</v>
      </c>
      <c r="H727" s="52">
        <v>1.17</v>
      </c>
      <c r="I727" s="52">
        <v>-1.97</v>
      </c>
      <c r="J727" s="52">
        <v>-0.13</v>
      </c>
      <c r="K727" s="52">
        <v>0.39</v>
      </c>
      <c r="L727" s="52">
        <f t="shared" si="198"/>
        <v>1.56</v>
      </c>
      <c r="M727" s="113">
        <f t="shared" si="199"/>
        <v>1986.9166666666658</v>
      </c>
      <c r="N727" s="52">
        <f t="shared" si="215"/>
        <v>16.955945859786173</v>
      </c>
      <c r="AA727" s="52">
        <v>198611</v>
      </c>
      <c r="AB727" s="52">
        <f t="shared" si="200"/>
        <v>1.17</v>
      </c>
      <c r="AC727" s="52">
        <f t="shared" si="201"/>
        <v>1.65</v>
      </c>
      <c r="AD727" s="52">
        <f t="shared" si="202"/>
        <v>1.1099999999999999</v>
      </c>
      <c r="AE727" s="52">
        <f t="shared" si="203"/>
        <v>-0.33</v>
      </c>
      <c r="AF727" s="52">
        <f t="shared" si="204"/>
        <v>-4.9999999999999989E-2</v>
      </c>
      <c r="AH727" s="52">
        <f t="shared" si="205"/>
        <v>0</v>
      </c>
      <c r="AI727" s="52">
        <f t="shared" si="206"/>
        <v>0</v>
      </c>
      <c r="AJ727" s="52">
        <f t="shared" si="207"/>
        <v>0</v>
      </c>
      <c r="AK727" s="52">
        <f t="shared" si="208"/>
        <v>0</v>
      </c>
      <c r="AL727" s="52">
        <f t="shared" si="209"/>
        <v>0</v>
      </c>
      <c r="AN727" s="52">
        <f t="shared" si="210"/>
        <v>0</v>
      </c>
      <c r="AO727" s="52">
        <f t="shared" si="211"/>
        <v>0</v>
      </c>
      <c r="AP727" s="52">
        <f t="shared" si="212"/>
        <v>0</v>
      </c>
      <c r="AQ727" s="52">
        <f t="shared" si="213"/>
        <v>0</v>
      </c>
      <c r="AR727" s="52">
        <f t="shared" si="214"/>
        <v>0</v>
      </c>
    </row>
    <row r="728" spans="1:44">
      <c r="A728" s="52">
        <v>198612</v>
      </c>
      <c r="B728" s="52">
        <v>-3.07</v>
      </c>
      <c r="C728" s="52">
        <v>-3.04</v>
      </c>
      <c r="D728" s="52">
        <v>-2.04</v>
      </c>
      <c r="E728" s="52">
        <v>-2.48</v>
      </c>
      <c r="F728" s="52">
        <v>-2.95</v>
      </c>
      <c r="G728" s="52">
        <v>-2.9</v>
      </c>
      <c r="H728" s="52">
        <v>-3.27</v>
      </c>
      <c r="I728" s="52">
        <v>0.06</v>
      </c>
      <c r="J728" s="52">
        <v>0.3</v>
      </c>
      <c r="K728" s="52">
        <v>0.49</v>
      </c>
      <c r="L728" s="52">
        <f t="shared" si="198"/>
        <v>-2.7800000000000002</v>
      </c>
      <c r="M728" s="113">
        <f t="shared" si="199"/>
        <v>1986.9999999999991</v>
      </c>
      <c r="N728" s="52">
        <f t="shared" si="215"/>
        <v>17.353604812833556</v>
      </c>
      <c r="AA728" s="52">
        <v>198612</v>
      </c>
      <c r="AB728" s="52">
        <f t="shared" si="200"/>
        <v>-3.27</v>
      </c>
      <c r="AC728" s="52">
        <f t="shared" si="201"/>
        <v>-2.9699999999999998</v>
      </c>
      <c r="AD728" s="52">
        <f t="shared" si="202"/>
        <v>-3.3899999999999997</v>
      </c>
      <c r="AE728" s="52">
        <f t="shared" si="203"/>
        <v>-3.5599999999999996</v>
      </c>
      <c r="AF728" s="52">
        <f t="shared" si="204"/>
        <v>-2.5300000000000002</v>
      </c>
      <c r="AH728" s="52">
        <f t="shared" si="205"/>
        <v>0</v>
      </c>
      <c r="AI728" s="52">
        <f t="shared" si="206"/>
        <v>0</v>
      </c>
      <c r="AJ728" s="52">
        <f t="shared" si="207"/>
        <v>0</v>
      </c>
      <c r="AK728" s="52">
        <f t="shared" si="208"/>
        <v>0</v>
      </c>
      <c r="AL728" s="52">
        <f t="shared" si="209"/>
        <v>0</v>
      </c>
      <c r="AN728" s="52">
        <f t="shared" si="210"/>
        <v>0</v>
      </c>
      <c r="AO728" s="52">
        <f t="shared" si="211"/>
        <v>0</v>
      </c>
      <c r="AP728" s="52">
        <f t="shared" si="212"/>
        <v>0</v>
      </c>
      <c r="AQ728" s="52">
        <f t="shared" si="213"/>
        <v>0</v>
      </c>
      <c r="AR728" s="52">
        <f t="shared" si="214"/>
        <v>0</v>
      </c>
    </row>
    <row r="729" spans="1:44">
      <c r="A729" s="52">
        <v>198701</v>
      </c>
      <c r="B729" s="52">
        <v>12.51</v>
      </c>
      <c r="C729" s="52">
        <v>11.11</v>
      </c>
      <c r="D729" s="52">
        <v>9.07</v>
      </c>
      <c r="E729" s="52">
        <v>13.89</v>
      </c>
      <c r="F729" s="52">
        <v>13.22</v>
      </c>
      <c r="G729" s="52">
        <v>10.99</v>
      </c>
      <c r="H729" s="52">
        <v>12.47</v>
      </c>
      <c r="I729" s="52">
        <v>-1.8</v>
      </c>
      <c r="J729" s="52">
        <v>-3.17</v>
      </c>
      <c r="K729" s="52">
        <v>0.42</v>
      </c>
      <c r="L729" s="52">
        <f t="shared" si="198"/>
        <v>12.89</v>
      </c>
      <c r="M729" s="113">
        <f t="shared" si="199"/>
        <v>1987.0833333333333</v>
      </c>
      <c r="N729" s="52">
        <f t="shared" si="215"/>
        <v>20.85390916046023</v>
      </c>
      <c r="AA729" s="52">
        <v>198701</v>
      </c>
      <c r="AB729" s="52">
        <f t="shared" si="200"/>
        <v>12.47</v>
      </c>
      <c r="AC729" s="52">
        <f t="shared" si="201"/>
        <v>13.47</v>
      </c>
      <c r="AD729" s="52">
        <f t="shared" si="202"/>
        <v>10.57</v>
      </c>
      <c r="AE729" s="52">
        <f t="shared" si="203"/>
        <v>12.09</v>
      </c>
      <c r="AF729" s="52">
        <f t="shared" si="204"/>
        <v>8.65</v>
      </c>
      <c r="AH729" s="52">
        <f t="shared" si="205"/>
        <v>0</v>
      </c>
      <c r="AI729" s="52">
        <f t="shared" si="206"/>
        <v>0</v>
      </c>
      <c r="AJ729" s="52">
        <f t="shared" si="207"/>
        <v>0</v>
      </c>
      <c r="AK729" s="52">
        <f t="shared" si="208"/>
        <v>0</v>
      </c>
      <c r="AL729" s="52">
        <f t="shared" si="209"/>
        <v>0</v>
      </c>
      <c r="AN729" s="52">
        <f t="shared" si="210"/>
        <v>0</v>
      </c>
      <c r="AO729" s="52">
        <f t="shared" si="211"/>
        <v>0</v>
      </c>
      <c r="AP729" s="52">
        <f t="shared" si="212"/>
        <v>0</v>
      </c>
      <c r="AQ729" s="52">
        <f t="shared" si="213"/>
        <v>0</v>
      </c>
      <c r="AR729" s="52">
        <f t="shared" si="214"/>
        <v>0</v>
      </c>
    </row>
    <row r="730" spans="1:44">
      <c r="A730" s="52">
        <v>198702</v>
      </c>
      <c r="B730" s="52">
        <v>9.58</v>
      </c>
      <c r="C730" s="52">
        <v>6.77</v>
      </c>
      <c r="D730" s="52">
        <v>5.0599999999999996</v>
      </c>
      <c r="E730" s="52">
        <v>7.47</v>
      </c>
      <c r="F730" s="52">
        <v>3.44</v>
      </c>
      <c r="G730" s="52">
        <v>0.03</v>
      </c>
      <c r="H730" s="52">
        <v>4.3899999999999997</v>
      </c>
      <c r="I730" s="52">
        <v>3.49</v>
      </c>
      <c r="J730" s="52">
        <v>-5.98</v>
      </c>
      <c r="K730" s="52">
        <v>0.43</v>
      </c>
      <c r="L730" s="52">
        <f t="shared" si="198"/>
        <v>4.8199999999999994</v>
      </c>
      <c r="M730" s="113">
        <f t="shared" si="199"/>
        <v>1987.1666666666665</v>
      </c>
      <c r="N730" s="52">
        <f t="shared" si="215"/>
        <v>20.271358208969708</v>
      </c>
      <c r="AA730" s="52">
        <v>198702</v>
      </c>
      <c r="AB730" s="52">
        <f t="shared" si="200"/>
        <v>4.3899999999999997</v>
      </c>
      <c r="AC730" s="52">
        <f t="shared" si="201"/>
        <v>7.04</v>
      </c>
      <c r="AD730" s="52">
        <f t="shared" si="202"/>
        <v>-0.4</v>
      </c>
      <c r="AE730" s="52">
        <f t="shared" si="203"/>
        <v>9.15</v>
      </c>
      <c r="AF730" s="52">
        <f t="shared" si="204"/>
        <v>4.63</v>
      </c>
      <c r="AH730" s="52">
        <f t="shared" si="205"/>
        <v>0</v>
      </c>
      <c r="AI730" s="52">
        <f t="shared" si="206"/>
        <v>0</v>
      </c>
      <c r="AJ730" s="52">
        <f t="shared" si="207"/>
        <v>0</v>
      </c>
      <c r="AK730" s="52">
        <f t="shared" si="208"/>
        <v>0</v>
      </c>
      <c r="AL730" s="52">
        <f t="shared" si="209"/>
        <v>0</v>
      </c>
      <c r="AN730" s="52">
        <f t="shared" si="210"/>
        <v>0</v>
      </c>
      <c r="AO730" s="52">
        <f t="shared" si="211"/>
        <v>0</v>
      </c>
      <c r="AP730" s="52">
        <f t="shared" si="212"/>
        <v>0</v>
      </c>
      <c r="AQ730" s="52">
        <f t="shared" si="213"/>
        <v>0</v>
      </c>
      <c r="AR730" s="52">
        <f t="shared" si="214"/>
        <v>0</v>
      </c>
    </row>
    <row r="731" spans="1:44">
      <c r="A731" s="52">
        <v>198703</v>
      </c>
      <c r="B731" s="52">
        <v>1.31</v>
      </c>
      <c r="C731" s="52">
        <v>2.63</v>
      </c>
      <c r="D731" s="52">
        <v>3.68</v>
      </c>
      <c r="E731" s="52">
        <v>1.67</v>
      </c>
      <c r="F731" s="52">
        <v>2.27</v>
      </c>
      <c r="G731" s="52">
        <v>2.58</v>
      </c>
      <c r="H731" s="52">
        <v>1.64</v>
      </c>
      <c r="I731" s="52">
        <v>0.37</v>
      </c>
      <c r="J731" s="52">
        <v>1.64</v>
      </c>
      <c r="K731" s="52">
        <v>0.47</v>
      </c>
      <c r="L731" s="52">
        <f t="shared" si="198"/>
        <v>2.11</v>
      </c>
      <c r="M731" s="113">
        <f t="shared" si="199"/>
        <v>1987.2499999999998</v>
      </c>
      <c r="N731" s="52">
        <f t="shared" si="215"/>
        <v>19.962713424600558</v>
      </c>
      <c r="AA731" s="52">
        <v>198703</v>
      </c>
      <c r="AB731" s="52">
        <f t="shared" si="200"/>
        <v>1.64</v>
      </c>
      <c r="AC731" s="52">
        <f t="shared" si="201"/>
        <v>1.2</v>
      </c>
      <c r="AD731" s="52">
        <f t="shared" si="202"/>
        <v>2.1100000000000003</v>
      </c>
      <c r="AE731" s="52">
        <f t="shared" si="203"/>
        <v>0.84000000000000008</v>
      </c>
      <c r="AF731" s="52">
        <f t="shared" si="204"/>
        <v>3.21</v>
      </c>
      <c r="AH731" s="52">
        <f t="shared" si="205"/>
        <v>0</v>
      </c>
      <c r="AI731" s="52">
        <f t="shared" si="206"/>
        <v>0</v>
      </c>
      <c r="AJ731" s="52">
        <f t="shared" si="207"/>
        <v>0</v>
      </c>
      <c r="AK731" s="52">
        <f t="shared" si="208"/>
        <v>0</v>
      </c>
      <c r="AL731" s="52">
        <f t="shared" si="209"/>
        <v>0</v>
      </c>
      <c r="AN731" s="52">
        <f t="shared" si="210"/>
        <v>0</v>
      </c>
      <c r="AO731" s="52">
        <f t="shared" si="211"/>
        <v>0</v>
      </c>
      <c r="AP731" s="52">
        <f t="shared" si="212"/>
        <v>0</v>
      </c>
      <c r="AQ731" s="52">
        <f t="shared" si="213"/>
        <v>0</v>
      </c>
      <c r="AR731" s="52">
        <f t="shared" si="214"/>
        <v>0</v>
      </c>
    </row>
    <row r="732" spans="1:44">
      <c r="A732" s="52">
        <v>198704</v>
      </c>
      <c r="B732" s="52">
        <v>-2.69</v>
      </c>
      <c r="C732" s="52">
        <v>-3.01</v>
      </c>
      <c r="D732" s="52">
        <v>-3.66</v>
      </c>
      <c r="E732" s="52">
        <v>-1.84</v>
      </c>
      <c r="F732" s="52">
        <v>-0.94</v>
      </c>
      <c r="G732" s="52">
        <v>-1.5</v>
      </c>
      <c r="H732" s="52">
        <v>-2.11</v>
      </c>
      <c r="I732" s="52">
        <v>-1.69</v>
      </c>
      <c r="J732" s="52">
        <v>-0.32</v>
      </c>
      <c r="K732" s="52">
        <v>0.44</v>
      </c>
      <c r="L732" s="52">
        <f t="shared" si="198"/>
        <v>-1.67</v>
      </c>
      <c r="M732" s="113">
        <f t="shared" si="199"/>
        <v>1987.333333333333</v>
      </c>
      <c r="N732" s="52">
        <f t="shared" si="215"/>
        <v>20.095393411516888</v>
      </c>
      <c r="AA732" s="52">
        <v>198704</v>
      </c>
      <c r="AB732" s="52">
        <f t="shared" si="200"/>
        <v>-2.11</v>
      </c>
      <c r="AC732" s="52">
        <f t="shared" si="201"/>
        <v>-2.2800000000000002</v>
      </c>
      <c r="AD732" s="52">
        <f t="shared" si="202"/>
        <v>-1.94</v>
      </c>
      <c r="AE732" s="52">
        <f t="shared" si="203"/>
        <v>-3.13</v>
      </c>
      <c r="AF732" s="52">
        <f t="shared" si="204"/>
        <v>-4.1000000000000005</v>
      </c>
      <c r="AH732" s="52">
        <f t="shared" si="205"/>
        <v>0</v>
      </c>
      <c r="AI732" s="52">
        <f t="shared" si="206"/>
        <v>0</v>
      </c>
      <c r="AJ732" s="52">
        <f t="shared" si="207"/>
        <v>0</v>
      </c>
      <c r="AK732" s="52">
        <f t="shared" si="208"/>
        <v>0</v>
      </c>
      <c r="AL732" s="52">
        <f t="shared" si="209"/>
        <v>0</v>
      </c>
      <c r="AN732" s="52">
        <f t="shared" si="210"/>
        <v>0</v>
      </c>
      <c r="AO732" s="52">
        <f t="shared" si="211"/>
        <v>0</v>
      </c>
      <c r="AP732" s="52">
        <f t="shared" si="212"/>
        <v>0</v>
      </c>
      <c r="AQ732" s="52">
        <f t="shared" si="213"/>
        <v>0</v>
      </c>
      <c r="AR732" s="52">
        <f t="shared" si="214"/>
        <v>0</v>
      </c>
    </row>
    <row r="733" spans="1:44">
      <c r="A733" s="52">
        <v>198705</v>
      </c>
      <c r="B733" s="52">
        <v>-0.3</v>
      </c>
      <c r="C733" s="52">
        <v>0</v>
      </c>
      <c r="D733" s="52">
        <v>0.72</v>
      </c>
      <c r="E733" s="52">
        <v>1.47</v>
      </c>
      <c r="F733" s="52">
        <v>-0.18</v>
      </c>
      <c r="G733" s="52">
        <v>0.7</v>
      </c>
      <c r="H733" s="52">
        <v>0.11</v>
      </c>
      <c r="I733" s="52">
        <v>-0.52</v>
      </c>
      <c r="J733" s="52">
        <v>0.12</v>
      </c>
      <c r="K733" s="52">
        <v>0.38</v>
      </c>
      <c r="L733" s="52">
        <f t="shared" si="198"/>
        <v>0.49</v>
      </c>
      <c r="M733" s="113">
        <f t="shared" si="199"/>
        <v>1987.4166666666663</v>
      </c>
      <c r="N733" s="52">
        <f t="shared" si="215"/>
        <v>19.786675727964926</v>
      </c>
      <c r="AA733" s="52">
        <v>198705</v>
      </c>
      <c r="AB733" s="52">
        <f t="shared" si="200"/>
        <v>0.11</v>
      </c>
      <c r="AC733" s="52">
        <f t="shared" si="201"/>
        <v>1.0899999999999999</v>
      </c>
      <c r="AD733" s="52">
        <f t="shared" si="202"/>
        <v>0.31999999999999995</v>
      </c>
      <c r="AE733" s="52">
        <f t="shared" si="203"/>
        <v>-0.67999999999999994</v>
      </c>
      <c r="AF733" s="52">
        <f t="shared" si="204"/>
        <v>0.33999999999999997</v>
      </c>
      <c r="AH733" s="52">
        <f t="shared" si="205"/>
        <v>0</v>
      </c>
      <c r="AI733" s="52">
        <f t="shared" si="206"/>
        <v>0</v>
      </c>
      <c r="AJ733" s="52">
        <f t="shared" si="207"/>
        <v>0</v>
      </c>
      <c r="AK733" s="52">
        <f t="shared" si="208"/>
        <v>0</v>
      </c>
      <c r="AL733" s="52">
        <f t="shared" si="209"/>
        <v>0</v>
      </c>
      <c r="AN733" s="52">
        <f t="shared" si="210"/>
        <v>0</v>
      </c>
      <c r="AO733" s="52">
        <f t="shared" si="211"/>
        <v>0</v>
      </c>
      <c r="AP733" s="52">
        <f t="shared" si="212"/>
        <v>0</v>
      </c>
      <c r="AQ733" s="52">
        <f t="shared" si="213"/>
        <v>0</v>
      </c>
      <c r="AR733" s="52">
        <f t="shared" si="214"/>
        <v>0</v>
      </c>
    </row>
    <row r="734" spans="1:44">
      <c r="A734" s="52">
        <v>198706</v>
      </c>
      <c r="B734" s="52">
        <v>1.46</v>
      </c>
      <c r="C734" s="52">
        <v>3.21</v>
      </c>
      <c r="D734" s="52">
        <v>3.54</v>
      </c>
      <c r="E734" s="52">
        <v>4.6500000000000004</v>
      </c>
      <c r="F734" s="52">
        <v>5.44</v>
      </c>
      <c r="G734" s="52">
        <v>4.7</v>
      </c>
      <c r="H734" s="52">
        <v>3.94</v>
      </c>
      <c r="I734" s="52">
        <v>-2.19</v>
      </c>
      <c r="J734" s="52">
        <v>1.06</v>
      </c>
      <c r="K734" s="52">
        <v>0.48</v>
      </c>
      <c r="L734" s="52">
        <f t="shared" si="198"/>
        <v>4.42</v>
      </c>
      <c r="M734" s="113">
        <f t="shared" si="199"/>
        <v>1987.4999999999995</v>
      </c>
      <c r="N734" s="52">
        <f t="shared" si="215"/>
        <v>20.016043565100468</v>
      </c>
      <c r="AA734" s="52">
        <v>198706</v>
      </c>
      <c r="AB734" s="52">
        <f t="shared" si="200"/>
        <v>3.94</v>
      </c>
      <c r="AC734" s="52">
        <f t="shared" si="201"/>
        <v>4.17</v>
      </c>
      <c r="AD734" s="52">
        <f t="shared" si="202"/>
        <v>4.2200000000000006</v>
      </c>
      <c r="AE734" s="52">
        <f t="shared" si="203"/>
        <v>0.98</v>
      </c>
      <c r="AF734" s="52">
        <f t="shared" si="204"/>
        <v>3.06</v>
      </c>
      <c r="AH734" s="52">
        <f t="shared" si="205"/>
        <v>0</v>
      </c>
      <c r="AI734" s="52">
        <f t="shared" si="206"/>
        <v>0</v>
      </c>
      <c r="AJ734" s="52">
        <f t="shared" si="207"/>
        <v>0</v>
      </c>
      <c r="AK734" s="52">
        <f t="shared" si="208"/>
        <v>0</v>
      </c>
      <c r="AL734" s="52">
        <f t="shared" si="209"/>
        <v>0</v>
      </c>
      <c r="AN734" s="52">
        <f t="shared" si="210"/>
        <v>0</v>
      </c>
      <c r="AO734" s="52">
        <f t="shared" si="211"/>
        <v>0</v>
      </c>
      <c r="AP734" s="52">
        <f t="shared" si="212"/>
        <v>0</v>
      </c>
      <c r="AQ734" s="52">
        <f t="shared" si="213"/>
        <v>0</v>
      </c>
      <c r="AR734" s="52">
        <f t="shared" si="214"/>
        <v>0</v>
      </c>
    </row>
    <row r="735" spans="1:44">
      <c r="A735" s="52">
        <v>198707</v>
      </c>
      <c r="B735" s="52">
        <v>2.19</v>
      </c>
      <c r="C735" s="52">
        <v>3.29</v>
      </c>
      <c r="D735" s="52">
        <v>5.45</v>
      </c>
      <c r="E735" s="52">
        <v>5.58</v>
      </c>
      <c r="F735" s="52">
        <v>3.5</v>
      </c>
      <c r="G735" s="52">
        <v>3.74</v>
      </c>
      <c r="H735" s="52">
        <v>3.85</v>
      </c>
      <c r="I735" s="52">
        <v>-0.63</v>
      </c>
      <c r="J735" s="52">
        <v>0.71</v>
      </c>
      <c r="K735" s="52">
        <v>0.46</v>
      </c>
      <c r="L735" s="52">
        <f t="shared" si="198"/>
        <v>4.3100000000000005</v>
      </c>
      <c r="M735" s="113">
        <f t="shared" si="199"/>
        <v>1987.5833333333328</v>
      </c>
      <c r="N735" s="52">
        <f t="shared" si="215"/>
        <v>18.317403547644865</v>
      </c>
      <c r="AA735" s="52">
        <v>198707</v>
      </c>
      <c r="AB735" s="52">
        <f t="shared" si="200"/>
        <v>3.85</v>
      </c>
      <c r="AC735" s="52">
        <f t="shared" si="201"/>
        <v>5.12</v>
      </c>
      <c r="AD735" s="52">
        <f t="shared" si="202"/>
        <v>3.2800000000000002</v>
      </c>
      <c r="AE735" s="52">
        <f t="shared" si="203"/>
        <v>1.73</v>
      </c>
      <c r="AF735" s="52">
        <f t="shared" si="204"/>
        <v>4.99</v>
      </c>
      <c r="AH735" s="52">
        <f t="shared" si="205"/>
        <v>0</v>
      </c>
      <c r="AI735" s="52">
        <f t="shared" si="206"/>
        <v>0</v>
      </c>
      <c r="AJ735" s="52">
        <f t="shared" si="207"/>
        <v>0</v>
      </c>
      <c r="AK735" s="52">
        <f t="shared" si="208"/>
        <v>0</v>
      </c>
      <c r="AL735" s="52">
        <f t="shared" si="209"/>
        <v>0</v>
      </c>
      <c r="AN735" s="52">
        <f t="shared" si="210"/>
        <v>0</v>
      </c>
      <c r="AO735" s="52">
        <f t="shared" si="211"/>
        <v>0</v>
      </c>
      <c r="AP735" s="52">
        <f t="shared" si="212"/>
        <v>0</v>
      </c>
      <c r="AQ735" s="52">
        <f t="shared" si="213"/>
        <v>0</v>
      </c>
      <c r="AR735" s="52">
        <f t="shared" si="214"/>
        <v>0</v>
      </c>
    </row>
    <row r="736" spans="1:44">
      <c r="A736" s="52">
        <v>198708</v>
      </c>
      <c r="B736" s="52">
        <v>2.88</v>
      </c>
      <c r="C736" s="52">
        <v>3.77</v>
      </c>
      <c r="D736" s="52">
        <v>2.91</v>
      </c>
      <c r="E736" s="52">
        <v>4.68</v>
      </c>
      <c r="F736" s="52">
        <v>4.33</v>
      </c>
      <c r="G736" s="52">
        <v>2.77</v>
      </c>
      <c r="H736" s="52">
        <v>3.52</v>
      </c>
      <c r="I736" s="52">
        <v>-0.74</v>
      </c>
      <c r="J736" s="52">
        <v>-0.93</v>
      </c>
      <c r="K736" s="52">
        <v>0.47</v>
      </c>
      <c r="L736" s="52">
        <f t="shared" si="198"/>
        <v>3.99</v>
      </c>
      <c r="M736" s="113">
        <f t="shared" si="199"/>
        <v>1987.6666666666661</v>
      </c>
      <c r="N736" s="52">
        <f t="shared" si="215"/>
        <v>17.875517792881869</v>
      </c>
      <c r="AA736" s="52">
        <v>198708</v>
      </c>
      <c r="AB736" s="52">
        <f t="shared" si="200"/>
        <v>3.52</v>
      </c>
      <c r="AC736" s="52">
        <f t="shared" si="201"/>
        <v>4.21</v>
      </c>
      <c r="AD736" s="52">
        <f t="shared" si="202"/>
        <v>2.2999999999999998</v>
      </c>
      <c r="AE736" s="52">
        <f t="shared" si="203"/>
        <v>2.41</v>
      </c>
      <c r="AF736" s="52">
        <f t="shared" si="204"/>
        <v>2.4400000000000004</v>
      </c>
      <c r="AH736" s="52">
        <f t="shared" si="205"/>
        <v>0</v>
      </c>
      <c r="AI736" s="52">
        <f t="shared" si="206"/>
        <v>0</v>
      </c>
      <c r="AJ736" s="52">
        <f t="shared" si="207"/>
        <v>0</v>
      </c>
      <c r="AK736" s="52">
        <f t="shared" si="208"/>
        <v>0</v>
      </c>
      <c r="AL736" s="52">
        <f t="shared" si="209"/>
        <v>0</v>
      </c>
      <c r="AN736" s="52">
        <f t="shared" si="210"/>
        <v>0</v>
      </c>
      <c r="AO736" s="52">
        <f t="shared" si="211"/>
        <v>0</v>
      </c>
      <c r="AP736" s="52">
        <f t="shared" si="212"/>
        <v>0</v>
      </c>
      <c r="AQ736" s="52">
        <f t="shared" si="213"/>
        <v>0</v>
      </c>
      <c r="AR736" s="52">
        <f t="shared" si="214"/>
        <v>0</v>
      </c>
    </row>
    <row r="737" spans="1:44">
      <c r="A737" s="52">
        <v>198709</v>
      </c>
      <c r="B737" s="52">
        <v>-2.56</v>
      </c>
      <c r="C737" s="52">
        <v>-1.25</v>
      </c>
      <c r="D737" s="52">
        <v>-1.38</v>
      </c>
      <c r="E737" s="52">
        <v>-1.93</v>
      </c>
      <c r="F737" s="52">
        <v>-2.3199999999999998</v>
      </c>
      <c r="G737" s="52">
        <v>-2.54</v>
      </c>
      <c r="H737" s="52">
        <v>-2.59</v>
      </c>
      <c r="I737" s="52">
        <v>0.54</v>
      </c>
      <c r="J737" s="52">
        <v>0.28000000000000003</v>
      </c>
      <c r="K737" s="52">
        <v>0.45</v>
      </c>
      <c r="L737" s="52">
        <f t="shared" si="198"/>
        <v>-2.1399999999999997</v>
      </c>
      <c r="M737" s="113">
        <f t="shared" si="199"/>
        <v>1987.7499999999993</v>
      </c>
      <c r="N737" s="52">
        <f t="shared" si="215"/>
        <v>14.801895456018768</v>
      </c>
      <c r="AA737" s="52">
        <v>198709</v>
      </c>
      <c r="AB737" s="52">
        <f t="shared" si="200"/>
        <v>-2.59</v>
      </c>
      <c r="AC737" s="52">
        <f t="shared" si="201"/>
        <v>-2.38</v>
      </c>
      <c r="AD737" s="52">
        <f t="shared" si="202"/>
        <v>-2.99</v>
      </c>
      <c r="AE737" s="52">
        <f t="shared" si="203"/>
        <v>-3.0100000000000002</v>
      </c>
      <c r="AF737" s="52">
        <f t="shared" si="204"/>
        <v>-1.8299999999999998</v>
      </c>
      <c r="AH737" s="52">
        <f t="shared" si="205"/>
        <v>0</v>
      </c>
      <c r="AI737" s="52">
        <f t="shared" si="206"/>
        <v>0</v>
      </c>
      <c r="AJ737" s="52">
        <f t="shared" si="207"/>
        <v>0</v>
      </c>
      <c r="AK737" s="52">
        <f t="shared" si="208"/>
        <v>0</v>
      </c>
      <c r="AL737" s="52">
        <f t="shared" si="209"/>
        <v>0</v>
      </c>
      <c r="AN737" s="52">
        <f t="shared" si="210"/>
        <v>0</v>
      </c>
      <c r="AO737" s="52">
        <f t="shared" si="211"/>
        <v>0</v>
      </c>
      <c r="AP737" s="52">
        <f t="shared" si="212"/>
        <v>0</v>
      </c>
      <c r="AQ737" s="52">
        <f t="shared" si="213"/>
        <v>0</v>
      </c>
      <c r="AR737" s="52">
        <f t="shared" si="214"/>
        <v>0</v>
      </c>
    </row>
    <row r="738" spans="1:44">
      <c r="A738" s="52">
        <v>198710</v>
      </c>
      <c r="B738" s="52">
        <v>-32.39</v>
      </c>
      <c r="C738" s="52">
        <v>-27.92</v>
      </c>
      <c r="D738" s="52">
        <v>-27.73</v>
      </c>
      <c r="E738" s="52">
        <v>-23.18</v>
      </c>
      <c r="F738" s="52">
        <v>-20.22</v>
      </c>
      <c r="G738" s="52">
        <v>-19.37</v>
      </c>
      <c r="H738" s="52">
        <v>-23.24</v>
      </c>
      <c r="I738" s="52">
        <v>-8.42</v>
      </c>
      <c r="J738" s="52">
        <v>4.2300000000000004</v>
      </c>
      <c r="K738" s="52">
        <v>0.6</v>
      </c>
      <c r="L738" s="52">
        <f t="shared" si="198"/>
        <v>-22.639999999999997</v>
      </c>
      <c r="M738" s="113">
        <f t="shared" si="199"/>
        <v>1987.8333333333326</v>
      </c>
      <c r="N738" s="52">
        <f t="shared" si="215"/>
        <v>29.236271370275031</v>
      </c>
      <c r="AA738" s="52">
        <v>198710</v>
      </c>
      <c r="AB738" s="52">
        <f t="shared" si="200"/>
        <v>-23.24</v>
      </c>
      <c r="AC738" s="52">
        <f t="shared" si="201"/>
        <v>-23.78</v>
      </c>
      <c r="AD738" s="52">
        <f t="shared" si="202"/>
        <v>-19.970000000000002</v>
      </c>
      <c r="AE738" s="52">
        <f t="shared" si="203"/>
        <v>-32.99</v>
      </c>
      <c r="AF738" s="52">
        <f t="shared" si="204"/>
        <v>-28.330000000000002</v>
      </c>
      <c r="AH738" s="52">
        <f t="shared" si="205"/>
        <v>-23.24</v>
      </c>
      <c r="AI738" s="52">
        <f t="shared" si="206"/>
        <v>-23.78</v>
      </c>
      <c r="AJ738" s="52">
        <f t="shared" si="207"/>
        <v>-19.970000000000002</v>
      </c>
      <c r="AK738" s="52">
        <f t="shared" si="208"/>
        <v>-32.99</v>
      </c>
      <c r="AL738" s="52">
        <f t="shared" si="209"/>
        <v>-28.330000000000002</v>
      </c>
      <c r="AN738" s="52">
        <f t="shared" si="210"/>
        <v>-23.24</v>
      </c>
      <c r="AO738" s="52">
        <f t="shared" si="211"/>
        <v>-23.78</v>
      </c>
      <c r="AP738" s="52">
        <f t="shared" si="212"/>
        <v>-19.970000000000002</v>
      </c>
      <c r="AQ738" s="52">
        <f t="shared" si="213"/>
        <v>-32.99</v>
      </c>
      <c r="AR738" s="52">
        <f t="shared" si="214"/>
        <v>-28.330000000000002</v>
      </c>
    </row>
    <row r="739" spans="1:44">
      <c r="A739" s="52">
        <v>198711</v>
      </c>
      <c r="B739" s="52">
        <v>-6.66</v>
      </c>
      <c r="C739" s="52">
        <v>-3.98</v>
      </c>
      <c r="D739" s="52">
        <v>-3.5</v>
      </c>
      <c r="E739" s="52">
        <v>-8.8000000000000007</v>
      </c>
      <c r="F739" s="52">
        <v>-7.83</v>
      </c>
      <c r="G739" s="52">
        <v>-5.79</v>
      </c>
      <c r="H739" s="52">
        <v>-7.77</v>
      </c>
      <c r="I739" s="52">
        <v>2.76</v>
      </c>
      <c r="J739" s="52">
        <v>3.08</v>
      </c>
      <c r="K739" s="52">
        <v>0.35</v>
      </c>
      <c r="L739" s="52">
        <f t="shared" si="198"/>
        <v>-7.42</v>
      </c>
      <c r="M739" s="113">
        <f t="shared" si="199"/>
        <v>1987.9166666666658</v>
      </c>
      <c r="N739" s="52">
        <f t="shared" si="215"/>
        <v>30.193819355502661</v>
      </c>
      <c r="AA739" s="52">
        <v>198711</v>
      </c>
      <c r="AB739" s="52">
        <f t="shared" si="200"/>
        <v>-7.77</v>
      </c>
      <c r="AC739" s="52">
        <f t="shared" si="201"/>
        <v>-9.15</v>
      </c>
      <c r="AD739" s="52">
        <f t="shared" si="202"/>
        <v>-6.14</v>
      </c>
      <c r="AE739" s="52">
        <f t="shared" si="203"/>
        <v>-7.01</v>
      </c>
      <c r="AF739" s="52">
        <f t="shared" si="204"/>
        <v>-3.85</v>
      </c>
      <c r="AH739" s="52">
        <f t="shared" si="205"/>
        <v>0</v>
      </c>
      <c r="AI739" s="52">
        <f t="shared" si="206"/>
        <v>0</v>
      </c>
      <c r="AJ739" s="52">
        <f t="shared" si="207"/>
        <v>0</v>
      </c>
      <c r="AK739" s="52">
        <f t="shared" si="208"/>
        <v>0</v>
      </c>
      <c r="AL739" s="52">
        <f t="shared" si="209"/>
        <v>0</v>
      </c>
      <c r="AN739" s="52">
        <f t="shared" si="210"/>
        <v>0</v>
      </c>
      <c r="AO739" s="52">
        <f t="shared" si="211"/>
        <v>0</v>
      </c>
      <c r="AP739" s="52">
        <f t="shared" si="212"/>
        <v>0</v>
      </c>
      <c r="AQ739" s="52">
        <f t="shared" si="213"/>
        <v>0</v>
      </c>
      <c r="AR739" s="52">
        <f t="shared" si="214"/>
        <v>0</v>
      </c>
    </row>
    <row r="740" spans="1:44">
      <c r="A740" s="52">
        <v>198712</v>
      </c>
      <c r="B740" s="52">
        <v>9.2100000000000009</v>
      </c>
      <c r="C740" s="52">
        <v>7.01</v>
      </c>
      <c r="D740" s="52">
        <v>4.6100000000000003</v>
      </c>
      <c r="E740" s="52">
        <v>9.17</v>
      </c>
      <c r="F740" s="52">
        <v>6.38</v>
      </c>
      <c r="G740" s="52">
        <v>4.88</v>
      </c>
      <c r="H740" s="52">
        <v>6.81</v>
      </c>
      <c r="I740" s="52">
        <v>0.14000000000000001</v>
      </c>
      <c r="J740" s="52">
        <v>-4.45</v>
      </c>
      <c r="K740" s="52">
        <v>0.39</v>
      </c>
      <c r="L740" s="52">
        <f t="shared" si="198"/>
        <v>7.1999999999999993</v>
      </c>
      <c r="M740" s="113">
        <f t="shared" si="199"/>
        <v>1987.9999999999991</v>
      </c>
      <c r="N740" s="52">
        <f t="shared" si="215"/>
        <v>30.950951813826627</v>
      </c>
      <c r="AA740" s="52">
        <v>198712</v>
      </c>
      <c r="AB740" s="52">
        <f t="shared" si="200"/>
        <v>6.81</v>
      </c>
      <c r="AC740" s="52">
        <f t="shared" si="201"/>
        <v>8.7799999999999994</v>
      </c>
      <c r="AD740" s="52">
        <f t="shared" si="202"/>
        <v>4.49</v>
      </c>
      <c r="AE740" s="52">
        <f t="shared" si="203"/>
        <v>8.82</v>
      </c>
      <c r="AF740" s="52">
        <f t="shared" si="204"/>
        <v>4.2200000000000006</v>
      </c>
      <c r="AH740" s="52">
        <f t="shared" si="205"/>
        <v>0</v>
      </c>
      <c r="AI740" s="52">
        <f t="shared" si="206"/>
        <v>0</v>
      </c>
      <c r="AJ740" s="52">
        <f t="shared" si="207"/>
        <v>0</v>
      </c>
      <c r="AK740" s="52">
        <f t="shared" si="208"/>
        <v>0</v>
      </c>
      <c r="AL740" s="52">
        <f t="shared" si="209"/>
        <v>0</v>
      </c>
      <c r="AN740" s="52">
        <f t="shared" si="210"/>
        <v>0</v>
      </c>
      <c r="AO740" s="52">
        <f t="shared" si="211"/>
        <v>0</v>
      </c>
      <c r="AP740" s="52">
        <f t="shared" si="212"/>
        <v>0</v>
      </c>
      <c r="AQ740" s="52">
        <f t="shared" si="213"/>
        <v>0</v>
      </c>
      <c r="AR740" s="52">
        <f t="shared" si="214"/>
        <v>0</v>
      </c>
    </row>
    <row r="741" spans="1:44">
      <c r="A741" s="52">
        <v>198801</v>
      </c>
      <c r="B741" s="52">
        <v>2.19</v>
      </c>
      <c r="C741" s="52">
        <v>4.87</v>
      </c>
      <c r="D741" s="52">
        <v>6.56</v>
      </c>
      <c r="E741" s="52">
        <v>2.06</v>
      </c>
      <c r="F741" s="52">
        <v>5.64</v>
      </c>
      <c r="G741" s="52">
        <v>8.0299999999999994</v>
      </c>
      <c r="H741" s="52">
        <v>4.21</v>
      </c>
      <c r="I741" s="52">
        <v>-0.71</v>
      </c>
      <c r="J741" s="52">
        <v>5.17</v>
      </c>
      <c r="K741" s="52">
        <v>0.28999999999999998</v>
      </c>
      <c r="L741" s="52">
        <f t="shared" si="198"/>
        <v>4.5</v>
      </c>
      <c r="M741" s="113">
        <f t="shared" si="199"/>
        <v>1988.0833333333333</v>
      </c>
      <c r="N741" s="52">
        <f t="shared" si="215"/>
        <v>28.337057010211907</v>
      </c>
      <c r="AA741" s="52">
        <v>198801</v>
      </c>
      <c r="AB741" s="52">
        <f t="shared" si="200"/>
        <v>4.21</v>
      </c>
      <c r="AC741" s="52">
        <f t="shared" si="201"/>
        <v>1.77</v>
      </c>
      <c r="AD741" s="52">
        <f t="shared" si="202"/>
        <v>7.7399999999999993</v>
      </c>
      <c r="AE741" s="52">
        <f t="shared" si="203"/>
        <v>1.9</v>
      </c>
      <c r="AF741" s="52">
        <f t="shared" si="204"/>
        <v>6.27</v>
      </c>
      <c r="AH741" s="52">
        <f t="shared" si="205"/>
        <v>0</v>
      </c>
      <c r="AI741" s="52">
        <f t="shared" si="206"/>
        <v>0</v>
      </c>
      <c r="AJ741" s="52">
        <f t="shared" si="207"/>
        <v>0</v>
      </c>
      <c r="AK741" s="52">
        <f t="shared" si="208"/>
        <v>0</v>
      </c>
      <c r="AL741" s="52">
        <f t="shared" si="209"/>
        <v>0</v>
      </c>
      <c r="AN741" s="52">
        <f t="shared" si="210"/>
        <v>0</v>
      </c>
      <c r="AO741" s="52">
        <f t="shared" si="211"/>
        <v>0</v>
      </c>
      <c r="AP741" s="52">
        <f t="shared" si="212"/>
        <v>0</v>
      </c>
      <c r="AQ741" s="52">
        <f t="shared" si="213"/>
        <v>0</v>
      </c>
      <c r="AR741" s="52">
        <f t="shared" si="214"/>
        <v>0</v>
      </c>
    </row>
    <row r="742" spans="1:44">
      <c r="A742" s="52">
        <v>198802</v>
      </c>
      <c r="B742" s="52">
        <v>8.42</v>
      </c>
      <c r="C742" s="52">
        <v>7.98</v>
      </c>
      <c r="D742" s="52">
        <v>7.11</v>
      </c>
      <c r="E742" s="52">
        <v>5.42</v>
      </c>
      <c r="F742" s="52">
        <v>4.58</v>
      </c>
      <c r="G742" s="52">
        <v>3.45</v>
      </c>
      <c r="H742" s="52">
        <v>4.75</v>
      </c>
      <c r="I742" s="52">
        <v>3.35</v>
      </c>
      <c r="J742" s="52">
        <v>-1.65</v>
      </c>
      <c r="K742" s="52">
        <v>0.46</v>
      </c>
      <c r="L742" s="52">
        <f t="shared" si="198"/>
        <v>5.21</v>
      </c>
      <c r="M742" s="113">
        <f t="shared" si="199"/>
        <v>1988.1666666666665</v>
      </c>
      <c r="N742" s="52">
        <f t="shared" si="215"/>
        <v>28.408457127475899</v>
      </c>
      <c r="AA742" s="52">
        <v>198802</v>
      </c>
      <c r="AB742" s="52">
        <f t="shared" si="200"/>
        <v>4.75</v>
      </c>
      <c r="AC742" s="52">
        <f t="shared" si="201"/>
        <v>4.96</v>
      </c>
      <c r="AD742" s="52">
        <f t="shared" si="202"/>
        <v>2.99</v>
      </c>
      <c r="AE742" s="52">
        <f t="shared" si="203"/>
        <v>7.96</v>
      </c>
      <c r="AF742" s="52">
        <f t="shared" si="204"/>
        <v>6.65</v>
      </c>
      <c r="AH742" s="52">
        <f t="shared" si="205"/>
        <v>0</v>
      </c>
      <c r="AI742" s="52">
        <f t="shared" si="206"/>
        <v>0</v>
      </c>
      <c r="AJ742" s="52">
        <f t="shared" si="207"/>
        <v>0</v>
      </c>
      <c r="AK742" s="52">
        <f t="shared" si="208"/>
        <v>0</v>
      </c>
      <c r="AL742" s="52">
        <f t="shared" si="209"/>
        <v>0</v>
      </c>
      <c r="AN742" s="52">
        <f t="shared" si="210"/>
        <v>0</v>
      </c>
      <c r="AO742" s="52">
        <f t="shared" si="211"/>
        <v>0</v>
      </c>
      <c r="AP742" s="52">
        <f t="shared" si="212"/>
        <v>0</v>
      </c>
      <c r="AQ742" s="52">
        <f t="shared" si="213"/>
        <v>0</v>
      </c>
      <c r="AR742" s="52">
        <f t="shared" si="214"/>
        <v>0</v>
      </c>
    </row>
    <row r="743" spans="1:44">
      <c r="A743" s="52">
        <v>198803</v>
      </c>
      <c r="B743" s="52">
        <v>3.69</v>
      </c>
      <c r="C743" s="52">
        <v>3.88</v>
      </c>
      <c r="D743" s="52">
        <v>3.34</v>
      </c>
      <c r="E743" s="52">
        <v>-3.09</v>
      </c>
      <c r="F743" s="52">
        <v>-3.18</v>
      </c>
      <c r="G743" s="52">
        <v>-1.24</v>
      </c>
      <c r="H743" s="52">
        <v>-2.27</v>
      </c>
      <c r="I743" s="52">
        <v>6.14</v>
      </c>
      <c r="J743" s="52">
        <v>0.75</v>
      </c>
      <c r="K743" s="52">
        <v>0.44</v>
      </c>
      <c r="L743" s="52">
        <f t="shared" si="198"/>
        <v>-1.83</v>
      </c>
      <c r="M743" s="113">
        <f t="shared" si="199"/>
        <v>1988.2499999999998</v>
      </c>
      <c r="N743" s="52">
        <f t="shared" si="215"/>
        <v>28.345136988716259</v>
      </c>
      <c r="AA743" s="52">
        <v>198803</v>
      </c>
      <c r="AB743" s="52">
        <f t="shared" si="200"/>
        <v>-2.27</v>
      </c>
      <c r="AC743" s="52">
        <f t="shared" si="201"/>
        <v>-3.53</v>
      </c>
      <c r="AD743" s="52">
        <f t="shared" si="202"/>
        <v>-1.68</v>
      </c>
      <c r="AE743" s="52">
        <f t="shared" si="203"/>
        <v>3.25</v>
      </c>
      <c r="AF743" s="52">
        <f t="shared" si="204"/>
        <v>2.9</v>
      </c>
      <c r="AH743" s="52">
        <f t="shared" si="205"/>
        <v>0</v>
      </c>
      <c r="AI743" s="52">
        <f t="shared" si="206"/>
        <v>0</v>
      </c>
      <c r="AJ743" s="52">
        <f t="shared" si="207"/>
        <v>0</v>
      </c>
      <c r="AK743" s="52">
        <f t="shared" si="208"/>
        <v>0</v>
      </c>
      <c r="AL743" s="52">
        <f t="shared" si="209"/>
        <v>0</v>
      </c>
      <c r="AN743" s="52">
        <f t="shared" si="210"/>
        <v>0</v>
      </c>
      <c r="AO743" s="52">
        <f t="shared" si="211"/>
        <v>0</v>
      </c>
      <c r="AP743" s="52">
        <f t="shared" si="212"/>
        <v>0</v>
      </c>
      <c r="AQ743" s="52">
        <f t="shared" si="213"/>
        <v>0</v>
      </c>
      <c r="AR743" s="52">
        <f t="shared" si="214"/>
        <v>0</v>
      </c>
    </row>
    <row r="744" spans="1:44">
      <c r="A744" s="52">
        <v>198804</v>
      </c>
      <c r="B744" s="52">
        <v>1.37</v>
      </c>
      <c r="C744" s="52">
        <v>1.94</v>
      </c>
      <c r="D744" s="52">
        <v>2.54</v>
      </c>
      <c r="E744" s="52">
        <v>-0.65</v>
      </c>
      <c r="F744" s="52">
        <v>2.08</v>
      </c>
      <c r="G744" s="52">
        <v>1.54</v>
      </c>
      <c r="H744" s="52">
        <v>0.56000000000000005</v>
      </c>
      <c r="I744" s="52">
        <v>0.96</v>
      </c>
      <c r="J744" s="52">
        <v>1.68</v>
      </c>
      <c r="K744" s="52">
        <v>0.46</v>
      </c>
      <c r="L744" s="52">
        <f t="shared" si="198"/>
        <v>1.02</v>
      </c>
      <c r="M744" s="113">
        <f t="shared" si="199"/>
        <v>1988.333333333333</v>
      </c>
      <c r="N744" s="52">
        <f t="shared" si="215"/>
        <v>28.346464265647594</v>
      </c>
      <c r="AA744" s="52">
        <v>198804</v>
      </c>
      <c r="AB744" s="52">
        <f t="shared" si="200"/>
        <v>0.56000000000000005</v>
      </c>
      <c r="AC744" s="52">
        <f t="shared" si="201"/>
        <v>-1.1100000000000001</v>
      </c>
      <c r="AD744" s="52">
        <f t="shared" si="202"/>
        <v>1.08</v>
      </c>
      <c r="AE744" s="52">
        <f t="shared" si="203"/>
        <v>0.91000000000000014</v>
      </c>
      <c r="AF744" s="52">
        <f t="shared" si="204"/>
        <v>2.08</v>
      </c>
      <c r="AH744" s="52">
        <f t="shared" si="205"/>
        <v>0</v>
      </c>
      <c r="AI744" s="52">
        <f t="shared" si="206"/>
        <v>0</v>
      </c>
      <c r="AJ744" s="52">
        <f t="shared" si="207"/>
        <v>0</v>
      </c>
      <c r="AK744" s="52">
        <f t="shared" si="208"/>
        <v>0</v>
      </c>
      <c r="AL744" s="52">
        <f t="shared" si="209"/>
        <v>0</v>
      </c>
      <c r="AN744" s="52">
        <f t="shared" si="210"/>
        <v>0</v>
      </c>
      <c r="AO744" s="52">
        <f t="shared" si="211"/>
        <v>0</v>
      </c>
      <c r="AP744" s="52">
        <f t="shared" si="212"/>
        <v>0</v>
      </c>
      <c r="AQ744" s="52">
        <f t="shared" si="213"/>
        <v>0</v>
      </c>
      <c r="AR744" s="52">
        <f t="shared" si="214"/>
        <v>0</v>
      </c>
    </row>
    <row r="745" spans="1:44">
      <c r="A745" s="52">
        <v>198805</v>
      </c>
      <c r="B745" s="52">
        <v>-2.92</v>
      </c>
      <c r="C745" s="52">
        <v>-1.78</v>
      </c>
      <c r="D745" s="52">
        <v>-0.48</v>
      </c>
      <c r="E745" s="52">
        <v>0</v>
      </c>
      <c r="F745" s="52">
        <v>0.63</v>
      </c>
      <c r="G745" s="52">
        <v>2.13</v>
      </c>
      <c r="H745" s="52">
        <v>-0.28999999999999998</v>
      </c>
      <c r="I745" s="52">
        <v>-2.65</v>
      </c>
      <c r="J745" s="52">
        <v>2.2799999999999998</v>
      </c>
      <c r="K745" s="52">
        <v>0.51</v>
      </c>
      <c r="L745" s="52">
        <f t="shared" si="198"/>
        <v>0.22000000000000003</v>
      </c>
      <c r="M745" s="113">
        <f t="shared" si="199"/>
        <v>1988.4166666666663</v>
      </c>
      <c r="N745" s="52">
        <f t="shared" si="215"/>
        <v>28.337175069316466</v>
      </c>
      <c r="AA745" s="52">
        <v>198805</v>
      </c>
      <c r="AB745" s="52">
        <f t="shared" si="200"/>
        <v>-0.28999999999999998</v>
      </c>
      <c r="AC745" s="52">
        <f t="shared" si="201"/>
        <v>-0.51</v>
      </c>
      <c r="AD745" s="52">
        <f t="shared" si="202"/>
        <v>1.6199999999999999</v>
      </c>
      <c r="AE745" s="52">
        <f t="shared" si="203"/>
        <v>-3.4299999999999997</v>
      </c>
      <c r="AF745" s="52">
        <f t="shared" si="204"/>
        <v>-0.99</v>
      </c>
      <c r="AH745" s="52">
        <f t="shared" si="205"/>
        <v>0</v>
      </c>
      <c r="AI745" s="52">
        <f t="shared" si="206"/>
        <v>0</v>
      </c>
      <c r="AJ745" s="52">
        <f t="shared" si="207"/>
        <v>0</v>
      </c>
      <c r="AK745" s="52">
        <f t="shared" si="208"/>
        <v>0</v>
      </c>
      <c r="AL745" s="52">
        <f t="shared" si="209"/>
        <v>0</v>
      </c>
      <c r="AN745" s="52">
        <f t="shared" si="210"/>
        <v>0</v>
      </c>
      <c r="AO745" s="52">
        <f t="shared" si="211"/>
        <v>0</v>
      </c>
      <c r="AP745" s="52">
        <f t="shared" si="212"/>
        <v>0</v>
      </c>
      <c r="AQ745" s="52">
        <f t="shared" si="213"/>
        <v>0</v>
      </c>
      <c r="AR745" s="52">
        <f t="shared" si="214"/>
        <v>0</v>
      </c>
    </row>
    <row r="746" spans="1:44">
      <c r="A746" s="52">
        <v>198806</v>
      </c>
      <c r="B746" s="52">
        <v>7.61</v>
      </c>
      <c r="C746" s="52">
        <v>6.89</v>
      </c>
      <c r="D746" s="52">
        <v>6.19</v>
      </c>
      <c r="E746" s="52">
        <v>4.7699999999999996</v>
      </c>
      <c r="F746" s="52">
        <v>5.65</v>
      </c>
      <c r="G746" s="52">
        <v>3.97</v>
      </c>
      <c r="H746" s="52">
        <v>4.79</v>
      </c>
      <c r="I746" s="52">
        <v>2.1</v>
      </c>
      <c r="J746" s="52">
        <v>-1.1100000000000001</v>
      </c>
      <c r="K746" s="52">
        <v>0.49</v>
      </c>
      <c r="L746" s="52">
        <f t="shared" si="198"/>
        <v>5.28</v>
      </c>
      <c r="M746" s="113">
        <f t="shared" si="199"/>
        <v>1988.4999999999995</v>
      </c>
      <c r="N746" s="52">
        <f t="shared" si="215"/>
        <v>28.50160745068122</v>
      </c>
      <c r="AA746" s="52">
        <v>198806</v>
      </c>
      <c r="AB746" s="52">
        <f t="shared" si="200"/>
        <v>4.79</v>
      </c>
      <c r="AC746" s="52">
        <f t="shared" si="201"/>
        <v>4.2799999999999994</v>
      </c>
      <c r="AD746" s="52">
        <f t="shared" si="202"/>
        <v>3.4800000000000004</v>
      </c>
      <c r="AE746" s="52">
        <f t="shared" si="203"/>
        <v>7.12</v>
      </c>
      <c r="AF746" s="52">
        <f t="shared" si="204"/>
        <v>5.7</v>
      </c>
      <c r="AH746" s="52">
        <f t="shared" si="205"/>
        <v>0</v>
      </c>
      <c r="AI746" s="52">
        <f t="shared" si="206"/>
        <v>0</v>
      </c>
      <c r="AJ746" s="52">
        <f t="shared" si="207"/>
        <v>0</v>
      </c>
      <c r="AK746" s="52">
        <f t="shared" si="208"/>
        <v>0</v>
      </c>
      <c r="AL746" s="52">
        <f t="shared" si="209"/>
        <v>0</v>
      </c>
      <c r="AN746" s="52">
        <f t="shared" si="210"/>
        <v>0</v>
      </c>
      <c r="AO746" s="52">
        <f t="shared" si="211"/>
        <v>0</v>
      </c>
      <c r="AP746" s="52">
        <f t="shared" si="212"/>
        <v>0</v>
      </c>
      <c r="AQ746" s="52">
        <f t="shared" si="213"/>
        <v>0</v>
      </c>
      <c r="AR746" s="52">
        <f t="shared" si="214"/>
        <v>0</v>
      </c>
    </row>
    <row r="747" spans="1:44">
      <c r="A747" s="52">
        <v>198807</v>
      </c>
      <c r="B747" s="52">
        <v>-2.44</v>
      </c>
      <c r="C747" s="52">
        <v>-0.09</v>
      </c>
      <c r="D747" s="52">
        <v>0.32</v>
      </c>
      <c r="E747" s="52">
        <v>-1.54</v>
      </c>
      <c r="F747" s="52">
        <v>-0.3</v>
      </c>
      <c r="G747" s="52">
        <v>0.22</v>
      </c>
      <c r="H747" s="52">
        <v>-1.25</v>
      </c>
      <c r="I747" s="52">
        <v>-0.2</v>
      </c>
      <c r="J747" s="52">
        <v>2.27</v>
      </c>
      <c r="K747" s="52">
        <v>0.51</v>
      </c>
      <c r="L747" s="52">
        <f t="shared" si="198"/>
        <v>-0.74</v>
      </c>
      <c r="M747" s="113">
        <f t="shared" si="199"/>
        <v>1988.5833333333328</v>
      </c>
      <c r="N747" s="52">
        <f t="shared" si="215"/>
        <v>28.078451621386556</v>
      </c>
      <c r="AA747" s="52">
        <v>198807</v>
      </c>
      <c r="AB747" s="52">
        <f t="shared" si="200"/>
        <v>-1.25</v>
      </c>
      <c r="AC747" s="52">
        <f t="shared" si="201"/>
        <v>-2.0499999999999998</v>
      </c>
      <c r="AD747" s="52">
        <f t="shared" si="202"/>
        <v>-0.29000000000000004</v>
      </c>
      <c r="AE747" s="52">
        <f t="shared" si="203"/>
        <v>-2.95</v>
      </c>
      <c r="AF747" s="52">
        <f t="shared" si="204"/>
        <v>-0.19</v>
      </c>
      <c r="AH747" s="52">
        <f t="shared" si="205"/>
        <v>0</v>
      </c>
      <c r="AI747" s="52">
        <f t="shared" si="206"/>
        <v>0</v>
      </c>
      <c r="AJ747" s="52">
        <f t="shared" si="207"/>
        <v>0</v>
      </c>
      <c r="AK747" s="52">
        <f t="shared" si="208"/>
        <v>0</v>
      </c>
      <c r="AL747" s="52">
        <f t="shared" si="209"/>
        <v>0</v>
      </c>
      <c r="AN747" s="52">
        <f t="shared" si="210"/>
        <v>0</v>
      </c>
      <c r="AO747" s="52">
        <f t="shared" si="211"/>
        <v>0</v>
      </c>
      <c r="AP747" s="52">
        <f t="shared" si="212"/>
        <v>0</v>
      </c>
      <c r="AQ747" s="52">
        <f t="shared" si="213"/>
        <v>0</v>
      </c>
      <c r="AR747" s="52">
        <f t="shared" si="214"/>
        <v>0</v>
      </c>
    </row>
    <row r="748" spans="1:44">
      <c r="A748" s="52">
        <v>198808</v>
      </c>
      <c r="B748" s="52">
        <v>-4.05</v>
      </c>
      <c r="C748" s="52">
        <v>-1.69</v>
      </c>
      <c r="D748" s="52">
        <v>-1.41</v>
      </c>
      <c r="E748" s="52">
        <v>-2.88</v>
      </c>
      <c r="F748" s="52">
        <v>-3.15</v>
      </c>
      <c r="G748" s="52">
        <v>-1.37</v>
      </c>
      <c r="H748" s="52">
        <v>-3.31</v>
      </c>
      <c r="I748" s="52">
        <v>0.08</v>
      </c>
      <c r="J748" s="52">
        <v>2.08</v>
      </c>
      <c r="K748" s="52">
        <v>0.59</v>
      </c>
      <c r="L748" s="52">
        <f t="shared" si="198"/>
        <v>-2.72</v>
      </c>
      <c r="M748" s="113">
        <f t="shared" si="199"/>
        <v>1988.6666666666661</v>
      </c>
      <c r="N748" s="52">
        <f t="shared" si="215"/>
        <v>27.689996881053041</v>
      </c>
      <c r="AA748" s="52">
        <v>198808</v>
      </c>
      <c r="AB748" s="52">
        <f t="shared" si="200"/>
        <v>-3.31</v>
      </c>
      <c r="AC748" s="52">
        <f t="shared" si="201"/>
        <v>-3.4699999999999998</v>
      </c>
      <c r="AD748" s="52">
        <f t="shared" si="202"/>
        <v>-1.96</v>
      </c>
      <c r="AE748" s="52">
        <f t="shared" si="203"/>
        <v>-4.6399999999999997</v>
      </c>
      <c r="AF748" s="52">
        <f t="shared" si="204"/>
        <v>-2</v>
      </c>
      <c r="AH748" s="52">
        <f t="shared" si="205"/>
        <v>0</v>
      </c>
      <c r="AI748" s="52">
        <f t="shared" si="206"/>
        <v>0</v>
      </c>
      <c r="AJ748" s="52">
        <f t="shared" si="207"/>
        <v>0</v>
      </c>
      <c r="AK748" s="52">
        <f t="shared" si="208"/>
        <v>0</v>
      </c>
      <c r="AL748" s="52">
        <f t="shared" si="209"/>
        <v>0</v>
      </c>
      <c r="AN748" s="52">
        <f t="shared" si="210"/>
        <v>0</v>
      </c>
      <c r="AO748" s="52">
        <f t="shared" si="211"/>
        <v>0</v>
      </c>
      <c r="AP748" s="52">
        <f t="shared" si="212"/>
        <v>0</v>
      </c>
      <c r="AQ748" s="52">
        <f t="shared" si="213"/>
        <v>0</v>
      </c>
      <c r="AR748" s="52">
        <f t="shared" si="214"/>
        <v>0</v>
      </c>
    </row>
    <row r="749" spans="1:44">
      <c r="A749" s="52">
        <v>198809</v>
      </c>
      <c r="B749" s="52">
        <v>2.68</v>
      </c>
      <c r="C749" s="52">
        <v>2.95</v>
      </c>
      <c r="D749" s="52">
        <v>2.76</v>
      </c>
      <c r="E749" s="52">
        <v>5.08</v>
      </c>
      <c r="F749" s="52">
        <v>3.48</v>
      </c>
      <c r="G749" s="52">
        <v>3.62</v>
      </c>
      <c r="H749" s="52">
        <v>3.3</v>
      </c>
      <c r="I749" s="52">
        <v>-1.27</v>
      </c>
      <c r="J749" s="52">
        <v>-0.69</v>
      </c>
      <c r="K749" s="52">
        <v>0.62</v>
      </c>
      <c r="L749" s="52">
        <f t="shared" si="198"/>
        <v>3.92</v>
      </c>
      <c r="M749" s="113">
        <f t="shared" si="199"/>
        <v>1988.7499999999993</v>
      </c>
      <c r="N749" s="52">
        <f t="shared" si="215"/>
        <v>28.09152881046332</v>
      </c>
      <c r="AA749" s="52">
        <v>198809</v>
      </c>
      <c r="AB749" s="52">
        <f t="shared" si="200"/>
        <v>3.3</v>
      </c>
      <c r="AC749" s="52">
        <f t="shared" si="201"/>
        <v>4.46</v>
      </c>
      <c r="AD749" s="52">
        <f t="shared" si="202"/>
        <v>3</v>
      </c>
      <c r="AE749" s="52">
        <f t="shared" si="203"/>
        <v>2.06</v>
      </c>
      <c r="AF749" s="52">
        <f t="shared" si="204"/>
        <v>2.1399999999999997</v>
      </c>
      <c r="AH749" s="52">
        <f t="shared" si="205"/>
        <v>0</v>
      </c>
      <c r="AI749" s="52">
        <f t="shared" si="206"/>
        <v>0</v>
      </c>
      <c r="AJ749" s="52">
        <f t="shared" si="207"/>
        <v>0</v>
      </c>
      <c r="AK749" s="52">
        <f t="shared" si="208"/>
        <v>0</v>
      </c>
      <c r="AL749" s="52">
        <f t="shared" si="209"/>
        <v>0</v>
      </c>
      <c r="AN749" s="52">
        <f t="shared" si="210"/>
        <v>0</v>
      </c>
      <c r="AO749" s="52">
        <f t="shared" si="211"/>
        <v>0</v>
      </c>
      <c r="AP749" s="52">
        <f t="shared" si="212"/>
        <v>0</v>
      </c>
      <c r="AQ749" s="52">
        <f t="shared" si="213"/>
        <v>0</v>
      </c>
      <c r="AR749" s="52">
        <f t="shared" si="214"/>
        <v>0</v>
      </c>
    </row>
    <row r="750" spans="1:44">
      <c r="A750" s="52">
        <v>198810</v>
      </c>
      <c r="B750" s="52">
        <v>-2.02</v>
      </c>
      <c r="C750" s="52">
        <v>-0.05</v>
      </c>
      <c r="D750" s="52">
        <v>0.6</v>
      </c>
      <c r="E750" s="52">
        <v>2.2799999999999998</v>
      </c>
      <c r="F750" s="52">
        <v>1.92</v>
      </c>
      <c r="G750" s="52">
        <v>3.02</v>
      </c>
      <c r="H750" s="52">
        <v>1.1499999999999999</v>
      </c>
      <c r="I750" s="52">
        <v>-2.9</v>
      </c>
      <c r="J750" s="52">
        <v>1.68</v>
      </c>
      <c r="K750" s="52">
        <v>0.61</v>
      </c>
      <c r="L750" s="52">
        <f t="shared" si="198"/>
        <v>1.7599999999999998</v>
      </c>
      <c r="M750" s="113">
        <f t="shared" si="199"/>
        <v>1988.8333333333326</v>
      </c>
      <c r="N750" s="52">
        <f t="shared" si="215"/>
        <v>14.425590896988334</v>
      </c>
      <c r="AA750" s="52">
        <v>198810</v>
      </c>
      <c r="AB750" s="52">
        <f t="shared" si="200"/>
        <v>1.1499999999999999</v>
      </c>
      <c r="AC750" s="52">
        <f t="shared" si="201"/>
        <v>1.67</v>
      </c>
      <c r="AD750" s="52">
        <f t="shared" si="202"/>
        <v>2.41</v>
      </c>
      <c r="AE750" s="52">
        <f t="shared" si="203"/>
        <v>-2.63</v>
      </c>
      <c r="AF750" s="52">
        <f t="shared" si="204"/>
        <v>-1.0000000000000009E-2</v>
      </c>
      <c r="AH750" s="52">
        <f t="shared" si="205"/>
        <v>0</v>
      </c>
      <c r="AI750" s="52">
        <f t="shared" si="206"/>
        <v>0</v>
      </c>
      <c r="AJ750" s="52">
        <f t="shared" si="207"/>
        <v>0</v>
      </c>
      <c r="AK750" s="52">
        <f t="shared" si="208"/>
        <v>0</v>
      </c>
      <c r="AL750" s="52">
        <f t="shared" si="209"/>
        <v>0</v>
      </c>
      <c r="AN750" s="52">
        <f t="shared" si="210"/>
        <v>0</v>
      </c>
      <c r="AO750" s="52">
        <f t="shared" si="211"/>
        <v>0</v>
      </c>
      <c r="AP750" s="52">
        <f t="shared" si="212"/>
        <v>0</v>
      </c>
      <c r="AQ750" s="52">
        <f t="shared" si="213"/>
        <v>0</v>
      </c>
      <c r="AR750" s="52">
        <f t="shared" si="214"/>
        <v>0</v>
      </c>
    </row>
    <row r="751" spans="1:44">
      <c r="A751" s="52">
        <v>198811</v>
      </c>
      <c r="B751" s="52">
        <v>-3.87</v>
      </c>
      <c r="C751" s="52">
        <v>-2.58</v>
      </c>
      <c r="D751" s="52">
        <v>-2.64</v>
      </c>
      <c r="E751" s="52">
        <v>-1.67</v>
      </c>
      <c r="F751" s="52">
        <v>-1.86</v>
      </c>
      <c r="G751" s="52">
        <v>-0.35</v>
      </c>
      <c r="H751" s="52">
        <v>-2.29</v>
      </c>
      <c r="I751" s="52">
        <v>-1.73</v>
      </c>
      <c r="J751" s="52">
        <v>1.27</v>
      </c>
      <c r="K751" s="52">
        <v>0.56999999999999995</v>
      </c>
      <c r="L751" s="52">
        <f t="shared" si="198"/>
        <v>-1.7200000000000002</v>
      </c>
      <c r="M751" s="113">
        <f t="shared" si="199"/>
        <v>1988.9166666666658</v>
      </c>
      <c r="N751" s="52">
        <f t="shared" si="215"/>
        <v>11.601119068278008</v>
      </c>
      <c r="AA751" s="52">
        <v>198811</v>
      </c>
      <c r="AB751" s="52">
        <f t="shared" si="200"/>
        <v>-2.29</v>
      </c>
      <c r="AC751" s="52">
        <f t="shared" si="201"/>
        <v>-2.2399999999999998</v>
      </c>
      <c r="AD751" s="52">
        <f t="shared" si="202"/>
        <v>-0.91999999999999993</v>
      </c>
      <c r="AE751" s="52">
        <f t="shared" si="203"/>
        <v>-4.4400000000000004</v>
      </c>
      <c r="AF751" s="52">
        <f t="shared" si="204"/>
        <v>-3.21</v>
      </c>
      <c r="AH751" s="52">
        <f t="shared" si="205"/>
        <v>0</v>
      </c>
      <c r="AI751" s="52">
        <f t="shared" si="206"/>
        <v>0</v>
      </c>
      <c r="AJ751" s="52">
        <f t="shared" si="207"/>
        <v>0</v>
      </c>
      <c r="AK751" s="52">
        <f t="shared" si="208"/>
        <v>0</v>
      </c>
      <c r="AL751" s="52">
        <f t="shared" si="209"/>
        <v>0</v>
      </c>
      <c r="AN751" s="52">
        <f t="shared" si="210"/>
        <v>0</v>
      </c>
      <c r="AO751" s="52">
        <f t="shared" si="211"/>
        <v>0</v>
      </c>
      <c r="AP751" s="52">
        <f t="shared" si="212"/>
        <v>0</v>
      </c>
      <c r="AQ751" s="52">
        <f t="shared" si="213"/>
        <v>0</v>
      </c>
      <c r="AR751" s="52">
        <f t="shared" si="214"/>
        <v>0</v>
      </c>
    </row>
    <row r="752" spans="1:44">
      <c r="A752" s="52">
        <v>198812</v>
      </c>
      <c r="B752" s="52">
        <v>4.0599999999999996</v>
      </c>
      <c r="C752" s="52">
        <v>3.87</v>
      </c>
      <c r="D752" s="52">
        <v>2.99</v>
      </c>
      <c r="E752" s="52">
        <v>2.77</v>
      </c>
      <c r="F752" s="52">
        <v>1.59</v>
      </c>
      <c r="G752" s="52">
        <v>0.75</v>
      </c>
      <c r="H752" s="52">
        <v>1.49</v>
      </c>
      <c r="I752" s="52">
        <v>1.94</v>
      </c>
      <c r="J752" s="52">
        <v>-1.55</v>
      </c>
      <c r="K752" s="52">
        <v>0.63</v>
      </c>
      <c r="L752" s="52">
        <f t="shared" si="198"/>
        <v>2.12</v>
      </c>
      <c r="M752" s="113">
        <f t="shared" si="199"/>
        <v>1988.9999999999991</v>
      </c>
      <c r="N752" s="52">
        <f t="shared" si="215"/>
        <v>9.9736635012598889</v>
      </c>
      <c r="AA752" s="52">
        <v>198812</v>
      </c>
      <c r="AB752" s="52">
        <f t="shared" si="200"/>
        <v>1.49</v>
      </c>
      <c r="AC752" s="52">
        <f t="shared" si="201"/>
        <v>2.14</v>
      </c>
      <c r="AD752" s="52">
        <f t="shared" si="202"/>
        <v>0.12</v>
      </c>
      <c r="AE752" s="52">
        <f t="shared" si="203"/>
        <v>3.4299999999999997</v>
      </c>
      <c r="AF752" s="52">
        <f t="shared" si="204"/>
        <v>2.3600000000000003</v>
      </c>
      <c r="AH752" s="52">
        <f t="shared" si="205"/>
        <v>0</v>
      </c>
      <c r="AI752" s="52">
        <f t="shared" si="206"/>
        <v>0</v>
      </c>
      <c r="AJ752" s="52">
        <f t="shared" si="207"/>
        <v>0</v>
      </c>
      <c r="AK752" s="52">
        <f t="shared" si="208"/>
        <v>0</v>
      </c>
      <c r="AL752" s="52">
        <f t="shared" si="209"/>
        <v>0</v>
      </c>
      <c r="AN752" s="52">
        <f t="shared" si="210"/>
        <v>0</v>
      </c>
      <c r="AO752" s="52">
        <f t="shared" si="211"/>
        <v>0</v>
      </c>
      <c r="AP752" s="52">
        <f t="shared" si="212"/>
        <v>0</v>
      </c>
      <c r="AQ752" s="52">
        <f t="shared" si="213"/>
        <v>0</v>
      </c>
      <c r="AR752" s="52">
        <f t="shared" si="214"/>
        <v>0</v>
      </c>
    </row>
    <row r="753" spans="1:44">
      <c r="A753" s="52">
        <v>198901</v>
      </c>
      <c r="B753" s="52">
        <v>4.3499999999999996</v>
      </c>
      <c r="C753" s="52">
        <v>4.5</v>
      </c>
      <c r="D753" s="52">
        <v>5.44</v>
      </c>
      <c r="E753" s="52">
        <v>7.07</v>
      </c>
      <c r="F753" s="52">
        <v>6.57</v>
      </c>
      <c r="G753" s="52">
        <v>7.04</v>
      </c>
      <c r="H753" s="52">
        <v>6.1</v>
      </c>
      <c r="I753" s="52">
        <v>-2.13</v>
      </c>
      <c r="J753" s="52">
        <v>0.53</v>
      </c>
      <c r="K753" s="52">
        <v>0.55000000000000004</v>
      </c>
      <c r="L753" s="52">
        <f t="shared" si="198"/>
        <v>6.6499999999999995</v>
      </c>
      <c r="M753" s="113">
        <f t="shared" si="199"/>
        <v>1989.0833333333333</v>
      </c>
      <c r="N753" s="52">
        <f t="shared" si="215"/>
        <v>10.801923650232608</v>
      </c>
      <c r="AA753" s="52">
        <v>198901</v>
      </c>
      <c r="AB753" s="52">
        <f t="shared" si="200"/>
        <v>6.1</v>
      </c>
      <c r="AC753" s="52">
        <f t="shared" si="201"/>
        <v>6.5200000000000005</v>
      </c>
      <c r="AD753" s="52">
        <f t="shared" si="202"/>
        <v>6.49</v>
      </c>
      <c r="AE753" s="52">
        <f t="shared" si="203"/>
        <v>3.8</v>
      </c>
      <c r="AF753" s="52">
        <f t="shared" si="204"/>
        <v>4.8900000000000006</v>
      </c>
      <c r="AH753" s="52">
        <f t="shared" si="205"/>
        <v>0</v>
      </c>
      <c r="AI753" s="52">
        <f t="shared" si="206"/>
        <v>0</v>
      </c>
      <c r="AJ753" s="52">
        <f t="shared" si="207"/>
        <v>0</v>
      </c>
      <c r="AK753" s="52">
        <f t="shared" si="208"/>
        <v>0</v>
      </c>
      <c r="AL753" s="52">
        <f t="shared" si="209"/>
        <v>0</v>
      </c>
      <c r="AN753" s="52">
        <f t="shared" si="210"/>
        <v>0</v>
      </c>
      <c r="AO753" s="52">
        <f t="shared" si="211"/>
        <v>0</v>
      </c>
      <c r="AP753" s="52">
        <f t="shared" si="212"/>
        <v>0</v>
      </c>
      <c r="AQ753" s="52">
        <f t="shared" si="213"/>
        <v>0</v>
      </c>
      <c r="AR753" s="52">
        <f t="shared" si="214"/>
        <v>0</v>
      </c>
    </row>
    <row r="754" spans="1:44">
      <c r="A754" s="52">
        <v>198902</v>
      </c>
      <c r="B754" s="52">
        <v>0.49</v>
      </c>
      <c r="C754" s="52">
        <v>0.78</v>
      </c>
      <c r="D754" s="52">
        <v>1.25</v>
      </c>
      <c r="E754" s="52">
        <v>-2.34</v>
      </c>
      <c r="F754" s="52">
        <v>-2.06</v>
      </c>
      <c r="G754" s="52">
        <v>-1.35</v>
      </c>
      <c r="H754" s="52">
        <v>-2.25</v>
      </c>
      <c r="I754" s="52">
        <v>2.76</v>
      </c>
      <c r="J754" s="52">
        <v>0.88</v>
      </c>
      <c r="K754" s="52">
        <v>0.61</v>
      </c>
      <c r="L754" s="52">
        <f t="shared" si="198"/>
        <v>-1.6400000000000001</v>
      </c>
      <c r="M754" s="113">
        <f t="shared" si="199"/>
        <v>1989.1666666666665</v>
      </c>
      <c r="N754" s="52">
        <f t="shared" si="215"/>
        <v>10.456477331387381</v>
      </c>
      <c r="AA754" s="52">
        <v>198902</v>
      </c>
      <c r="AB754" s="52">
        <f t="shared" si="200"/>
        <v>-2.25</v>
      </c>
      <c r="AC754" s="52">
        <f t="shared" si="201"/>
        <v>-2.9499999999999997</v>
      </c>
      <c r="AD754" s="52">
        <f t="shared" si="202"/>
        <v>-1.96</v>
      </c>
      <c r="AE754" s="52">
        <f t="shared" si="203"/>
        <v>-0.12</v>
      </c>
      <c r="AF754" s="52">
        <f t="shared" si="204"/>
        <v>0.64</v>
      </c>
      <c r="AH754" s="52">
        <f t="shared" si="205"/>
        <v>0</v>
      </c>
      <c r="AI754" s="52">
        <f t="shared" si="206"/>
        <v>0</v>
      </c>
      <c r="AJ754" s="52">
        <f t="shared" si="207"/>
        <v>0</v>
      </c>
      <c r="AK754" s="52">
        <f t="shared" si="208"/>
        <v>0</v>
      </c>
      <c r="AL754" s="52">
        <f t="shared" si="209"/>
        <v>0</v>
      </c>
      <c r="AN754" s="52">
        <f t="shared" si="210"/>
        <v>0</v>
      </c>
      <c r="AO754" s="52">
        <f t="shared" si="211"/>
        <v>0</v>
      </c>
      <c r="AP754" s="52">
        <f t="shared" si="212"/>
        <v>0</v>
      </c>
      <c r="AQ754" s="52">
        <f t="shared" si="213"/>
        <v>0</v>
      </c>
      <c r="AR754" s="52">
        <f t="shared" si="214"/>
        <v>0</v>
      </c>
    </row>
    <row r="755" spans="1:44">
      <c r="A755" s="52">
        <v>198903</v>
      </c>
      <c r="B755" s="52">
        <v>2.5299999999999998</v>
      </c>
      <c r="C755" s="52">
        <v>3.03</v>
      </c>
      <c r="D755" s="52">
        <v>3.41</v>
      </c>
      <c r="E755" s="52">
        <v>2.52</v>
      </c>
      <c r="F755" s="52">
        <v>1.65</v>
      </c>
      <c r="G755" s="52">
        <v>2.6</v>
      </c>
      <c r="H755" s="52">
        <v>1.57</v>
      </c>
      <c r="I755" s="52">
        <v>0.73</v>
      </c>
      <c r="J755" s="52">
        <v>0.48</v>
      </c>
      <c r="K755" s="52">
        <v>0.67</v>
      </c>
      <c r="L755" s="52">
        <f t="shared" si="198"/>
        <v>2.2400000000000002</v>
      </c>
      <c r="M755" s="113">
        <f t="shared" si="199"/>
        <v>1989.2499999999998</v>
      </c>
      <c r="N755" s="52">
        <f t="shared" si="215"/>
        <v>10.05308229531439</v>
      </c>
      <c r="AA755" s="52">
        <v>198903</v>
      </c>
      <c r="AB755" s="52">
        <f t="shared" si="200"/>
        <v>1.57</v>
      </c>
      <c r="AC755" s="52">
        <f t="shared" si="201"/>
        <v>1.85</v>
      </c>
      <c r="AD755" s="52">
        <f t="shared" si="202"/>
        <v>1.9300000000000002</v>
      </c>
      <c r="AE755" s="52">
        <f t="shared" si="203"/>
        <v>1.8599999999999999</v>
      </c>
      <c r="AF755" s="52">
        <f t="shared" si="204"/>
        <v>2.74</v>
      </c>
      <c r="AH755" s="52">
        <f t="shared" si="205"/>
        <v>0</v>
      </c>
      <c r="AI755" s="52">
        <f t="shared" si="206"/>
        <v>0</v>
      </c>
      <c r="AJ755" s="52">
        <f t="shared" si="207"/>
        <v>0</v>
      </c>
      <c r="AK755" s="52">
        <f t="shared" si="208"/>
        <v>0</v>
      </c>
      <c r="AL755" s="52">
        <f t="shared" si="209"/>
        <v>0</v>
      </c>
      <c r="AN755" s="52">
        <f t="shared" si="210"/>
        <v>0</v>
      </c>
      <c r="AO755" s="52">
        <f t="shared" si="211"/>
        <v>0</v>
      </c>
      <c r="AP755" s="52">
        <f t="shared" si="212"/>
        <v>0</v>
      </c>
      <c r="AQ755" s="52">
        <f t="shared" si="213"/>
        <v>0</v>
      </c>
      <c r="AR755" s="52">
        <f t="shared" si="214"/>
        <v>0</v>
      </c>
    </row>
    <row r="756" spans="1:44">
      <c r="A756" s="52">
        <v>198904</v>
      </c>
      <c r="B756" s="52">
        <v>4.82</v>
      </c>
      <c r="C756" s="52">
        <v>4.3600000000000003</v>
      </c>
      <c r="D756" s="52">
        <v>3.86</v>
      </c>
      <c r="E756" s="52">
        <v>6</v>
      </c>
      <c r="F756" s="52">
        <v>4.78</v>
      </c>
      <c r="G756" s="52">
        <v>4.03</v>
      </c>
      <c r="H756" s="52">
        <v>4.33</v>
      </c>
      <c r="I756" s="52">
        <v>-0.59</v>
      </c>
      <c r="J756" s="52">
        <v>-1.47</v>
      </c>
      <c r="K756" s="52">
        <v>0.67</v>
      </c>
      <c r="L756" s="52">
        <f t="shared" si="198"/>
        <v>5</v>
      </c>
      <c r="M756" s="113">
        <f t="shared" si="199"/>
        <v>1989.333333333333</v>
      </c>
      <c r="N756" s="52">
        <f t="shared" si="215"/>
        <v>10.645366042641191</v>
      </c>
      <c r="AA756" s="52">
        <v>198904</v>
      </c>
      <c r="AB756" s="52">
        <f t="shared" si="200"/>
        <v>4.33</v>
      </c>
      <c r="AC756" s="52">
        <f t="shared" si="201"/>
        <v>5.33</v>
      </c>
      <c r="AD756" s="52">
        <f t="shared" si="202"/>
        <v>3.3600000000000003</v>
      </c>
      <c r="AE756" s="52">
        <f t="shared" si="203"/>
        <v>4.1500000000000004</v>
      </c>
      <c r="AF756" s="52">
        <f t="shared" si="204"/>
        <v>3.19</v>
      </c>
      <c r="AH756" s="52">
        <f t="shared" si="205"/>
        <v>0</v>
      </c>
      <c r="AI756" s="52">
        <f t="shared" si="206"/>
        <v>0</v>
      </c>
      <c r="AJ756" s="52">
        <f t="shared" si="207"/>
        <v>0</v>
      </c>
      <c r="AK756" s="52">
        <f t="shared" si="208"/>
        <v>0</v>
      </c>
      <c r="AL756" s="52">
        <f t="shared" si="209"/>
        <v>0</v>
      </c>
      <c r="AN756" s="52">
        <f t="shared" si="210"/>
        <v>0</v>
      </c>
      <c r="AO756" s="52">
        <f t="shared" si="211"/>
        <v>0</v>
      </c>
      <c r="AP756" s="52">
        <f t="shared" si="212"/>
        <v>0</v>
      </c>
      <c r="AQ756" s="52">
        <f t="shared" si="213"/>
        <v>0</v>
      </c>
      <c r="AR756" s="52">
        <f t="shared" si="214"/>
        <v>0</v>
      </c>
    </row>
    <row r="757" spans="1:44">
      <c r="A757" s="52">
        <v>198905</v>
      </c>
      <c r="B757" s="52">
        <v>4.66</v>
      </c>
      <c r="C757" s="52">
        <v>3.75</v>
      </c>
      <c r="D757" s="52">
        <v>3.81</v>
      </c>
      <c r="E757" s="52">
        <v>4.78</v>
      </c>
      <c r="F757" s="52">
        <v>3.59</v>
      </c>
      <c r="G757" s="52">
        <v>3.97</v>
      </c>
      <c r="H757" s="52">
        <v>3.35</v>
      </c>
      <c r="I757" s="52">
        <v>-0.04</v>
      </c>
      <c r="J757" s="52">
        <v>-0.83</v>
      </c>
      <c r="K757" s="52">
        <v>0.79</v>
      </c>
      <c r="L757" s="52">
        <f t="shared" si="198"/>
        <v>4.1400000000000006</v>
      </c>
      <c r="M757" s="113">
        <f t="shared" si="199"/>
        <v>1989.4166666666663</v>
      </c>
      <c r="N757" s="52">
        <f t="shared" si="215"/>
        <v>10.744376964888952</v>
      </c>
      <c r="AA757" s="52">
        <v>198905</v>
      </c>
      <c r="AB757" s="52">
        <f t="shared" si="200"/>
        <v>3.35</v>
      </c>
      <c r="AC757" s="52">
        <f t="shared" si="201"/>
        <v>3.99</v>
      </c>
      <c r="AD757" s="52">
        <f t="shared" si="202"/>
        <v>3.18</v>
      </c>
      <c r="AE757" s="52">
        <f t="shared" si="203"/>
        <v>3.87</v>
      </c>
      <c r="AF757" s="52">
        <f t="shared" si="204"/>
        <v>3.02</v>
      </c>
      <c r="AH757" s="52">
        <f t="shared" si="205"/>
        <v>0</v>
      </c>
      <c r="AI757" s="52">
        <f t="shared" si="206"/>
        <v>0</v>
      </c>
      <c r="AJ757" s="52">
        <f t="shared" si="207"/>
        <v>0</v>
      </c>
      <c r="AK757" s="52">
        <f t="shared" si="208"/>
        <v>0</v>
      </c>
      <c r="AL757" s="52">
        <f t="shared" si="209"/>
        <v>0</v>
      </c>
      <c r="AN757" s="52">
        <f t="shared" si="210"/>
        <v>0</v>
      </c>
      <c r="AO757" s="52">
        <f t="shared" si="211"/>
        <v>0</v>
      </c>
      <c r="AP757" s="52">
        <f t="shared" si="212"/>
        <v>0</v>
      </c>
      <c r="AQ757" s="52">
        <f t="shared" si="213"/>
        <v>0</v>
      </c>
      <c r="AR757" s="52">
        <f t="shared" si="214"/>
        <v>0</v>
      </c>
    </row>
    <row r="758" spans="1:44">
      <c r="A758" s="52">
        <v>198906</v>
      </c>
      <c r="B758" s="52">
        <v>-3.04</v>
      </c>
      <c r="C758" s="52">
        <v>-0.8</v>
      </c>
      <c r="D758" s="52">
        <v>-0.08</v>
      </c>
      <c r="E758" s="52">
        <v>-0.96</v>
      </c>
      <c r="F758" s="52">
        <v>-0.36</v>
      </c>
      <c r="G758" s="52">
        <v>0.39</v>
      </c>
      <c r="H758" s="52">
        <v>-1.35</v>
      </c>
      <c r="I758" s="52">
        <v>-1</v>
      </c>
      <c r="J758" s="52">
        <v>2.16</v>
      </c>
      <c r="K758" s="52">
        <v>0.71</v>
      </c>
      <c r="L758" s="52">
        <f t="shared" si="198"/>
        <v>-0.64000000000000012</v>
      </c>
      <c r="M758" s="113">
        <f t="shared" si="199"/>
        <v>1989.4999999999995</v>
      </c>
      <c r="N758" s="52">
        <f t="shared" si="215"/>
        <v>10.388864668042848</v>
      </c>
      <c r="AA758" s="52">
        <v>198906</v>
      </c>
      <c r="AB758" s="52">
        <f t="shared" si="200"/>
        <v>-1.35</v>
      </c>
      <c r="AC758" s="52">
        <f t="shared" si="201"/>
        <v>-1.67</v>
      </c>
      <c r="AD758" s="52">
        <f t="shared" si="202"/>
        <v>-0.31999999999999995</v>
      </c>
      <c r="AE758" s="52">
        <f t="shared" si="203"/>
        <v>-3.75</v>
      </c>
      <c r="AF758" s="52">
        <f t="shared" si="204"/>
        <v>-0.78999999999999992</v>
      </c>
      <c r="AH758" s="52">
        <f t="shared" si="205"/>
        <v>0</v>
      </c>
      <c r="AI758" s="52">
        <f t="shared" si="206"/>
        <v>0</v>
      </c>
      <c r="AJ758" s="52">
        <f t="shared" si="207"/>
        <v>0</v>
      </c>
      <c r="AK758" s="52">
        <f t="shared" si="208"/>
        <v>0</v>
      </c>
      <c r="AL758" s="52">
        <f t="shared" si="209"/>
        <v>0</v>
      </c>
      <c r="AN758" s="52">
        <f t="shared" si="210"/>
        <v>0</v>
      </c>
      <c r="AO758" s="52">
        <f t="shared" si="211"/>
        <v>0</v>
      </c>
      <c r="AP758" s="52">
        <f t="shared" si="212"/>
        <v>0</v>
      </c>
      <c r="AQ758" s="52">
        <f t="shared" si="213"/>
        <v>0</v>
      </c>
      <c r="AR758" s="52">
        <f t="shared" si="214"/>
        <v>0</v>
      </c>
    </row>
    <row r="759" spans="1:44">
      <c r="A759" s="52">
        <v>198907</v>
      </c>
      <c r="B759" s="52">
        <v>4.47</v>
      </c>
      <c r="C759" s="52">
        <v>4.09</v>
      </c>
      <c r="D759" s="52">
        <v>3.46</v>
      </c>
      <c r="E759" s="52">
        <v>10.79</v>
      </c>
      <c r="F759" s="52">
        <v>7.14</v>
      </c>
      <c r="G759" s="52">
        <v>6.1</v>
      </c>
      <c r="H759" s="52">
        <v>7.2</v>
      </c>
      <c r="I759" s="52">
        <v>-4</v>
      </c>
      <c r="J759" s="52">
        <v>-2.85</v>
      </c>
      <c r="K759" s="52">
        <v>0.7</v>
      </c>
      <c r="L759" s="52">
        <f t="shared" si="198"/>
        <v>7.9</v>
      </c>
      <c r="M759" s="113">
        <f t="shared" si="199"/>
        <v>1989.5833333333328</v>
      </c>
      <c r="N759" s="52">
        <f t="shared" si="215"/>
        <v>11.816571953289698</v>
      </c>
      <c r="AA759" s="52">
        <v>198907</v>
      </c>
      <c r="AB759" s="52">
        <f t="shared" si="200"/>
        <v>7.2</v>
      </c>
      <c r="AC759" s="52">
        <f t="shared" si="201"/>
        <v>10.09</v>
      </c>
      <c r="AD759" s="52">
        <f t="shared" si="202"/>
        <v>5.3999999999999995</v>
      </c>
      <c r="AE759" s="52">
        <f t="shared" si="203"/>
        <v>3.7699999999999996</v>
      </c>
      <c r="AF759" s="52">
        <f t="shared" si="204"/>
        <v>2.76</v>
      </c>
      <c r="AH759" s="52">
        <f t="shared" si="205"/>
        <v>0</v>
      </c>
      <c r="AI759" s="52">
        <f t="shared" si="206"/>
        <v>0</v>
      </c>
      <c r="AJ759" s="52">
        <f t="shared" si="207"/>
        <v>0</v>
      </c>
      <c r="AK759" s="52">
        <f t="shared" si="208"/>
        <v>0</v>
      </c>
      <c r="AL759" s="52">
        <f t="shared" si="209"/>
        <v>0</v>
      </c>
      <c r="AN759" s="52">
        <f t="shared" si="210"/>
        <v>0</v>
      </c>
      <c r="AO759" s="52">
        <f t="shared" si="211"/>
        <v>0</v>
      </c>
      <c r="AP759" s="52">
        <f t="shared" si="212"/>
        <v>0</v>
      </c>
      <c r="AQ759" s="52">
        <f t="shared" si="213"/>
        <v>0</v>
      </c>
      <c r="AR759" s="52">
        <f t="shared" si="214"/>
        <v>0</v>
      </c>
    </row>
    <row r="760" spans="1:44">
      <c r="A760" s="52">
        <v>198908</v>
      </c>
      <c r="B760" s="52">
        <v>2.61</v>
      </c>
      <c r="C760" s="52">
        <v>2.85</v>
      </c>
      <c r="D760" s="52">
        <v>2.57</v>
      </c>
      <c r="E760" s="52">
        <v>1.08</v>
      </c>
      <c r="F760" s="52">
        <v>2.84</v>
      </c>
      <c r="G760" s="52">
        <v>2.62</v>
      </c>
      <c r="H760" s="52">
        <v>1.44</v>
      </c>
      <c r="I760" s="52">
        <v>0.5</v>
      </c>
      <c r="J760" s="52">
        <v>0.75</v>
      </c>
      <c r="K760" s="52">
        <v>0.74</v>
      </c>
      <c r="L760" s="52">
        <f t="shared" si="198"/>
        <v>2.1799999999999997</v>
      </c>
      <c r="M760" s="113">
        <f t="shared" si="199"/>
        <v>1989.6666666666661</v>
      </c>
      <c r="N760" s="52">
        <f t="shared" si="215"/>
        <v>10.546596176449107</v>
      </c>
      <c r="AA760" s="52">
        <v>198908</v>
      </c>
      <c r="AB760" s="52">
        <f t="shared" si="200"/>
        <v>1.44</v>
      </c>
      <c r="AC760" s="52">
        <f t="shared" si="201"/>
        <v>0.34000000000000008</v>
      </c>
      <c r="AD760" s="52">
        <f t="shared" si="202"/>
        <v>1.8800000000000001</v>
      </c>
      <c r="AE760" s="52">
        <f t="shared" si="203"/>
        <v>1.8699999999999999</v>
      </c>
      <c r="AF760" s="52">
        <f t="shared" si="204"/>
        <v>1.8299999999999998</v>
      </c>
      <c r="AH760" s="52">
        <f t="shared" si="205"/>
        <v>0</v>
      </c>
      <c r="AI760" s="52">
        <f t="shared" si="206"/>
        <v>0</v>
      </c>
      <c r="AJ760" s="52">
        <f t="shared" si="207"/>
        <v>0</v>
      </c>
      <c r="AK760" s="52">
        <f t="shared" si="208"/>
        <v>0</v>
      </c>
      <c r="AL760" s="52">
        <f t="shared" si="209"/>
        <v>0</v>
      </c>
      <c r="AN760" s="52">
        <f t="shared" si="210"/>
        <v>0</v>
      </c>
      <c r="AO760" s="52">
        <f t="shared" si="211"/>
        <v>0</v>
      </c>
      <c r="AP760" s="52">
        <f t="shared" si="212"/>
        <v>0</v>
      </c>
      <c r="AQ760" s="52">
        <f t="shared" si="213"/>
        <v>0</v>
      </c>
      <c r="AR760" s="52">
        <f t="shared" si="214"/>
        <v>0</v>
      </c>
    </row>
    <row r="761" spans="1:44">
      <c r="A761" s="52">
        <v>198909</v>
      </c>
      <c r="B761" s="52">
        <v>1.34</v>
      </c>
      <c r="C761" s="52">
        <v>0.12</v>
      </c>
      <c r="D761" s="52">
        <v>-0.85</v>
      </c>
      <c r="E761" s="52">
        <v>0.52</v>
      </c>
      <c r="F761" s="52">
        <v>-0.82</v>
      </c>
      <c r="G761" s="52">
        <v>0.08</v>
      </c>
      <c r="H761" s="52">
        <v>-0.76</v>
      </c>
      <c r="I761" s="52">
        <v>0.27</v>
      </c>
      <c r="J761" s="52">
        <v>-1.31</v>
      </c>
      <c r="K761" s="52">
        <v>0.65</v>
      </c>
      <c r="L761" s="52">
        <f t="shared" si="198"/>
        <v>-0.10999999999999999</v>
      </c>
      <c r="M761" s="113">
        <f t="shared" si="199"/>
        <v>1989.7499999999993</v>
      </c>
      <c r="N761" s="52">
        <f t="shared" si="215"/>
        <v>10.780917484990868</v>
      </c>
      <c r="AA761" s="52">
        <v>198909</v>
      </c>
      <c r="AB761" s="52">
        <f t="shared" si="200"/>
        <v>-0.76</v>
      </c>
      <c r="AC761" s="52">
        <f t="shared" si="201"/>
        <v>-0.13</v>
      </c>
      <c r="AD761" s="52">
        <f t="shared" si="202"/>
        <v>-0.57000000000000006</v>
      </c>
      <c r="AE761" s="52">
        <f t="shared" si="203"/>
        <v>0.69000000000000006</v>
      </c>
      <c r="AF761" s="52">
        <f t="shared" si="204"/>
        <v>-1.5</v>
      </c>
      <c r="AH761" s="52">
        <f t="shared" si="205"/>
        <v>0</v>
      </c>
      <c r="AI761" s="52">
        <f t="shared" si="206"/>
        <v>0</v>
      </c>
      <c r="AJ761" s="52">
        <f t="shared" si="207"/>
        <v>0</v>
      </c>
      <c r="AK761" s="52">
        <f t="shared" si="208"/>
        <v>0</v>
      </c>
      <c r="AL761" s="52">
        <f t="shared" si="209"/>
        <v>0</v>
      </c>
      <c r="AN761" s="52">
        <f t="shared" si="210"/>
        <v>0</v>
      </c>
      <c r="AO761" s="52">
        <f t="shared" si="211"/>
        <v>0</v>
      </c>
      <c r="AP761" s="52">
        <f t="shared" si="212"/>
        <v>0</v>
      </c>
      <c r="AQ761" s="52">
        <f t="shared" si="213"/>
        <v>0</v>
      </c>
      <c r="AR761" s="52">
        <f t="shared" si="214"/>
        <v>0</v>
      </c>
    </row>
    <row r="762" spans="1:44">
      <c r="A762" s="52">
        <v>198910</v>
      </c>
      <c r="B762" s="52">
        <v>-5.05</v>
      </c>
      <c r="C762" s="52">
        <v>-5.76</v>
      </c>
      <c r="D762" s="52">
        <v>-6.45</v>
      </c>
      <c r="E762" s="52">
        <v>-1.37</v>
      </c>
      <c r="F762" s="52">
        <v>-3.94</v>
      </c>
      <c r="G762" s="52">
        <v>-2.11</v>
      </c>
      <c r="H762" s="52">
        <v>-3.67</v>
      </c>
      <c r="I762" s="52">
        <v>-3.28</v>
      </c>
      <c r="J762" s="52">
        <v>-1.07</v>
      </c>
      <c r="K762" s="52">
        <v>0.68</v>
      </c>
      <c r="L762" s="52">
        <f t="shared" si="198"/>
        <v>-2.9899999999999998</v>
      </c>
      <c r="M762" s="113">
        <f t="shared" si="199"/>
        <v>1989.8333333333326</v>
      </c>
      <c r="N762" s="52">
        <f t="shared" si="215"/>
        <v>12.0364658056636</v>
      </c>
      <c r="AA762" s="52">
        <v>198910</v>
      </c>
      <c r="AB762" s="52">
        <f t="shared" si="200"/>
        <v>-3.67</v>
      </c>
      <c r="AC762" s="52">
        <f t="shared" si="201"/>
        <v>-2.0500000000000003</v>
      </c>
      <c r="AD762" s="52">
        <f t="shared" si="202"/>
        <v>-2.79</v>
      </c>
      <c r="AE762" s="52">
        <f t="shared" si="203"/>
        <v>-5.7299999999999995</v>
      </c>
      <c r="AF762" s="52">
        <f t="shared" si="204"/>
        <v>-7.13</v>
      </c>
      <c r="AH762" s="52">
        <f t="shared" si="205"/>
        <v>0</v>
      </c>
      <c r="AI762" s="52">
        <f t="shared" si="206"/>
        <v>0</v>
      </c>
      <c r="AJ762" s="52">
        <f t="shared" si="207"/>
        <v>0</v>
      </c>
      <c r="AK762" s="52">
        <f t="shared" si="208"/>
        <v>0</v>
      </c>
      <c r="AL762" s="52">
        <f t="shared" si="209"/>
        <v>0</v>
      </c>
      <c r="AN762" s="52">
        <f t="shared" si="210"/>
        <v>0</v>
      </c>
      <c r="AO762" s="52">
        <f t="shared" si="211"/>
        <v>0</v>
      </c>
      <c r="AP762" s="52">
        <f t="shared" si="212"/>
        <v>0</v>
      </c>
      <c r="AQ762" s="52">
        <f t="shared" si="213"/>
        <v>0</v>
      </c>
      <c r="AR762" s="52">
        <f t="shared" si="214"/>
        <v>0</v>
      </c>
    </row>
    <row r="763" spans="1:44">
      <c r="A763" s="52">
        <v>198911</v>
      </c>
      <c r="B763" s="52">
        <v>0.65</v>
      </c>
      <c r="C763" s="52">
        <v>0.8</v>
      </c>
      <c r="D763" s="52">
        <v>-0.12</v>
      </c>
      <c r="E763" s="52">
        <v>2.4</v>
      </c>
      <c r="F763" s="52">
        <v>1.63</v>
      </c>
      <c r="G763" s="52">
        <v>1.06</v>
      </c>
      <c r="H763" s="52">
        <v>1.03</v>
      </c>
      <c r="I763" s="52">
        <v>-1.25</v>
      </c>
      <c r="J763" s="52">
        <v>-1.06</v>
      </c>
      <c r="K763" s="52">
        <v>0.69</v>
      </c>
      <c r="L763" s="52">
        <f t="shared" si="198"/>
        <v>1.72</v>
      </c>
      <c r="M763" s="113">
        <f t="shared" si="199"/>
        <v>1989.9166666666658</v>
      </c>
      <c r="N763" s="52">
        <f t="shared" si="215"/>
        <v>11.408762182877446</v>
      </c>
      <c r="AA763" s="52">
        <v>198911</v>
      </c>
      <c r="AB763" s="52">
        <f t="shared" si="200"/>
        <v>1.03</v>
      </c>
      <c r="AC763" s="52">
        <f t="shared" si="201"/>
        <v>1.71</v>
      </c>
      <c r="AD763" s="52">
        <f t="shared" si="202"/>
        <v>0.37000000000000011</v>
      </c>
      <c r="AE763" s="52">
        <f t="shared" si="203"/>
        <v>-3.9999999999999925E-2</v>
      </c>
      <c r="AF763" s="52">
        <f t="shared" si="204"/>
        <v>-0.80999999999999994</v>
      </c>
      <c r="AH763" s="52">
        <f t="shared" si="205"/>
        <v>0</v>
      </c>
      <c r="AI763" s="52">
        <f t="shared" si="206"/>
        <v>0</v>
      </c>
      <c r="AJ763" s="52">
        <f t="shared" si="207"/>
        <v>0</v>
      </c>
      <c r="AK763" s="52">
        <f t="shared" si="208"/>
        <v>0</v>
      </c>
      <c r="AL763" s="52">
        <f t="shared" si="209"/>
        <v>0</v>
      </c>
      <c r="AN763" s="52">
        <f t="shared" si="210"/>
        <v>0</v>
      </c>
      <c r="AO763" s="52">
        <f t="shared" si="211"/>
        <v>0</v>
      </c>
      <c r="AP763" s="52">
        <f t="shared" si="212"/>
        <v>0</v>
      </c>
      <c r="AQ763" s="52">
        <f t="shared" si="213"/>
        <v>0</v>
      </c>
      <c r="AR763" s="52">
        <f t="shared" si="214"/>
        <v>0</v>
      </c>
    </row>
    <row r="764" spans="1:44">
      <c r="A764" s="52">
        <v>198912</v>
      </c>
      <c r="B764" s="52">
        <v>0.11</v>
      </c>
      <c r="C764" s="52">
        <v>-0.43</v>
      </c>
      <c r="D764" s="52">
        <v>-0.24</v>
      </c>
      <c r="E764" s="52">
        <v>1.72</v>
      </c>
      <c r="F764" s="52">
        <v>2.39</v>
      </c>
      <c r="G764" s="52">
        <v>2.5499999999999998</v>
      </c>
      <c r="H764" s="52">
        <v>1.1599999999999999</v>
      </c>
      <c r="I764" s="52">
        <v>-2.4</v>
      </c>
      <c r="J764" s="52">
        <v>0.24</v>
      </c>
      <c r="K764" s="52">
        <v>0.61</v>
      </c>
      <c r="L764" s="52">
        <f t="shared" si="198"/>
        <v>1.77</v>
      </c>
      <c r="M764" s="113">
        <f t="shared" si="199"/>
        <v>1989.9999999999991</v>
      </c>
      <c r="N764" s="52">
        <f t="shared" si="215"/>
        <v>11.415110798649941</v>
      </c>
      <c r="AA764" s="52">
        <v>198912</v>
      </c>
      <c r="AB764" s="52">
        <f t="shared" si="200"/>
        <v>1.1599999999999999</v>
      </c>
      <c r="AC764" s="52">
        <f t="shared" si="201"/>
        <v>1.1099999999999999</v>
      </c>
      <c r="AD764" s="52">
        <f t="shared" si="202"/>
        <v>1.94</v>
      </c>
      <c r="AE764" s="52">
        <f t="shared" si="203"/>
        <v>-0.5</v>
      </c>
      <c r="AF764" s="52">
        <f t="shared" si="204"/>
        <v>-0.85</v>
      </c>
      <c r="AH764" s="52">
        <f t="shared" si="205"/>
        <v>0</v>
      </c>
      <c r="AI764" s="52">
        <f t="shared" si="206"/>
        <v>0</v>
      </c>
      <c r="AJ764" s="52">
        <f t="shared" si="207"/>
        <v>0</v>
      </c>
      <c r="AK764" s="52">
        <f t="shared" si="208"/>
        <v>0</v>
      </c>
      <c r="AL764" s="52">
        <f t="shared" si="209"/>
        <v>0</v>
      </c>
      <c r="AN764" s="52">
        <f t="shared" si="210"/>
        <v>0</v>
      </c>
      <c r="AO764" s="52">
        <f t="shared" si="211"/>
        <v>0</v>
      </c>
      <c r="AP764" s="52">
        <f t="shared" si="212"/>
        <v>0</v>
      </c>
      <c r="AQ764" s="52">
        <f t="shared" si="213"/>
        <v>0</v>
      </c>
      <c r="AR764" s="52">
        <f t="shared" si="214"/>
        <v>0</v>
      </c>
    </row>
    <row r="765" spans="1:44">
      <c r="A765" s="52">
        <v>199001</v>
      </c>
      <c r="B765" s="52">
        <v>-9.16</v>
      </c>
      <c r="C765" s="52">
        <v>-7.71</v>
      </c>
      <c r="D765" s="52">
        <v>-7.94</v>
      </c>
      <c r="E765" s="52">
        <v>-7.53</v>
      </c>
      <c r="F765" s="52">
        <v>-6.36</v>
      </c>
      <c r="G765" s="52">
        <v>-7.09</v>
      </c>
      <c r="H765" s="52">
        <v>-7.85</v>
      </c>
      <c r="I765" s="52">
        <v>-1.28</v>
      </c>
      <c r="J765" s="52">
        <v>0.83</v>
      </c>
      <c r="K765" s="52">
        <v>0.56999999999999995</v>
      </c>
      <c r="L765" s="52">
        <f t="shared" si="198"/>
        <v>-7.2799999999999994</v>
      </c>
      <c r="M765" s="113">
        <f t="shared" si="199"/>
        <v>1990.0833333333333</v>
      </c>
      <c r="N765" s="52">
        <f t="shared" si="215"/>
        <v>13.611775650650298</v>
      </c>
      <c r="AA765" s="52">
        <v>199001</v>
      </c>
      <c r="AB765" s="52">
        <f t="shared" si="200"/>
        <v>-7.85</v>
      </c>
      <c r="AC765" s="52">
        <f t="shared" si="201"/>
        <v>-8.1</v>
      </c>
      <c r="AD765" s="52">
        <f t="shared" si="202"/>
        <v>-7.66</v>
      </c>
      <c r="AE765" s="52">
        <f t="shared" si="203"/>
        <v>-9.73</v>
      </c>
      <c r="AF765" s="52">
        <f t="shared" si="204"/>
        <v>-8.51</v>
      </c>
      <c r="AH765" s="52">
        <f t="shared" si="205"/>
        <v>0</v>
      </c>
      <c r="AI765" s="52">
        <f t="shared" si="206"/>
        <v>0</v>
      </c>
      <c r="AJ765" s="52">
        <f t="shared" si="207"/>
        <v>0</v>
      </c>
      <c r="AK765" s="52">
        <f t="shared" si="208"/>
        <v>0</v>
      </c>
      <c r="AL765" s="52">
        <f t="shared" si="209"/>
        <v>0</v>
      </c>
      <c r="AN765" s="52">
        <f t="shared" si="210"/>
        <v>0</v>
      </c>
      <c r="AO765" s="52">
        <f t="shared" si="211"/>
        <v>0</v>
      </c>
      <c r="AP765" s="52">
        <f t="shared" si="212"/>
        <v>0</v>
      </c>
      <c r="AQ765" s="52">
        <f t="shared" si="213"/>
        <v>0</v>
      </c>
      <c r="AR765" s="52">
        <f t="shared" si="214"/>
        <v>0</v>
      </c>
    </row>
    <row r="766" spans="1:44">
      <c r="A766" s="52">
        <v>199002</v>
      </c>
      <c r="B766" s="52">
        <v>3.19</v>
      </c>
      <c r="C766" s="52">
        <v>2.64</v>
      </c>
      <c r="D766" s="52">
        <v>2.2999999999999998</v>
      </c>
      <c r="E766" s="52">
        <v>0.33</v>
      </c>
      <c r="F766" s="52">
        <v>2.2000000000000002</v>
      </c>
      <c r="G766" s="52">
        <v>2.54</v>
      </c>
      <c r="H766" s="52">
        <v>1.1100000000000001</v>
      </c>
      <c r="I766" s="52">
        <v>1.02</v>
      </c>
      <c r="J766" s="52">
        <v>0.65</v>
      </c>
      <c r="K766" s="52">
        <v>0.56999999999999995</v>
      </c>
      <c r="L766" s="52">
        <f t="shared" si="198"/>
        <v>1.6800000000000002</v>
      </c>
      <c r="M766" s="113">
        <f t="shared" si="199"/>
        <v>1990.1666666666665</v>
      </c>
      <c r="N766" s="52">
        <f t="shared" si="215"/>
        <v>13.323275600514791</v>
      </c>
      <c r="AA766" s="52">
        <v>199002</v>
      </c>
      <c r="AB766" s="52">
        <f t="shared" si="200"/>
        <v>1.1100000000000001</v>
      </c>
      <c r="AC766" s="52">
        <f t="shared" si="201"/>
        <v>-0.23999999999999994</v>
      </c>
      <c r="AD766" s="52">
        <f t="shared" si="202"/>
        <v>1.9700000000000002</v>
      </c>
      <c r="AE766" s="52">
        <f t="shared" si="203"/>
        <v>2.62</v>
      </c>
      <c r="AF766" s="52">
        <f t="shared" si="204"/>
        <v>1.73</v>
      </c>
      <c r="AH766" s="52">
        <f t="shared" si="205"/>
        <v>0</v>
      </c>
      <c r="AI766" s="52">
        <f t="shared" si="206"/>
        <v>0</v>
      </c>
      <c r="AJ766" s="52">
        <f t="shared" si="207"/>
        <v>0</v>
      </c>
      <c r="AK766" s="52">
        <f t="shared" si="208"/>
        <v>0</v>
      </c>
      <c r="AL766" s="52">
        <f t="shared" si="209"/>
        <v>0</v>
      </c>
      <c r="AN766" s="52">
        <f t="shared" si="210"/>
        <v>0</v>
      </c>
      <c r="AO766" s="52">
        <f t="shared" si="211"/>
        <v>0</v>
      </c>
      <c r="AP766" s="52">
        <f t="shared" si="212"/>
        <v>0</v>
      </c>
      <c r="AQ766" s="52">
        <f t="shared" si="213"/>
        <v>0</v>
      </c>
      <c r="AR766" s="52">
        <f t="shared" si="214"/>
        <v>0</v>
      </c>
    </row>
    <row r="767" spans="1:44">
      <c r="A767" s="52">
        <v>199003</v>
      </c>
      <c r="B767" s="52">
        <v>4.4400000000000004</v>
      </c>
      <c r="C767" s="52">
        <v>3.81</v>
      </c>
      <c r="D767" s="52">
        <v>2.2999999999999998</v>
      </c>
      <c r="E767" s="52">
        <v>4.13</v>
      </c>
      <c r="F767" s="52">
        <v>1.39</v>
      </c>
      <c r="G767" s="52">
        <v>0.48</v>
      </c>
      <c r="H767" s="52">
        <v>1.83</v>
      </c>
      <c r="I767" s="52">
        <v>1.52</v>
      </c>
      <c r="J767" s="52">
        <v>-2.9</v>
      </c>
      <c r="K767" s="52">
        <v>0.64</v>
      </c>
      <c r="L767" s="52">
        <f t="shared" si="198"/>
        <v>2.4700000000000002</v>
      </c>
      <c r="M767" s="113">
        <f t="shared" si="199"/>
        <v>1990.2499999999998</v>
      </c>
      <c r="N767" s="52">
        <f t="shared" si="215"/>
        <v>13.34580492480349</v>
      </c>
      <c r="AA767" s="52">
        <v>199003</v>
      </c>
      <c r="AB767" s="52">
        <f t="shared" si="200"/>
        <v>1.83</v>
      </c>
      <c r="AC767" s="52">
        <f t="shared" si="201"/>
        <v>3.4899999999999998</v>
      </c>
      <c r="AD767" s="52">
        <f t="shared" si="202"/>
        <v>-0.16000000000000003</v>
      </c>
      <c r="AE767" s="52">
        <f t="shared" si="203"/>
        <v>3.8000000000000003</v>
      </c>
      <c r="AF767" s="52">
        <f t="shared" si="204"/>
        <v>1.6599999999999997</v>
      </c>
      <c r="AH767" s="52">
        <f t="shared" si="205"/>
        <v>0</v>
      </c>
      <c r="AI767" s="52">
        <f t="shared" si="206"/>
        <v>0</v>
      </c>
      <c r="AJ767" s="52">
        <f t="shared" si="207"/>
        <v>0</v>
      </c>
      <c r="AK767" s="52">
        <f t="shared" si="208"/>
        <v>0</v>
      </c>
      <c r="AL767" s="52">
        <f t="shared" si="209"/>
        <v>0</v>
      </c>
      <c r="AN767" s="52">
        <f t="shared" si="210"/>
        <v>0</v>
      </c>
      <c r="AO767" s="52">
        <f t="shared" si="211"/>
        <v>0</v>
      </c>
      <c r="AP767" s="52">
        <f t="shared" si="212"/>
        <v>0</v>
      </c>
      <c r="AQ767" s="52">
        <f t="shared" si="213"/>
        <v>0</v>
      </c>
      <c r="AR767" s="52">
        <f t="shared" si="214"/>
        <v>0</v>
      </c>
    </row>
    <row r="768" spans="1:44">
      <c r="A768" s="52">
        <v>199004</v>
      </c>
      <c r="B768" s="52">
        <v>-2.93</v>
      </c>
      <c r="C768" s="52">
        <v>-3.07</v>
      </c>
      <c r="D768" s="52">
        <v>-4.3899999999999997</v>
      </c>
      <c r="E768" s="52">
        <v>-0.9</v>
      </c>
      <c r="F768" s="52">
        <v>-3.49</v>
      </c>
      <c r="G768" s="52">
        <v>-4.5</v>
      </c>
      <c r="H768" s="52">
        <v>-3.36</v>
      </c>
      <c r="I768" s="52">
        <v>-0.51</v>
      </c>
      <c r="J768" s="52">
        <v>-2.5299999999999998</v>
      </c>
      <c r="K768" s="52">
        <v>0.69</v>
      </c>
      <c r="L768" s="52">
        <f t="shared" si="198"/>
        <v>-2.67</v>
      </c>
      <c r="M768" s="113">
        <f t="shared" si="199"/>
        <v>1990.333333333333</v>
      </c>
      <c r="N768" s="52">
        <f t="shared" si="215"/>
        <v>13.248806121170453</v>
      </c>
      <c r="AA768" s="52">
        <v>199004</v>
      </c>
      <c r="AB768" s="52">
        <f t="shared" si="200"/>
        <v>-3.36</v>
      </c>
      <c r="AC768" s="52">
        <f t="shared" si="201"/>
        <v>-1.5899999999999999</v>
      </c>
      <c r="AD768" s="52">
        <f t="shared" si="202"/>
        <v>-5.1899999999999995</v>
      </c>
      <c r="AE768" s="52">
        <f t="shared" si="203"/>
        <v>-3.62</v>
      </c>
      <c r="AF768" s="52">
        <f t="shared" si="204"/>
        <v>-5.08</v>
      </c>
      <c r="AH768" s="52">
        <f t="shared" si="205"/>
        <v>0</v>
      </c>
      <c r="AI768" s="52">
        <f t="shared" si="206"/>
        <v>0</v>
      </c>
      <c r="AJ768" s="52">
        <f t="shared" si="207"/>
        <v>0</v>
      </c>
      <c r="AK768" s="52">
        <f t="shared" si="208"/>
        <v>0</v>
      </c>
      <c r="AL768" s="52">
        <f t="shared" si="209"/>
        <v>0</v>
      </c>
      <c r="AN768" s="52">
        <f t="shared" si="210"/>
        <v>0</v>
      </c>
      <c r="AO768" s="52">
        <f t="shared" si="211"/>
        <v>0</v>
      </c>
      <c r="AP768" s="52">
        <f t="shared" si="212"/>
        <v>0</v>
      </c>
      <c r="AQ768" s="52">
        <f t="shared" si="213"/>
        <v>0</v>
      </c>
      <c r="AR768" s="52">
        <f t="shared" si="214"/>
        <v>0</v>
      </c>
    </row>
    <row r="769" spans="1:44">
      <c r="A769" s="52">
        <v>199005</v>
      </c>
      <c r="B769" s="52">
        <v>8.52</v>
      </c>
      <c r="C769" s="52">
        <v>6.4</v>
      </c>
      <c r="D769" s="52">
        <v>4.33</v>
      </c>
      <c r="E769" s="52">
        <v>10.83</v>
      </c>
      <c r="F769" s="52">
        <v>8.6</v>
      </c>
      <c r="G769" s="52">
        <v>7.47</v>
      </c>
      <c r="H769" s="52">
        <v>8.42</v>
      </c>
      <c r="I769" s="52">
        <v>-2.5499999999999998</v>
      </c>
      <c r="J769" s="52">
        <v>-3.77</v>
      </c>
      <c r="K769" s="52">
        <v>0.68</v>
      </c>
      <c r="L769" s="52">
        <f t="shared" si="198"/>
        <v>9.1</v>
      </c>
      <c r="M769" s="113">
        <f t="shared" si="199"/>
        <v>1990.4166666666663</v>
      </c>
      <c r="N769" s="52">
        <f t="shared" si="215"/>
        <v>15.432855153270188</v>
      </c>
      <c r="AA769" s="52">
        <v>199005</v>
      </c>
      <c r="AB769" s="52">
        <f t="shared" si="200"/>
        <v>8.42</v>
      </c>
      <c r="AC769" s="52">
        <f t="shared" si="201"/>
        <v>10.15</v>
      </c>
      <c r="AD769" s="52">
        <f t="shared" si="202"/>
        <v>6.79</v>
      </c>
      <c r="AE769" s="52">
        <f t="shared" si="203"/>
        <v>7.84</v>
      </c>
      <c r="AF769" s="52">
        <f t="shared" si="204"/>
        <v>3.65</v>
      </c>
      <c r="AH769" s="52">
        <f t="shared" si="205"/>
        <v>0</v>
      </c>
      <c r="AI769" s="52">
        <f t="shared" si="206"/>
        <v>0</v>
      </c>
      <c r="AJ769" s="52">
        <f t="shared" si="207"/>
        <v>0</v>
      </c>
      <c r="AK769" s="52">
        <f t="shared" si="208"/>
        <v>0</v>
      </c>
      <c r="AL769" s="52">
        <f t="shared" si="209"/>
        <v>0</v>
      </c>
      <c r="AN769" s="52">
        <f t="shared" si="210"/>
        <v>0</v>
      </c>
      <c r="AO769" s="52">
        <f t="shared" si="211"/>
        <v>0</v>
      </c>
      <c r="AP769" s="52">
        <f t="shared" si="212"/>
        <v>0</v>
      </c>
      <c r="AQ769" s="52">
        <f t="shared" si="213"/>
        <v>0</v>
      </c>
      <c r="AR769" s="52">
        <f t="shared" si="214"/>
        <v>0</v>
      </c>
    </row>
    <row r="770" spans="1:44">
      <c r="A770" s="52">
        <v>199006</v>
      </c>
      <c r="B770" s="52">
        <v>1.1599999999999999</v>
      </c>
      <c r="C770" s="52">
        <v>0.43</v>
      </c>
      <c r="D770" s="52">
        <v>0.06</v>
      </c>
      <c r="E770" s="52">
        <v>1.29</v>
      </c>
      <c r="F770" s="52">
        <v>-2.4300000000000002</v>
      </c>
      <c r="G770" s="52">
        <v>-1.56</v>
      </c>
      <c r="H770" s="52">
        <v>-1.0900000000000001</v>
      </c>
      <c r="I770" s="52">
        <v>1.45</v>
      </c>
      <c r="J770" s="52">
        <v>-1.98</v>
      </c>
      <c r="K770" s="52">
        <v>0.63</v>
      </c>
      <c r="L770" s="52">
        <f t="shared" si="198"/>
        <v>-0.46000000000000008</v>
      </c>
      <c r="M770" s="113">
        <f t="shared" si="199"/>
        <v>1990.4999999999995</v>
      </c>
      <c r="N770" s="52">
        <f t="shared" si="215"/>
        <v>15.402239506584158</v>
      </c>
      <c r="AA770" s="52">
        <v>199006</v>
      </c>
      <c r="AB770" s="52">
        <f t="shared" si="200"/>
        <v>-1.0900000000000001</v>
      </c>
      <c r="AC770" s="52">
        <f t="shared" si="201"/>
        <v>0.66</v>
      </c>
      <c r="AD770" s="52">
        <f t="shared" si="202"/>
        <v>-2.19</v>
      </c>
      <c r="AE770" s="52">
        <f t="shared" si="203"/>
        <v>0.52999999999999992</v>
      </c>
      <c r="AF770" s="52">
        <f t="shared" si="204"/>
        <v>-0.57000000000000006</v>
      </c>
      <c r="AH770" s="52">
        <f t="shared" si="205"/>
        <v>0</v>
      </c>
      <c r="AI770" s="52">
        <f t="shared" si="206"/>
        <v>0</v>
      </c>
      <c r="AJ770" s="52">
        <f t="shared" si="207"/>
        <v>0</v>
      </c>
      <c r="AK770" s="52">
        <f t="shared" si="208"/>
        <v>0</v>
      </c>
      <c r="AL770" s="52">
        <f t="shared" si="209"/>
        <v>0</v>
      </c>
      <c r="AN770" s="52">
        <f t="shared" si="210"/>
        <v>0</v>
      </c>
      <c r="AO770" s="52">
        <f t="shared" si="211"/>
        <v>0</v>
      </c>
      <c r="AP770" s="52">
        <f t="shared" si="212"/>
        <v>0</v>
      </c>
      <c r="AQ770" s="52">
        <f t="shared" si="213"/>
        <v>0</v>
      </c>
      <c r="AR770" s="52">
        <f t="shared" si="214"/>
        <v>0</v>
      </c>
    </row>
    <row r="771" spans="1:44">
      <c r="A771" s="52">
        <v>199007</v>
      </c>
      <c r="B771" s="52">
        <v>-4.49</v>
      </c>
      <c r="C771" s="52">
        <v>-3.77</v>
      </c>
      <c r="D771" s="52">
        <v>-4.24</v>
      </c>
      <c r="E771" s="52">
        <v>-1.28</v>
      </c>
      <c r="F771" s="52">
        <v>-0.04</v>
      </c>
      <c r="G771" s="52">
        <v>-1.56</v>
      </c>
      <c r="H771" s="52">
        <v>-1.9</v>
      </c>
      <c r="I771" s="52">
        <v>-3.2</v>
      </c>
      <c r="J771" s="52">
        <v>-0.01</v>
      </c>
      <c r="K771" s="52">
        <v>0.68</v>
      </c>
      <c r="L771" s="52">
        <f t="shared" ref="L771:L834" si="216">H771+K771</f>
        <v>-1.2199999999999998</v>
      </c>
      <c r="M771" s="113">
        <f t="shared" ref="M771:M834" si="217">INT(A771/100)+ (A771/100-INT(A771/100))/0.12</f>
        <v>1990.5833333333328</v>
      </c>
      <c r="N771" s="52">
        <f t="shared" si="215"/>
        <v>13.642583066533724</v>
      </c>
      <c r="AA771" s="52">
        <v>199007</v>
      </c>
      <c r="AB771" s="52">
        <f t="shared" ref="AB771:AB834" si="218">H771</f>
        <v>-1.9</v>
      </c>
      <c r="AC771" s="52">
        <f t="shared" ref="AC771:AC834" si="219">E771-$K771</f>
        <v>-1.96</v>
      </c>
      <c r="AD771" s="52">
        <f t="shared" ref="AD771:AD834" si="220">G771-$K771</f>
        <v>-2.2400000000000002</v>
      </c>
      <c r="AE771" s="52">
        <f t="shared" ref="AE771:AE834" si="221">B771-$K771</f>
        <v>-5.17</v>
      </c>
      <c r="AF771" s="52">
        <f t="shared" ref="AF771:AF834" si="222">D771-$K771</f>
        <v>-4.92</v>
      </c>
      <c r="AH771" s="52">
        <f t="shared" ref="AH771:AH834" si="223">IF(AB771&lt;=AB$1093,AB771,0)</f>
        <v>0</v>
      </c>
      <c r="AI771" s="52">
        <f t="shared" ref="AI771:AI834" si="224">IF(AC771&lt;=AC$1093,AC771,0)</f>
        <v>0</v>
      </c>
      <c r="AJ771" s="52">
        <f t="shared" ref="AJ771:AJ834" si="225">IF(AD771&lt;=AD$1093,AD771,0)</f>
        <v>0</v>
      </c>
      <c r="AK771" s="52">
        <f t="shared" ref="AK771:AK834" si="226">IF(AE771&lt;=AE$1093,AE771,0)</f>
        <v>0</v>
      </c>
      <c r="AL771" s="52">
        <f t="shared" ref="AL771:AL834" si="227">IF(AF771&lt;=AF$1093,AF771,0)</f>
        <v>0</v>
      </c>
      <c r="AN771" s="52">
        <f t="shared" ref="AN771:AN834" si="228">IF(AB771&lt;=AB$1094,AB771,0)</f>
        <v>0</v>
      </c>
      <c r="AO771" s="52">
        <f t="shared" ref="AO771:AO834" si="229">IF(AC771&lt;=AC$1094,AC771,0)</f>
        <v>0</v>
      </c>
      <c r="AP771" s="52">
        <f t="shared" ref="AP771:AP834" si="230">IF(AD771&lt;=AD$1094,AD771,0)</f>
        <v>0</v>
      </c>
      <c r="AQ771" s="52">
        <f t="shared" ref="AQ771:AQ834" si="231">IF(AE771&lt;=AE$1094,AE771,0)</f>
        <v>0</v>
      </c>
      <c r="AR771" s="52">
        <f t="shared" ref="AR771:AR834" si="232">IF(AF771&lt;=AF$1094,AF771,0)</f>
        <v>0</v>
      </c>
    </row>
    <row r="772" spans="1:44">
      <c r="A772" s="52">
        <v>199008</v>
      </c>
      <c r="B772" s="52">
        <v>-14.77</v>
      </c>
      <c r="C772" s="52">
        <v>-12.25</v>
      </c>
      <c r="D772" s="52">
        <v>-11.3</v>
      </c>
      <c r="E772" s="52">
        <v>-9.7100000000000009</v>
      </c>
      <c r="F772" s="52">
        <v>-7.94</v>
      </c>
      <c r="G772" s="52">
        <v>-9.93</v>
      </c>
      <c r="H772" s="52">
        <v>-10.14</v>
      </c>
      <c r="I772" s="52">
        <v>-3.58</v>
      </c>
      <c r="J772" s="52">
        <v>1.63</v>
      </c>
      <c r="K772" s="52">
        <v>0.66</v>
      </c>
      <c r="L772" s="52">
        <f t="shared" si="216"/>
        <v>-9.48</v>
      </c>
      <c r="M772" s="113">
        <f t="shared" si="217"/>
        <v>1990.6666666666661</v>
      </c>
      <c r="N772" s="52">
        <f t="shared" si="215"/>
        <v>16.618374277779509</v>
      </c>
      <c r="AA772" s="52">
        <v>199008</v>
      </c>
      <c r="AB772" s="52">
        <f t="shared" si="218"/>
        <v>-10.14</v>
      </c>
      <c r="AC772" s="52">
        <f t="shared" si="219"/>
        <v>-10.370000000000001</v>
      </c>
      <c r="AD772" s="52">
        <f t="shared" si="220"/>
        <v>-10.59</v>
      </c>
      <c r="AE772" s="52">
        <f t="shared" si="221"/>
        <v>-15.43</v>
      </c>
      <c r="AF772" s="52">
        <f t="shared" si="222"/>
        <v>-11.96</v>
      </c>
      <c r="AH772" s="52">
        <f t="shared" si="223"/>
        <v>0</v>
      </c>
      <c r="AI772" s="52">
        <f t="shared" si="224"/>
        <v>0</v>
      </c>
      <c r="AJ772" s="52">
        <f t="shared" si="225"/>
        <v>0</v>
      </c>
      <c r="AK772" s="52">
        <f t="shared" si="226"/>
        <v>0</v>
      </c>
      <c r="AL772" s="52">
        <f t="shared" si="227"/>
        <v>0</v>
      </c>
      <c r="AN772" s="52">
        <f t="shared" si="228"/>
        <v>0</v>
      </c>
      <c r="AO772" s="52">
        <f t="shared" si="229"/>
        <v>0</v>
      </c>
      <c r="AP772" s="52">
        <f t="shared" si="230"/>
        <v>0</v>
      </c>
      <c r="AQ772" s="52">
        <f t="shared" si="231"/>
        <v>0</v>
      </c>
      <c r="AR772" s="52">
        <f t="shared" si="232"/>
        <v>0</v>
      </c>
    </row>
    <row r="773" spans="1:44">
      <c r="A773" s="52">
        <v>199009</v>
      </c>
      <c r="B773" s="52">
        <v>-10.31</v>
      </c>
      <c r="C773" s="52">
        <v>-8.34</v>
      </c>
      <c r="D773" s="52">
        <v>-8.19</v>
      </c>
      <c r="E773" s="52">
        <v>-5.74</v>
      </c>
      <c r="F773" s="52">
        <v>-3.72</v>
      </c>
      <c r="G773" s="52">
        <v>-6.37</v>
      </c>
      <c r="H773" s="52">
        <v>-6.12</v>
      </c>
      <c r="I773" s="52">
        <v>-3.67</v>
      </c>
      <c r="J773" s="52">
        <v>0.74</v>
      </c>
      <c r="K773" s="52">
        <v>0.6</v>
      </c>
      <c r="L773" s="52">
        <f t="shared" si="216"/>
        <v>-5.5200000000000005</v>
      </c>
      <c r="M773" s="113">
        <f t="shared" si="217"/>
        <v>1990.7499999999993</v>
      </c>
      <c r="N773" s="52">
        <f t="shared" si="215"/>
        <v>17.290322043375493</v>
      </c>
      <c r="AA773" s="52">
        <v>199009</v>
      </c>
      <c r="AB773" s="52">
        <f t="shared" si="218"/>
        <v>-6.12</v>
      </c>
      <c r="AC773" s="52">
        <f t="shared" si="219"/>
        <v>-6.34</v>
      </c>
      <c r="AD773" s="52">
        <f t="shared" si="220"/>
        <v>-6.97</v>
      </c>
      <c r="AE773" s="52">
        <f t="shared" si="221"/>
        <v>-10.91</v>
      </c>
      <c r="AF773" s="52">
        <f t="shared" si="222"/>
        <v>-8.7899999999999991</v>
      </c>
      <c r="AH773" s="52">
        <f t="shared" si="223"/>
        <v>0</v>
      </c>
      <c r="AI773" s="52">
        <f t="shared" si="224"/>
        <v>0</v>
      </c>
      <c r="AJ773" s="52">
        <f t="shared" si="225"/>
        <v>0</v>
      </c>
      <c r="AK773" s="52">
        <f t="shared" si="226"/>
        <v>0</v>
      </c>
      <c r="AL773" s="52">
        <f t="shared" si="227"/>
        <v>0</v>
      </c>
      <c r="AN773" s="52">
        <f t="shared" si="228"/>
        <v>0</v>
      </c>
      <c r="AO773" s="52">
        <f t="shared" si="229"/>
        <v>0</v>
      </c>
      <c r="AP773" s="52">
        <f t="shared" si="230"/>
        <v>0</v>
      </c>
      <c r="AQ773" s="52">
        <f t="shared" si="231"/>
        <v>0</v>
      </c>
      <c r="AR773" s="52">
        <f t="shared" si="232"/>
        <v>0</v>
      </c>
    </row>
    <row r="774" spans="1:44">
      <c r="A774" s="52">
        <v>199010</v>
      </c>
      <c r="B774" s="52">
        <v>-5.98</v>
      </c>
      <c r="C774" s="52">
        <v>-5.61</v>
      </c>
      <c r="D774" s="52">
        <v>-5.84</v>
      </c>
      <c r="E774" s="52">
        <v>0.34</v>
      </c>
      <c r="F774" s="52">
        <v>-1.94</v>
      </c>
      <c r="G774" s="52">
        <v>0.78</v>
      </c>
      <c r="H774" s="52">
        <v>-1.92</v>
      </c>
      <c r="I774" s="52">
        <v>-5.53</v>
      </c>
      <c r="J774" s="52">
        <v>0.28999999999999998</v>
      </c>
      <c r="K774" s="52">
        <v>0.68</v>
      </c>
      <c r="L774" s="52">
        <f t="shared" si="216"/>
        <v>-1.2399999999999998</v>
      </c>
      <c r="M774" s="113">
        <f t="shared" si="217"/>
        <v>1990.8333333333326</v>
      </c>
      <c r="N774" s="52">
        <f t="shared" si="215"/>
        <v>17.16255199290277</v>
      </c>
      <c r="AA774" s="52">
        <v>199010</v>
      </c>
      <c r="AB774" s="52">
        <f t="shared" si="218"/>
        <v>-1.92</v>
      </c>
      <c r="AC774" s="52">
        <f t="shared" si="219"/>
        <v>-0.34</v>
      </c>
      <c r="AD774" s="52">
        <f t="shared" si="220"/>
        <v>9.9999999999999978E-2</v>
      </c>
      <c r="AE774" s="52">
        <f t="shared" si="221"/>
        <v>-6.66</v>
      </c>
      <c r="AF774" s="52">
        <f t="shared" si="222"/>
        <v>-6.52</v>
      </c>
      <c r="AH774" s="52">
        <f t="shared" si="223"/>
        <v>0</v>
      </c>
      <c r="AI774" s="52">
        <f t="shared" si="224"/>
        <v>0</v>
      </c>
      <c r="AJ774" s="52">
        <f t="shared" si="225"/>
        <v>0</v>
      </c>
      <c r="AK774" s="52">
        <f t="shared" si="226"/>
        <v>0</v>
      </c>
      <c r="AL774" s="52">
        <f t="shared" si="227"/>
        <v>0</v>
      </c>
      <c r="AN774" s="52">
        <f t="shared" si="228"/>
        <v>0</v>
      </c>
      <c r="AO774" s="52">
        <f t="shared" si="229"/>
        <v>0</v>
      </c>
      <c r="AP774" s="52">
        <f t="shared" si="230"/>
        <v>0</v>
      </c>
      <c r="AQ774" s="52">
        <f t="shared" si="231"/>
        <v>0</v>
      </c>
      <c r="AR774" s="52">
        <f t="shared" si="232"/>
        <v>0</v>
      </c>
    </row>
    <row r="775" spans="1:44">
      <c r="A775" s="52">
        <v>199011</v>
      </c>
      <c r="B775" s="52">
        <v>8.94</v>
      </c>
      <c r="C775" s="52">
        <v>6.49</v>
      </c>
      <c r="D775" s="52">
        <v>4.8899999999999997</v>
      </c>
      <c r="E775" s="52">
        <v>7.38</v>
      </c>
      <c r="F775" s="52">
        <v>6.81</v>
      </c>
      <c r="G775" s="52">
        <v>5.19</v>
      </c>
      <c r="H775" s="52">
        <v>6.35</v>
      </c>
      <c r="I775" s="52">
        <v>0.32</v>
      </c>
      <c r="J775" s="52">
        <v>-3.11</v>
      </c>
      <c r="K775" s="52">
        <v>0.56999999999999995</v>
      </c>
      <c r="L775" s="52">
        <f t="shared" si="216"/>
        <v>6.92</v>
      </c>
      <c r="M775" s="113">
        <f t="shared" si="217"/>
        <v>1990.9166666666658</v>
      </c>
      <c r="N775" s="52">
        <f t="shared" si="215"/>
        <v>18.788954927635736</v>
      </c>
      <c r="AA775" s="52">
        <v>199011</v>
      </c>
      <c r="AB775" s="52">
        <f t="shared" si="218"/>
        <v>6.35</v>
      </c>
      <c r="AC775" s="52">
        <f t="shared" si="219"/>
        <v>6.81</v>
      </c>
      <c r="AD775" s="52">
        <f t="shared" si="220"/>
        <v>4.62</v>
      </c>
      <c r="AE775" s="52">
        <f t="shared" si="221"/>
        <v>8.3699999999999992</v>
      </c>
      <c r="AF775" s="52">
        <f t="shared" si="222"/>
        <v>4.3199999999999994</v>
      </c>
      <c r="AH775" s="52">
        <f t="shared" si="223"/>
        <v>0</v>
      </c>
      <c r="AI775" s="52">
        <f t="shared" si="224"/>
        <v>0</v>
      </c>
      <c r="AJ775" s="52">
        <f t="shared" si="225"/>
        <v>0</v>
      </c>
      <c r="AK775" s="52">
        <f t="shared" si="226"/>
        <v>0</v>
      </c>
      <c r="AL775" s="52">
        <f t="shared" si="227"/>
        <v>0</v>
      </c>
      <c r="AN775" s="52">
        <f t="shared" si="228"/>
        <v>0</v>
      </c>
      <c r="AO775" s="52">
        <f t="shared" si="229"/>
        <v>0</v>
      </c>
      <c r="AP775" s="52">
        <f t="shared" si="230"/>
        <v>0</v>
      </c>
      <c r="AQ775" s="52">
        <f t="shared" si="231"/>
        <v>0</v>
      </c>
      <c r="AR775" s="52">
        <f t="shared" si="232"/>
        <v>0</v>
      </c>
    </row>
    <row r="776" spans="1:44">
      <c r="A776" s="52">
        <v>199012</v>
      </c>
      <c r="B776" s="52">
        <v>4.18</v>
      </c>
      <c r="C776" s="52">
        <v>3.48</v>
      </c>
      <c r="D776" s="52">
        <v>2.86</v>
      </c>
      <c r="E776" s="52">
        <v>3.75</v>
      </c>
      <c r="F776" s="52">
        <v>2.41</v>
      </c>
      <c r="G776" s="52">
        <v>1.94</v>
      </c>
      <c r="H776" s="52">
        <v>2.46</v>
      </c>
      <c r="I776" s="52">
        <v>0.81</v>
      </c>
      <c r="J776" s="52">
        <v>-1.56</v>
      </c>
      <c r="K776" s="52">
        <v>0.6</v>
      </c>
      <c r="L776" s="52">
        <f t="shared" si="216"/>
        <v>3.06</v>
      </c>
      <c r="M776" s="113">
        <f t="shared" si="217"/>
        <v>1990.9999999999991</v>
      </c>
      <c r="N776" s="52">
        <f t="shared" si="215"/>
        <v>19.005217226282415</v>
      </c>
      <c r="AA776" s="52">
        <v>199012</v>
      </c>
      <c r="AB776" s="52">
        <f t="shared" si="218"/>
        <v>2.46</v>
      </c>
      <c r="AC776" s="52">
        <f t="shared" si="219"/>
        <v>3.15</v>
      </c>
      <c r="AD776" s="52">
        <f t="shared" si="220"/>
        <v>1.3399999999999999</v>
      </c>
      <c r="AE776" s="52">
        <f t="shared" si="221"/>
        <v>3.5799999999999996</v>
      </c>
      <c r="AF776" s="52">
        <f t="shared" si="222"/>
        <v>2.2599999999999998</v>
      </c>
      <c r="AH776" s="52">
        <f t="shared" si="223"/>
        <v>0</v>
      </c>
      <c r="AI776" s="52">
        <f t="shared" si="224"/>
        <v>0</v>
      </c>
      <c r="AJ776" s="52">
        <f t="shared" si="225"/>
        <v>0</v>
      </c>
      <c r="AK776" s="52">
        <f t="shared" si="226"/>
        <v>0</v>
      </c>
      <c r="AL776" s="52">
        <f t="shared" si="227"/>
        <v>0</v>
      </c>
      <c r="AN776" s="52">
        <f t="shared" si="228"/>
        <v>0</v>
      </c>
      <c r="AO776" s="52">
        <f t="shared" si="229"/>
        <v>0</v>
      </c>
      <c r="AP776" s="52">
        <f t="shared" si="230"/>
        <v>0</v>
      </c>
      <c r="AQ776" s="52">
        <f t="shared" si="231"/>
        <v>0</v>
      </c>
      <c r="AR776" s="52">
        <f t="shared" si="232"/>
        <v>0</v>
      </c>
    </row>
    <row r="777" spans="1:44">
      <c r="A777" s="52">
        <v>199101</v>
      </c>
      <c r="B777" s="52">
        <v>9.32</v>
      </c>
      <c r="C777" s="52">
        <v>8.3000000000000007</v>
      </c>
      <c r="D777" s="52">
        <v>7.66</v>
      </c>
      <c r="E777" s="52">
        <v>6.32</v>
      </c>
      <c r="F777" s="52">
        <v>3.26</v>
      </c>
      <c r="G777" s="52">
        <v>4.3099999999999996</v>
      </c>
      <c r="H777" s="52">
        <v>4.6900000000000004</v>
      </c>
      <c r="I777" s="52">
        <v>3.8</v>
      </c>
      <c r="J777" s="52">
        <v>-1.84</v>
      </c>
      <c r="K777" s="52">
        <v>0.52</v>
      </c>
      <c r="L777" s="52">
        <f t="shared" si="216"/>
        <v>5.2100000000000009</v>
      </c>
      <c r="M777" s="113">
        <f t="shared" si="217"/>
        <v>1991.0833333333333</v>
      </c>
      <c r="N777" s="52">
        <f t="shared" si="215"/>
        <v>18.20748971764592</v>
      </c>
      <c r="AA777" s="52">
        <v>199101</v>
      </c>
      <c r="AB777" s="52">
        <f t="shared" si="218"/>
        <v>4.6900000000000004</v>
      </c>
      <c r="AC777" s="52">
        <f t="shared" si="219"/>
        <v>5.8000000000000007</v>
      </c>
      <c r="AD777" s="52">
        <f t="shared" si="220"/>
        <v>3.7899999999999996</v>
      </c>
      <c r="AE777" s="52">
        <f t="shared" si="221"/>
        <v>8.8000000000000007</v>
      </c>
      <c r="AF777" s="52">
        <f t="shared" si="222"/>
        <v>7.1400000000000006</v>
      </c>
      <c r="AH777" s="52">
        <f t="shared" si="223"/>
        <v>0</v>
      </c>
      <c r="AI777" s="52">
        <f t="shared" si="224"/>
        <v>0</v>
      </c>
      <c r="AJ777" s="52">
        <f t="shared" si="225"/>
        <v>0</v>
      </c>
      <c r="AK777" s="52">
        <f t="shared" si="226"/>
        <v>0</v>
      </c>
      <c r="AL777" s="52">
        <f t="shared" si="227"/>
        <v>0</v>
      </c>
      <c r="AN777" s="52">
        <f t="shared" si="228"/>
        <v>0</v>
      </c>
      <c r="AO777" s="52">
        <f t="shared" si="229"/>
        <v>0</v>
      </c>
      <c r="AP777" s="52">
        <f t="shared" si="230"/>
        <v>0</v>
      </c>
      <c r="AQ777" s="52">
        <f t="shared" si="231"/>
        <v>0</v>
      </c>
      <c r="AR777" s="52">
        <f t="shared" si="232"/>
        <v>0</v>
      </c>
    </row>
    <row r="778" spans="1:44">
      <c r="A778" s="52">
        <v>199102</v>
      </c>
      <c r="B778" s="52">
        <v>11.69</v>
      </c>
      <c r="C778" s="52">
        <v>10.24</v>
      </c>
      <c r="D778" s="52">
        <v>11.33</v>
      </c>
      <c r="E778" s="52">
        <v>7.81</v>
      </c>
      <c r="F778" s="52">
        <v>6.53</v>
      </c>
      <c r="G778" s="52">
        <v>7.1</v>
      </c>
      <c r="H778" s="52">
        <v>7.19</v>
      </c>
      <c r="I778" s="52">
        <v>3.94</v>
      </c>
      <c r="J778" s="52">
        <v>-0.54</v>
      </c>
      <c r="K778" s="52">
        <v>0.48</v>
      </c>
      <c r="L778" s="52">
        <f t="shared" si="216"/>
        <v>7.67</v>
      </c>
      <c r="M778" s="113">
        <f t="shared" si="217"/>
        <v>1991.1666666666665</v>
      </c>
      <c r="N778" s="52">
        <f t="shared" si="215"/>
        <v>19.56627037438756</v>
      </c>
      <c r="AA778" s="52">
        <v>199102</v>
      </c>
      <c r="AB778" s="52">
        <f t="shared" si="218"/>
        <v>7.19</v>
      </c>
      <c r="AC778" s="52">
        <f t="shared" si="219"/>
        <v>7.33</v>
      </c>
      <c r="AD778" s="52">
        <f t="shared" si="220"/>
        <v>6.6199999999999992</v>
      </c>
      <c r="AE778" s="52">
        <f t="shared" si="221"/>
        <v>11.209999999999999</v>
      </c>
      <c r="AF778" s="52">
        <f t="shared" si="222"/>
        <v>10.85</v>
      </c>
      <c r="AH778" s="52">
        <f t="shared" si="223"/>
        <v>0</v>
      </c>
      <c r="AI778" s="52">
        <f t="shared" si="224"/>
        <v>0</v>
      </c>
      <c r="AJ778" s="52">
        <f t="shared" si="225"/>
        <v>0</v>
      </c>
      <c r="AK778" s="52">
        <f t="shared" si="226"/>
        <v>0</v>
      </c>
      <c r="AL778" s="52">
        <f t="shared" si="227"/>
        <v>0</v>
      </c>
      <c r="AN778" s="52">
        <f t="shared" si="228"/>
        <v>0</v>
      </c>
      <c r="AO778" s="52">
        <f t="shared" si="229"/>
        <v>0</v>
      </c>
      <c r="AP778" s="52">
        <f t="shared" si="230"/>
        <v>0</v>
      </c>
      <c r="AQ778" s="52">
        <f t="shared" si="231"/>
        <v>0</v>
      </c>
      <c r="AR778" s="52">
        <f t="shared" si="232"/>
        <v>0</v>
      </c>
    </row>
    <row r="779" spans="1:44">
      <c r="A779" s="52">
        <v>199103</v>
      </c>
      <c r="B779" s="52">
        <v>7.8</v>
      </c>
      <c r="C779" s="52">
        <v>5.23</v>
      </c>
      <c r="D779" s="52">
        <v>6.56</v>
      </c>
      <c r="E779" s="52">
        <v>4.0199999999999996</v>
      </c>
      <c r="F779" s="52">
        <v>1.1200000000000001</v>
      </c>
      <c r="G779" s="52">
        <v>2.77</v>
      </c>
      <c r="H779" s="52">
        <v>2.65</v>
      </c>
      <c r="I779" s="52">
        <v>3.89</v>
      </c>
      <c r="J779" s="52">
        <v>-1.24</v>
      </c>
      <c r="K779" s="52">
        <v>0.44</v>
      </c>
      <c r="L779" s="52">
        <f t="shared" si="216"/>
        <v>3.09</v>
      </c>
      <c r="M779" s="113">
        <f t="shared" si="217"/>
        <v>1991.2499999999998</v>
      </c>
      <c r="N779" s="52">
        <f t="shared" si="215"/>
        <v>19.642548205362765</v>
      </c>
      <c r="AA779" s="52">
        <v>199103</v>
      </c>
      <c r="AB779" s="52">
        <f t="shared" si="218"/>
        <v>2.65</v>
      </c>
      <c r="AC779" s="52">
        <f t="shared" si="219"/>
        <v>3.5799999999999996</v>
      </c>
      <c r="AD779" s="52">
        <f t="shared" si="220"/>
        <v>2.33</v>
      </c>
      <c r="AE779" s="52">
        <f t="shared" si="221"/>
        <v>7.3599999999999994</v>
      </c>
      <c r="AF779" s="52">
        <f t="shared" si="222"/>
        <v>6.1199999999999992</v>
      </c>
      <c r="AH779" s="52">
        <f t="shared" si="223"/>
        <v>0</v>
      </c>
      <c r="AI779" s="52">
        <f t="shared" si="224"/>
        <v>0</v>
      </c>
      <c r="AJ779" s="52">
        <f t="shared" si="225"/>
        <v>0</v>
      </c>
      <c r="AK779" s="52">
        <f t="shared" si="226"/>
        <v>0</v>
      </c>
      <c r="AL779" s="52">
        <f t="shared" si="227"/>
        <v>0</v>
      </c>
      <c r="AN779" s="52">
        <f t="shared" si="228"/>
        <v>0</v>
      </c>
      <c r="AO779" s="52">
        <f t="shared" si="229"/>
        <v>0</v>
      </c>
      <c r="AP779" s="52">
        <f t="shared" si="230"/>
        <v>0</v>
      </c>
      <c r="AQ779" s="52">
        <f t="shared" si="231"/>
        <v>0</v>
      </c>
      <c r="AR779" s="52">
        <f t="shared" si="232"/>
        <v>0</v>
      </c>
    </row>
    <row r="780" spans="1:44">
      <c r="A780" s="52">
        <v>199104</v>
      </c>
      <c r="B780" s="52">
        <v>-0.61</v>
      </c>
      <c r="C780" s="52">
        <v>1.35</v>
      </c>
      <c r="D780" s="52">
        <v>1.64</v>
      </c>
      <c r="E780" s="52">
        <v>-0.25</v>
      </c>
      <c r="F780" s="52">
        <v>0.8</v>
      </c>
      <c r="G780" s="52">
        <v>0.31</v>
      </c>
      <c r="H780" s="52">
        <v>-0.28000000000000003</v>
      </c>
      <c r="I780" s="52">
        <v>0.51</v>
      </c>
      <c r="J780" s="52">
        <v>1.4</v>
      </c>
      <c r="K780" s="52">
        <v>0.53</v>
      </c>
      <c r="L780" s="52">
        <f t="shared" si="216"/>
        <v>0.25</v>
      </c>
      <c r="M780" s="113">
        <f t="shared" si="217"/>
        <v>1991.333333333333</v>
      </c>
      <c r="N780" s="52">
        <f t="shared" si="215"/>
        <v>19.201252563309509</v>
      </c>
      <c r="AA780" s="52">
        <v>199104</v>
      </c>
      <c r="AB780" s="52">
        <f t="shared" si="218"/>
        <v>-0.28000000000000003</v>
      </c>
      <c r="AC780" s="52">
        <f t="shared" si="219"/>
        <v>-0.78</v>
      </c>
      <c r="AD780" s="52">
        <f t="shared" si="220"/>
        <v>-0.22000000000000003</v>
      </c>
      <c r="AE780" s="52">
        <f t="shared" si="221"/>
        <v>-1.1400000000000001</v>
      </c>
      <c r="AF780" s="52">
        <f t="shared" si="222"/>
        <v>1.1099999999999999</v>
      </c>
      <c r="AH780" s="52">
        <f t="shared" si="223"/>
        <v>0</v>
      </c>
      <c r="AI780" s="52">
        <f t="shared" si="224"/>
        <v>0</v>
      </c>
      <c r="AJ780" s="52">
        <f t="shared" si="225"/>
        <v>0</v>
      </c>
      <c r="AK780" s="52">
        <f t="shared" si="226"/>
        <v>0</v>
      </c>
      <c r="AL780" s="52">
        <f t="shared" si="227"/>
        <v>0</v>
      </c>
      <c r="AN780" s="52">
        <f t="shared" si="228"/>
        <v>0</v>
      </c>
      <c r="AO780" s="52">
        <f t="shared" si="229"/>
        <v>0</v>
      </c>
      <c r="AP780" s="52">
        <f t="shared" si="230"/>
        <v>0</v>
      </c>
      <c r="AQ780" s="52">
        <f t="shared" si="231"/>
        <v>0</v>
      </c>
      <c r="AR780" s="52">
        <f t="shared" si="232"/>
        <v>0</v>
      </c>
    </row>
    <row r="781" spans="1:44">
      <c r="A781" s="52">
        <v>199105</v>
      </c>
      <c r="B781" s="52">
        <v>4.32</v>
      </c>
      <c r="C781" s="52">
        <v>4.82</v>
      </c>
      <c r="D781" s="52">
        <v>2.64</v>
      </c>
      <c r="E781" s="52">
        <v>4.67</v>
      </c>
      <c r="F781" s="52">
        <v>2.91</v>
      </c>
      <c r="G781" s="52">
        <v>5.22</v>
      </c>
      <c r="H781" s="52">
        <v>3.64</v>
      </c>
      <c r="I781" s="52">
        <v>-0.34</v>
      </c>
      <c r="J781" s="52">
        <v>-0.56000000000000005</v>
      </c>
      <c r="K781" s="52">
        <v>0.47</v>
      </c>
      <c r="L781" s="52">
        <f t="shared" si="216"/>
        <v>4.1100000000000003</v>
      </c>
      <c r="M781" s="113">
        <f t="shared" si="217"/>
        <v>1991.4166666666663</v>
      </c>
      <c r="N781" s="52">
        <f t="shared" si="215"/>
        <v>17.682869728021572</v>
      </c>
      <c r="AA781" s="52">
        <v>199105</v>
      </c>
      <c r="AB781" s="52">
        <f t="shared" si="218"/>
        <v>3.64</v>
      </c>
      <c r="AC781" s="52">
        <f t="shared" si="219"/>
        <v>4.2</v>
      </c>
      <c r="AD781" s="52">
        <f t="shared" si="220"/>
        <v>4.75</v>
      </c>
      <c r="AE781" s="52">
        <f t="shared" si="221"/>
        <v>3.8500000000000005</v>
      </c>
      <c r="AF781" s="52">
        <f t="shared" si="222"/>
        <v>2.17</v>
      </c>
      <c r="AH781" s="52">
        <f t="shared" si="223"/>
        <v>0</v>
      </c>
      <c r="AI781" s="52">
        <f t="shared" si="224"/>
        <v>0</v>
      </c>
      <c r="AJ781" s="52">
        <f t="shared" si="225"/>
        <v>0</v>
      </c>
      <c r="AK781" s="52">
        <f t="shared" si="226"/>
        <v>0</v>
      </c>
      <c r="AL781" s="52">
        <f t="shared" si="227"/>
        <v>0</v>
      </c>
      <c r="AN781" s="52">
        <f t="shared" si="228"/>
        <v>0</v>
      </c>
      <c r="AO781" s="52">
        <f t="shared" si="229"/>
        <v>0</v>
      </c>
      <c r="AP781" s="52">
        <f t="shared" si="230"/>
        <v>0</v>
      </c>
      <c r="AQ781" s="52">
        <f t="shared" si="231"/>
        <v>0</v>
      </c>
      <c r="AR781" s="52">
        <f t="shared" si="232"/>
        <v>0</v>
      </c>
    </row>
    <row r="782" spans="1:44">
      <c r="A782" s="52">
        <v>199106</v>
      </c>
      <c r="B782" s="52">
        <v>-5.32</v>
      </c>
      <c r="C782" s="52">
        <v>-3.24</v>
      </c>
      <c r="D782" s="52">
        <v>-4.09</v>
      </c>
      <c r="E782" s="52">
        <v>-4.87</v>
      </c>
      <c r="F782" s="52">
        <v>-4.3099999999999996</v>
      </c>
      <c r="G782" s="52">
        <v>-3.68</v>
      </c>
      <c r="H782" s="52">
        <v>-4.9400000000000004</v>
      </c>
      <c r="I782" s="52">
        <v>7.0000000000000007E-2</v>
      </c>
      <c r="J782" s="52">
        <v>1.21</v>
      </c>
      <c r="K782" s="52">
        <v>0.42</v>
      </c>
      <c r="L782" s="52">
        <f t="shared" si="216"/>
        <v>-4.5200000000000005</v>
      </c>
      <c r="M782" s="113">
        <f t="shared" si="217"/>
        <v>1991.4999999999995</v>
      </c>
      <c r="N782" s="52">
        <f t="shared" si="215"/>
        <v>18.453546591866338</v>
      </c>
      <c r="AA782" s="52">
        <v>199106</v>
      </c>
      <c r="AB782" s="52">
        <f t="shared" si="218"/>
        <v>-4.9400000000000004</v>
      </c>
      <c r="AC782" s="52">
        <f t="shared" si="219"/>
        <v>-5.29</v>
      </c>
      <c r="AD782" s="52">
        <f t="shared" si="220"/>
        <v>-4.1000000000000005</v>
      </c>
      <c r="AE782" s="52">
        <f t="shared" si="221"/>
        <v>-5.74</v>
      </c>
      <c r="AF782" s="52">
        <f t="shared" si="222"/>
        <v>-4.51</v>
      </c>
      <c r="AH782" s="52">
        <f t="shared" si="223"/>
        <v>0</v>
      </c>
      <c r="AI782" s="52">
        <f t="shared" si="224"/>
        <v>0</v>
      </c>
      <c r="AJ782" s="52">
        <f t="shared" si="225"/>
        <v>0</v>
      </c>
      <c r="AK782" s="52">
        <f t="shared" si="226"/>
        <v>0</v>
      </c>
      <c r="AL782" s="52">
        <f t="shared" si="227"/>
        <v>0</v>
      </c>
      <c r="AN782" s="52">
        <f t="shared" si="228"/>
        <v>0</v>
      </c>
      <c r="AO782" s="52">
        <f t="shared" si="229"/>
        <v>0</v>
      </c>
      <c r="AP782" s="52">
        <f t="shared" si="230"/>
        <v>0</v>
      </c>
      <c r="AQ782" s="52">
        <f t="shared" si="231"/>
        <v>0</v>
      </c>
      <c r="AR782" s="52">
        <f t="shared" si="232"/>
        <v>0</v>
      </c>
    </row>
    <row r="783" spans="1:44">
      <c r="A783" s="52">
        <v>199107</v>
      </c>
      <c r="B783" s="52">
        <v>4.18</v>
      </c>
      <c r="C783" s="52">
        <v>3.59</v>
      </c>
      <c r="D783" s="52">
        <v>2.97</v>
      </c>
      <c r="E783" s="52">
        <v>5.42</v>
      </c>
      <c r="F783" s="52">
        <v>4.0199999999999996</v>
      </c>
      <c r="G783" s="52">
        <v>4.0999999999999996</v>
      </c>
      <c r="H783" s="52">
        <v>4.24</v>
      </c>
      <c r="I783" s="52">
        <v>-0.93</v>
      </c>
      <c r="J783" s="52">
        <v>-1.27</v>
      </c>
      <c r="K783" s="52">
        <v>0.49</v>
      </c>
      <c r="L783" s="52">
        <f t="shared" si="216"/>
        <v>4.7300000000000004</v>
      </c>
      <c r="M783" s="113">
        <f t="shared" si="217"/>
        <v>1991.5833333333328</v>
      </c>
      <c r="N783" s="52">
        <f t="shared" si="215"/>
        <v>18.732442446194781</v>
      </c>
      <c r="AA783" s="52">
        <v>199107</v>
      </c>
      <c r="AB783" s="52">
        <f t="shared" si="218"/>
        <v>4.24</v>
      </c>
      <c r="AC783" s="52">
        <f t="shared" si="219"/>
        <v>4.93</v>
      </c>
      <c r="AD783" s="52">
        <f t="shared" si="220"/>
        <v>3.6099999999999994</v>
      </c>
      <c r="AE783" s="52">
        <f t="shared" si="221"/>
        <v>3.6899999999999995</v>
      </c>
      <c r="AF783" s="52">
        <f t="shared" si="222"/>
        <v>2.4800000000000004</v>
      </c>
      <c r="AH783" s="52">
        <f t="shared" si="223"/>
        <v>0</v>
      </c>
      <c r="AI783" s="52">
        <f t="shared" si="224"/>
        <v>0</v>
      </c>
      <c r="AJ783" s="52">
        <f t="shared" si="225"/>
        <v>0</v>
      </c>
      <c r="AK783" s="52">
        <f t="shared" si="226"/>
        <v>0</v>
      </c>
      <c r="AL783" s="52">
        <f t="shared" si="227"/>
        <v>0</v>
      </c>
      <c r="AN783" s="52">
        <f t="shared" si="228"/>
        <v>0</v>
      </c>
      <c r="AO783" s="52">
        <f t="shared" si="229"/>
        <v>0</v>
      </c>
      <c r="AP783" s="52">
        <f t="shared" si="230"/>
        <v>0</v>
      </c>
      <c r="AQ783" s="52">
        <f t="shared" si="231"/>
        <v>0</v>
      </c>
      <c r="AR783" s="52">
        <f t="shared" si="232"/>
        <v>0</v>
      </c>
    </row>
    <row r="784" spans="1:44">
      <c r="A784" s="52">
        <v>199108</v>
      </c>
      <c r="B784" s="52">
        <v>4.41</v>
      </c>
      <c r="C784" s="52">
        <v>3.12</v>
      </c>
      <c r="D784" s="52">
        <v>4.3</v>
      </c>
      <c r="E784" s="52">
        <v>3.36</v>
      </c>
      <c r="F784" s="52">
        <v>1.81</v>
      </c>
      <c r="G784" s="52">
        <v>1.87</v>
      </c>
      <c r="H784" s="52">
        <v>2.3199999999999998</v>
      </c>
      <c r="I784" s="52">
        <v>1.6</v>
      </c>
      <c r="J784" s="52">
        <v>-0.8</v>
      </c>
      <c r="K784" s="52">
        <v>0.46</v>
      </c>
      <c r="L784" s="52">
        <f t="shared" si="216"/>
        <v>2.78</v>
      </c>
      <c r="M784" s="113">
        <f t="shared" si="217"/>
        <v>1991.6666666666661</v>
      </c>
      <c r="N784" s="52">
        <f t="shared" si="215"/>
        <v>14.586968031898756</v>
      </c>
      <c r="AA784" s="52">
        <v>199108</v>
      </c>
      <c r="AB784" s="52">
        <f t="shared" si="218"/>
        <v>2.3199999999999998</v>
      </c>
      <c r="AC784" s="52">
        <f t="shared" si="219"/>
        <v>2.9</v>
      </c>
      <c r="AD784" s="52">
        <f t="shared" si="220"/>
        <v>1.4100000000000001</v>
      </c>
      <c r="AE784" s="52">
        <f t="shared" si="221"/>
        <v>3.95</v>
      </c>
      <c r="AF784" s="52">
        <f t="shared" si="222"/>
        <v>3.84</v>
      </c>
      <c r="AH784" s="52">
        <f t="shared" si="223"/>
        <v>0</v>
      </c>
      <c r="AI784" s="52">
        <f t="shared" si="224"/>
        <v>0</v>
      </c>
      <c r="AJ784" s="52">
        <f t="shared" si="225"/>
        <v>0</v>
      </c>
      <c r="AK784" s="52">
        <f t="shared" si="226"/>
        <v>0</v>
      </c>
      <c r="AL784" s="52">
        <f t="shared" si="227"/>
        <v>0</v>
      </c>
      <c r="AN784" s="52">
        <f t="shared" si="228"/>
        <v>0</v>
      </c>
      <c r="AO784" s="52">
        <f t="shared" si="229"/>
        <v>0</v>
      </c>
      <c r="AP784" s="52">
        <f t="shared" si="230"/>
        <v>0</v>
      </c>
      <c r="AQ784" s="52">
        <f t="shared" si="231"/>
        <v>0</v>
      </c>
      <c r="AR784" s="52">
        <f t="shared" si="232"/>
        <v>0</v>
      </c>
    </row>
    <row r="785" spans="1:44">
      <c r="A785" s="52">
        <v>199109</v>
      </c>
      <c r="B785" s="52">
        <v>1.21</v>
      </c>
      <c r="C785" s="52">
        <v>0.69</v>
      </c>
      <c r="D785" s="52">
        <v>-1.06</v>
      </c>
      <c r="E785" s="52">
        <v>-2.2000000000000002</v>
      </c>
      <c r="F785" s="52">
        <v>0.02</v>
      </c>
      <c r="G785" s="52">
        <v>-1.9</v>
      </c>
      <c r="H785" s="52">
        <v>-1.59</v>
      </c>
      <c r="I785" s="52">
        <v>1.64</v>
      </c>
      <c r="J785" s="52">
        <v>-0.98</v>
      </c>
      <c r="K785" s="52">
        <v>0.46</v>
      </c>
      <c r="L785" s="52">
        <f t="shared" si="216"/>
        <v>-1.1300000000000001</v>
      </c>
      <c r="M785" s="113">
        <f t="shared" si="217"/>
        <v>1991.7499999999993</v>
      </c>
      <c r="N785" s="52">
        <f t="shared" si="215"/>
        <v>12.494372187654584</v>
      </c>
      <c r="AA785" s="52">
        <v>199109</v>
      </c>
      <c r="AB785" s="52">
        <f t="shared" si="218"/>
        <v>-1.59</v>
      </c>
      <c r="AC785" s="52">
        <f t="shared" si="219"/>
        <v>-2.66</v>
      </c>
      <c r="AD785" s="52">
        <f t="shared" si="220"/>
        <v>-2.36</v>
      </c>
      <c r="AE785" s="52">
        <f t="shared" si="221"/>
        <v>0.75</v>
      </c>
      <c r="AF785" s="52">
        <f t="shared" si="222"/>
        <v>-1.52</v>
      </c>
      <c r="AH785" s="52">
        <f t="shared" si="223"/>
        <v>0</v>
      </c>
      <c r="AI785" s="52">
        <f t="shared" si="224"/>
        <v>0</v>
      </c>
      <c r="AJ785" s="52">
        <f t="shared" si="225"/>
        <v>0</v>
      </c>
      <c r="AK785" s="52">
        <f t="shared" si="226"/>
        <v>0</v>
      </c>
      <c r="AL785" s="52">
        <f t="shared" si="227"/>
        <v>0</v>
      </c>
      <c r="AN785" s="52">
        <f t="shared" si="228"/>
        <v>0</v>
      </c>
      <c r="AO785" s="52">
        <f t="shared" si="229"/>
        <v>0</v>
      </c>
      <c r="AP785" s="52">
        <f t="shared" si="230"/>
        <v>0</v>
      </c>
      <c r="AQ785" s="52">
        <f t="shared" si="231"/>
        <v>0</v>
      </c>
      <c r="AR785" s="52">
        <f t="shared" si="232"/>
        <v>0</v>
      </c>
    </row>
    <row r="786" spans="1:44">
      <c r="A786" s="52">
        <v>199110</v>
      </c>
      <c r="B786" s="52">
        <v>3.09</v>
      </c>
      <c r="C786" s="52">
        <v>2.61</v>
      </c>
      <c r="D786" s="52">
        <v>1.93</v>
      </c>
      <c r="E786" s="52">
        <v>1.49</v>
      </c>
      <c r="F786" s="52">
        <v>1.67</v>
      </c>
      <c r="G786" s="52">
        <v>1.77</v>
      </c>
      <c r="H786" s="52">
        <v>1.28</v>
      </c>
      <c r="I786" s="52">
        <v>0.9</v>
      </c>
      <c r="J786" s="52">
        <v>-0.44</v>
      </c>
      <c r="K786" s="52">
        <v>0.42</v>
      </c>
      <c r="L786" s="52">
        <f t="shared" si="216"/>
        <v>1.7</v>
      </c>
      <c r="M786" s="113">
        <f t="shared" si="217"/>
        <v>1991.8333333333326</v>
      </c>
      <c r="N786" s="52">
        <f t="shared" si="215"/>
        <v>11.768998953336531</v>
      </c>
      <c r="AA786" s="52">
        <v>199110</v>
      </c>
      <c r="AB786" s="52">
        <f t="shared" si="218"/>
        <v>1.28</v>
      </c>
      <c r="AC786" s="52">
        <f t="shared" si="219"/>
        <v>1.07</v>
      </c>
      <c r="AD786" s="52">
        <f t="shared" si="220"/>
        <v>1.35</v>
      </c>
      <c r="AE786" s="52">
        <f t="shared" si="221"/>
        <v>2.67</v>
      </c>
      <c r="AF786" s="52">
        <f t="shared" si="222"/>
        <v>1.51</v>
      </c>
      <c r="AH786" s="52">
        <f t="shared" si="223"/>
        <v>0</v>
      </c>
      <c r="AI786" s="52">
        <f t="shared" si="224"/>
        <v>0</v>
      </c>
      <c r="AJ786" s="52">
        <f t="shared" si="225"/>
        <v>0</v>
      </c>
      <c r="AK786" s="52">
        <f t="shared" si="226"/>
        <v>0</v>
      </c>
      <c r="AL786" s="52">
        <f t="shared" si="227"/>
        <v>0</v>
      </c>
      <c r="AN786" s="52">
        <f t="shared" si="228"/>
        <v>0</v>
      </c>
      <c r="AO786" s="52">
        <f t="shared" si="229"/>
        <v>0</v>
      </c>
      <c r="AP786" s="52">
        <f t="shared" si="230"/>
        <v>0</v>
      </c>
      <c r="AQ786" s="52">
        <f t="shared" si="231"/>
        <v>0</v>
      </c>
      <c r="AR786" s="52">
        <f t="shared" si="232"/>
        <v>0</v>
      </c>
    </row>
    <row r="787" spans="1:44">
      <c r="A787" s="52">
        <v>199111</v>
      </c>
      <c r="B787" s="52">
        <v>-4.82</v>
      </c>
      <c r="C787" s="52">
        <v>-3.74</v>
      </c>
      <c r="D787" s="52">
        <v>-5.51</v>
      </c>
      <c r="E787" s="52">
        <v>-2.5</v>
      </c>
      <c r="F787" s="52">
        <v>-4.51</v>
      </c>
      <c r="G787" s="52">
        <v>-5.62</v>
      </c>
      <c r="H787" s="52">
        <v>-4.1900000000000004</v>
      </c>
      <c r="I787" s="52">
        <v>-0.48</v>
      </c>
      <c r="J787" s="52">
        <v>-1.91</v>
      </c>
      <c r="K787" s="52">
        <v>0.39</v>
      </c>
      <c r="L787" s="52">
        <f t="shared" si="216"/>
        <v>-3.8000000000000003</v>
      </c>
      <c r="M787" s="113">
        <f t="shared" si="217"/>
        <v>1991.9166666666658</v>
      </c>
      <c r="N787" s="52">
        <f t="shared" si="215"/>
        <v>12.539990938085749</v>
      </c>
      <c r="AA787" s="52">
        <v>199111</v>
      </c>
      <c r="AB787" s="52">
        <f t="shared" si="218"/>
        <v>-4.1900000000000004</v>
      </c>
      <c r="AC787" s="52">
        <f t="shared" si="219"/>
        <v>-2.89</v>
      </c>
      <c r="AD787" s="52">
        <f t="shared" si="220"/>
        <v>-6.01</v>
      </c>
      <c r="AE787" s="52">
        <f t="shared" si="221"/>
        <v>-5.21</v>
      </c>
      <c r="AF787" s="52">
        <f t="shared" si="222"/>
        <v>-5.8999999999999995</v>
      </c>
      <c r="AH787" s="52">
        <f t="shared" si="223"/>
        <v>0</v>
      </c>
      <c r="AI787" s="52">
        <f t="shared" si="224"/>
        <v>0</v>
      </c>
      <c r="AJ787" s="52">
        <f t="shared" si="225"/>
        <v>0</v>
      </c>
      <c r="AK787" s="52">
        <f t="shared" si="226"/>
        <v>0</v>
      </c>
      <c r="AL787" s="52">
        <f t="shared" si="227"/>
        <v>0</v>
      </c>
      <c r="AN787" s="52">
        <f t="shared" si="228"/>
        <v>0</v>
      </c>
      <c r="AO787" s="52">
        <f t="shared" si="229"/>
        <v>0</v>
      </c>
      <c r="AP787" s="52">
        <f t="shared" si="230"/>
        <v>0</v>
      </c>
      <c r="AQ787" s="52">
        <f t="shared" si="231"/>
        <v>0</v>
      </c>
      <c r="AR787" s="52">
        <f t="shared" si="232"/>
        <v>0</v>
      </c>
    </row>
    <row r="788" spans="1:44">
      <c r="A788" s="52">
        <v>199112</v>
      </c>
      <c r="B788" s="52">
        <v>10.19</v>
      </c>
      <c r="C788" s="52">
        <v>6.71</v>
      </c>
      <c r="D788" s="52">
        <v>7.51</v>
      </c>
      <c r="E788" s="52">
        <v>14.44</v>
      </c>
      <c r="F788" s="52">
        <v>7.67</v>
      </c>
      <c r="G788" s="52">
        <v>9.0299999999999994</v>
      </c>
      <c r="H788" s="52">
        <v>10.83</v>
      </c>
      <c r="I788" s="52">
        <v>-2.2400000000000002</v>
      </c>
      <c r="J788" s="52">
        <v>-4.04</v>
      </c>
      <c r="K788" s="52">
        <v>0.38</v>
      </c>
      <c r="L788" s="52">
        <f t="shared" si="216"/>
        <v>11.21</v>
      </c>
      <c r="M788" s="113">
        <f t="shared" si="217"/>
        <v>1991.9999999999991</v>
      </c>
      <c r="N788" s="52">
        <f t="shared" ref="N788:N851" si="233">_xlfn.STDEV.S(H777:H788)*SQRT(12)</f>
        <v>15.673103771052554</v>
      </c>
      <c r="AA788" s="52">
        <v>199112</v>
      </c>
      <c r="AB788" s="52">
        <f t="shared" si="218"/>
        <v>10.83</v>
      </c>
      <c r="AC788" s="52">
        <f t="shared" si="219"/>
        <v>14.059999999999999</v>
      </c>
      <c r="AD788" s="52">
        <f t="shared" si="220"/>
        <v>8.6499999999999986</v>
      </c>
      <c r="AE788" s="52">
        <f t="shared" si="221"/>
        <v>9.8099999999999987</v>
      </c>
      <c r="AF788" s="52">
        <f t="shared" si="222"/>
        <v>7.13</v>
      </c>
      <c r="AH788" s="52">
        <f t="shared" si="223"/>
        <v>0</v>
      </c>
      <c r="AI788" s="52">
        <f t="shared" si="224"/>
        <v>0</v>
      </c>
      <c r="AJ788" s="52">
        <f t="shared" si="225"/>
        <v>0</v>
      </c>
      <c r="AK788" s="52">
        <f t="shared" si="226"/>
        <v>0</v>
      </c>
      <c r="AL788" s="52">
        <f t="shared" si="227"/>
        <v>0</v>
      </c>
      <c r="AN788" s="52">
        <f t="shared" si="228"/>
        <v>0</v>
      </c>
      <c r="AO788" s="52">
        <f t="shared" si="229"/>
        <v>0</v>
      </c>
      <c r="AP788" s="52">
        <f t="shared" si="230"/>
        <v>0</v>
      </c>
      <c r="AQ788" s="52">
        <f t="shared" si="231"/>
        <v>0</v>
      </c>
      <c r="AR788" s="52">
        <f t="shared" si="232"/>
        <v>0</v>
      </c>
    </row>
    <row r="789" spans="1:44">
      <c r="A789" s="52">
        <v>199201</v>
      </c>
      <c r="B789" s="52">
        <v>7.65</v>
      </c>
      <c r="C789" s="52">
        <v>7.44</v>
      </c>
      <c r="D789" s="52">
        <v>10.45</v>
      </c>
      <c r="E789" s="52">
        <v>-2.25</v>
      </c>
      <c r="F789" s="52">
        <v>-1.52</v>
      </c>
      <c r="G789" s="52">
        <v>3.96</v>
      </c>
      <c r="H789" s="52">
        <v>-0.59</v>
      </c>
      <c r="I789" s="52">
        <v>8.4499999999999993</v>
      </c>
      <c r="J789" s="52">
        <v>4.5</v>
      </c>
      <c r="K789" s="52">
        <v>0.34</v>
      </c>
      <c r="L789" s="52">
        <f t="shared" si="216"/>
        <v>-0.24999999999999994</v>
      </c>
      <c r="M789" s="113">
        <f t="shared" si="217"/>
        <v>1992.0833333333333</v>
      </c>
      <c r="N789" s="52">
        <f t="shared" si="233"/>
        <v>15.63016896320004</v>
      </c>
      <c r="AA789" s="52">
        <v>199201</v>
      </c>
      <c r="AB789" s="52">
        <f t="shared" si="218"/>
        <v>-0.59</v>
      </c>
      <c r="AC789" s="52">
        <f t="shared" si="219"/>
        <v>-2.59</v>
      </c>
      <c r="AD789" s="52">
        <f t="shared" si="220"/>
        <v>3.62</v>
      </c>
      <c r="AE789" s="52">
        <f t="shared" si="221"/>
        <v>7.3100000000000005</v>
      </c>
      <c r="AF789" s="52">
        <f t="shared" si="222"/>
        <v>10.11</v>
      </c>
      <c r="AH789" s="52">
        <f t="shared" si="223"/>
        <v>0</v>
      </c>
      <c r="AI789" s="52">
        <f t="shared" si="224"/>
        <v>0</v>
      </c>
      <c r="AJ789" s="52">
        <f t="shared" si="225"/>
        <v>0</v>
      </c>
      <c r="AK789" s="52">
        <f t="shared" si="226"/>
        <v>0</v>
      </c>
      <c r="AL789" s="52">
        <f t="shared" si="227"/>
        <v>0</v>
      </c>
      <c r="AN789" s="52">
        <f t="shared" si="228"/>
        <v>0</v>
      </c>
      <c r="AO789" s="52">
        <f t="shared" si="229"/>
        <v>0</v>
      </c>
      <c r="AP789" s="52">
        <f t="shared" si="230"/>
        <v>0</v>
      </c>
      <c r="AQ789" s="52">
        <f t="shared" si="231"/>
        <v>0</v>
      </c>
      <c r="AR789" s="52">
        <f t="shared" si="232"/>
        <v>0</v>
      </c>
    </row>
    <row r="790" spans="1:44">
      <c r="A790" s="52">
        <v>199202</v>
      </c>
      <c r="B790" s="52">
        <v>0.77</v>
      </c>
      <c r="C790" s="52">
        <v>2.84</v>
      </c>
      <c r="D790" s="52">
        <v>7.01</v>
      </c>
      <c r="E790" s="52">
        <v>0.38</v>
      </c>
      <c r="F790" s="52">
        <v>0.75</v>
      </c>
      <c r="G790" s="52">
        <v>6.86</v>
      </c>
      <c r="H790" s="52">
        <v>1.0900000000000001</v>
      </c>
      <c r="I790" s="52">
        <v>0.88</v>
      </c>
      <c r="J790" s="52">
        <v>6.36</v>
      </c>
      <c r="K790" s="52">
        <v>0.28000000000000003</v>
      </c>
      <c r="L790" s="52">
        <f t="shared" si="216"/>
        <v>1.37</v>
      </c>
      <c r="M790" s="113">
        <f t="shared" si="217"/>
        <v>1992.1666666666665</v>
      </c>
      <c r="N790" s="52">
        <f t="shared" si="233"/>
        <v>14.443778150910768</v>
      </c>
      <c r="AA790" s="52">
        <v>199202</v>
      </c>
      <c r="AB790" s="52">
        <f t="shared" si="218"/>
        <v>1.0900000000000001</v>
      </c>
      <c r="AC790" s="52">
        <f t="shared" si="219"/>
        <v>9.9999999999999978E-2</v>
      </c>
      <c r="AD790" s="52">
        <f t="shared" si="220"/>
        <v>6.58</v>
      </c>
      <c r="AE790" s="52">
        <f t="shared" si="221"/>
        <v>0.49</v>
      </c>
      <c r="AF790" s="52">
        <f t="shared" si="222"/>
        <v>6.7299999999999995</v>
      </c>
      <c r="AH790" s="52">
        <f t="shared" si="223"/>
        <v>0</v>
      </c>
      <c r="AI790" s="52">
        <f t="shared" si="224"/>
        <v>0</v>
      </c>
      <c r="AJ790" s="52">
        <f t="shared" si="225"/>
        <v>0</v>
      </c>
      <c r="AK790" s="52">
        <f t="shared" si="226"/>
        <v>0</v>
      </c>
      <c r="AL790" s="52">
        <f t="shared" si="227"/>
        <v>0</v>
      </c>
      <c r="AN790" s="52">
        <f t="shared" si="228"/>
        <v>0</v>
      </c>
      <c r="AO790" s="52">
        <f t="shared" si="229"/>
        <v>0</v>
      </c>
      <c r="AP790" s="52">
        <f t="shared" si="230"/>
        <v>0</v>
      </c>
      <c r="AQ790" s="52">
        <f t="shared" si="231"/>
        <v>0</v>
      </c>
      <c r="AR790" s="52">
        <f t="shared" si="232"/>
        <v>0</v>
      </c>
    </row>
    <row r="791" spans="1:44">
      <c r="A791" s="52">
        <v>199203</v>
      </c>
      <c r="B791" s="52">
        <v>-6.35</v>
      </c>
      <c r="C791" s="52">
        <v>-1.23</v>
      </c>
      <c r="D791" s="52">
        <v>-0.67</v>
      </c>
      <c r="E791" s="52">
        <v>-2.77</v>
      </c>
      <c r="F791" s="52">
        <v>-1.29</v>
      </c>
      <c r="G791" s="52">
        <v>-1.1200000000000001</v>
      </c>
      <c r="H791" s="52">
        <v>-2.65</v>
      </c>
      <c r="I791" s="52">
        <v>-1.03</v>
      </c>
      <c r="J791" s="52">
        <v>3.66</v>
      </c>
      <c r="K791" s="52">
        <v>0.34</v>
      </c>
      <c r="L791" s="52">
        <f t="shared" si="216"/>
        <v>-2.31</v>
      </c>
      <c r="M791" s="113">
        <f t="shared" si="217"/>
        <v>1992.2499999999998</v>
      </c>
      <c r="N791" s="52">
        <f t="shared" si="233"/>
        <v>14.832507297394892</v>
      </c>
      <c r="AA791" s="52">
        <v>199203</v>
      </c>
      <c r="AB791" s="52">
        <f t="shared" si="218"/>
        <v>-2.65</v>
      </c>
      <c r="AC791" s="52">
        <f t="shared" si="219"/>
        <v>-3.11</v>
      </c>
      <c r="AD791" s="52">
        <f t="shared" si="220"/>
        <v>-1.4600000000000002</v>
      </c>
      <c r="AE791" s="52">
        <f t="shared" si="221"/>
        <v>-6.6899999999999995</v>
      </c>
      <c r="AF791" s="52">
        <f t="shared" si="222"/>
        <v>-1.01</v>
      </c>
      <c r="AH791" s="52">
        <f t="shared" si="223"/>
        <v>0</v>
      </c>
      <c r="AI791" s="52">
        <f t="shared" si="224"/>
        <v>0</v>
      </c>
      <c r="AJ791" s="52">
        <f t="shared" si="225"/>
        <v>0</v>
      </c>
      <c r="AK791" s="52">
        <f t="shared" si="226"/>
        <v>0</v>
      </c>
      <c r="AL791" s="52">
        <f t="shared" si="227"/>
        <v>0</v>
      </c>
      <c r="AN791" s="52">
        <f t="shared" si="228"/>
        <v>0</v>
      </c>
      <c r="AO791" s="52">
        <f t="shared" si="229"/>
        <v>0</v>
      </c>
      <c r="AP791" s="52">
        <f t="shared" si="230"/>
        <v>0</v>
      </c>
      <c r="AQ791" s="52">
        <f t="shared" si="231"/>
        <v>0</v>
      </c>
      <c r="AR791" s="52">
        <f t="shared" si="232"/>
        <v>0</v>
      </c>
    </row>
    <row r="792" spans="1:44">
      <c r="A792" s="52">
        <v>199204</v>
      </c>
      <c r="B792" s="52">
        <v>-5.54</v>
      </c>
      <c r="C792" s="52">
        <v>-2.42</v>
      </c>
      <c r="D792" s="52">
        <v>-1.03</v>
      </c>
      <c r="E792" s="52">
        <v>0.17</v>
      </c>
      <c r="F792" s="52">
        <v>4.97</v>
      </c>
      <c r="G792" s="52">
        <v>4.22</v>
      </c>
      <c r="H792" s="52">
        <v>1.08</v>
      </c>
      <c r="I792" s="52">
        <v>-6.12</v>
      </c>
      <c r="J792" s="52">
        <v>4.28</v>
      </c>
      <c r="K792" s="52">
        <v>0.32</v>
      </c>
      <c r="L792" s="52">
        <f t="shared" si="216"/>
        <v>1.4000000000000001</v>
      </c>
      <c r="M792" s="113">
        <f t="shared" si="217"/>
        <v>1992.333333333333</v>
      </c>
      <c r="N792" s="52">
        <f t="shared" si="233"/>
        <v>14.790436713695041</v>
      </c>
      <c r="AA792" s="52">
        <v>199204</v>
      </c>
      <c r="AB792" s="52">
        <f t="shared" si="218"/>
        <v>1.08</v>
      </c>
      <c r="AC792" s="52">
        <f t="shared" si="219"/>
        <v>-0.15</v>
      </c>
      <c r="AD792" s="52">
        <f t="shared" si="220"/>
        <v>3.9</v>
      </c>
      <c r="AE792" s="52">
        <f t="shared" si="221"/>
        <v>-5.86</v>
      </c>
      <c r="AF792" s="52">
        <f t="shared" si="222"/>
        <v>-1.35</v>
      </c>
      <c r="AH792" s="52">
        <f t="shared" si="223"/>
        <v>0</v>
      </c>
      <c r="AI792" s="52">
        <f t="shared" si="224"/>
        <v>0</v>
      </c>
      <c r="AJ792" s="52">
        <f t="shared" si="225"/>
        <v>0</v>
      </c>
      <c r="AK792" s="52">
        <f t="shared" si="226"/>
        <v>0</v>
      </c>
      <c r="AL792" s="52">
        <f t="shared" si="227"/>
        <v>0</v>
      </c>
      <c r="AN792" s="52">
        <f t="shared" si="228"/>
        <v>0</v>
      </c>
      <c r="AO792" s="52">
        <f t="shared" si="229"/>
        <v>0</v>
      </c>
      <c r="AP792" s="52">
        <f t="shared" si="230"/>
        <v>0</v>
      </c>
      <c r="AQ792" s="52">
        <f t="shared" si="231"/>
        <v>0</v>
      </c>
      <c r="AR792" s="52">
        <f t="shared" si="232"/>
        <v>0</v>
      </c>
    </row>
    <row r="793" spans="1:44">
      <c r="A793" s="52">
        <v>199205</v>
      </c>
      <c r="B793" s="52">
        <v>-0.66</v>
      </c>
      <c r="C793" s="52">
        <v>0.92</v>
      </c>
      <c r="D793" s="52">
        <v>2.5099999999999998</v>
      </c>
      <c r="E793" s="52">
        <v>0.88</v>
      </c>
      <c r="F793" s="52">
        <v>0.45</v>
      </c>
      <c r="G793" s="52">
        <v>0.24</v>
      </c>
      <c r="H793" s="52">
        <v>0.3</v>
      </c>
      <c r="I793" s="52">
        <v>0.4</v>
      </c>
      <c r="J793" s="52">
        <v>1.27</v>
      </c>
      <c r="K793" s="52">
        <v>0.28000000000000003</v>
      </c>
      <c r="L793" s="52">
        <f t="shared" si="216"/>
        <v>0.58000000000000007</v>
      </c>
      <c r="M793" s="113">
        <f t="shared" si="217"/>
        <v>1992.4166666666663</v>
      </c>
      <c r="N793" s="52">
        <f t="shared" si="233"/>
        <v>14.483627119801676</v>
      </c>
      <c r="AA793" s="52">
        <v>199205</v>
      </c>
      <c r="AB793" s="52">
        <f t="shared" si="218"/>
        <v>0.3</v>
      </c>
      <c r="AC793" s="52">
        <f t="shared" si="219"/>
        <v>0.6</v>
      </c>
      <c r="AD793" s="52">
        <f t="shared" si="220"/>
        <v>-4.0000000000000036E-2</v>
      </c>
      <c r="AE793" s="52">
        <f t="shared" si="221"/>
        <v>-0.94000000000000006</v>
      </c>
      <c r="AF793" s="52">
        <f t="shared" si="222"/>
        <v>2.2299999999999995</v>
      </c>
      <c r="AH793" s="52">
        <f t="shared" si="223"/>
        <v>0</v>
      </c>
      <c r="AI793" s="52">
        <f t="shared" si="224"/>
        <v>0</v>
      </c>
      <c r="AJ793" s="52">
        <f t="shared" si="225"/>
        <v>0</v>
      </c>
      <c r="AK793" s="52">
        <f t="shared" si="226"/>
        <v>0</v>
      </c>
      <c r="AL793" s="52">
        <f t="shared" si="227"/>
        <v>0</v>
      </c>
      <c r="AN793" s="52">
        <f t="shared" si="228"/>
        <v>0</v>
      </c>
      <c r="AO793" s="52">
        <f t="shared" si="229"/>
        <v>0</v>
      </c>
      <c r="AP793" s="52">
        <f t="shared" si="230"/>
        <v>0</v>
      </c>
      <c r="AQ793" s="52">
        <f t="shared" si="231"/>
        <v>0</v>
      </c>
      <c r="AR793" s="52">
        <f t="shared" si="232"/>
        <v>0</v>
      </c>
    </row>
    <row r="794" spans="1:44">
      <c r="A794" s="52">
        <v>199206</v>
      </c>
      <c r="B794" s="52">
        <v>-6.19</v>
      </c>
      <c r="C794" s="52">
        <v>-3.2</v>
      </c>
      <c r="D794" s="52">
        <v>-2.7</v>
      </c>
      <c r="E794" s="52">
        <v>-2.5</v>
      </c>
      <c r="F794" s="52">
        <v>-1.1499999999999999</v>
      </c>
      <c r="G794" s="52">
        <v>0.84</v>
      </c>
      <c r="H794" s="52">
        <v>-2.34</v>
      </c>
      <c r="I794" s="52">
        <v>-3.09</v>
      </c>
      <c r="J794" s="52">
        <v>3.41</v>
      </c>
      <c r="K794" s="52">
        <v>0.32</v>
      </c>
      <c r="L794" s="52">
        <f t="shared" si="216"/>
        <v>-2.02</v>
      </c>
      <c r="M794" s="113">
        <f t="shared" si="217"/>
        <v>1992.4999999999995</v>
      </c>
      <c r="N794" s="52">
        <f t="shared" si="233"/>
        <v>13.605807583528438</v>
      </c>
      <c r="AA794" s="52">
        <v>199206</v>
      </c>
      <c r="AB794" s="52">
        <f t="shared" si="218"/>
        <v>-2.34</v>
      </c>
      <c r="AC794" s="52">
        <f t="shared" si="219"/>
        <v>-2.82</v>
      </c>
      <c r="AD794" s="52">
        <f t="shared" si="220"/>
        <v>0.52</v>
      </c>
      <c r="AE794" s="52">
        <f t="shared" si="221"/>
        <v>-6.5100000000000007</v>
      </c>
      <c r="AF794" s="52">
        <f t="shared" si="222"/>
        <v>-3.02</v>
      </c>
      <c r="AH794" s="52">
        <f t="shared" si="223"/>
        <v>0</v>
      </c>
      <c r="AI794" s="52">
        <f t="shared" si="224"/>
        <v>0</v>
      </c>
      <c r="AJ794" s="52">
        <f t="shared" si="225"/>
        <v>0</v>
      </c>
      <c r="AK794" s="52">
        <f t="shared" si="226"/>
        <v>0</v>
      </c>
      <c r="AL794" s="52">
        <f t="shared" si="227"/>
        <v>0</v>
      </c>
      <c r="AN794" s="52">
        <f t="shared" si="228"/>
        <v>0</v>
      </c>
      <c r="AO794" s="52">
        <f t="shared" si="229"/>
        <v>0</v>
      </c>
      <c r="AP794" s="52">
        <f t="shared" si="230"/>
        <v>0</v>
      </c>
      <c r="AQ794" s="52">
        <f t="shared" si="231"/>
        <v>0</v>
      </c>
      <c r="AR794" s="52">
        <f t="shared" si="232"/>
        <v>0</v>
      </c>
    </row>
    <row r="795" spans="1:44">
      <c r="A795" s="52">
        <v>199207</v>
      </c>
      <c r="B795" s="52">
        <v>2.62</v>
      </c>
      <c r="C795" s="52">
        <v>3.34</v>
      </c>
      <c r="D795" s="52">
        <v>3.81</v>
      </c>
      <c r="E795" s="52">
        <v>4.3499999999999996</v>
      </c>
      <c r="F795" s="52">
        <v>4.6500000000000004</v>
      </c>
      <c r="G795" s="52">
        <v>2.09</v>
      </c>
      <c r="H795" s="52">
        <v>3.77</v>
      </c>
      <c r="I795" s="52">
        <v>-0.44</v>
      </c>
      <c r="J795" s="52">
        <v>-0.53</v>
      </c>
      <c r="K795" s="52">
        <v>0.31</v>
      </c>
      <c r="L795" s="52">
        <f t="shared" si="216"/>
        <v>4.08</v>
      </c>
      <c r="M795" s="113">
        <f t="shared" si="217"/>
        <v>1992.5833333333328</v>
      </c>
      <c r="N795" s="52">
        <f t="shared" si="233"/>
        <v>13.484313782385001</v>
      </c>
      <c r="AA795" s="52">
        <v>199207</v>
      </c>
      <c r="AB795" s="52">
        <f t="shared" si="218"/>
        <v>3.77</v>
      </c>
      <c r="AC795" s="52">
        <f t="shared" si="219"/>
        <v>4.04</v>
      </c>
      <c r="AD795" s="52">
        <f t="shared" si="220"/>
        <v>1.7799999999999998</v>
      </c>
      <c r="AE795" s="52">
        <f t="shared" si="221"/>
        <v>2.31</v>
      </c>
      <c r="AF795" s="52">
        <f t="shared" si="222"/>
        <v>3.5</v>
      </c>
      <c r="AH795" s="52">
        <f t="shared" si="223"/>
        <v>0</v>
      </c>
      <c r="AI795" s="52">
        <f t="shared" si="224"/>
        <v>0</v>
      </c>
      <c r="AJ795" s="52">
        <f t="shared" si="225"/>
        <v>0</v>
      </c>
      <c r="AK795" s="52">
        <f t="shared" si="226"/>
        <v>0</v>
      </c>
      <c r="AL795" s="52">
        <f t="shared" si="227"/>
        <v>0</v>
      </c>
      <c r="AN795" s="52">
        <f t="shared" si="228"/>
        <v>0</v>
      </c>
      <c r="AO795" s="52">
        <f t="shared" si="229"/>
        <v>0</v>
      </c>
      <c r="AP795" s="52">
        <f t="shared" si="230"/>
        <v>0</v>
      </c>
      <c r="AQ795" s="52">
        <f t="shared" si="231"/>
        <v>0</v>
      </c>
      <c r="AR795" s="52">
        <f t="shared" si="232"/>
        <v>0</v>
      </c>
    </row>
    <row r="796" spans="1:44">
      <c r="A796" s="52">
        <v>199208</v>
      </c>
      <c r="B796" s="52">
        <v>-4.3099999999999996</v>
      </c>
      <c r="C796" s="52">
        <v>-1.53</v>
      </c>
      <c r="D796" s="52">
        <v>-2.64</v>
      </c>
      <c r="E796" s="52">
        <v>-1.1399999999999999</v>
      </c>
      <c r="F796" s="52">
        <v>-2.14</v>
      </c>
      <c r="G796" s="52">
        <v>-4.8899999999999997</v>
      </c>
      <c r="H796" s="52">
        <v>-2.38</v>
      </c>
      <c r="I796" s="52">
        <v>-0.11</v>
      </c>
      <c r="J796" s="52">
        <v>-1.04</v>
      </c>
      <c r="K796" s="52">
        <v>0.26</v>
      </c>
      <c r="L796" s="52">
        <f t="shared" si="216"/>
        <v>-2.12</v>
      </c>
      <c r="M796" s="113">
        <f t="shared" si="217"/>
        <v>1992.6666666666661</v>
      </c>
      <c r="N796" s="52">
        <f t="shared" si="233"/>
        <v>13.714298775697243</v>
      </c>
      <c r="AA796" s="52">
        <v>199208</v>
      </c>
      <c r="AB796" s="52">
        <f t="shared" si="218"/>
        <v>-2.38</v>
      </c>
      <c r="AC796" s="52">
        <f t="shared" si="219"/>
        <v>-1.4</v>
      </c>
      <c r="AD796" s="52">
        <f t="shared" si="220"/>
        <v>-5.1499999999999995</v>
      </c>
      <c r="AE796" s="52">
        <f t="shared" si="221"/>
        <v>-4.5699999999999994</v>
      </c>
      <c r="AF796" s="52">
        <f t="shared" si="222"/>
        <v>-2.9000000000000004</v>
      </c>
      <c r="AH796" s="52">
        <f t="shared" si="223"/>
        <v>0</v>
      </c>
      <c r="AI796" s="52">
        <f t="shared" si="224"/>
        <v>0</v>
      </c>
      <c r="AJ796" s="52">
        <f t="shared" si="225"/>
        <v>0</v>
      </c>
      <c r="AK796" s="52">
        <f t="shared" si="226"/>
        <v>0</v>
      </c>
      <c r="AL796" s="52">
        <f t="shared" si="227"/>
        <v>0</v>
      </c>
      <c r="AN796" s="52">
        <f t="shared" si="228"/>
        <v>0</v>
      </c>
      <c r="AO796" s="52">
        <f t="shared" si="229"/>
        <v>0</v>
      </c>
      <c r="AP796" s="52">
        <f t="shared" si="230"/>
        <v>0</v>
      </c>
      <c r="AQ796" s="52">
        <f t="shared" si="231"/>
        <v>0</v>
      </c>
      <c r="AR796" s="52">
        <f t="shared" si="232"/>
        <v>0</v>
      </c>
    </row>
    <row r="797" spans="1:44">
      <c r="A797" s="52">
        <v>199209</v>
      </c>
      <c r="B797" s="52">
        <v>1.47</v>
      </c>
      <c r="C797" s="52">
        <v>2.46</v>
      </c>
      <c r="D797" s="52">
        <v>1.45</v>
      </c>
      <c r="E797" s="52">
        <v>1.62</v>
      </c>
      <c r="F797" s="52">
        <v>0.86</v>
      </c>
      <c r="G797" s="52">
        <v>1.22</v>
      </c>
      <c r="H797" s="52">
        <v>1.19</v>
      </c>
      <c r="I797" s="52">
        <v>0.56000000000000005</v>
      </c>
      <c r="J797" s="52">
        <v>-0.21</v>
      </c>
      <c r="K797" s="52">
        <v>0.26</v>
      </c>
      <c r="L797" s="52">
        <f t="shared" si="216"/>
        <v>1.45</v>
      </c>
      <c r="M797" s="113">
        <f t="shared" si="217"/>
        <v>1992.7499999999993</v>
      </c>
      <c r="N797" s="52">
        <f t="shared" si="233"/>
        <v>13.5586198680866</v>
      </c>
      <c r="AA797" s="52">
        <v>199209</v>
      </c>
      <c r="AB797" s="52">
        <f t="shared" si="218"/>
        <v>1.19</v>
      </c>
      <c r="AC797" s="52">
        <f t="shared" si="219"/>
        <v>1.36</v>
      </c>
      <c r="AD797" s="52">
        <f t="shared" si="220"/>
        <v>0.96</v>
      </c>
      <c r="AE797" s="52">
        <f t="shared" si="221"/>
        <v>1.21</v>
      </c>
      <c r="AF797" s="52">
        <f t="shared" si="222"/>
        <v>1.19</v>
      </c>
      <c r="AH797" s="52">
        <f t="shared" si="223"/>
        <v>0</v>
      </c>
      <c r="AI797" s="52">
        <f t="shared" si="224"/>
        <v>0</v>
      </c>
      <c r="AJ797" s="52">
        <f t="shared" si="225"/>
        <v>0</v>
      </c>
      <c r="AK797" s="52">
        <f t="shared" si="226"/>
        <v>0</v>
      </c>
      <c r="AL797" s="52">
        <f t="shared" si="227"/>
        <v>0</v>
      </c>
      <c r="AN797" s="52">
        <f t="shared" si="228"/>
        <v>0</v>
      </c>
      <c r="AO797" s="52">
        <f t="shared" si="229"/>
        <v>0</v>
      </c>
      <c r="AP797" s="52">
        <f t="shared" si="230"/>
        <v>0</v>
      </c>
      <c r="AQ797" s="52">
        <f t="shared" si="231"/>
        <v>0</v>
      </c>
      <c r="AR797" s="52">
        <f t="shared" si="232"/>
        <v>0</v>
      </c>
    </row>
    <row r="798" spans="1:44">
      <c r="A798" s="52">
        <v>199210</v>
      </c>
      <c r="B798" s="52">
        <v>4.38</v>
      </c>
      <c r="C798" s="52">
        <v>2.5099999999999998</v>
      </c>
      <c r="D798" s="52">
        <v>1.64</v>
      </c>
      <c r="E798" s="52">
        <v>2.39</v>
      </c>
      <c r="F798" s="52">
        <v>-0.91</v>
      </c>
      <c r="G798" s="52">
        <v>0.92</v>
      </c>
      <c r="H798" s="52">
        <v>1.02</v>
      </c>
      <c r="I798" s="52">
        <v>2.04</v>
      </c>
      <c r="J798" s="52">
        <v>-2.1</v>
      </c>
      <c r="K798" s="52">
        <v>0.23</v>
      </c>
      <c r="L798" s="52">
        <f t="shared" si="216"/>
        <v>1.25</v>
      </c>
      <c r="M798" s="113">
        <f t="shared" si="217"/>
        <v>1992.8333333333326</v>
      </c>
      <c r="N798" s="52">
        <f t="shared" si="233"/>
        <v>13.547214071199623</v>
      </c>
      <c r="AA798" s="52">
        <v>199210</v>
      </c>
      <c r="AB798" s="52">
        <f t="shared" si="218"/>
        <v>1.02</v>
      </c>
      <c r="AC798" s="52">
        <f t="shared" si="219"/>
        <v>2.16</v>
      </c>
      <c r="AD798" s="52">
        <f t="shared" si="220"/>
        <v>0.69000000000000006</v>
      </c>
      <c r="AE798" s="52">
        <f t="shared" si="221"/>
        <v>4.1499999999999995</v>
      </c>
      <c r="AF798" s="52">
        <f t="shared" si="222"/>
        <v>1.41</v>
      </c>
      <c r="AH798" s="52">
        <f t="shared" si="223"/>
        <v>0</v>
      </c>
      <c r="AI798" s="52">
        <f t="shared" si="224"/>
        <v>0</v>
      </c>
      <c r="AJ798" s="52">
        <f t="shared" si="225"/>
        <v>0</v>
      </c>
      <c r="AK798" s="52">
        <f t="shared" si="226"/>
        <v>0</v>
      </c>
      <c r="AL798" s="52">
        <f t="shared" si="227"/>
        <v>0</v>
      </c>
      <c r="AN798" s="52">
        <f t="shared" si="228"/>
        <v>0</v>
      </c>
      <c r="AO798" s="52">
        <f t="shared" si="229"/>
        <v>0</v>
      </c>
      <c r="AP798" s="52">
        <f t="shared" si="230"/>
        <v>0</v>
      </c>
      <c r="AQ798" s="52">
        <f t="shared" si="231"/>
        <v>0</v>
      </c>
      <c r="AR798" s="52">
        <f t="shared" si="232"/>
        <v>0</v>
      </c>
    </row>
    <row r="799" spans="1:44">
      <c r="A799" s="52">
        <v>199211</v>
      </c>
      <c r="B799" s="52">
        <v>9.6300000000000008</v>
      </c>
      <c r="C799" s="52">
        <v>6.46</v>
      </c>
      <c r="D799" s="52">
        <v>6.69</v>
      </c>
      <c r="E799" s="52">
        <v>4.58</v>
      </c>
      <c r="F799" s="52">
        <v>2.5499999999999998</v>
      </c>
      <c r="G799" s="52">
        <v>4.5599999999999996</v>
      </c>
      <c r="H799" s="52">
        <v>4.13</v>
      </c>
      <c r="I799" s="52">
        <v>3.69</v>
      </c>
      <c r="J799" s="52">
        <v>-1.48</v>
      </c>
      <c r="K799" s="52">
        <v>0.23</v>
      </c>
      <c r="L799" s="52">
        <f t="shared" si="216"/>
        <v>4.3600000000000003</v>
      </c>
      <c r="M799" s="113">
        <f t="shared" si="217"/>
        <v>1992.9166666666658</v>
      </c>
      <c r="N799" s="52">
        <f t="shared" si="233"/>
        <v>12.880362431377325</v>
      </c>
      <c r="AA799" s="52">
        <v>199211</v>
      </c>
      <c r="AB799" s="52">
        <f t="shared" si="218"/>
        <v>4.13</v>
      </c>
      <c r="AC799" s="52">
        <f t="shared" si="219"/>
        <v>4.3499999999999996</v>
      </c>
      <c r="AD799" s="52">
        <f t="shared" si="220"/>
        <v>4.3299999999999992</v>
      </c>
      <c r="AE799" s="52">
        <f t="shared" si="221"/>
        <v>9.4</v>
      </c>
      <c r="AF799" s="52">
        <f t="shared" si="222"/>
        <v>6.46</v>
      </c>
      <c r="AH799" s="52">
        <f t="shared" si="223"/>
        <v>0</v>
      </c>
      <c r="AI799" s="52">
        <f t="shared" si="224"/>
        <v>0</v>
      </c>
      <c r="AJ799" s="52">
        <f t="shared" si="225"/>
        <v>0</v>
      </c>
      <c r="AK799" s="52">
        <f t="shared" si="226"/>
        <v>0</v>
      </c>
      <c r="AL799" s="52">
        <f t="shared" si="227"/>
        <v>0</v>
      </c>
      <c r="AN799" s="52">
        <f t="shared" si="228"/>
        <v>0</v>
      </c>
      <c r="AO799" s="52">
        <f t="shared" si="229"/>
        <v>0</v>
      </c>
      <c r="AP799" s="52">
        <f t="shared" si="230"/>
        <v>0</v>
      </c>
      <c r="AQ799" s="52">
        <f t="shared" si="231"/>
        <v>0</v>
      </c>
      <c r="AR799" s="52">
        <f t="shared" si="232"/>
        <v>0</v>
      </c>
    </row>
    <row r="800" spans="1:44">
      <c r="A800" s="52">
        <v>199212</v>
      </c>
      <c r="B800" s="52">
        <v>2.59</v>
      </c>
      <c r="C800" s="52">
        <v>3.67</v>
      </c>
      <c r="D800" s="52">
        <v>4.91</v>
      </c>
      <c r="E800" s="52">
        <v>0.69</v>
      </c>
      <c r="F800" s="52">
        <v>2.12</v>
      </c>
      <c r="G800" s="52">
        <v>3.41</v>
      </c>
      <c r="H800" s="52">
        <v>1.53</v>
      </c>
      <c r="I800" s="52">
        <v>1.65</v>
      </c>
      <c r="J800" s="52">
        <v>2.5099999999999998</v>
      </c>
      <c r="K800" s="52">
        <v>0.28000000000000003</v>
      </c>
      <c r="L800" s="52">
        <f t="shared" si="216"/>
        <v>1.81</v>
      </c>
      <c r="M800" s="113">
        <f t="shared" si="217"/>
        <v>1992.9999999999991</v>
      </c>
      <c r="N800" s="52">
        <f t="shared" si="233"/>
        <v>7.6660117638597676</v>
      </c>
      <c r="AA800" s="52">
        <v>199212</v>
      </c>
      <c r="AB800" s="52">
        <f t="shared" si="218"/>
        <v>1.53</v>
      </c>
      <c r="AC800" s="52">
        <f t="shared" si="219"/>
        <v>0.40999999999999992</v>
      </c>
      <c r="AD800" s="52">
        <f t="shared" si="220"/>
        <v>3.13</v>
      </c>
      <c r="AE800" s="52">
        <f t="shared" si="221"/>
        <v>2.3099999999999996</v>
      </c>
      <c r="AF800" s="52">
        <f t="shared" si="222"/>
        <v>4.63</v>
      </c>
      <c r="AH800" s="52">
        <f t="shared" si="223"/>
        <v>0</v>
      </c>
      <c r="AI800" s="52">
        <f t="shared" si="224"/>
        <v>0</v>
      </c>
      <c r="AJ800" s="52">
        <f t="shared" si="225"/>
        <v>0</v>
      </c>
      <c r="AK800" s="52">
        <f t="shared" si="226"/>
        <v>0</v>
      </c>
      <c r="AL800" s="52">
        <f t="shared" si="227"/>
        <v>0</v>
      </c>
      <c r="AN800" s="52">
        <f t="shared" si="228"/>
        <v>0</v>
      </c>
      <c r="AO800" s="52">
        <f t="shared" si="229"/>
        <v>0</v>
      </c>
      <c r="AP800" s="52">
        <f t="shared" si="230"/>
        <v>0</v>
      </c>
      <c r="AQ800" s="52">
        <f t="shared" si="231"/>
        <v>0</v>
      </c>
      <c r="AR800" s="52">
        <f t="shared" si="232"/>
        <v>0</v>
      </c>
    </row>
    <row r="801" spans="1:44">
      <c r="A801" s="52">
        <v>199301</v>
      </c>
      <c r="B801" s="52">
        <v>1.31</v>
      </c>
      <c r="C801" s="52">
        <v>4.01</v>
      </c>
      <c r="D801" s="52">
        <v>6.59</v>
      </c>
      <c r="E801" s="52">
        <v>-1.1100000000000001</v>
      </c>
      <c r="F801" s="52">
        <v>1.5</v>
      </c>
      <c r="G801" s="52">
        <v>5.39</v>
      </c>
      <c r="H801" s="52">
        <v>0.93</v>
      </c>
      <c r="I801" s="52">
        <v>2.0499999999999998</v>
      </c>
      <c r="J801" s="52">
        <v>5.89</v>
      </c>
      <c r="K801" s="52">
        <v>0.23</v>
      </c>
      <c r="L801" s="52">
        <f t="shared" si="216"/>
        <v>1.1600000000000001</v>
      </c>
      <c r="M801" s="113">
        <f t="shared" si="217"/>
        <v>1993.0833333333333</v>
      </c>
      <c r="N801" s="52">
        <f t="shared" si="233"/>
        <v>7.5777203336191707</v>
      </c>
      <c r="AA801" s="52">
        <v>199301</v>
      </c>
      <c r="AB801" s="52">
        <f t="shared" si="218"/>
        <v>0.93</v>
      </c>
      <c r="AC801" s="52">
        <f t="shared" si="219"/>
        <v>-1.34</v>
      </c>
      <c r="AD801" s="52">
        <f t="shared" si="220"/>
        <v>5.1599999999999993</v>
      </c>
      <c r="AE801" s="52">
        <f t="shared" si="221"/>
        <v>1.08</v>
      </c>
      <c r="AF801" s="52">
        <f t="shared" si="222"/>
        <v>6.3599999999999994</v>
      </c>
      <c r="AH801" s="52">
        <f t="shared" si="223"/>
        <v>0</v>
      </c>
      <c r="AI801" s="52">
        <f t="shared" si="224"/>
        <v>0</v>
      </c>
      <c r="AJ801" s="52">
        <f t="shared" si="225"/>
        <v>0</v>
      </c>
      <c r="AK801" s="52">
        <f t="shared" si="226"/>
        <v>0</v>
      </c>
      <c r="AL801" s="52">
        <f t="shared" si="227"/>
        <v>0</v>
      </c>
      <c r="AN801" s="52">
        <f t="shared" si="228"/>
        <v>0</v>
      </c>
      <c r="AO801" s="52">
        <f t="shared" si="229"/>
        <v>0</v>
      </c>
      <c r="AP801" s="52">
        <f t="shared" si="230"/>
        <v>0</v>
      </c>
      <c r="AQ801" s="52">
        <f t="shared" si="231"/>
        <v>0</v>
      </c>
      <c r="AR801" s="52">
        <f t="shared" si="232"/>
        <v>0</v>
      </c>
    </row>
    <row r="802" spans="1:44">
      <c r="A802" s="52">
        <v>199302</v>
      </c>
      <c r="B802" s="52">
        <v>-6.38</v>
      </c>
      <c r="C802" s="52">
        <v>-0.11</v>
      </c>
      <c r="D802" s="52">
        <v>1.08</v>
      </c>
      <c r="E802" s="52">
        <v>-2.29</v>
      </c>
      <c r="F802" s="52">
        <v>4.12</v>
      </c>
      <c r="G802" s="52">
        <v>3.08</v>
      </c>
      <c r="H802" s="52">
        <v>0.13</v>
      </c>
      <c r="I802" s="52">
        <v>-3.44</v>
      </c>
      <c r="J802" s="52">
        <v>6.42</v>
      </c>
      <c r="K802" s="52">
        <v>0.22</v>
      </c>
      <c r="L802" s="52">
        <f t="shared" si="216"/>
        <v>0.35</v>
      </c>
      <c r="M802" s="113">
        <f t="shared" si="217"/>
        <v>1993.1666666666665</v>
      </c>
      <c r="N802" s="52">
        <f t="shared" si="233"/>
        <v>7.5762229735835076</v>
      </c>
      <c r="AA802" s="52">
        <v>199302</v>
      </c>
      <c r="AB802" s="52">
        <f t="shared" si="218"/>
        <v>0.13</v>
      </c>
      <c r="AC802" s="52">
        <f t="shared" si="219"/>
        <v>-2.5100000000000002</v>
      </c>
      <c r="AD802" s="52">
        <f t="shared" si="220"/>
        <v>2.86</v>
      </c>
      <c r="AE802" s="52">
        <f t="shared" si="221"/>
        <v>-6.6</v>
      </c>
      <c r="AF802" s="52">
        <f t="shared" si="222"/>
        <v>0.8600000000000001</v>
      </c>
      <c r="AH802" s="52">
        <f t="shared" si="223"/>
        <v>0</v>
      </c>
      <c r="AI802" s="52">
        <f t="shared" si="224"/>
        <v>0</v>
      </c>
      <c r="AJ802" s="52">
        <f t="shared" si="225"/>
        <v>0</v>
      </c>
      <c r="AK802" s="52">
        <f t="shared" si="226"/>
        <v>0</v>
      </c>
      <c r="AL802" s="52">
        <f t="shared" si="227"/>
        <v>0</v>
      </c>
      <c r="AN802" s="52">
        <f t="shared" si="228"/>
        <v>0</v>
      </c>
      <c r="AO802" s="52">
        <f t="shared" si="229"/>
        <v>0</v>
      </c>
      <c r="AP802" s="52">
        <f t="shared" si="230"/>
        <v>0</v>
      </c>
      <c r="AQ802" s="52">
        <f t="shared" si="231"/>
        <v>0</v>
      </c>
      <c r="AR802" s="52">
        <f t="shared" si="232"/>
        <v>0</v>
      </c>
    </row>
    <row r="803" spans="1:44">
      <c r="A803" s="52">
        <v>199303</v>
      </c>
      <c r="B803" s="52">
        <v>2.12</v>
      </c>
      <c r="C803" s="52">
        <v>2.54</v>
      </c>
      <c r="D803" s="52">
        <v>3.65</v>
      </c>
      <c r="E803" s="52">
        <v>1.78</v>
      </c>
      <c r="F803" s="52">
        <v>3.1</v>
      </c>
      <c r="G803" s="52">
        <v>2.72</v>
      </c>
      <c r="H803" s="52">
        <v>2.2999999999999998</v>
      </c>
      <c r="I803" s="52">
        <v>0.24</v>
      </c>
      <c r="J803" s="52">
        <v>1.24</v>
      </c>
      <c r="K803" s="52">
        <v>0.25</v>
      </c>
      <c r="L803" s="52">
        <f t="shared" si="216"/>
        <v>2.5499999999999998</v>
      </c>
      <c r="M803" s="113">
        <f t="shared" si="217"/>
        <v>1993.2499999999998</v>
      </c>
      <c r="N803" s="52">
        <f t="shared" si="233"/>
        <v>6.8733292184686254</v>
      </c>
      <c r="AA803" s="52">
        <v>199303</v>
      </c>
      <c r="AB803" s="52">
        <f t="shared" si="218"/>
        <v>2.2999999999999998</v>
      </c>
      <c r="AC803" s="52">
        <f t="shared" si="219"/>
        <v>1.53</v>
      </c>
      <c r="AD803" s="52">
        <f t="shared" si="220"/>
        <v>2.4700000000000002</v>
      </c>
      <c r="AE803" s="52">
        <f t="shared" si="221"/>
        <v>1.87</v>
      </c>
      <c r="AF803" s="52">
        <f t="shared" si="222"/>
        <v>3.4</v>
      </c>
      <c r="AH803" s="52">
        <f t="shared" si="223"/>
        <v>0</v>
      </c>
      <c r="AI803" s="52">
        <f t="shared" si="224"/>
        <v>0</v>
      </c>
      <c r="AJ803" s="52">
        <f t="shared" si="225"/>
        <v>0</v>
      </c>
      <c r="AK803" s="52">
        <f t="shared" si="226"/>
        <v>0</v>
      </c>
      <c r="AL803" s="52">
        <f t="shared" si="227"/>
        <v>0</v>
      </c>
      <c r="AN803" s="52">
        <f t="shared" si="228"/>
        <v>0</v>
      </c>
      <c r="AO803" s="52">
        <f t="shared" si="229"/>
        <v>0</v>
      </c>
      <c r="AP803" s="52">
        <f t="shared" si="230"/>
        <v>0</v>
      </c>
      <c r="AQ803" s="52">
        <f t="shared" si="231"/>
        <v>0</v>
      </c>
      <c r="AR803" s="52">
        <f t="shared" si="232"/>
        <v>0</v>
      </c>
    </row>
    <row r="804" spans="1:44">
      <c r="A804" s="52">
        <v>199304</v>
      </c>
      <c r="B804" s="52">
        <v>-3.74</v>
      </c>
      <c r="C804" s="52">
        <v>-2.57</v>
      </c>
      <c r="D804" s="52">
        <v>-2.59</v>
      </c>
      <c r="E804" s="52">
        <v>-5.0199999999999996</v>
      </c>
      <c r="F804" s="52">
        <v>-0.89</v>
      </c>
      <c r="G804" s="52">
        <v>-0.94</v>
      </c>
      <c r="H804" s="52">
        <v>-3.05</v>
      </c>
      <c r="I804" s="52">
        <v>-0.69</v>
      </c>
      <c r="J804" s="52">
        <v>2.61</v>
      </c>
      <c r="K804" s="52">
        <v>0.24</v>
      </c>
      <c r="L804" s="52">
        <f t="shared" si="216"/>
        <v>-2.8099999999999996</v>
      </c>
      <c r="M804" s="113">
        <f t="shared" si="217"/>
        <v>1993.333333333333</v>
      </c>
      <c r="N804" s="52">
        <f t="shared" si="233"/>
        <v>7.9575984271181159</v>
      </c>
      <c r="AA804" s="52">
        <v>199304</v>
      </c>
      <c r="AB804" s="52">
        <f t="shared" si="218"/>
        <v>-3.05</v>
      </c>
      <c r="AC804" s="52">
        <f t="shared" si="219"/>
        <v>-5.26</v>
      </c>
      <c r="AD804" s="52">
        <f t="shared" si="220"/>
        <v>-1.18</v>
      </c>
      <c r="AE804" s="52">
        <f t="shared" si="221"/>
        <v>-3.9800000000000004</v>
      </c>
      <c r="AF804" s="52">
        <f t="shared" si="222"/>
        <v>-2.83</v>
      </c>
      <c r="AH804" s="52">
        <f t="shared" si="223"/>
        <v>0</v>
      </c>
      <c r="AI804" s="52">
        <f t="shared" si="224"/>
        <v>0</v>
      </c>
      <c r="AJ804" s="52">
        <f t="shared" si="225"/>
        <v>0</v>
      </c>
      <c r="AK804" s="52">
        <f t="shared" si="226"/>
        <v>0</v>
      </c>
      <c r="AL804" s="52">
        <f t="shared" si="227"/>
        <v>0</v>
      </c>
      <c r="AN804" s="52">
        <f t="shared" si="228"/>
        <v>0</v>
      </c>
      <c r="AO804" s="52">
        <f t="shared" si="229"/>
        <v>0</v>
      </c>
      <c r="AP804" s="52">
        <f t="shared" si="230"/>
        <v>0</v>
      </c>
      <c r="AQ804" s="52">
        <f t="shared" si="231"/>
        <v>0</v>
      </c>
      <c r="AR804" s="52">
        <f t="shared" si="232"/>
        <v>0</v>
      </c>
    </row>
    <row r="805" spans="1:44">
      <c r="A805" s="52">
        <v>199305</v>
      </c>
      <c r="B805" s="52">
        <v>6.65</v>
      </c>
      <c r="C805" s="52">
        <v>3.23</v>
      </c>
      <c r="D805" s="52">
        <v>3.08</v>
      </c>
      <c r="E805" s="52">
        <v>4</v>
      </c>
      <c r="F805" s="52">
        <v>2.36</v>
      </c>
      <c r="G805" s="52">
        <v>0.73</v>
      </c>
      <c r="H805" s="52">
        <v>2.88</v>
      </c>
      <c r="I805" s="52">
        <v>1.96</v>
      </c>
      <c r="J805" s="52">
        <v>-3.42</v>
      </c>
      <c r="K805" s="52">
        <v>0.22</v>
      </c>
      <c r="L805" s="52">
        <f t="shared" si="216"/>
        <v>3.1</v>
      </c>
      <c r="M805" s="113">
        <f t="shared" si="217"/>
        <v>1993.4166666666663</v>
      </c>
      <c r="N805" s="52">
        <f t="shared" si="233"/>
        <v>8.2544682114928172</v>
      </c>
      <c r="AA805" s="52">
        <v>199305</v>
      </c>
      <c r="AB805" s="52">
        <f t="shared" si="218"/>
        <v>2.88</v>
      </c>
      <c r="AC805" s="52">
        <f t="shared" si="219"/>
        <v>3.78</v>
      </c>
      <c r="AD805" s="52">
        <f t="shared" si="220"/>
        <v>0.51</v>
      </c>
      <c r="AE805" s="52">
        <f t="shared" si="221"/>
        <v>6.4300000000000006</v>
      </c>
      <c r="AF805" s="52">
        <f t="shared" si="222"/>
        <v>2.86</v>
      </c>
      <c r="AH805" s="52">
        <f t="shared" si="223"/>
        <v>0</v>
      </c>
      <c r="AI805" s="52">
        <f t="shared" si="224"/>
        <v>0</v>
      </c>
      <c r="AJ805" s="52">
        <f t="shared" si="225"/>
        <v>0</v>
      </c>
      <c r="AK805" s="52">
        <f t="shared" si="226"/>
        <v>0</v>
      </c>
      <c r="AL805" s="52">
        <f t="shared" si="227"/>
        <v>0</v>
      </c>
      <c r="AN805" s="52">
        <f t="shared" si="228"/>
        <v>0</v>
      </c>
      <c r="AO805" s="52">
        <f t="shared" si="229"/>
        <v>0</v>
      </c>
      <c r="AP805" s="52">
        <f t="shared" si="230"/>
        <v>0</v>
      </c>
      <c r="AQ805" s="52">
        <f t="shared" si="231"/>
        <v>0</v>
      </c>
      <c r="AR805" s="52">
        <f t="shared" si="232"/>
        <v>0</v>
      </c>
    </row>
    <row r="806" spans="1:44">
      <c r="A806" s="52">
        <v>199306</v>
      </c>
      <c r="B806" s="52">
        <v>0.73</v>
      </c>
      <c r="C806" s="52">
        <v>0.47</v>
      </c>
      <c r="D806" s="52">
        <v>1.5</v>
      </c>
      <c r="E806" s="52">
        <v>-1.02</v>
      </c>
      <c r="F806" s="52">
        <v>1.2</v>
      </c>
      <c r="G806" s="52">
        <v>3.43</v>
      </c>
      <c r="H806" s="52">
        <v>0.31</v>
      </c>
      <c r="I806" s="52">
        <v>-0.3</v>
      </c>
      <c r="J806" s="52">
        <v>2.61</v>
      </c>
      <c r="K806" s="52">
        <v>0.25</v>
      </c>
      <c r="L806" s="52">
        <f t="shared" si="216"/>
        <v>0.56000000000000005</v>
      </c>
      <c r="M806" s="113">
        <f t="shared" si="217"/>
        <v>1993.4999999999995</v>
      </c>
      <c r="N806" s="52">
        <f t="shared" si="233"/>
        <v>7.5337977867015429</v>
      </c>
      <c r="AA806" s="52">
        <v>199306</v>
      </c>
      <c r="AB806" s="52">
        <f t="shared" si="218"/>
        <v>0.31</v>
      </c>
      <c r="AC806" s="52">
        <f t="shared" si="219"/>
        <v>-1.27</v>
      </c>
      <c r="AD806" s="52">
        <f t="shared" si="220"/>
        <v>3.18</v>
      </c>
      <c r="AE806" s="52">
        <f t="shared" si="221"/>
        <v>0.48</v>
      </c>
      <c r="AF806" s="52">
        <f t="shared" si="222"/>
        <v>1.25</v>
      </c>
      <c r="AH806" s="52">
        <f t="shared" si="223"/>
        <v>0</v>
      </c>
      <c r="AI806" s="52">
        <f t="shared" si="224"/>
        <v>0</v>
      </c>
      <c r="AJ806" s="52">
        <f t="shared" si="225"/>
        <v>0</v>
      </c>
      <c r="AK806" s="52">
        <f t="shared" si="226"/>
        <v>0</v>
      </c>
      <c r="AL806" s="52">
        <f t="shared" si="227"/>
        <v>0</v>
      </c>
      <c r="AN806" s="52">
        <f t="shared" si="228"/>
        <v>0</v>
      </c>
      <c r="AO806" s="52">
        <f t="shared" si="229"/>
        <v>0</v>
      </c>
      <c r="AP806" s="52">
        <f t="shared" si="230"/>
        <v>0</v>
      </c>
      <c r="AQ806" s="52">
        <f t="shared" si="231"/>
        <v>0</v>
      </c>
      <c r="AR806" s="52">
        <f t="shared" si="232"/>
        <v>0</v>
      </c>
    </row>
    <row r="807" spans="1:44">
      <c r="A807" s="52">
        <v>199307</v>
      </c>
      <c r="B807" s="52">
        <v>-0.36</v>
      </c>
      <c r="C807" s="52">
        <v>1.48</v>
      </c>
      <c r="D807" s="52">
        <v>2.2599999999999998</v>
      </c>
      <c r="E807" s="52">
        <v>-2.23</v>
      </c>
      <c r="F807" s="52">
        <v>1.1499999999999999</v>
      </c>
      <c r="G807" s="52">
        <v>1.64</v>
      </c>
      <c r="H807" s="52">
        <v>-0.34</v>
      </c>
      <c r="I807" s="52">
        <v>0.94</v>
      </c>
      <c r="J807" s="52">
        <v>3.24</v>
      </c>
      <c r="K807" s="52">
        <v>0.24</v>
      </c>
      <c r="L807" s="52">
        <f t="shared" si="216"/>
        <v>-0.10000000000000003</v>
      </c>
      <c r="M807" s="113">
        <f t="shared" si="217"/>
        <v>1993.5833333333328</v>
      </c>
      <c r="N807" s="52">
        <f t="shared" si="233"/>
        <v>7.0270044050854912</v>
      </c>
      <c r="AA807" s="52">
        <v>199307</v>
      </c>
      <c r="AB807" s="52">
        <f t="shared" si="218"/>
        <v>-0.34</v>
      </c>
      <c r="AC807" s="52">
        <f t="shared" si="219"/>
        <v>-2.4699999999999998</v>
      </c>
      <c r="AD807" s="52">
        <f t="shared" si="220"/>
        <v>1.4</v>
      </c>
      <c r="AE807" s="52">
        <f t="shared" si="221"/>
        <v>-0.6</v>
      </c>
      <c r="AF807" s="52">
        <f t="shared" si="222"/>
        <v>2.0199999999999996</v>
      </c>
      <c r="AH807" s="52">
        <f t="shared" si="223"/>
        <v>0</v>
      </c>
      <c r="AI807" s="52">
        <f t="shared" si="224"/>
        <v>0</v>
      </c>
      <c r="AJ807" s="52">
        <f t="shared" si="225"/>
        <v>0</v>
      </c>
      <c r="AK807" s="52">
        <f t="shared" si="226"/>
        <v>0</v>
      </c>
      <c r="AL807" s="52">
        <f t="shared" si="227"/>
        <v>0</v>
      </c>
      <c r="AN807" s="52">
        <f t="shared" si="228"/>
        <v>0</v>
      </c>
      <c r="AO807" s="52">
        <f t="shared" si="229"/>
        <v>0</v>
      </c>
      <c r="AP807" s="52">
        <f t="shared" si="230"/>
        <v>0</v>
      </c>
      <c r="AQ807" s="52">
        <f t="shared" si="231"/>
        <v>0</v>
      </c>
      <c r="AR807" s="52">
        <f t="shared" si="232"/>
        <v>0</v>
      </c>
    </row>
    <row r="808" spans="1:44">
      <c r="A808" s="52">
        <v>199308</v>
      </c>
      <c r="B808" s="52">
        <v>3.98</v>
      </c>
      <c r="C808" s="52">
        <v>4.6900000000000004</v>
      </c>
      <c r="D808" s="52">
        <v>3.34</v>
      </c>
      <c r="E808" s="52">
        <v>3.59</v>
      </c>
      <c r="F808" s="52">
        <v>4.0999999999999996</v>
      </c>
      <c r="G808" s="52">
        <v>3.37</v>
      </c>
      <c r="H808" s="52">
        <v>3.72</v>
      </c>
      <c r="I808" s="52">
        <v>0.31</v>
      </c>
      <c r="J808" s="52">
        <v>-0.44</v>
      </c>
      <c r="K808" s="52">
        <v>0.25</v>
      </c>
      <c r="L808" s="52">
        <f t="shared" si="216"/>
        <v>3.97</v>
      </c>
      <c r="M808" s="113">
        <f t="shared" si="217"/>
        <v>1993.6666666666661</v>
      </c>
      <c r="N808" s="52">
        <f t="shared" si="233"/>
        <v>6.7319772861929774</v>
      </c>
      <c r="AA808" s="52">
        <v>199308</v>
      </c>
      <c r="AB808" s="52">
        <f t="shared" si="218"/>
        <v>3.72</v>
      </c>
      <c r="AC808" s="52">
        <f t="shared" si="219"/>
        <v>3.34</v>
      </c>
      <c r="AD808" s="52">
        <f t="shared" si="220"/>
        <v>3.12</v>
      </c>
      <c r="AE808" s="52">
        <f t="shared" si="221"/>
        <v>3.73</v>
      </c>
      <c r="AF808" s="52">
        <f t="shared" si="222"/>
        <v>3.09</v>
      </c>
      <c r="AH808" s="52">
        <f t="shared" si="223"/>
        <v>0</v>
      </c>
      <c r="AI808" s="52">
        <f t="shared" si="224"/>
        <v>0</v>
      </c>
      <c r="AJ808" s="52">
        <f t="shared" si="225"/>
        <v>0</v>
      </c>
      <c r="AK808" s="52">
        <f t="shared" si="226"/>
        <v>0</v>
      </c>
      <c r="AL808" s="52">
        <f t="shared" si="227"/>
        <v>0</v>
      </c>
      <c r="AN808" s="52">
        <f t="shared" si="228"/>
        <v>0</v>
      </c>
      <c r="AO808" s="52">
        <f t="shared" si="229"/>
        <v>0</v>
      </c>
      <c r="AP808" s="52">
        <f t="shared" si="230"/>
        <v>0</v>
      </c>
      <c r="AQ808" s="52">
        <f t="shared" si="231"/>
        <v>0</v>
      </c>
      <c r="AR808" s="52">
        <f t="shared" si="232"/>
        <v>0</v>
      </c>
    </row>
    <row r="809" spans="1:44">
      <c r="A809" s="52">
        <v>199309</v>
      </c>
      <c r="B809" s="52">
        <v>3.22</v>
      </c>
      <c r="C809" s="52">
        <v>2.33</v>
      </c>
      <c r="D809" s="52">
        <v>2.56</v>
      </c>
      <c r="E809" s="52">
        <v>-0.75</v>
      </c>
      <c r="F809" s="52">
        <v>0.47</v>
      </c>
      <c r="G809" s="52">
        <v>-0.99</v>
      </c>
      <c r="H809" s="52">
        <v>-0.12</v>
      </c>
      <c r="I809" s="52">
        <v>3.13</v>
      </c>
      <c r="J809" s="52">
        <v>-0.45</v>
      </c>
      <c r="K809" s="52">
        <v>0.26</v>
      </c>
      <c r="L809" s="52">
        <f t="shared" si="216"/>
        <v>0.14000000000000001</v>
      </c>
      <c r="M809" s="113">
        <f t="shared" si="217"/>
        <v>1993.7499999999993</v>
      </c>
      <c r="N809" s="52">
        <f t="shared" si="233"/>
        <v>6.8664083505398672</v>
      </c>
      <c r="AA809" s="52">
        <v>199309</v>
      </c>
      <c r="AB809" s="52">
        <f t="shared" si="218"/>
        <v>-0.12</v>
      </c>
      <c r="AC809" s="52">
        <f t="shared" si="219"/>
        <v>-1.01</v>
      </c>
      <c r="AD809" s="52">
        <f t="shared" si="220"/>
        <v>-1.25</v>
      </c>
      <c r="AE809" s="52">
        <f t="shared" si="221"/>
        <v>2.96</v>
      </c>
      <c r="AF809" s="52">
        <f t="shared" si="222"/>
        <v>2.2999999999999998</v>
      </c>
      <c r="AH809" s="52">
        <f t="shared" si="223"/>
        <v>0</v>
      </c>
      <c r="AI809" s="52">
        <f t="shared" si="224"/>
        <v>0</v>
      </c>
      <c r="AJ809" s="52">
        <f t="shared" si="225"/>
        <v>0</v>
      </c>
      <c r="AK809" s="52">
        <f t="shared" si="226"/>
        <v>0</v>
      </c>
      <c r="AL809" s="52">
        <f t="shared" si="227"/>
        <v>0</v>
      </c>
      <c r="AN809" s="52">
        <f t="shared" si="228"/>
        <v>0</v>
      </c>
      <c r="AO809" s="52">
        <f t="shared" si="229"/>
        <v>0</v>
      </c>
      <c r="AP809" s="52">
        <f t="shared" si="230"/>
        <v>0</v>
      </c>
      <c r="AQ809" s="52">
        <f t="shared" si="231"/>
        <v>0</v>
      </c>
      <c r="AR809" s="52">
        <f t="shared" si="232"/>
        <v>0</v>
      </c>
    </row>
    <row r="810" spans="1:44">
      <c r="A810" s="52">
        <v>199310</v>
      </c>
      <c r="B810" s="52">
        <v>3.86</v>
      </c>
      <c r="C810" s="52">
        <v>1.71</v>
      </c>
      <c r="D810" s="52">
        <v>2.64</v>
      </c>
      <c r="E810" s="52">
        <v>2.97</v>
      </c>
      <c r="F810" s="52">
        <v>-0.2</v>
      </c>
      <c r="G810" s="52">
        <v>1.1000000000000001</v>
      </c>
      <c r="H810" s="52">
        <v>1.41</v>
      </c>
      <c r="I810" s="52">
        <v>1.45</v>
      </c>
      <c r="J810" s="52">
        <v>-1.55</v>
      </c>
      <c r="K810" s="52">
        <v>0.22</v>
      </c>
      <c r="L810" s="52">
        <f t="shared" si="216"/>
        <v>1.63</v>
      </c>
      <c r="M810" s="113">
        <f t="shared" si="217"/>
        <v>1993.8333333333326</v>
      </c>
      <c r="N810" s="52">
        <f t="shared" si="233"/>
        <v>6.8712861043092017</v>
      </c>
      <c r="AA810" s="52">
        <v>199310</v>
      </c>
      <c r="AB810" s="52">
        <f t="shared" si="218"/>
        <v>1.41</v>
      </c>
      <c r="AC810" s="52">
        <f t="shared" si="219"/>
        <v>2.75</v>
      </c>
      <c r="AD810" s="52">
        <f t="shared" si="220"/>
        <v>0.88000000000000012</v>
      </c>
      <c r="AE810" s="52">
        <f t="shared" si="221"/>
        <v>3.6399999999999997</v>
      </c>
      <c r="AF810" s="52">
        <f t="shared" si="222"/>
        <v>2.42</v>
      </c>
      <c r="AH810" s="52">
        <f t="shared" si="223"/>
        <v>0</v>
      </c>
      <c r="AI810" s="52">
        <f t="shared" si="224"/>
        <v>0</v>
      </c>
      <c r="AJ810" s="52">
        <f t="shared" si="225"/>
        <v>0</v>
      </c>
      <c r="AK810" s="52">
        <f t="shared" si="226"/>
        <v>0</v>
      </c>
      <c r="AL810" s="52">
        <f t="shared" si="227"/>
        <v>0</v>
      </c>
      <c r="AN810" s="52">
        <f t="shared" si="228"/>
        <v>0</v>
      </c>
      <c r="AO810" s="52">
        <f t="shared" si="229"/>
        <v>0</v>
      </c>
      <c r="AP810" s="52">
        <f t="shared" si="230"/>
        <v>0</v>
      </c>
      <c r="AQ810" s="52">
        <f t="shared" si="231"/>
        <v>0</v>
      </c>
      <c r="AR810" s="52">
        <f t="shared" si="232"/>
        <v>0</v>
      </c>
    </row>
    <row r="811" spans="1:44">
      <c r="A811" s="52">
        <v>199311</v>
      </c>
      <c r="B811" s="52">
        <v>-3.29</v>
      </c>
      <c r="C811" s="52">
        <v>-2.72</v>
      </c>
      <c r="D811" s="52">
        <v>-2.42</v>
      </c>
      <c r="E811" s="52">
        <v>-0.05</v>
      </c>
      <c r="F811" s="52">
        <v>-2.64</v>
      </c>
      <c r="G811" s="52">
        <v>-1.44</v>
      </c>
      <c r="H811" s="52">
        <v>-1.89</v>
      </c>
      <c r="I811" s="52">
        <v>-1.43</v>
      </c>
      <c r="J811" s="52">
        <v>-0.26</v>
      </c>
      <c r="K811" s="52">
        <v>0.25</v>
      </c>
      <c r="L811" s="52">
        <f t="shared" si="216"/>
        <v>-1.64</v>
      </c>
      <c r="M811" s="113">
        <f t="shared" si="217"/>
        <v>1993.9166666666658</v>
      </c>
      <c r="N811" s="52">
        <f t="shared" si="233"/>
        <v>6.6593440845449363</v>
      </c>
      <c r="AA811" s="52">
        <v>199311</v>
      </c>
      <c r="AB811" s="52">
        <f t="shared" si="218"/>
        <v>-1.89</v>
      </c>
      <c r="AC811" s="52">
        <f t="shared" si="219"/>
        <v>-0.3</v>
      </c>
      <c r="AD811" s="52">
        <f t="shared" si="220"/>
        <v>-1.69</v>
      </c>
      <c r="AE811" s="52">
        <f t="shared" si="221"/>
        <v>-3.54</v>
      </c>
      <c r="AF811" s="52">
        <f t="shared" si="222"/>
        <v>-2.67</v>
      </c>
      <c r="AH811" s="52">
        <f t="shared" si="223"/>
        <v>0</v>
      </c>
      <c r="AI811" s="52">
        <f t="shared" si="224"/>
        <v>0</v>
      </c>
      <c r="AJ811" s="52">
        <f t="shared" si="225"/>
        <v>0</v>
      </c>
      <c r="AK811" s="52">
        <f t="shared" si="226"/>
        <v>0</v>
      </c>
      <c r="AL811" s="52">
        <f t="shared" si="227"/>
        <v>0</v>
      </c>
      <c r="AN811" s="52">
        <f t="shared" si="228"/>
        <v>0</v>
      </c>
      <c r="AO811" s="52">
        <f t="shared" si="229"/>
        <v>0</v>
      </c>
      <c r="AP811" s="52">
        <f t="shared" si="230"/>
        <v>0</v>
      </c>
      <c r="AQ811" s="52">
        <f t="shared" si="231"/>
        <v>0</v>
      </c>
      <c r="AR811" s="52">
        <f t="shared" si="232"/>
        <v>0</v>
      </c>
    </row>
    <row r="812" spans="1:44">
      <c r="A812" s="52">
        <v>199312</v>
      </c>
      <c r="B812" s="52">
        <v>2.6</v>
      </c>
      <c r="C812" s="52">
        <v>3.86</v>
      </c>
      <c r="D812" s="52">
        <v>2.74</v>
      </c>
      <c r="E812" s="52">
        <v>1.38</v>
      </c>
      <c r="F812" s="52">
        <v>1.76</v>
      </c>
      <c r="G812" s="52">
        <v>2.39</v>
      </c>
      <c r="H812" s="52">
        <v>1.65</v>
      </c>
      <c r="I812" s="52">
        <v>1.22</v>
      </c>
      <c r="J812" s="52">
        <v>0.56999999999999995</v>
      </c>
      <c r="K812" s="52">
        <v>0.23</v>
      </c>
      <c r="L812" s="52">
        <f t="shared" si="216"/>
        <v>1.88</v>
      </c>
      <c r="M812" s="113">
        <f t="shared" si="217"/>
        <v>1993.9999999999991</v>
      </c>
      <c r="N812" s="52">
        <f t="shared" si="233"/>
        <v>6.6776826410473751</v>
      </c>
      <c r="AA812" s="52">
        <v>199312</v>
      </c>
      <c r="AB812" s="52">
        <f t="shared" si="218"/>
        <v>1.65</v>
      </c>
      <c r="AC812" s="52">
        <f t="shared" si="219"/>
        <v>1.1499999999999999</v>
      </c>
      <c r="AD812" s="52">
        <f t="shared" si="220"/>
        <v>2.16</v>
      </c>
      <c r="AE812" s="52">
        <f t="shared" si="221"/>
        <v>2.37</v>
      </c>
      <c r="AF812" s="52">
        <f t="shared" si="222"/>
        <v>2.5100000000000002</v>
      </c>
      <c r="AH812" s="52">
        <f t="shared" si="223"/>
        <v>0</v>
      </c>
      <c r="AI812" s="52">
        <f t="shared" si="224"/>
        <v>0</v>
      </c>
      <c r="AJ812" s="52">
        <f t="shared" si="225"/>
        <v>0</v>
      </c>
      <c r="AK812" s="52">
        <f t="shared" si="226"/>
        <v>0</v>
      </c>
      <c r="AL812" s="52">
        <f t="shared" si="227"/>
        <v>0</v>
      </c>
      <c r="AN812" s="52">
        <f t="shared" si="228"/>
        <v>0</v>
      </c>
      <c r="AO812" s="52">
        <f t="shared" si="229"/>
        <v>0</v>
      </c>
      <c r="AP812" s="52">
        <f t="shared" si="230"/>
        <v>0</v>
      </c>
      <c r="AQ812" s="52">
        <f t="shared" si="231"/>
        <v>0</v>
      </c>
      <c r="AR812" s="52">
        <f t="shared" si="232"/>
        <v>0</v>
      </c>
    </row>
    <row r="813" spans="1:44">
      <c r="A813" s="52">
        <v>199401</v>
      </c>
      <c r="B813" s="52">
        <v>1.93</v>
      </c>
      <c r="C813" s="52">
        <v>2.9</v>
      </c>
      <c r="D813" s="52">
        <v>5.08</v>
      </c>
      <c r="E813" s="52">
        <v>2</v>
      </c>
      <c r="F813" s="52">
        <v>4.5</v>
      </c>
      <c r="G813" s="52">
        <v>3.03</v>
      </c>
      <c r="H813" s="52">
        <v>2.87</v>
      </c>
      <c r="I813" s="52">
        <v>0.13</v>
      </c>
      <c r="J813" s="52">
        <v>2.09</v>
      </c>
      <c r="K813" s="52">
        <v>0.25</v>
      </c>
      <c r="L813" s="52">
        <f t="shared" si="216"/>
        <v>3.12</v>
      </c>
      <c r="M813" s="113">
        <f t="shared" si="217"/>
        <v>1994.0833333333333</v>
      </c>
      <c r="N813" s="52">
        <f t="shared" si="233"/>
        <v>7.0352224233107608</v>
      </c>
      <c r="AA813" s="52">
        <v>199401</v>
      </c>
      <c r="AB813" s="52">
        <f t="shared" si="218"/>
        <v>2.87</v>
      </c>
      <c r="AC813" s="52">
        <f t="shared" si="219"/>
        <v>1.75</v>
      </c>
      <c r="AD813" s="52">
        <f t="shared" si="220"/>
        <v>2.78</v>
      </c>
      <c r="AE813" s="52">
        <f t="shared" si="221"/>
        <v>1.68</v>
      </c>
      <c r="AF813" s="52">
        <f t="shared" si="222"/>
        <v>4.83</v>
      </c>
      <c r="AH813" s="52">
        <f t="shared" si="223"/>
        <v>0</v>
      </c>
      <c r="AI813" s="52">
        <f t="shared" si="224"/>
        <v>0</v>
      </c>
      <c r="AJ813" s="52">
        <f t="shared" si="225"/>
        <v>0</v>
      </c>
      <c r="AK813" s="52">
        <f t="shared" si="226"/>
        <v>0</v>
      </c>
      <c r="AL813" s="52">
        <f t="shared" si="227"/>
        <v>0</v>
      </c>
      <c r="AN813" s="52">
        <f t="shared" si="228"/>
        <v>0</v>
      </c>
      <c r="AO813" s="52">
        <f t="shared" si="229"/>
        <v>0</v>
      </c>
      <c r="AP813" s="52">
        <f t="shared" si="230"/>
        <v>0</v>
      </c>
      <c r="AQ813" s="52">
        <f t="shared" si="231"/>
        <v>0</v>
      </c>
      <c r="AR813" s="52">
        <f t="shared" si="232"/>
        <v>0</v>
      </c>
    </row>
    <row r="814" spans="1:44">
      <c r="A814" s="52">
        <v>199402</v>
      </c>
      <c r="B814" s="52">
        <v>-0.9</v>
      </c>
      <c r="C814" s="52">
        <v>0.8</v>
      </c>
      <c r="D814" s="52">
        <v>-0.91</v>
      </c>
      <c r="E814" s="52">
        <v>-1.62</v>
      </c>
      <c r="F814" s="52">
        <v>-3.07</v>
      </c>
      <c r="G814" s="52">
        <v>-4.47</v>
      </c>
      <c r="H814" s="52">
        <v>-2.56</v>
      </c>
      <c r="I814" s="52">
        <v>2.72</v>
      </c>
      <c r="J814" s="52">
        <v>-1.43</v>
      </c>
      <c r="K814" s="52">
        <v>0.21</v>
      </c>
      <c r="L814" s="52">
        <f t="shared" si="216"/>
        <v>-2.35</v>
      </c>
      <c r="M814" s="113">
        <f t="shared" si="217"/>
        <v>1994.1666666666665</v>
      </c>
      <c r="N814" s="52">
        <f t="shared" si="233"/>
        <v>7.7971020257529018</v>
      </c>
      <c r="AA814" s="52">
        <v>199402</v>
      </c>
      <c r="AB814" s="52">
        <f t="shared" si="218"/>
        <v>-2.56</v>
      </c>
      <c r="AC814" s="52">
        <f t="shared" si="219"/>
        <v>-1.83</v>
      </c>
      <c r="AD814" s="52">
        <f t="shared" si="220"/>
        <v>-4.68</v>
      </c>
      <c r="AE814" s="52">
        <f t="shared" si="221"/>
        <v>-1.1100000000000001</v>
      </c>
      <c r="AF814" s="52">
        <f t="shared" si="222"/>
        <v>-1.1200000000000001</v>
      </c>
      <c r="AH814" s="52">
        <f t="shared" si="223"/>
        <v>0</v>
      </c>
      <c r="AI814" s="52">
        <f t="shared" si="224"/>
        <v>0</v>
      </c>
      <c r="AJ814" s="52">
        <f t="shared" si="225"/>
        <v>0</v>
      </c>
      <c r="AK814" s="52">
        <f t="shared" si="226"/>
        <v>0</v>
      </c>
      <c r="AL814" s="52">
        <f t="shared" si="227"/>
        <v>0</v>
      </c>
      <c r="AN814" s="52">
        <f t="shared" si="228"/>
        <v>0</v>
      </c>
      <c r="AO814" s="52">
        <f t="shared" si="229"/>
        <v>0</v>
      </c>
      <c r="AP814" s="52">
        <f t="shared" si="230"/>
        <v>0</v>
      </c>
      <c r="AQ814" s="52">
        <f t="shared" si="231"/>
        <v>0</v>
      </c>
      <c r="AR814" s="52">
        <f t="shared" si="232"/>
        <v>0</v>
      </c>
    </row>
    <row r="815" spans="1:44">
      <c r="A815" s="52">
        <v>199403</v>
      </c>
      <c r="B815" s="52">
        <v>-6.18</v>
      </c>
      <c r="C815" s="52">
        <v>-4.87</v>
      </c>
      <c r="D815" s="52">
        <v>-4.3099999999999996</v>
      </c>
      <c r="E815" s="52">
        <v>-4.6900000000000004</v>
      </c>
      <c r="F815" s="52">
        <v>-3.79</v>
      </c>
      <c r="G815" s="52">
        <v>-3.95</v>
      </c>
      <c r="H815" s="52">
        <v>-4.78</v>
      </c>
      <c r="I815" s="52">
        <v>-0.97</v>
      </c>
      <c r="J815" s="52">
        <v>1.31</v>
      </c>
      <c r="K815" s="52">
        <v>0.27</v>
      </c>
      <c r="L815" s="52">
        <f t="shared" si="216"/>
        <v>-4.51</v>
      </c>
      <c r="M815" s="113">
        <f t="shared" si="217"/>
        <v>1994.2499999999998</v>
      </c>
      <c r="N815" s="52">
        <f t="shared" si="233"/>
        <v>9.1997331977123604</v>
      </c>
      <c r="AA815" s="52">
        <v>199403</v>
      </c>
      <c r="AB815" s="52">
        <f t="shared" si="218"/>
        <v>-4.78</v>
      </c>
      <c r="AC815" s="52">
        <f t="shared" si="219"/>
        <v>-4.9600000000000009</v>
      </c>
      <c r="AD815" s="52">
        <f t="shared" si="220"/>
        <v>-4.2200000000000006</v>
      </c>
      <c r="AE815" s="52">
        <f t="shared" si="221"/>
        <v>-6.4499999999999993</v>
      </c>
      <c r="AF815" s="52">
        <f t="shared" si="222"/>
        <v>-4.58</v>
      </c>
      <c r="AH815" s="52">
        <f t="shared" si="223"/>
        <v>0</v>
      </c>
      <c r="AI815" s="52">
        <f t="shared" si="224"/>
        <v>0</v>
      </c>
      <c r="AJ815" s="52">
        <f t="shared" si="225"/>
        <v>0</v>
      </c>
      <c r="AK815" s="52">
        <f t="shared" si="226"/>
        <v>0</v>
      </c>
      <c r="AL815" s="52">
        <f t="shared" si="227"/>
        <v>0</v>
      </c>
      <c r="AN815" s="52">
        <f t="shared" si="228"/>
        <v>0</v>
      </c>
      <c r="AO815" s="52">
        <f t="shared" si="229"/>
        <v>0</v>
      </c>
      <c r="AP815" s="52">
        <f t="shared" si="230"/>
        <v>0</v>
      </c>
      <c r="AQ815" s="52">
        <f t="shared" si="231"/>
        <v>0</v>
      </c>
      <c r="AR815" s="52">
        <f t="shared" si="232"/>
        <v>0</v>
      </c>
    </row>
    <row r="816" spans="1:44">
      <c r="A816" s="52">
        <v>199404</v>
      </c>
      <c r="B816" s="52">
        <v>-0.77</v>
      </c>
      <c r="C816" s="52">
        <v>0.61</v>
      </c>
      <c r="D816" s="52">
        <v>1.36</v>
      </c>
      <c r="E816" s="52">
        <v>0.38</v>
      </c>
      <c r="F816" s="52">
        <v>2.0299999999999998</v>
      </c>
      <c r="G816" s="52">
        <v>1.57</v>
      </c>
      <c r="H816" s="52">
        <v>0.68</v>
      </c>
      <c r="I816" s="52">
        <v>-0.92</v>
      </c>
      <c r="J816" s="52">
        <v>1.66</v>
      </c>
      <c r="K816" s="52">
        <v>0.27</v>
      </c>
      <c r="L816" s="52">
        <f t="shared" si="216"/>
        <v>0.95000000000000007</v>
      </c>
      <c r="M816" s="113">
        <f t="shared" si="217"/>
        <v>1994.333333333333</v>
      </c>
      <c r="N816" s="52">
        <f t="shared" si="233"/>
        <v>8.5824657402064926</v>
      </c>
      <c r="AA816" s="52">
        <v>199404</v>
      </c>
      <c r="AB816" s="52">
        <f t="shared" si="218"/>
        <v>0.68</v>
      </c>
      <c r="AC816" s="52">
        <f t="shared" si="219"/>
        <v>0.10999999999999999</v>
      </c>
      <c r="AD816" s="52">
        <f t="shared" si="220"/>
        <v>1.3</v>
      </c>
      <c r="AE816" s="52">
        <f t="shared" si="221"/>
        <v>-1.04</v>
      </c>
      <c r="AF816" s="52">
        <f t="shared" si="222"/>
        <v>1.0900000000000001</v>
      </c>
      <c r="AH816" s="52">
        <f t="shared" si="223"/>
        <v>0</v>
      </c>
      <c r="AI816" s="52">
        <f t="shared" si="224"/>
        <v>0</v>
      </c>
      <c r="AJ816" s="52">
        <f t="shared" si="225"/>
        <v>0</v>
      </c>
      <c r="AK816" s="52">
        <f t="shared" si="226"/>
        <v>0</v>
      </c>
      <c r="AL816" s="52">
        <f t="shared" si="227"/>
        <v>0</v>
      </c>
      <c r="AN816" s="52">
        <f t="shared" si="228"/>
        <v>0</v>
      </c>
      <c r="AO816" s="52">
        <f t="shared" si="229"/>
        <v>0</v>
      </c>
      <c r="AP816" s="52">
        <f t="shared" si="230"/>
        <v>0</v>
      </c>
      <c r="AQ816" s="52">
        <f t="shared" si="231"/>
        <v>0</v>
      </c>
      <c r="AR816" s="52">
        <f t="shared" si="232"/>
        <v>0</v>
      </c>
    </row>
    <row r="817" spans="1:44">
      <c r="A817" s="52">
        <v>199405</v>
      </c>
      <c r="B817" s="52">
        <v>-2.54</v>
      </c>
      <c r="C817" s="52">
        <v>-1.02</v>
      </c>
      <c r="D817" s="52">
        <v>0.05</v>
      </c>
      <c r="E817" s="52">
        <v>1.49</v>
      </c>
      <c r="F817" s="52">
        <v>1.77</v>
      </c>
      <c r="G817" s="52">
        <v>-0.75</v>
      </c>
      <c r="H817" s="52">
        <v>0.57999999999999996</v>
      </c>
      <c r="I817" s="52">
        <v>-2.0099999999999998</v>
      </c>
      <c r="J817" s="52">
        <v>0.18</v>
      </c>
      <c r="K817" s="52">
        <v>0.31</v>
      </c>
      <c r="L817" s="52">
        <f t="shared" si="216"/>
        <v>0.8899999999999999</v>
      </c>
      <c r="M817" s="113">
        <f t="shared" si="217"/>
        <v>1994.4166666666663</v>
      </c>
      <c r="N817" s="52">
        <f t="shared" si="233"/>
        <v>8.130067091303177</v>
      </c>
      <c r="AA817" s="52">
        <v>199405</v>
      </c>
      <c r="AB817" s="52">
        <f t="shared" si="218"/>
        <v>0.57999999999999996</v>
      </c>
      <c r="AC817" s="52">
        <f t="shared" si="219"/>
        <v>1.18</v>
      </c>
      <c r="AD817" s="52">
        <f t="shared" si="220"/>
        <v>-1.06</v>
      </c>
      <c r="AE817" s="52">
        <f t="shared" si="221"/>
        <v>-2.85</v>
      </c>
      <c r="AF817" s="52">
        <f t="shared" si="222"/>
        <v>-0.26</v>
      </c>
      <c r="AH817" s="52">
        <f t="shared" si="223"/>
        <v>0</v>
      </c>
      <c r="AI817" s="52">
        <f t="shared" si="224"/>
        <v>0</v>
      </c>
      <c r="AJ817" s="52">
        <f t="shared" si="225"/>
        <v>0</v>
      </c>
      <c r="AK817" s="52">
        <f t="shared" si="226"/>
        <v>0</v>
      </c>
      <c r="AL817" s="52">
        <f t="shared" si="227"/>
        <v>0</v>
      </c>
      <c r="AN817" s="52">
        <f t="shared" si="228"/>
        <v>0</v>
      </c>
      <c r="AO817" s="52">
        <f t="shared" si="229"/>
        <v>0</v>
      </c>
      <c r="AP817" s="52">
        <f t="shared" si="230"/>
        <v>0</v>
      </c>
      <c r="AQ817" s="52">
        <f t="shared" si="231"/>
        <v>0</v>
      </c>
      <c r="AR817" s="52">
        <f t="shared" si="232"/>
        <v>0</v>
      </c>
    </row>
    <row r="818" spans="1:44">
      <c r="A818" s="52">
        <v>199406</v>
      </c>
      <c r="B818" s="52">
        <v>-4.72</v>
      </c>
      <c r="C818" s="52">
        <v>-2.1</v>
      </c>
      <c r="D818" s="52">
        <v>-2.09</v>
      </c>
      <c r="E818" s="52">
        <v>-3.05</v>
      </c>
      <c r="F818" s="52">
        <v>-2.12</v>
      </c>
      <c r="G818" s="52">
        <v>-2.3199999999999998</v>
      </c>
      <c r="H818" s="52">
        <v>-3.03</v>
      </c>
      <c r="I818" s="52">
        <v>-0.47</v>
      </c>
      <c r="J818" s="52">
        <v>1.68</v>
      </c>
      <c r="K818" s="52">
        <v>0.31</v>
      </c>
      <c r="L818" s="52">
        <f t="shared" si="216"/>
        <v>-2.7199999999999998</v>
      </c>
      <c r="M818" s="113">
        <f t="shared" si="217"/>
        <v>1994.4999999999995</v>
      </c>
      <c r="N818" s="52">
        <f t="shared" si="233"/>
        <v>8.7134185964157389</v>
      </c>
      <c r="AA818" s="52">
        <v>199406</v>
      </c>
      <c r="AB818" s="52">
        <f t="shared" si="218"/>
        <v>-3.03</v>
      </c>
      <c r="AC818" s="52">
        <f t="shared" si="219"/>
        <v>-3.36</v>
      </c>
      <c r="AD818" s="52">
        <f t="shared" si="220"/>
        <v>-2.63</v>
      </c>
      <c r="AE818" s="52">
        <f t="shared" si="221"/>
        <v>-5.0299999999999994</v>
      </c>
      <c r="AF818" s="52">
        <f t="shared" si="222"/>
        <v>-2.4</v>
      </c>
      <c r="AH818" s="52">
        <f t="shared" si="223"/>
        <v>0</v>
      </c>
      <c r="AI818" s="52">
        <f t="shared" si="224"/>
        <v>0</v>
      </c>
      <c r="AJ818" s="52">
        <f t="shared" si="225"/>
        <v>0</v>
      </c>
      <c r="AK818" s="52">
        <f t="shared" si="226"/>
        <v>0</v>
      </c>
      <c r="AL818" s="52">
        <f t="shared" si="227"/>
        <v>0</v>
      </c>
      <c r="AN818" s="52">
        <f t="shared" si="228"/>
        <v>0</v>
      </c>
      <c r="AO818" s="52">
        <f t="shared" si="229"/>
        <v>0</v>
      </c>
      <c r="AP818" s="52">
        <f t="shared" si="230"/>
        <v>0</v>
      </c>
      <c r="AQ818" s="52">
        <f t="shared" si="231"/>
        <v>0</v>
      </c>
      <c r="AR818" s="52">
        <f t="shared" si="232"/>
        <v>0</v>
      </c>
    </row>
    <row r="819" spans="1:44">
      <c r="A819" s="52">
        <v>199407</v>
      </c>
      <c r="B819" s="52">
        <v>1.44</v>
      </c>
      <c r="C819" s="52">
        <v>1.52</v>
      </c>
      <c r="D819" s="52">
        <v>2.29</v>
      </c>
      <c r="E819" s="52">
        <v>3.06</v>
      </c>
      <c r="F819" s="52">
        <v>3.31</v>
      </c>
      <c r="G819" s="52">
        <v>4.1900000000000004</v>
      </c>
      <c r="H819" s="52">
        <v>2.82</v>
      </c>
      <c r="I819" s="52">
        <v>-1.77</v>
      </c>
      <c r="J819" s="52">
        <v>0.99</v>
      </c>
      <c r="K819" s="52">
        <v>0.28000000000000003</v>
      </c>
      <c r="L819" s="52">
        <f t="shared" si="216"/>
        <v>3.0999999999999996</v>
      </c>
      <c r="M819" s="113">
        <f t="shared" si="217"/>
        <v>1994.5833333333328</v>
      </c>
      <c r="N819" s="52">
        <f t="shared" si="233"/>
        <v>9.1981001002677409</v>
      </c>
      <c r="AA819" s="52">
        <v>199407</v>
      </c>
      <c r="AB819" s="52">
        <f t="shared" si="218"/>
        <v>2.82</v>
      </c>
      <c r="AC819" s="52">
        <f t="shared" si="219"/>
        <v>2.7800000000000002</v>
      </c>
      <c r="AD819" s="52">
        <f t="shared" si="220"/>
        <v>3.91</v>
      </c>
      <c r="AE819" s="52">
        <f t="shared" si="221"/>
        <v>1.1599999999999999</v>
      </c>
      <c r="AF819" s="52">
        <f t="shared" si="222"/>
        <v>2.0099999999999998</v>
      </c>
      <c r="AH819" s="52">
        <f t="shared" si="223"/>
        <v>0</v>
      </c>
      <c r="AI819" s="52">
        <f t="shared" si="224"/>
        <v>0</v>
      </c>
      <c r="AJ819" s="52">
        <f t="shared" si="225"/>
        <v>0</v>
      </c>
      <c r="AK819" s="52">
        <f t="shared" si="226"/>
        <v>0</v>
      </c>
      <c r="AL819" s="52">
        <f t="shared" si="227"/>
        <v>0</v>
      </c>
      <c r="AN819" s="52">
        <f t="shared" si="228"/>
        <v>0</v>
      </c>
      <c r="AO819" s="52">
        <f t="shared" si="229"/>
        <v>0</v>
      </c>
      <c r="AP819" s="52">
        <f t="shared" si="230"/>
        <v>0</v>
      </c>
      <c r="AQ819" s="52">
        <f t="shared" si="231"/>
        <v>0</v>
      </c>
      <c r="AR819" s="52">
        <f t="shared" si="232"/>
        <v>0</v>
      </c>
    </row>
    <row r="820" spans="1:44">
      <c r="A820" s="52">
        <v>199408</v>
      </c>
      <c r="B820" s="52">
        <v>7.46</v>
      </c>
      <c r="C820" s="52">
        <v>4.25</v>
      </c>
      <c r="D820" s="52">
        <v>3.97</v>
      </c>
      <c r="E820" s="52">
        <v>5.87</v>
      </c>
      <c r="F820" s="52">
        <v>3.04</v>
      </c>
      <c r="G820" s="52">
        <v>2.4500000000000002</v>
      </c>
      <c r="H820" s="52">
        <v>4.01</v>
      </c>
      <c r="I820" s="52">
        <v>1.44</v>
      </c>
      <c r="J820" s="52">
        <v>-3.45</v>
      </c>
      <c r="K820" s="52">
        <v>0.37</v>
      </c>
      <c r="L820" s="52">
        <f t="shared" si="216"/>
        <v>4.38</v>
      </c>
      <c r="M820" s="113">
        <f t="shared" si="217"/>
        <v>1994.6666666666661</v>
      </c>
      <c r="N820" s="52">
        <f t="shared" si="233"/>
        <v>9.3258623778666756</v>
      </c>
      <c r="AA820" s="52">
        <v>199408</v>
      </c>
      <c r="AB820" s="52">
        <f t="shared" si="218"/>
        <v>4.01</v>
      </c>
      <c r="AC820" s="52">
        <f t="shared" si="219"/>
        <v>5.5</v>
      </c>
      <c r="AD820" s="52">
        <f t="shared" si="220"/>
        <v>2.08</v>
      </c>
      <c r="AE820" s="52">
        <f t="shared" si="221"/>
        <v>7.09</v>
      </c>
      <c r="AF820" s="52">
        <f t="shared" si="222"/>
        <v>3.6</v>
      </c>
      <c r="AH820" s="52">
        <f t="shared" si="223"/>
        <v>0</v>
      </c>
      <c r="AI820" s="52">
        <f t="shared" si="224"/>
        <v>0</v>
      </c>
      <c r="AJ820" s="52">
        <f t="shared" si="225"/>
        <v>0</v>
      </c>
      <c r="AK820" s="52">
        <f t="shared" si="226"/>
        <v>0</v>
      </c>
      <c r="AL820" s="52">
        <f t="shared" si="227"/>
        <v>0</v>
      </c>
      <c r="AN820" s="52">
        <f t="shared" si="228"/>
        <v>0</v>
      </c>
      <c r="AO820" s="52">
        <f t="shared" si="229"/>
        <v>0</v>
      </c>
      <c r="AP820" s="52">
        <f t="shared" si="230"/>
        <v>0</v>
      </c>
      <c r="AQ820" s="52">
        <f t="shared" si="231"/>
        <v>0</v>
      </c>
      <c r="AR820" s="52">
        <f t="shared" si="232"/>
        <v>0</v>
      </c>
    </row>
    <row r="821" spans="1:44">
      <c r="A821" s="52">
        <v>199409</v>
      </c>
      <c r="B821" s="52">
        <v>0.54</v>
      </c>
      <c r="C821" s="52">
        <v>-0.16</v>
      </c>
      <c r="D821" s="52">
        <v>-0.46</v>
      </c>
      <c r="E821" s="52">
        <v>-1.1599999999999999</v>
      </c>
      <c r="F821" s="52">
        <v>-3.25</v>
      </c>
      <c r="G821" s="52">
        <v>-3.72</v>
      </c>
      <c r="H821" s="52">
        <v>-2.31</v>
      </c>
      <c r="I821" s="52">
        <v>2.68</v>
      </c>
      <c r="J821" s="52">
        <v>-1.78</v>
      </c>
      <c r="K821" s="52">
        <v>0.37</v>
      </c>
      <c r="L821" s="52">
        <f t="shared" si="216"/>
        <v>-1.94</v>
      </c>
      <c r="M821" s="113">
        <f t="shared" si="217"/>
        <v>1994.7499999999993</v>
      </c>
      <c r="N821" s="52">
        <f t="shared" si="233"/>
        <v>9.6433505116691194</v>
      </c>
      <c r="AA821" s="52">
        <v>199409</v>
      </c>
      <c r="AB821" s="52">
        <f t="shared" si="218"/>
        <v>-2.31</v>
      </c>
      <c r="AC821" s="52">
        <f t="shared" si="219"/>
        <v>-1.5299999999999998</v>
      </c>
      <c r="AD821" s="52">
        <f t="shared" si="220"/>
        <v>-4.09</v>
      </c>
      <c r="AE821" s="52">
        <f t="shared" si="221"/>
        <v>0.17000000000000004</v>
      </c>
      <c r="AF821" s="52">
        <f t="shared" si="222"/>
        <v>-0.83000000000000007</v>
      </c>
      <c r="AH821" s="52">
        <f t="shared" si="223"/>
        <v>0</v>
      </c>
      <c r="AI821" s="52">
        <f t="shared" si="224"/>
        <v>0</v>
      </c>
      <c r="AJ821" s="52">
        <f t="shared" si="225"/>
        <v>0</v>
      </c>
      <c r="AK821" s="52">
        <f t="shared" si="226"/>
        <v>0</v>
      </c>
      <c r="AL821" s="52">
        <f t="shared" si="227"/>
        <v>0</v>
      </c>
      <c r="AN821" s="52">
        <f t="shared" si="228"/>
        <v>0</v>
      </c>
      <c r="AO821" s="52">
        <f t="shared" si="229"/>
        <v>0</v>
      </c>
      <c r="AP821" s="52">
        <f t="shared" si="230"/>
        <v>0</v>
      </c>
      <c r="AQ821" s="52">
        <f t="shared" si="231"/>
        <v>0</v>
      </c>
      <c r="AR821" s="52">
        <f t="shared" si="232"/>
        <v>0</v>
      </c>
    </row>
    <row r="822" spans="1:44">
      <c r="A822" s="52">
        <v>199410</v>
      </c>
      <c r="B822" s="52">
        <v>0.57999999999999996</v>
      </c>
      <c r="C822" s="52">
        <v>-0.09</v>
      </c>
      <c r="D822" s="52">
        <v>-2.0299999999999998</v>
      </c>
      <c r="E822" s="52">
        <v>2.35</v>
      </c>
      <c r="F822" s="52">
        <v>2.5</v>
      </c>
      <c r="G822" s="52">
        <v>0.23</v>
      </c>
      <c r="H822" s="52">
        <v>1.34</v>
      </c>
      <c r="I822" s="52">
        <v>-2.2000000000000002</v>
      </c>
      <c r="J822" s="52">
        <v>-2.36</v>
      </c>
      <c r="K822" s="52">
        <v>0.38</v>
      </c>
      <c r="L822" s="52">
        <f t="shared" si="216"/>
        <v>1.7200000000000002</v>
      </c>
      <c r="M822" s="113">
        <f t="shared" si="217"/>
        <v>1994.8333333333326</v>
      </c>
      <c r="N822" s="52">
        <f t="shared" si="233"/>
        <v>9.6320695406731591</v>
      </c>
      <c r="AA822" s="52">
        <v>199410</v>
      </c>
      <c r="AB822" s="52">
        <f t="shared" si="218"/>
        <v>1.34</v>
      </c>
      <c r="AC822" s="52">
        <f t="shared" si="219"/>
        <v>1.9700000000000002</v>
      </c>
      <c r="AD822" s="52">
        <f t="shared" si="220"/>
        <v>-0.15</v>
      </c>
      <c r="AE822" s="52">
        <f t="shared" si="221"/>
        <v>0.19999999999999996</v>
      </c>
      <c r="AF822" s="52">
        <f t="shared" si="222"/>
        <v>-2.4099999999999997</v>
      </c>
      <c r="AH822" s="52">
        <f t="shared" si="223"/>
        <v>0</v>
      </c>
      <c r="AI822" s="52">
        <f t="shared" si="224"/>
        <v>0</v>
      </c>
      <c r="AJ822" s="52">
        <f t="shared" si="225"/>
        <v>0</v>
      </c>
      <c r="AK822" s="52">
        <f t="shared" si="226"/>
        <v>0</v>
      </c>
      <c r="AL822" s="52">
        <f t="shared" si="227"/>
        <v>0</v>
      </c>
      <c r="AN822" s="52">
        <f t="shared" si="228"/>
        <v>0</v>
      </c>
      <c r="AO822" s="52">
        <f t="shared" si="229"/>
        <v>0</v>
      </c>
      <c r="AP822" s="52">
        <f t="shared" si="230"/>
        <v>0</v>
      </c>
      <c r="AQ822" s="52">
        <f t="shared" si="231"/>
        <v>0</v>
      </c>
      <c r="AR822" s="52">
        <f t="shared" si="232"/>
        <v>0</v>
      </c>
    </row>
    <row r="823" spans="1:44">
      <c r="A823" s="52">
        <v>199411</v>
      </c>
      <c r="B823" s="52">
        <v>-3.73</v>
      </c>
      <c r="C823" s="52">
        <v>-3.45</v>
      </c>
      <c r="D823" s="52">
        <v>-3.74</v>
      </c>
      <c r="E823" s="52">
        <v>-2.94</v>
      </c>
      <c r="F823" s="52">
        <v>-4.47</v>
      </c>
      <c r="G823" s="52">
        <v>-3.02</v>
      </c>
      <c r="H823" s="52">
        <v>-4.04</v>
      </c>
      <c r="I823" s="52">
        <v>-0.16</v>
      </c>
      <c r="J823" s="52">
        <v>-0.04</v>
      </c>
      <c r="K823" s="52">
        <v>0.37</v>
      </c>
      <c r="L823" s="52">
        <f t="shared" si="216"/>
        <v>-3.67</v>
      </c>
      <c r="M823" s="113">
        <f t="shared" si="217"/>
        <v>1994.9166666666658</v>
      </c>
      <c r="N823" s="52">
        <f t="shared" si="233"/>
        <v>10.296733374319167</v>
      </c>
      <c r="AA823" s="52">
        <v>199411</v>
      </c>
      <c r="AB823" s="52">
        <f t="shared" si="218"/>
        <v>-4.04</v>
      </c>
      <c r="AC823" s="52">
        <f t="shared" si="219"/>
        <v>-3.31</v>
      </c>
      <c r="AD823" s="52">
        <f t="shared" si="220"/>
        <v>-3.39</v>
      </c>
      <c r="AE823" s="52">
        <f t="shared" si="221"/>
        <v>-4.0999999999999996</v>
      </c>
      <c r="AF823" s="52">
        <f t="shared" si="222"/>
        <v>-4.1100000000000003</v>
      </c>
      <c r="AH823" s="52">
        <f t="shared" si="223"/>
        <v>0</v>
      </c>
      <c r="AI823" s="52">
        <f t="shared" si="224"/>
        <v>0</v>
      </c>
      <c r="AJ823" s="52">
        <f t="shared" si="225"/>
        <v>0</v>
      </c>
      <c r="AK823" s="52">
        <f t="shared" si="226"/>
        <v>0</v>
      </c>
      <c r="AL823" s="52">
        <f t="shared" si="227"/>
        <v>0</v>
      </c>
      <c r="AN823" s="52">
        <f t="shared" si="228"/>
        <v>0</v>
      </c>
      <c r="AO823" s="52">
        <f t="shared" si="229"/>
        <v>0</v>
      </c>
      <c r="AP823" s="52">
        <f t="shared" si="230"/>
        <v>0</v>
      </c>
      <c r="AQ823" s="52">
        <f t="shared" si="231"/>
        <v>0</v>
      </c>
      <c r="AR823" s="52">
        <f t="shared" si="232"/>
        <v>0</v>
      </c>
    </row>
    <row r="824" spans="1:44">
      <c r="A824" s="52">
        <v>199412</v>
      </c>
      <c r="B824" s="52">
        <v>0.61</v>
      </c>
      <c r="C824" s="52">
        <v>2.1</v>
      </c>
      <c r="D824" s="52">
        <v>1.3</v>
      </c>
      <c r="E824" s="52">
        <v>1.4</v>
      </c>
      <c r="F824" s="52">
        <v>1.21</v>
      </c>
      <c r="G824" s="52">
        <v>1.26</v>
      </c>
      <c r="H824" s="52">
        <v>0.86</v>
      </c>
      <c r="I824" s="52">
        <v>0.05</v>
      </c>
      <c r="J824" s="52">
        <v>0.28000000000000003</v>
      </c>
      <c r="K824" s="52">
        <v>0.44</v>
      </c>
      <c r="L824" s="52">
        <f t="shared" si="216"/>
        <v>1.3</v>
      </c>
      <c r="M824" s="113">
        <f t="shared" si="217"/>
        <v>1994.9999999999991</v>
      </c>
      <c r="N824" s="52">
        <f t="shared" si="233"/>
        <v>10.168822225535534</v>
      </c>
      <c r="AA824" s="52">
        <v>199412</v>
      </c>
      <c r="AB824" s="52">
        <f t="shared" si="218"/>
        <v>0.86</v>
      </c>
      <c r="AC824" s="52">
        <f t="shared" si="219"/>
        <v>0.96</v>
      </c>
      <c r="AD824" s="52">
        <f t="shared" si="220"/>
        <v>0.82000000000000006</v>
      </c>
      <c r="AE824" s="52">
        <f t="shared" si="221"/>
        <v>0.16999999999999998</v>
      </c>
      <c r="AF824" s="52">
        <f t="shared" si="222"/>
        <v>0.8600000000000001</v>
      </c>
      <c r="AH824" s="52">
        <f t="shared" si="223"/>
        <v>0</v>
      </c>
      <c r="AI824" s="52">
        <f t="shared" si="224"/>
        <v>0</v>
      </c>
      <c r="AJ824" s="52">
        <f t="shared" si="225"/>
        <v>0</v>
      </c>
      <c r="AK824" s="52">
        <f t="shared" si="226"/>
        <v>0</v>
      </c>
      <c r="AL824" s="52">
        <f t="shared" si="227"/>
        <v>0</v>
      </c>
      <c r="AN824" s="52">
        <f t="shared" si="228"/>
        <v>0</v>
      </c>
      <c r="AO824" s="52">
        <f t="shared" si="229"/>
        <v>0</v>
      </c>
      <c r="AP824" s="52">
        <f t="shared" si="230"/>
        <v>0</v>
      </c>
      <c r="AQ824" s="52">
        <f t="shared" si="231"/>
        <v>0</v>
      </c>
      <c r="AR824" s="52">
        <f t="shared" si="232"/>
        <v>0</v>
      </c>
    </row>
    <row r="825" spans="1:44">
      <c r="A825" s="52">
        <v>199501</v>
      </c>
      <c r="B825" s="52">
        <v>-1.1299999999999999</v>
      </c>
      <c r="C825" s="52">
        <v>-0.13</v>
      </c>
      <c r="D825" s="52">
        <v>0.96</v>
      </c>
      <c r="E825" s="52">
        <v>2.19</v>
      </c>
      <c r="F825" s="52">
        <v>2.93</v>
      </c>
      <c r="G825" s="52">
        <v>3.42</v>
      </c>
      <c r="H825" s="52">
        <v>1.8</v>
      </c>
      <c r="I825" s="52">
        <v>-2.95</v>
      </c>
      <c r="J825" s="52">
        <v>1.66</v>
      </c>
      <c r="K825" s="52">
        <v>0.42</v>
      </c>
      <c r="L825" s="52">
        <f t="shared" si="216"/>
        <v>2.2200000000000002</v>
      </c>
      <c r="M825" s="113">
        <f t="shared" si="217"/>
        <v>1995.0833333333333</v>
      </c>
      <c r="N825" s="52">
        <f t="shared" si="233"/>
        <v>9.8568310415578377</v>
      </c>
      <c r="AA825" s="52">
        <v>199501</v>
      </c>
      <c r="AB825" s="52">
        <f t="shared" si="218"/>
        <v>1.8</v>
      </c>
      <c r="AC825" s="52">
        <f t="shared" si="219"/>
        <v>1.77</v>
      </c>
      <c r="AD825" s="52">
        <f t="shared" si="220"/>
        <v>3</v>
      </c>
      <c r="AE825" s="52">
        <f t="shared" si="221"/>
        <v>-1.5499999999999998</v>
      </c>
      <c r="AF825" s="52">
        <f t="shared" si="222"/>
        <v>0.54</v>
      </c>
      <c r="AH825" s="52">
        <f t="shared" si="223"/>
        <v>0</v>
      </c>
      <c r="AI825" s="52">
        <f t="shared" si="224"/>
        <v>0</v>
      </c>
      <c r="AJ825" s="52">
        <f t="shared" si="225"/>
        <v>0</v>
      </c>
      <c r="AK825" s="52">
        <f t="shared" si="226"/>
        <v>0</v>
      </c>
      <c r="AL825" s="52">
        <f t="shared" si="227"/>
        <v>0</v>
      </c>
      <c r="AN825" s="52">
        <f t="shared" si="228"/>
        <v>0</v>
      </c>
      <c r="AO825" s="52">
        <f t="shared" si="229"/>
        <v>0</v>
      </c>
      <c r="AP825" s="52">
        <f t="shared" si="230"/>
        <v>0</v>
      </c>
      <c r="AQ825" s="52">
        <f t="shared" si="231"/>
        <v>0</v>
      </c>
      <c r="AR825" s="52">
        <f t="shared" si="232"/>
        <v>0</v>
      </c>
    </row>
    <row r="826" spans="1:44">
      <c r="A826" s="52">
        <v>199502</v>
      </c>
      <c r="B826" s="52">
        <v>3.58</v>
      </c>
      <c r="C826" s="52">
        <v>3.27</v>
      </c>
      <c r="D826" s="52">
        <v>4.34</v>
      </c>
      <c r="E826" s="52">
        <v>4.0199999999999996</v>
      </c>
      <c r="F826" s="52">
        <v>4.13</v>
      </c>
      <c r="G826" s="52">
        <v>4.04</v>
      </c>
      <c r="H826" s="52">
        <v>3.63</v>
      </c>
      <c r="I826" s="52">
        <v>-0.33</v>
      </c>
      <c r="J826" s="52">
        <v>0.39</v>
      </c>
      <c r="K826" s="52">
        <v>0.4</v>
      </c>
      <c r="L826" s="52">
        <f t="shared" si="216"/>
        <v>4.03</v>
      </c>
      <c r="M826" s="113">
        <f t="shared" si="217"/>
        <v>1995.1666666666665</v>
      </c>
      <c r="N826" s="52">
        <f t="shared" si="233"/>
        <v>10.300976123208375</v>
      </c>
      <c r="AA826" s="52">
        <v>199502</v>
      </c>
      <c r="AB826" s="52">
        <f t="shared" si="218"/>
        <v>3.63</v>
      </c>
      <c r="AC826" s="52">
        <f t="shared" si="219"/>
        <v>3.6199999999999997</v>
      </c>
      <c r="AD826" s="52">
        <f t="shared" si="220"/>
        <v>3.64</v>
      </c>
      <c r="AE826" s="52">
        <f t="shared" si="221"/>
        <v>3.18</v>
      </c>
      <c r="AF826" s="52">
        <f t="shared" si="222"/>
        <v>3.94</v>
      </c>
      <c r="AH826" s="52">
        <f t="shared" si="223"/>
        <v>0</v>
      </c>
      <c r="AI826" s="52">
        <f t="shared" si="224"/>
        <v>0</v>
      </c>
      <c r="AJ826" s="52">
        <f t="shared" si="225"/>
        <v>0</v>
      </c>
      <c r="AK826" s="52">
        <f t="shared" si="226"/>
        <v>0</v>
      </c>
      <c r="AL826" s="52">
        <f t="shared" si="227"/>
        <v>0</v>
      </c>
      <c r="AN826" s="52">
        <f t="shared" si="228"/>
        <v>0</v>
      </c>
      <c r="AO826" s="52">
        <f t="shared" si="229"/>
        <v>0</v>
      </c>
      <c r="AP826" s="52">
        <f t="shared" si="230"/>
        <v>0</v>
      </c>
      <c r="AQ826" s="52">
        <f t="shared" si="231"/>
        <v>0</v>
      </c>
      <c r="AR826" s="52">
        <f t="shared" si="232"/>
        <v>0</v>
      </c>
    </row>
    <row r="827" spans="1:44">
      <c r="A827" s="52">
        <v>199503</v>
      </c>
      <c r="B827" s="52">
        <v>2.68</v>
      </c>
      <c r="C827" s="52">
        <v>2.02</v>
      </c>
      <c r="D827" s="52">
        <v>0.95</v>
      </c>
      <c r="E827" s="52">
        <v>2.96</v>
      </c>
      <c r="F827" s="52">
        <v>3.17</v>
      </c>
      <c r="G827" s="52">
        <v>0.62</v>
      </c>
      <c r="H827" s="52">
        <v>2.1800000000000002</v>
      </c>
      <c r="I827" s="52">
        <v>-0.37</v>
      </c>
      <c r="J827" s="52">
        <v>-2.04</v>
      </c>
      <c r="K827" s="52">
        <v>0.46</v>
      </c>
      <c r="L827" s="52">
        <f t="shared" si="216"/>
        <v>2.64</v>
      </c>
      <c r="M827" s="113">
        <f t="shared" si="217"/>
        <v>1995.2499999999998</v>
      </c>
      <c r="N827" s="52">
        <f t="shared" si="233"/>
        <v>8.9437758957124629</v>
      </c>
      <c r="AA827" s="52">
        <v>199503</v>
      </c>
      <c r="AB827" s="52">
        <f t="shared" si="218"/>
        <v>2.1800000000000002</v>
      </c>
      <c r="AC827" s="52">
        <f t="shared" si="219"/>
        <v>2.5</v>
      </c>
      <c r="AD827" s="52">
        <f t="shared" si="220"/>
        <v>0.15999999999999998</v>
      </c>
      <c r="AE827" s="52">
        <f t="shared" si="221"/>
        <v>2.2200000000000002</v>
      </c>
      <c r="AF827" s="52">
        <f t="shared" si="222"/>
        <v>0.48999999999999994</v>
      </c>
      <c r="AH827" s="52">
        <f t="shared" si="223"/>
        <v>0</v>
      </c>
      <c r="AI827" s="52">
        <f t="shared" si="224"/>
        <v>0</v>
      </c>
      <c r="AJ827" s="52">
        <f t="shared" si="225"/>
        <v>0</v>
      </c>
      <c r="AK827" s="52">
        <f t="shared" si="226"/>
        <v>0</v>
      </c>
      <c r="AL827" s="52">
        <f t="shared" si="227"/>
        <v>0</v>
      </c>
      <c r="AN827" s="52">
        <f t="shared" si="228"/>
        <v>0</v>
      </c>
      <c r="AO827" s="52">
        <f t="shared" si="229"/>
        <v>0</v>
      </c>
      <c r="AP827" s="52">
        <f t="shared" si="230"/>
        <v>0</v>
      </c>
      <c r="AQ827" s="52">
        <f t="shared" si="231"/>
        <v>0</v>
      </c>
      <c r="AR827" s="52">
        <f t="shared" si="232"/>
        <v>0</v>
      </c>
    </row>
    <row r="828" spans="1:44">
      <c r="A828" s="52">
        <v>199504</v>
      </c>
      <c r="B828" s="52">
        <v>1.1299999999999999</v>
      </c>
      <c r="C828" s="52">
        <v>3.06</v>
      </c>
      <c r="D828" s="52">
        <v>3.19</v>
      </c>
      <c r="E828" s="52">
        <v>2.08</v>
      </c>
      <c r="F828" s="52">
        <v>3.06</v>
      </c>
      <c r="G828" s="52">
        <v>3.47</v>
      </c>
      <c r="H828" s="52">
        <v>2.11</v>
      </c>
      <c r="I828" s="52">
        <v>-0.41</v>
      </c>
      <c r="J828" s="52">
        <v>1.73</v>
      </c>
      <c r="K828" s="52">
        <v>0.44</v>
      </c>
      <c r="L828" s="52">
        <f t="shared" si="216"/>
        <v>2.5499999999999998</v>
      </c>
      <c r="M828" s="113">
        <f t="shared" si="217"/>
        <v>1995.333333333333</v>
      </c>
      <c r="N828" s="52">
        <f t="shared" si="233"/>
        <v>9.052205657889532</v>
      </c>
      <c r="AA828" s="52">
        <v>199504</v>
      </c>
      <c r="AB828" s="52">
        <f t="shared" si="218"/>
        <v>2.11</v>
      </c>
      <c r="AC828" s="52">
        <f t="shared" si="219"/>
        <v>1.6400000000000001</v>
      </c>
      <c r="AD828" s="52">
        <f t="shared" si="220"/>
        <v>3.0300000000000002</v>
      </c>
      <c r="AE828" s="52">
        <f t="shared" si="221"/>
        <v>0.69</v>
      </c>
      <c r="AF828" s="52">
        <f t="shared" si="222"/>
        <v>2.75</v>
      </c>
      <c r="AH828" s="52">
        <f t="shared" si="223"/>
        <v>0</v>
      </c>
      <c r="AI828" s="52">
        <f t="shared" si="224"/>
        <v>0</v>
      </c>
      <c r="AJ828" s="52">
        <f t="shared" si="225"/>
        <v>0</v>
      </c>
      <c r="AK828" s="52">
        <f t="shared" si="226"/>
        <v>0</v>
      </c>
      <c r="AL828" s="52">
        <f t="shared" si="227"/>
        <v>0</v>
      </c>
      <c r="AN828" s="52">
        <f t="shared" si="228"/>
        <v>0</v>
      </c>
      <c r="AO828" s="52">
        <f t="shared" si="229"/>
        <v>0</v>
      </c>
      <c r="AP828" s="52">
        <f t="shared" si="230"/>
        <v>0</v>
      </c>
      <c r="AQ828" s="52">
        <f t="shared" si="231"/>
        <v>0</v>
      </c>
      <c r="AR828" s="52">
        <f t="shared" si="232"/>
        <v>0</v>
      </c>
    </row>
    <row r="829" spans="1:44">
      <c r="A829" s="52">
        <v>199505</v>
      </c>
      <c r="B829" s="52">
        <v>0.75</v>
      </c>
      <c r="C829" s="52">
        <v>1.97</v>
      </c>
      <c r="D829" s="52">
        <v>2.91</v>
      </c>
      <c r="E829" s="52">
        <v>3.57</v>
      </c>
      <c r="F829" s="52">
        <v>3.59</v>
      </c>
      <c r="G829" s="52">
        <v>5.23</v>
      </c>
      <c r="H829" s="52">
        <v>2.9</v>
      </c>
      <c r="I829" s="52">
        <v>-2.25</v>
      </c>
      <c r="J829" s="52">
        <v>1.91</v>
      </c>
      <c r="K829" s="52">
        <v>0.54</v>
      </c>
      <c r="L829" s="52">
        <f t="shared" si="216"/>
        <v>3.44</v>
      </c>
      <c r="M829" s="113">
        <f t="shared" si="217"/>
        <v>1995.4166666666663</v>
      </c>
      <c r="N829" s="52">
        <f t="shared" si="233"/>
        <v>9.2770464539685733</v>
      </c>
      <c r="AA829" s="52">
        <v>199505</v>
      </c>
      <c r="AB829" s="52">
        <f t="shared" si="218"/>
        <v>2.9</v>
      </c>
      <c r="AC829" s="52">
        <f t="shared" si="219"/>
        <v>3.03</v>
      </c>
      <c r="AD829" s="52">
        <f t="shared" si="220"/>
        <v>4.6900000000000004</v>
      </c>
      <c r="AE829" s="52">
        <f t="shared" si="221"/>
        <v>0.20999999999999996</v>
      </c>
      <c r="AF829" s="52">
        <f t="shared" si="222"/>
        <v>2.37</v>
      </c>
      <c r="AH829" s="52">
        <f t="shared" si="223"/>
        <v>0</v>
      </c>
      <c r="AI829" s="52">
        <f t="shared" si="224"/>
        <v>0</v>
      </c>
      <c r="AJ829" s="52">
        <f t="shared" si="225"/>
        <v>0</v>
      </c>
      <c r="AK829" s="52">
        <f t="shared" si="226"/>
        <v>0</v>
      </c>
      <c r="AL829" s="52">
        <f t="shared" si="227"/>
        <v>0</v>
      </c>
      <c r="AN829" s="52">
        <f t="shared" si="228"/>
        <v>0</v>
      </c>
      <c r="AO829" s="52">
        <f t="shared" si="229"/>
        <v>0</v>
      </c>
      <c r="AP829" s="52">
        <f t="shared" si="230"/>
        <v>0</v>
      </c>
      <c r="AQ829" s="52">
        <f t="shared" si="231"/>
        <v>0</v>
      </c>
      <c r="AR829" s="52">
        <f t="shared" si="232"/>
        <v>0</v>
      </c>
    </row>
    <row r="830" spans="1:44">
      <c r="A830" s="52">
        <v>199506</v>
      </c>
      <c r="B830" s="52">
        <v>7.19</v>
      </c>
      <c r="C830" s="52">
        <v>4.97</v>
      </c>
      <c r="D830" s="52">
        <v>3.93</v>
      </c>
      <c r="E830" s="52">
        <v>3.92</v>
      </c>
      <c r="F830" s="52">
        <v>1.74</v>
      </c>
      <c r="G830" s="52">
        <v>1.24</v>
      </c>
      <c r="H830" s="52">
        <v>2.72</v>
      </c>
      <c r="I830" s="52">
        <v>3.06</v>
      </c>
      <c r="J830" s="52">
        <v>-2.97</v>
      </c>
      <c r="K830" s="52">
        <v>0.47</v>
      </c>
      <c r="L830" s="52">
        <f t="shared" si="216"/>
        <v>3.1900000000000004</v>
      </c>
      <c r="M830" s="113">
        <f t="shared" si="217"/>
        <v>1995.4999999999995</v>
      </c>
      <c r="N830" s="52">
        <f t="shared" si="233"/>
        <v>8.2635123503045822</v>
      </c>
      <c r="AA830" s="52">
        <v>199506</v>
      </c>
      <c r="AB830" s="52">
        <f t="shared" si="218"/>
        <v>2.72</v>
      </c>
      <c r="AC830" s="52">
        <f t="shared" si="219"/>
        <v>3.45</v>
      </c>
      <c r="AD830" s="52">
        <f t="shared" si="220"/>
        <v>0.77</v>
      </c>
      <c r="AE830" s="52">
        <f t="shared" si="221"/>
        <v>6.7200000000000006</v>
      </c>
      <c r="AF830" s="52">
        <f t="shared" si="222"/>
        <v>3.46</v>
      </c>
      <c r="AH830" s="52">
        <f t="shared" si="223"/>
        <v>0</v>
      </c>
      <c r="AI830" s="52">
        <f t="shared" si="224"/>
        <v>0</v>
      </c>
      <c r="AJ830" s="52">
        <f t="shared" si="225"/>
        <v>0</v>
      </c>
      <c r="AK830" s="52">
        <f t="shared" si="226"/>
        <v>0</v>
      </c>
      <c r="AL830" s="52">
        <f t="shared" si="227"/>
        <v>0</v>
      </c>
      <c r="AN830" s="52">
        <f t="shared" si="228"/>
        <v>0</v>
      </c>
      <c r="AO830" s="52">
        <f t="shared" si="229"/>
        <v>0</v>
      </c>
      <c r="AP830" s="52">
        <f t="shared" si="230"/>
        <v>0</v>
      </c>
      <c r="AQ830" s="52">
        <f t="shared" si="231"/>
        <v>0</v>
      </c>
      <c r="AR830" s="52">
        <f t="shared" si="232"/>
        <v>0</v>
      </c>
    </row>
    <row r="831" spans="1:44">
      <c r="A831" s="52">
        <v>199507</v>
      </c>
      <c r="B831" s="52">
        <v>7.89</v>
      </c>
      <c r="C831" s="52">
        <v>4.76</v>
      </c>
      <c r="D831" s="52">
        <v>4.76</v>
      </c>
      <c r="E831" s="52">
        <v>4</v>
      </c>
      <c r="F831" s="52">
        <v>4.08</v>
      </c>
      <c r="G831" s="52">
        <v>2.65</v>
      </c>
      <c r="H831" s="52">
        <v>3.72</v>
      </c>
      <c r="I831" s="52">
        <v>2.23</v>
      </c>
      <c r="J831" s="52">
        <v>-2.2400000000000002</v>
      </c>
      <c r="K831" s="52">
        <v>0.45</v>
      </c>
      <c r="L831" s="52">
        <f t="shared" si="216"/>
        <v>4.17</v>
      </c>
      <c r="M831" s="113">
        <f t="shared" si="217"/>
        <v>1995.5833333333328</v>
      </c>
      <c r="N831" s="52">
        <f t="shared" si="233"/>
        <v>8.4666618945345657</v>
      </c>
      <c r="AA831" s="52">
        <v>199507</v>
      </c>
      <c r="AB831" s="52">
        <f t="shared" si="218"/>
        <v>3.72</v>
      </c>
      <c r="AC831" s="52">
        <f t="shared" si="219"/>
        <v>3.55</v>
      </c>
      <c r="AD831" s="52">
        <f t="shared" si="220"/>
        <v>2.1999999999999997</v>
      </c>
      <c r="AE831" s="52">
        <f t="shared" si="221"/>
        <v>7.4399999999999995</v>
      </c>
      <c r="AF831" s="52">
        <f t="shared" si="222"/>
        <v>4.3099999999999996</v>
      </c>
      <c r="AH831" s="52">
        <f t="shared" si="223"/>
        <v>0</v>
      </c>
      <c r="AI831" s="52">
        <f t="shared" si="224"/>
        <v>0</v>
      </c>
      <c r="AJ831" s="52">
        <f t="shared" si="225"/>
        <v>0</v>
      </c>
      <c r="AK831" s="52">
        <f t="shared" si="226"/>
        <v>0</v>
      </c>
      <c r="AL831" s="52">
        <f t="shared" si="227"/>
        <v>0</v>
      </c>
      <c r="AN831" s="52">
        <f t="shared" si="228"/>
        <v>0</v>
      </c>
      <c r="AO831" s="52">
        <f t="shared" si="229"/>
        <v>0</v>
      </c>
      <c r="AP831" s="52">
        <f t="shared" si="230"/>
        <v>0</v>
      </c>
      <c r="AQ831" s="52">
        <f t="shared" si="231"/>
        <v>0</v>
      </c>
      <c r="AR831" s="52">
        <f t="shared" si="232"/>
        <v>0</v>
      </c>
    </row>
    <row r="832" spans="1:44">
      <c r="A832" s="52">
        <v>199508</v>
      </c>
      <c r="B832" s="52">
        <v>2.2000000000000002</v>
      </c>
      <c r="C832" s="52">
        <v>2.92</v>
      </c>
      <c r="D832" s="52">
        <v>3.89</v>
      </c>
      <c r="E832" s="52">
        <v>0.02</v>
      </c>
      <c r="F832" s="52">
        <v>1.17</v>
      </c>
      <c r="G832" s="52">
        <v>2.25</v>
      </c>
      <c r="H832" s="52">
        <v>0.55000000000000004</v>
      </c>
      <c r="I832" s="52">
        <v>1.86</v>
      </c>
      <c r="J832" s="52">
        <v>1.96</v>
      </c>
      <c r="K832" s="52">
        <v>0.47</v>
      </c>
      <c r="L832" s="52">
        <f t="shared" si="216"/>
        <v>1.02</v>
      </c>
      <c r="M832" s="113">
        <f t="shared" si="217"/>
        <v>1995.6666666666661</v>
      </c>
      <c r="N832" s="52">
        <f t="shared" si="233"/>
        <v>8.0800067506722453</v>
      </c>
      <c r="AA832" s="52">
        <v>199508</v>
      </c>
      <c r="AB832" s="52">
        <f t="shared" si="218"/>
        <v>0.55000000000000004</v>
      </c>
      <c r="AC832" s="52">
        <f t="shared" si="219"/>
        <v>-0.44999999999999996</v>
      </c>
      <c r="AD832" s="52">
        <f t="shared" si="220"/>
        <v>1.78</v>
      </c>
      <c r="AE832" s="52">
        <f t="shared" si="221"/>
        <v>1.7300000000000002</v>
      </c>
      <c r="AF832" s="52">
        <f t="shared" si="222"/>
        <v>3.42</v>
      </c>
      <c r="AH832" s="52">
        <f t="shared" si="223"/>
        <v>0</v>
      </c>
      <c r="AI832" s="52">
        <f t="shared" si="224"/>
        <v>0</v>
      </c>
      <c r="AJ832" s="52">
        <f t="shared" si="225"/>
        <v>0</v>
      </c>
      <c r="AK832" s="52">
        <f t="shared" si="226"/>
        <v>0</v>
      </c>
      <c r="AL832" s="52">
        <f t="shared" si="227"/>
        <v>0</v>
      </c>
      <c r="AN832" s="52">
        <f t="shared" si="228"/>
        <v>0</v>
      </c>
      <c r="AO832" s="52">
        <f t="shared" si="229"/>
        <v>0</v>
      </c>
      <c r="AP832" s="52">
        <f t="shared" si="230"/>
        <v>0</v>
      </c>
      <c r="AQ832" s="52">
        <f t="shared" si="231"/>
        <v>0</v>
      </c>
      <c r="AR832" s="52">
        <f t="shared" si="232"/>
        <v>0</v>
      </c>
    </row>
    <row r="833" spans="1:44">
      <c r="A833" s="52">
        <v>199509</v>
      </c>
      <c r="B833" s="52">
        <v>2.48</v>
      </c>
      <c r="C833" s="52">
        <v>1.8</v>
      </c>
      <c r="D833" s="52">
        <v>1.57</v>
      </c>
      <c r="E833" s="52">
        <v>4.83</v>
      </c>
      <c r="F833" s="52">
        <v>3.31</v>
      </c>
      <c r="G833" s="52">
        <v>3.88</v>
      </c>
      <c r="H833" s="52">
        <v>3.35</v>
      </c>
      <c r="I833" s="52">
        <v>-2.06</v>
      </c>
      <c r="J833" s="52">
        <v>-0.93</v>
      </c>
      <c r="K833" s="52">
        <v>0.43</v>
      </c>
      <c r="L833" s="52">
        <f t="shared" si="216"/>
        <v>3.7800000000000002</v>
      </c>
      <c r="M833" s="113">
        <f t="shared" si="217"/>
        <v>1995.7499999999993</v>
      </c>
      <c r="N833" s="52">
        <f t="shared" si="233"/>
        <v>7.2722736222149695</v>
      </c>
      <c r="AA833" s="52">
        <v>199509</v>
      </c>
      <c r="AB833" s="52">
        <f t="shared" si="218"/>
        <v>3.35</v>
      </c>
      <c r="AC833" s="52">
        <f t="shared" si="219"/>
        <v>4.4000000000000004</v>
      </c>
      <c r="AD833" s="52">
        <f t="shared" si="220"/>
        <v>3.4499999999999997</v>
      </c>
      <c r="AE833" s="52">
        <f t="shared" si="221"/>
        <v>2.0499999999999998</v>
      </c>
      <c r="AF833" s="52">
        <f t="shared" si="222"/>
        <v>1.1400000000000001</v>
      </c>
      <c r="AH833" s="52">
        <f t="shared" si="223"/>
        <v>0</v>
      </c>
      <c r="AI833" s="52">
        <f t="shared" si="224"/>
        <v>0</v>
      </c>
      <c r="AJ833" s="52">
        <f t="shared" si="225"/>
        <v>0</v>
      </c>
      <c r="AK833" s="52">
        <f t="shared" si="226"/>
        <v>0</v>
      </c>
      <c r="AL833" s="52">
        <f t="shared" si="227"/>
        <v>0</v>
      </c>
      <c r="AN833" s="52">
        <f t="shared" si="228"/>
        <v>0</v>
      </c>
      <c r="AO833" s="52">
        <f t="shared" si="229"/>
        <v>0</v>
      </c>
      <c r="AP833" s="52">
        <f t="shared" si="230"/>
        <v>0</v>
      </c>
      <c r="AQ833" s="52">
        <f t="shared" si="231"/>
        <v>0</v>
      </c>
      <c r="AR833" s="52">
        <f t="shared" si="232"/>
        <v>0</v>
      </c>
    </row>
    <row r="834" spans="1:44">
      <c r="A834" s="52">
        <v>199510</v>
      </c>
      <c r="B834" s="52">
        <v>-5.89</v>
      </c>
      <c r="C834" s="52">
        <v>-4.95</v>
      </c>
      <c r="D834" s="52">
        <v>-3.67</v>
      </c>
      <c r="E834" s="52">
        <v>0.46</v>
      </c>
      <c r="F834" s="52">
        <v>-1.27</v>
      </c>
      <c r="G834" s="52">
        <v>-1.88</v>
      </c>
      <c r="H834" s="52">
        <v>-1.52</v>
      </c>
      <c r="I834" s="52">
        <v>-3.94</v>
      </c>
      <c r="J834" s="52">
        <v>-0.06</v>
      </c>
      <c r="K834" s="52">
        <v>0.47</v>
      </c>
      <c r="L834" s="52">
        <f t="shared" si="216"/>
        <v>-1.05</v>
      </c>
      <c r="M834" s="113">
        <f t="shared" si="217"/>
        <v>1995.8333333333326</v>
      </c>
      <c r="N834" s="52">
        <f t="shared" si="233"/>
        <v>7.9803736526784022</v>
      </c>
      <c r="AA834" s="52">
        <v>199510</v>
      </c>
      <c r="AB834" s="52">
        <f t="shared" si="218"/>
        <v>-1.52</v>
      </c>
      <c r="AC834" s="52">
        <f t="shared" si="219"/>
        <v>-9.9999999999999534E-3</v>
      </c>
      <c r="AD834" s="52">
        <f t="shared" si="220"/>
        <v>-2.3499999999999996</v>
      </c>
      <c r="AE834" s="52">
        <f t="shared" si="221"/>
        <v>-6.3599999999999994</v>
      </c>
      <c r="AF834" s="52">
        <f t="shared" si="222"/>
        <v>-4.1399999999999997</v>
      </c>
      <c r="AH834" s="52">
        <f t="shared" si="223"/>
        <v>0</v>
      </c>
      <c r="AI834" s="52">
        <f t="shared" si="224"/>
        <v>0</v>
      </c>
      <c r="AJ834" s="52">
        <f t="shared" si="225"/>
        <v>0</v>
      </c>
      <c r="AK834" s="52">
        <f t="shared" si="226"/>
        <v>0</v>
      </c>
      <c r="AL834" s="52">
        <f t="shared" si="227"/>
        <v>0</v>
      </c>
      <c r="AN834" s="52">
        <f t="shared" si="228"/>
        <v>0</v>
      </c>
      <c r="AO834" s="52">
        <f t="shared" si="229"/>
        <v>0</v>
      </c>
      <c r="AP834" s="52">
        <f t="shared" si="230"/>
        <v>0</v>
      </c>
      <c r="AQ834" s="52">
        <f t="shared" si="231"/>
        <v>0</v>
      </c>
      <c r="AR834" s="52">
        <f t="shared" si="232"/>
        <v>0</v>
      </c>
    </row>
    <row r="835" spans="1:44">
      <c r="A835" s="52">
        <v>199511</v>
      </c>
      <c r="B835" s="52">
        <v>3.56</v>
      </c>
      <c r="C835" s="52">
        <v>3.28</v>
      </c>
      <c r="D835" s="52">
        <v>4.0199999999999996</v>
      </c>
      <c r="E835" s="52">
        <v>3.97</v>
      </c>
      <c r="F835" s="52">
        <v>5.27</v>
      </c>
      <c r="G835" s="52">
        <v>4.1399999999999997</v>
      </c>
      <c r="H835" s="52">
        <v>3.95</v>
      </c>
      <c r="I835" s="52">
        <v>-0.84</v>
      </c>
      <c r="J835" s="52">
        <v>0.32</v>
      </c>
      <c r="K835" s="52">
        <v>0.42</v>
      </c>
      <c r="L835" s="52">
        <f t="shared" ref="L835:L898" si="234">H835+K835</f>
        <v>4.37</v>
      </c>
      <c r="M835" s="113">
        <f t="shared" ref="M835:M898" si="235">INT(A835/100)+ (A835/100-INT(A835/100))/0.12</f>
        <v>1995.9166666666658</v>
      </c>
      <c r="N835" s="52">
        <f t="shared" si="233"/>
        <v>5.5291450925568482</v>
      </c>
      <c r="AA835" s="52">
        <v>199511</v>
      </c>
      <c r="AB835" s="52">
        <f t="shared" ref="AB835:AB898" si="236">H835</f>
        <v>3.95</v>
      </c>
      <c r="AC835" s="52">
        <f t="shared" ref="AC835:AC898" si="237">E835-$K835</f>
        <v>3.5500000000000003</v>
      </c>
      <c r="AD835" s="52">
        <f t="shared" ref="AD835:AD898" si="238">G835-$K835</f>
        <v>3.7199999999999998</v>
      </c>
      <c r="AE835" s="52">
        <f t="shared" ref="AE835:AE898" si="239">B835-$K835</f>
        <v>3.14</v>
      </c>
      <c r="AF835" s="52">
        <f t="shared" ref="AF835:AF898" si="240">D835-$K835</f>
        <v>3.5999999999999996</v>
      </c>
      <c r="AH835" s="52">
        <f t="shared" ref="AH835:AH898" si="241">IF(AB835&lt;=AB$1093,AB835,0)</f>
        <v>0</v>
      </c>
      <c r="AI835" s="52">
        <f t="shared" ref="AI835:AI898" si="242">IF(AC835&lt;=AC$1093,AC835,0)</f>
        <v>0</v>
      </c>
      <c r="AJ835" s="52">
        <f t="shared" ref="AJ835:AJ898" si="243">IF(AD835&lt;=AD$1093,AD835,0)</f>
        <v>0</v>
      </c>
      <c r="AK835" s="52">
        <f t="shared" ref="AK835:AK898" si="244">IF(AE835&lt;=AE$1093,AE835,0)</f>
        <v>0</v>
      </c>
      <c r="AL835" s="52">
        <f t="shared" ref="AL835:AL898" si="245">IF(AF835&lt;=AF$1093,AF835,0)</f>
        <v>0</v>
      </c>
      <c r="AN835" s="52">
        <f t="shared" ref="AN835:AN898" si="246">IF(AB835&lt;=AB$1094,AB835,0)</f>
        <v>0</v>
      </c>
      <c r="AO835" s="52">
        <f t="shared" ref="AO835:AO898" si="247">IF(AC835&lt;=AC$1094,AC835,0)</f>
        <v>0</v>
      </c>
      <c r="AP835" s="52">
        <f t="shared" ref="AP835:AP898" si="248">IF(AD835&lt;=AD$1094,AD835,0)</f>
        <v>0</v>
      </c>
      <c r="AQ835" s="52">
        <f t="shared" ref="AQ835:AQ898" si="249">IF(AE835&lt;=AE$1094,AE835,0)</f>
        <v>0</v>
      </c>
      <c r="AR835" s="52">
        <f t="shared" ref="AR835:AR898" si="250">IF(AF835&lt;=AF$1094,AF835,0)</f>
        <v>0</v>
      </c>
    </row>
    <row r="836" spans="1:44">
      <c r="A836" s="52">
        <v>199512</v>
      </c>
      <c r="B836" s="52">
        <v>1.85</v>
      </c>
      <c r="C836" s="52">
        <v>2.56</v>
      </c>
      <c r="D836" s="52">
        <v>2.19</v>
      </c>
      <c r="E836" s="52">
        <v>0.27</v>
      </c>
      <c r="F836" s="52">
        <v>2.4900000000000002</v>
      </c>
      <c r="G836" s="52">
        <v>2.73</v>
      </c>
      <c r="H836" s="52">
        <v>1.03</v>
      </c>
      <c r="I836" s="52">
        <v>0.37</v>
      </c>
      <c r="J836" s="52">
        <v>1.4</v>
      </c>
      <c r="K836" s="52">
        <v>0.49</v>
      </c>
      <c r="L836" s="52">
        <f t="shared" si="234"/>
        <v>1.52</v>
      </c>
      <c r="M836" s="113">
        <f t="shared" si="235"/>
        <v>1995.9999999999991</v>
      </c>
      <c r="N836" s="52">
        <f t="shared" si="233"/>
        <v>5.4870724103444868</v>
      </c>
      <c r="AA836" s="52">
        <v>199512</v>
      </c>
      <c r="AB836" s="52">
        <f t="shared" si="236"/>
        <v>1.03</v>
      </c>
      <c r="AC836" s="52">
        <f t="shared" si="237"/>
        <v>-0.21999999999999997</v>
      </c>
      <c r="AD836" s="52">
        <f t="shared" si="238"/>
        <v>2.2400000000000002</v>
      </c>
      <c r="AE836" s="52">
        <f t="shared" si="239"/>
        <v>1.36</v>
      </c>
      <c r="AF836" s="52">
        <f t="shared" si="240"/>
        <v>1.7</v>
      </c>
      <c r="AH836" s="52">
        <f t="shared" si="241"/>
        <v>0</v>
      </c>
      <c r="AI836" s="52">
        <f t="shared" si="242"/>
        <v>0</v>
      </c>
      <c r="AJ836" s="52">
        <f t="shared" si="243"/>
        <v>0</v>
      </c>
      <c r="AK836" s="52">
        <f t="shared" si="244"/>
        <v>0</v>
      </c>
      <c r="AL836" s="52">
        <f t="shared" si="245"/>
        <v>0</v>
      </c>
      <c r="AN836" s="52">
        <f t="shared" si="246"/>
        <v>0</v>
      </c>
      <c r="AO836" s="52">
        <f t="shared" si="247"/>
        <v>0</v>
      </c>
      <c r="AP836" s="52">
        <f t="shared" si="248"/>
        <v>0</v>
      </c>
      <c r="AQ836" s="52">
        <f t="shared" si="249"/>
        <v>0</v>
      </c>
      <c r="AR836" s="52">
        <f t="shared" si="250"/>
        <v>0</v>
      </c>
    </row>
    <row r="837" spans="1:44">
      <c r="A837" s="52">
        <v>199601</v>
      </c>
      <c r="B837" s="52">
        <v>0.05</v>
      </c>
      <c r="C837" s="52">
        <v>0.34</v>
      </c>
      <c r="D837" s="52">
        <v>1.1000000000000001</v>
      </c>
      <c r="E837" s="52">
        <v>3.05</v>
      </c>
      <c r="F837" s="52">
        <v>3.14</v>
      </c>
      <c r="G837" s="52">
        <v>2.77</v>
      </c>
      <c r="H837" s="52">
        <v>2.2599999999999998</v>
      </c>
      <c r="I837" s="52">
        <v>-2.4900000000000002</v>
      </c>
      <c r="J837" s="52">
        <v>0.39</v>
      </c>
      <c r="K837" s="52">
        <v>0.43</v>
      </c>
      <c r="L837" s="52">
        <f t="shared" si="234"/>
        <v>2.69</v>
      </c>
      <c r="M837" s="113">
        <f t="shared" si="235"/>
        <v>1996.0833333333333</v>
      </c>
      <c r="N837" s="52">
        <f t="shared" si="233"/>
        <v>5.4695919741454544</v>
      </c>
      <c r="AA837" s="52">
        <v>199601</v>
      </c>
      <c r="AB837" s="52">
        <f t="shared" si="236"/>
        <v>2.2599999999999998</v>
      </c>
      <c r="AC837" s="52">
        <f t="shared" si="237"/>
        <v>2.6199999999999997</v>
      </c>
      <c r="AD837" s="52">
        <f t="shared" si="238"/>
        <v>2.34</v>
      </c>
      <c r="AE837" s="52">
        <f t="shared" si="239"/>
        <v>-0.38</v>
      </c>
      <c r="AF837" s="52">
        <f t="shared" si="240"/>
        <v>0.67000000000000015</v>
      </c>
      <c r="AH837" s="52">
        <f t="shared" si="241"/>
        <v>0</v>
      </c>
      <c r="AI837" s="52">
        <f t="shared" si="242"/>
        <v>0</v>
      </c>
      <c r="AJ837" s="52">
        <f t="shared" si="243"/>
        <v>0</v>
      </c>
      <c r="AK837" s="52">
        <f t="shared" si="244"/>
        <v>0</v>
      </c>
      <c r="AL837" s="52">
        <f t="shared" si="245"/>
        <v>0</v>
      </c>
      <c r="AN837" s="52">
        <f t="shared" si="246"/>
        <v>0</v>
      </c>
      <c r="AO837" s="52">
        <f t="shared" si="247"/>
        <v>0</v>
      </c>
      <c r="AP837" s="52">
        <f t="shared" si="248"/>
        <v>0</v>
      </c>
      <c r="AQ837" s="52">
        <f t="shared" si="249"/>
        <v>0</v>
      </c>
      <c r="AR837" s="52">
        <f t="shared" si="250"/>
        <v>0</v>
      </c>
    </row>
    <row r="838" spans="1:44">
      <c r="A838" s="52">
        <v>199602</v>
      </c>
      <c r="B838" s="52">
        <v>4.7300000000000004</v>
      </c>
      <c r="C838" s="52">
        <v>2.6</v>
      </c>
      <c r="D838" s="52">
        <v>2.29</v>
      </c>
      <c r="E838" s="52">
        <v>1.99</v>
      </c>
      <c r="F838" s="52">
        <v>1.67</v>
      </c>
      <c r="G838" s="52">
        <v>-0.21</v>
      </c>
      <c r="H838" s="52">
        <v>1.33</v>
      </c>
      <c r="I838" s="52">
        <v>2.0499999999999998</v>
      </c>
      <c r="J838" s="52">
        <v>-2.3199999999999998</v>
      </c>
      <c r="K838" s="52">
        <v>0.39</v>
      </c>
      <c r="L838" s="52">
        <f t="shared" si="234"/>
        <v>1.7200000000000002</v>
      </c>
      <c r="M838" s="113">
        <f t="shared" si="235"/>
        <v>1996.1666666666665</v>
      </c>
      <c r="N838" s="52">
        <f t="shared" si="233"/>
        <v>5.313300634856235</v>
      </c>
      <c r="AA838" s="52">
        <v>199602</v>
      </c>
      <c r="AB838" s="52">
        <f t="shared" si="236"/>
        <v>1.33</v>
      </c>
      <c r="AC838" s="52">
        <f t="shared" si="237"/>
        <v>1.6</v>
      </c>
      <c r="AD838" s="52">
        <f t="shared" si="238"/>
        <v>-0.6</v>
      </c>
      <c r="AE838" s="52">
        <f t="shared" si="239"/>
        <v>4.3400000000000007</v>
      </c>
      <c r="AF838" s="52">
        <f t="shared" si="240"/>
        <v>1.9</v>
      </c>
      <c r="AH838" s="52">
        <f t="shared" si="241"/>
        <v>0</v>
      </c>
      <c r="AI838" s="52">
        <f t="shared" si="242"/>
        <v>0</v>
      </c>
      <c r="AJ838" s="52">
        <f t="shared" si="243"/>
        <v>0</v>
      </c>
      <c r="AK838" s="52">
        <f t="shared" si="244"/>
        <v>0</v>
      </c>
      <c r="AL838" s="52">
        <f t="shared" si="245"/>
        <v>0</v>
      </c>
      <c r="AN838" s="52">
        <f t="shared" si="246"/>
        <v>0</v>
      </c>
      <c r="AO838" s="52">
        <f t="shared" si="247"/>
        <v>0</v>
      </c>
      <c r="AP838" s="52">
        <f t="shared" si="248"/>
        <v>0</v>
      </c>
      <c r="AQ838" s="52">
        <f t="shared" si="249"/>
        <v>0</v>
      </c>
      <c r="AR838" s="52">
        <f t="shared" si="250"/>
        <v>0</v>
      </c>
    </row>
    <row r="839" spans="1:44">
      <c r="A839" s="52">
        <v>199603</v>
      </c>
      <c r="B839" s="52">
        <v>2.13</v>
      </c>
      <c r="C839" s="52">
        <v>2.76</v>
      </c>
      <c r="D839" s="52">
        <v>2.83</v>
      </c>
      <c r="E839" s="52">
        <v>0.19</v>
      </c>
      <c r="F839" s="52">
        <v>1.54</v>
      </c>
      <c r="G839" s="52">
        <v>2.04</v>
      </c>
      <c r="H839" s="52">
        <v>0.73</v>
      </c>
      <c r="I839" s="52">
        <v>1.31</v>
      </c>
      <c r="J839" s="52">
        <v>1.27</v>
      </c>
      <c r="K839" s="52">
        <v>0.39</v>
      </c>
      <c r="L839" s="52">
        <f t="shared" si="234"/>
        <v>1.1200000000000001</v>
      </c>
      <c r="M839" s="113">
        <f t="shared" si="235"/>
        <v>1996.2499999999998</v>
      </c>
      <c r="N839" s="52">
        <f t="shared" si="233"/>
        <v>5.46965430185658</v>
      </c>
      <c r="AA839" s="52">
        <v>199603</v>
      </c>
      <c r="AB839" s="52">
        <f t="shared" si="236"/>
        <v>0.73</v>
      </c>
      <c r="AC839" s="52">
        <f t="shared" si="237"/>
        <v>-0.2</v>
      </c>
      <c r="AD839" s="52">
        <f t="shared" si="238"/>
        <v>1.65</v>
      </c>
      <c r="AE839" s="52">
        <f t="shared" si="239"/>
        <v>1.7399999999999998</v>
      </c>
      <c r="AF839" s="52">
        <f t="shared" si="240"/>
        <v>2.44</v>
      </c>
      <c r="AH839" s="52">
        <f t="shared" si="241"/>
        <v>0</v>
      </c>
      <c r="AI839" s="52">
        <f t="shared" si="242"/>
        <v>0</v>
      </c>
      <c r="AJ839" s="52">
        <f t="shared" si="243"/>
        <v>0</v>
      </c>
      <c r="AK839" s="52">
        <f t="shared" si="244"/>
        <v>0</v>
      </c>
      <c r="AL839" s="52">
        <f t="shared" si="245"/>
        <v>0</v>
      </c>
      <c r="AN839" s="52">
        <f t="shared" si="246"/>
        <v>0</v>
      </c>
      <c r="AO839" s="52">
        <f t="shared" si="247"/>
        <v>0</v>
      </c>
      <c r="AP839" s="52">
        <f t="shared" si="248"/>
        <v>0</v>
      </c>
      <c r="AQ839" s="52">
        <f t="shared" si="249"/>
        <v>0</v>
      </c>
      <c r="AR839" s="52">
        <f t="shared" si="250"/>
        <v>0</v>
      </c>
    </row>
    <row r="840" spans="1:44">
      <c r="A840" s="52">
        <v>199604</v>
      </c>
      <c r="B840" s="52">
        <v>8.74</v>
      </c>
      <c r="C840" s="52">
        <v>4.6900000000000004</v>
      </c>
      <c r="D840" s="52">
        <v>4.37</v>
      </c>
      <c r="E840" s="52">
        <v>2.91</v>
      </c>
      <c r="F840" s="52">
        <v>1.22</v>
      </c>
      <c r="G840" s="52">
        <v>-0.85</v>
      </c>
      <c r="H840" s="52">
        <v>2.06</v>
      </c>
      <c r="I840" s="52">
        <v>4.84</v>
      </c>
      <c r="J840" s="52">
        <v>-4.0599999999999996</v>
      </c>
      <c r="K840" s="52">
        <v>0.46</v>
      </c>
      <c r="L840" s="52">
        <f t="shared" si="234"/>
        <v>2.52</v>
      </c>
      <c r="M840" s="113">
        <f t="shared" si="235"/>
        <v>1996.333333333333</v>
      </c>
      <c r="N840" s="52">
        <f t="shared" si="233"/>
        <v>5.4680626451156442</v>
      </c>
      <c r="AA840" s="52">
        <v>199604</v>
      </c>
      <c r="AB840" s="52">
        <f t="shared" si="236"/>
        <v>2.06</v>
      </c>
      <c r="AC840" s="52">
        <f t="shared" si="237"/>
        <v>2.4500000000000002</v>
      </c>
      <c r="AD840" s="52">
        <f t="shared" si="238"/>
        <v>-1.31</v>
      </c>
      <c r="AE840" s="52">
        <f t="shared" si="239"/>
        <v>8.2799999999999994</v>
      </c>
      <c r="AF840" s="52">
        <f t="shared" si="240"/>
        <v>3.91</v>
      </c>
      <c r="AH840" s="52">
        <f t="shared" si="241"/>
        <v>0</v>
      </c>
      <c r="AI840" s="52">
        <f t="shared" si="242"/>
        <v>0</v>
      </c>
      <c r="AJ840" s="52">
        <f t="shared" si="243"/>
        <v>0</v>
      </c>
      <c r="AK840" s="52">
        <f t="shared" si="244"/>
        <v>0</v>
      </c>
      <c r="AL840" s="52">
        <f t="shared" si="245"/>
        <v>0</v>
      </c>
      <c r="AN840" s="52">
        <f t="shared" si="246"/>
        <v>0</v>
      </c>
      <c r="AO840" s="52">
        <f t="shared" si="247"/>
        <v>0</v>
      </c>
      <c r="AP840" s="52">
        <f t="shared" si="248"/>
        <v>0</v>
      </c>
      <c r="AQ840" s="52">
        <f t="shared" si="249"/>
        <v>0</v>
      </c>
      <c r="AR840" s="52">
        <f t="shared" si="250"/>
        <v>0</v>
      </c>
    </row>
    <row r="841" spans="1:44">
      <c r="A841" s="52">
        <v>199605</v>
      </c>
      <c r="B841" s="52">
        <v>6.05</v>
      </c>
      <c r="C841" s="52">
        <v>4.4000000000000004</v>
      </c>
      <c r="D841" s="52">
        <v>5.4</v>
      </c>
      <c r="E841" s="52">
        <v>3.79</v>
      </c>
      <c r="F841" s="52">
        <v>0.92</v>
      </c>
      <c r="G841" s="52">
        <v>1.66</v>
      </c>
      <c r="H841" s="52">
        <v>2.36</v>
      </c>
      <c r="I841" s="52">
        <v>3.16</v>
      </c>
      <c r="J841" s="52">
        <v>-1.39</v>
      </c>
      <c r="K841" s="52">
        <v>0.42</v>
      </c>
      <c r="L841" s="52">
        <f t="shared" si="234"/>
        <v>2.78</v>
      </c>
      <c r="M841" s="113">
        <f t="shared" si="235"/>
        <v>1996.4166666666663</v>
      </c>
      <c r="N841" s="52">
        <f t="shared" si="233"/>
        <v>5.3889347910155836</v>
      </c>
      <c r="AA841" s="52">
        <v>199605</v>
      </c>
      <c r="AB841" s="52">
        <f t="shared" si="236"/>
        <v>2.36</v>
      </c>
      <c r="AC841" s="52">
        <f t="shared" si="237"/>
        <v>3.37</v>
      </c>
      <c r="AD841" s="52">
        <f t="shared" si="238"/>
        <v>1.24</v>
      </c>
      <c r="AE841" s="52">
        <f t="shared" si="239"/>
        <v>5.63</v>
      </c>
      <c r="AF841" s="52">
        <f t="shared" si="240"/>
        <v>4.9800000000000004</v>
      </c>
      <c r="AH841" s="52">
        <f t="shared" si="241"/>
        <v>0</v>
      </c>
      <c r="AI841" s="52">
        <f t="shared" si="242"/>
        <v>0</v>
      </c>
      <c r="AJ841" s="52">
        <f t="shared" si="243"/>
        <v>0</v>
      </c>
      <c r="AK841" s="52">
        <f t="shared" si="244"/>
        <v>0</v>
      </c>
      <c r="AL841" s="52">
        <f t="shared" si="245"/>
        <v>0</v>
      </c>
      <c r="AN841" s="52">
        <f t="shared" si="246"/>
        <v>0</v>
      </c>
      <c r="AO841" s="52">
        <f t="shared" si="247"/>
        <v>0</v>
      </c>
      <c r="AP841" s="52">
        <f t="shared" si="248"/>
        <v>0</v>
      </c>
      <c r="AQ841" s="52">
        <f t="shared" si="249"/>
        <v>0</v>
      </c>
      <c r="AR841" s="52">
        <f t="shared" si="250"/>
        <v>0</v>
      </c>
    </row>
    <row r="842" spans="1:44">
      <c r="A842" s="52">
        <v>199606</v>
      </c>
      <c r="B842" s="52">
        <v>-6.26</v>
      </c>
      <c r="C842" s="52">
        <v>-2.36</v>
      </c>
      <c r="D842" s="52">
        <v>-2.41</v>
      </c>
      <c r="E842" s="52">
        <v>0.02</v>
      </c>
      <c r="F842" s="52">
        <v>-0.17</v>
      </c>
      <c r="G842" s="52">
        <v>0.02</v>
      </c>
      <c r="H842" s="52">
        <v>-1.1399999999999999</v>
      </c>
      <c r="I842" s="52">
        <v>-3.64</v>
      </c>
      <c r="J842" s="52">
        <v>1.92</v>
      </c>
      <c r="K842" s="52">
        <v>0.4</v>
      </c>
      <c r="L842" s="52">
        <f t="shared" si="234"/>
        <v>-0.73999999999999988</v>
      </c>
      <c r="M842" s="113">
        <f t="shared" si="235"/>
        <v>1996.4999999999995</v>
      </c>
      <c r="N842" s="52">
        <f t="shared" si="233"/>
        <v>6.0705728350341488</v>
      </c>
      <c r="AA842" s="52">
        <v>199606</v>
      </c>
      <c r="AB842" s="52">
        <f t="shared" si="236"/>
        <v>-1.1399999999999999</v>
      </c>
      <c r="AC842" s="52">
        <f t="shared" si="237"/>
        <v>-0.38</v>
      </c>
      <c r="AD842" s="52">
        <f t="shared" si="238"/>
        <v>-0.38</v>
      </c>
      <c r="AE842" s="52">
        <f t="shared" si="239"/>
        <v>-6.66</v>
      </c>
      <c r="AF842" s="52">
        <f t="shared" si="240"/>
        <v>-2.81</v>
      </c>
      <c r="AH842" s="52">
        <f t="shared" si="241"/>
        <v>0</v>
      </c>
      <c r="AI842" s="52">
        <f t="shared" si="242"/>
        <v>0</v>
      </c>
      <c r="AJ842" s="52">
        <f t="shared" si="243"/>
        <v>0</v>
      </c>
      <c r="AK842" s="52">
        <f t="shared" si="244"/>
        <v>0</v>
      </c>
      <c r="AL842" s="52">
        <f t="shared" si="245"/>
        <v>0</v>
      </c>
      <c r="AN842" s="52">
        <f t="shared" si="246"/>
        <v>0</v>
      </c>
      <c r="AO842" s="52">
        <f t="shared" si="247"/>
        <v>0</v>
      </c>
      <c r="AP842" s="52">
        <f t="shared" si="248"/>
        <v>0</v>
      </c>
      <c r="AQ842" s="52">
        <f t="shared" si="249"/>
        <v>0</v>
      </c>
      <c r="AR842" s="52">
        <f t="shared" si="250"/>
        <v>0</v>
      </c>
    </row>
    <row r="843" spans="1:44">
      <c r="A843" s="52">
        <v>199607</v>
      </c>
      <c r="B843" s="52">
        <v>-13.78</v>
      </c>
      <c r="C843" s="52">
        <v>-6.1</v>
      </c>
      <c r="D843" s="52">
        <v>-5.33</v>
      </c>
      <c r="E843" s="52">
        <v>-5.51</v>
      </c>
      <c r="F843" s="52">
        <v>-3.7</v>
      </c>
      <c r="G843" s="52">
        <v>-5.23</v>
      </c>
      <c r="H843" s="52">
        <v>-5.97</v>
      </c>
      <c r="I843" s="52">
        <v>-3.59</v>
      </c>
      <c r="J843" s="52">
        <v>4.3600000000000003</v>
      </c>
      <c r="K843" s="52">
        <v>0.45</v>
      </c>
      <c r="L843" s="52">
        <f t="shared" si="234"/>
        <v>-5.52</v>
      </c>
      <c r="M843" s="113">
        <f t="shared" si="235"/>
        <v>1996.5833333333328</v>
      </c>
      <c r="N843" s="52">
        <f t="shared" si="233"/>
        <v>9.2201493776106762</v>
      </c>
      <c r="AA843" s="52">
        <v>199607</v>
      </c>
      <c r="AB843" s="52">
        <f t="shared" si="236"/>
        <v>-5.97</v>
      </c>
      <c r="AC843" s="52">
        <f t="shared" si="237"/>
        <v>-5.96</v>
      </c>
      <c r="AD843" s="52">
        <f t="shared" si="238"/>
        <v>-5.6800000000000006</v>
      </c>
      <c r="AE843" s="52">
        <f t="shared" si="239"/>
        <v>-14.229999999999999</v>
      </c>
      <c r="AF843" s="52">
        <f t="shared" si="240"/>
        <v>-5.78</v>
      </c>
      <c r="AH843" s="52">
        <f t="shared" si="241"/>
        <v>0</v>
      </c>
      <c r="AI843" s="52">
        <f t="shared" si="242"/>
        <v>0</v>
      </c>
      <c r="AJ843" s="52">
        <f t="shared" si="243"/>
        <v>0</v>
      </c>
      <c r="AK843" s="52">
        <f t="shared" si="244"/>
        <v>0</v>
      </c>
      <c r="AL843" s="52">
        <f t="shared" si="245"/>
        <v>0</v>
      </c>
      <c r="AN843" s="52">
        <f t="shared" si="246"/>
        <v>0</v>
      </c>
      <c r="AO843" s="52">
        <f t="shared" si="247"/>
        <v>0</v>
      </c>
      <c r="AP843" s="52">
        <f t="shared" si="248"/>
        <v>0</v>
      </c>
      <c r="AQ843" s="52">
        <f t="shared" si="249"/>
        <v>0</v>
      </c>
      <c r="AR843" s="52">
        <f t="shared" si="250"/>
        <v>0</v>
      </c>
    </row>
    <row r="844" spans="1:44">
      <c r="A844" s="52">
        <v>199608</v>
      </c>
      <c r="B844" s="52">
        <v>7.13</v>
      </c>
      <c r="C844" s="52">
        <v>4.59</v>
      </c>
      <c r="D844" s="52">
        <v>4.55</v>
      </c>
      <c r="E844" s="52">
        <v>2.04</v>
      </c>
      <c r="F844" s="52">
        <v>3.86</v>
      </c>
      <c r="G844" s="52">
        <v>3.46</v>
      </c>
      <c r="H844" s="52">
        <v>2.76</v>
      </c>
      <c r="I844" s="52">
        <v>2.31</v>
      </c>
      <c r="J844" s="52">
        <v>-0.57999999999999996</v>
      </c>
      <c r="K844" s="52">
        <v>0.41</v>
      </c>
      <c r="L844" s="52">
        <f t="shared" si="234"/>
        <v>3.17</v>
      </c>
      <c r="M844" s="113">
        <f t="shared" si="235"/>
        <v>1996.6666666666661</v>
      </c>
      <c r="N844" s="52">
        <f t="shared" si="233"/>
        <v>9.4305306897814116</v>
      </c>
      <c r="AA844" s="52">
        <v>199608</v>
      </c>
      <c r="AB844" s="52">
        <f t="shared" si="236"/>
        <v>2.76</v>
      </c>
      <c r="AC844" s="52">
        <f t="shared" si="237"/>
        <v>1.6300000000000001</v>
      </c>
      <c r="AD844" s="52">
        <f t="shared" si="238"/>
        <v>3.05</v>
      </c>
      <c r="AE844" s="52">
        <f t="shared" si="239"/>
        <v>6.72</v>
      </c>
      <c r="AF844" s="52">
        <f t="shared" si="240"/>
        <v>4.1399999999999997</v>
      </c>
      <c r="AH844" s="52">
        <f t="shared" si="241"/>
        <v>0</v>
      </c>
      <c r="AI844" s="52">
        <f t="shared" si="242"/>
        <v>0</v>
      </c>
      <c r="AJ844" s="52">
        <f t="shared" si="243"/>
        <v>0</v>
      </c>
      <c r="AK844" s="52">
        <f t="shared" si="244"/>
        <v>0</v>
      </c>
      <c r="AL844" s="52">
        <f t="shared" si="245"/>
        <v>0</v>
      </c>
      <c r="AN844" s="52">
        <f t="shared" si="246"/>
        <v>0</v>
      </c>
      <c r="AO844" s="52">
        <f t="shared" si="247"/>
        <v>0</v>
      </c>
      <c r="AP844" s="52">
        <f t="shared" si="248"/>
        <v>0</v>
      </c>
      <c r="AQ844" s="52">
        <f t="shared" si="249"/>
        <v>0</v>
      </c>
      <c r="AR844" s="52">
        <f t="shared" si="250"/>
        <v>0</v>
      </c>
    </row>
    <row r="845" spans="1:44">
      <c r="A845" s="52">
        <v>199609</v>
      </c>
      <c r="B845" s="52">
        <v>5.21</v>
      </c>
      <c r="C845" s="52">
        <v>2.7</v>
      </c>
      <c r="D845" s="52">
        <v>2.82</v>
      </c>
      <c r="E845" s="52">
        <v>6.76</v>
      </c>
      <c r="F845" s="52">
        <v>4.68</v>
      </c>
      <c r="G845" s="52">
        <v>1.66</v>
      </c>
      <c r="H845" s="52">
        <v>5.0199999999999996</v>
      </c>
      <c r="I845" s="52">
        <v>-0.79</v>
      </c>
      <c r="J845" s="52">
        <v>-3.75</v>
      </c>
      <c r="K845" s="52">
        <v>0.44</v>
      </c>
      <c r="L845" s="52">
        <f t="shared" si="234"/>
        <v>5.46</v>
      </c>
      <c r="M845" s="113">
        <f t="shared" si="235"/>
        <v>1996.7499999999993</v>
      </c>
      <c r="N845" s="52">
        <f t="shared" si="233"/>
        <v>10.026428259174031</v>
      </c>
      <c r="AA845" s="52">
        <v>199609</v>
      </c>
      <c r="AB845" s="52">
        <f t="shared" si="236"/>
        <v>5.0199999999999996</v>
      </c>
      <c r="AC845" s="52">
        <f t="shared" si="237"/>
        <v>6.3199999999999994</v>
      </c>
      <c r="AD845" s="52">
        <f t="shared" si="238"/>
        <v>1.22</v>
      </c>
      <c r="AE845" s="52">
        <f t="shared" si="239"/>
        <v>4.7699999999999996</v>
      </c>
      <c r="AF845" s="52">
        <f t="shared" si="240"/>
        <v>2.38</v>
      </c>
      <c r="AH845" s="52">
        <f t="shared" si="241"/>
        <v>0</v>
      </c>
      <c r="AI845" s="52">
        <f t="shared" si="242"/>
        <v>0</v>
      </c>
      <c r="AJ845" s="52">
        <f t="shared" si="243"/>
        <v>0</v>
      </c>
      <c r="AK845" s="52">
        <f t="shared" si="244"/>
        <v>0</v>
      </c>
      <c r="AL845" s="52">
        <f t="shared" si="245"/>
        <v>0</v>
      </c>
      <c r="AN845" s="52">
        <f t="shared" si="246"/>
        <v>0</v>
      </c>
      <c r="AO845" s="52">
        <f t="shared" si="247"/>
        <v>0</v>
      </c>
      <c r="AP845" s="52">
        <f t="shared" si="248"/>
        <v>0</v>
      </c>
      <c r="AQ845" s="52">
        <f t="shared" si="249"/>
        <v>0</v>
      </c>
      <c r="AR845" s="52">
        <f t="shared" si="250"/>
        <v>0</v>
      </c>
    </row>
    <row r="846" spans="1:44">
      <c r="A846" s="52">
        <v>199610</v>
      </c>
      <c r="B846" s="52">
        <v>-5.0999999999999996</v>
      </c>
      <c r="C846" s="52">
        <v>-0.04</v>
      </c>
      <c r="D846" s="52">
        <v>1.1299999999999999</v>
      </c>
      <c r="E846" s="52">
        <v>0.7</v>
      </c>
      <c r="F846" s="52">
        <v>3.55</v>
      </c>
      <c r="G846" s="52">
        <v>4.0599999999999996</v>
      </c>
      <c r="H846" s="52">
        <v>0.86</v>
      </c>
      <c r="I846" s="52">
        <v>-4.1100000000000003</v>
      </c>
      <c r="J846" s="52">
        <v>4.79</v>
      </c>
      <c r="K846" s="52">
        <v>0.42</v>
      </c>
      <c r="L846" s="52">
        <f t="shared" si="234"/>
        <v>1.28</v>
      </c>
      <c r="M846" s="113">
        <f t="shared" si="235"/>
        <v>1996.8333333333326</v>
      </c>
      <c r="N846" s="52">
        <f t="shared" si="233"/>
        <v>9.6297205661336882</v>
      </c>
      <c r="AA846" s="52">
        <v>199610</v>
      </c>
      <c r="AB846" s="52">
        <f t="shared" si="236"/>
        <v>0.86</v>
      </c>
      <c r="AC846" s="52">
        <f t="shared" si="237"/>
        <v>0.27999999999999997</v>
      </c>
      <c r="AD846" s="52">
        <f t="shared" si="238"/>
        <v>3.6399999999999997</v>
      </c>
      <c r="AE846" s="52">
        <f t="shared" si="239"/>
        <v>-5.52</v>
      </c>
      <c r="AF846" s="52">
        <f t="shared" si="240"/>
        <v>0.71</v>
      </c>
      <c r="AH846" s="52">
        <f t="shared" si="241"/>
        <v>0</v>
      </c>
      <c r="AI846" s="52">
        <f t="shared" si="242"/>
        <v>0</v>
      </c>
      <c r="AJ846" s="52">
        <f t="shared" si="243"/>
        <v>0</v>
      </c>
      <c r="AK846" s="52">
        <f t="shared" si="244"/>
        <v>0</v>
      </c>
      <c r="AL846" s="52">
        <f t="shared" si="245"/>
        <v>0</v>
      </c>
      <c r="AN846" s="52">
        <f t="shared" si="246"/>
        <v>0</v>
      </c>
      <c r="AO846" s="52">
        <f t="shared" si="247"/>
        <v>0</v>
      </c>
      <c r="AP846" s="52">
        <f t="shared" si="248"/>
        <v>0</v>
      </c>
      <c r="AQ846" s="52">
        <f t="shared" si="249"/>
        <v>0</v>
      </c>
      <c r="AR846" s="52">
        <f t="shared" si="250"/>
        <v>0</v>
      </c>
    </row>
    <row r="847" spans="1:44">
      <c r="A847" s="52">
        <v>199611</v>
      </c>
      <c r="B847" s="52">
        <v>1.85</v>
      </c>
      <c r="C847" s="52">
        <v>4.66</v>
      </c>
      <c r="D847" s="52">
        <v>3.66</v>
      </c>
      <c r="E847" s="52">
        <v>7.26</v>
      </c>
      <c r="F847" s="52">
        <v>7.93</v>
      </c>
      <c r="G847" s="52">
        <v>5.77</v>
      </c>
      <c r="H847" s="52">
        <v>6.25</v>
      </c>
      <c r="I847" s="52">
        <v>-3.6</v>
      </c>
      <c r="J847" s="52">
        <v>0.15</v>
      </c>
      <c r="K847" s="52">
        <v>0.41</v>
      </c>
      <c r="L847" s="52">
        <f t="shared" si="234"/>
        <v>6.66</v>
      </c>
      <c r="M847" s="113">
        <f t="shared" si="235"/>
        <v>1996.9166666666658</v>
      </c>
      <c r="N847" s="52">
        <f t="shared" si="233"/>
        <v>10.557748985288653</v>
      </c>
      <c r="AA847" s="52">
        <v>199611</v>
      </c>
      <c r="AB847" s="52">
        <f t="shared" si="236"/>
        <v>6.25</v>
      </c>
      <c r="AC847" s="52">
        <f t="shared" si="237"/>
        <v>6.85</v>
      </c>
      <c r="AD847" s="52">
        <f t="shared" si="238"/>
        <v>5.3599999999999994</v>
      </c>
      <c r="AE847" s="52">
        <f t="shared" si="239"/>
        <v>1.4400000000000002</v>
      </c>
      <c r="AF847" s="52">
        <f t="shared" si="240"/>
        <v>3.25</v>
      </c>
      <c r="AH847" s="52">
        <f t="shared" si="241"/>
        <v>0</v>
      </c>
      <c r="AI847" s="52">
        <f t="shared" si="242"/>
        <v>0</v>
      </c>
      <c r="AJ847" s="52">
        <f t="shared" si="243"/>
        <v>0</v>
      </c>
      <c r="AK847" s="52">
        <f t="shared" si="244"/>
        <v>0</v>
      </c>
      <c r="AL847" s="52">
        <f t="shared" si="245"/>
        <v>0</v>
      </c>
      <c r="AN847" s="52">
        <f t="shared" si="246"/>
        <v>0</v>
      </c>
      <c r="AO847" s="52">
        <f t="shared" si="247"/>
        <v>0</v>
      </c>
      <c r="AP847" s="52">
        <f t="shared" si="248"/>
        <v>0</v>
      </c>
      <c r="AQ847" s="52">
        <f t="shared" si="249"/>
        <v>0</v>
      </c>
      <c r="AR847" s="52">
        <f t="shared" si="250"/>
        <v>0</v>
      </c>
    </row>
    <row r="848" spans="1:44">
      <c r="A848" s="52">
        <v>199612</v>
      </c>
      <c r="B848" s="52">
        <v>0.63</v>
      </c>
      <c r="C848" s="52">
        <v>2.72</v>
      </c>
      <c r="D848" s="52">
        <v>1.81</v>
      </c>
      <c r="E848" s="52">
        <v>-1.75</v>
      </c>
      <c r="F848" s="52">
        <v>-1.43</v>
      </c>
      <c r="G848" s="52">
        <v>-0.91</v>
      </c>
      <c r="H848" s="52">
        <v>-1.7</v>
      </c>
      <c r="I848" s="52">
        <v>3.08</v>
      </c>
      <c r="J848" s="52">
        <v>1.01</v>
      </c>
      <c r="K848" s="52">
        <v>0.46</v>
      </c>
      <c r="L848" s="52">
        <f t="shared" si="234"/>
        <v>-1.24</v>
      </c>
      <c r="M848" s="113">
        <f t="shared" si="235"/>
        <v>1996.9999999999991</v>
      </c>
      <c r="N848" s="52">
        <f t="shared" si="233"/>
        <v>11.022481159389244</v>
      </c>
      <c r="AA848" s="52">
        <v>199612</v>
      </c>
      <c r="AB848" s="52">
        <f t="shared" si="236"/>
        <v>-1.7</v>
      </c>
      <c r="AC848" s="52">
        <f t="shared" si="237"/>
        <v>-2.21</v>
      </c>
      <c r="AD848" s="52">
        <f t="shared" si="238"/>
        <v>-1.37</v>
      </c>
      <c r="AE848" s="52">
        <f t="shared" si="239"/>
        <v>0.16999999999999998</v>
      </c>
      <c r="AF848" s="52">
        <f t="shared" si="240"/>
        <v>1.35</v>
      </c>
      <c r="AH848" s="52">
        <f t="shared" si="241"/>
        <v>0</v>
      </c>
      <c r="AI848" s="52">
        <f t="shared" si="242"/>
        <v>0</v>
      </c>
      <c r="AJ848" s="52">
        <f t="shared" si="243"/>
        <v>0</v>
      </c>
      <c r="AK848" s="52">
        <f t="shared" si="244"/>
        <v>0</v>
      </c>
      <c r="AL848" s="52">
        <f t="shared" si="245"/>
        <v>0</v>
      </c>
      <c r="AN848" s="52">
        <f t="shared" si="246"/>
        <v>0</v>
      </c>
      <c r="AO848" s="52">
        <f t="shared" si="247"/>
        <v>0</v>
      </c>
      <c r="AP848" s="52">
        <f t="shared" si="248"/>
        <v>0</v>
      </c>
      <c r="AQ848" s="52">
        <f t="shared" si="249"/>
        <v>0</v>
      </c>
      <c r="AR848" s="52">
        <f t="shared" si="250"/>
        <v>0</v>
      </c>
    </row>
    <row r="849" spans="1:44">
      <c r="A849" s="52">
        <v>199701</v>
      </c>
      <c r="B849" s="52">
        <v>4.25</v>
      </c>
      <c r="C849" s="52">
        <v>2.87</v>
      </c>
      <c r="D849" s="52">
        <v>3.16</v>
      </c>
      <c r="E849" s="52">
        <v>6.64</v>
      </c>
      <c r="F849" s="52">
        <v>5.22</v>
      </c>
      <c r="G849" s="52">
        <v>3.01</v>
      </c>
      <c r="H849" s="52">
        <v>4.99</v>
      </c>
      <c r="I849" s="52">
        <v>-1.53</v>
      </c>
      <c r="J849" s="52">
        <v>-2.36</v>
      </c>
      <c r="K849" s="52">
        <v>0.45</v>
      </c>
      <c r="L849" s="52">
        <f t="shared" si="234"/>
        <v>5.44</v>
      </c>
      <c r="M849" s="113">
        <f t="shared" si="235"/>
        <v>1997.0833333333333</v>
      </c>
      <c r="N849" s="52">
        <f t="shared" si="233"/>
        <v>11.621241914544399</v>
      </c>
      <c r="AA849" s="52">
        <v>199701</v>
      </c>
      <c r="AB849" s="52">
        <f t="shared" si="236"/>
        <v>4.99</v>
      </c>
      <c r="AC849" s="52">
        <f t="shared" si="237"/>
        <v>6.1899999999999995</v>
      </c>
      <c r="AD849" s="52">
        <f t="shared" si="238"/>
        <v>2.5599999999999996</v>
      </c>
      <c r="AE849" s="52">
        <f t="shared" si="239"/>
        <v>3.8</v>
      </c>
      <c r="AF849" s="52">
        <f t="shared" si="240"/>
        <v>2.71</v>
      </c>
      <c r="AH849" s="52">
        <f t="shared" si="241"/>
        <v>0</v>
      </c>
      <c r="AI849" s="52">
        <f t="shared" si="242"/>
        <v>0</v>
      </c>
      <c r="AJ849" s="52">
        <f t="shared" si="243"/>
        <v>0</v>
      </c>
      <c r="AK849" s="52">
        <f t="shared" si="244"/>
        <v>0</v>
      </c>
      <c r="AL849" s="52">
        <f t="shared" si="245"/>
        <v>0</v>
      </c>
      <c r="AN849" s="52">
        <f t="shared" si="246"/>
        <v>0</v>
      </c>
      <c r="AO849" s="52">
        <f t="shared" si="247"/>
        <v>0</v>
      </c>
      <c r="AP849" s="52">
        <f t="shared" si="248"/>
        <v>0</v>
      </c>
      <c r="AQ849" s="52">
        <f t="shared" si="249"/>
        <v>0</v>
      </c>
      <c r="AR849" s="52">
        <f t="shared" si="250"/>
        <v>0</v>
      </c>
    </row>
    <row r="850" spans="1:44">
      <c r="A850" s="52">
        <v>199702</v>
      </c>
      <c r="B850" s="52">
        <v>-6.15</v>
      </c>
      <c r="C850" s="52">
        <v>-0.26</v>
      </c>
      <c r="D850" s="52">
        <v>1.1399999999999999</v>
      </c>
      <c r="E850" s="52">
        <v>0.03</v>
      </c>
      <c r="F850" s="52">
        <v>0.44</v>
      </c>
      <c r="G850" s="52">
        <v>2.09</v>
      </c>
      <c r="H850" s="52">
        <v>-0.49</v>
      </c>
      <c r="I850" s="52">
        <v>-2.61</v>
      </c>
      <c r="J850" s="52">
        <v>4.67</v>
      </c>
      <c r="K850" s="52">
        <v>0.39</v>
      </c>
      <c r="L850" s="52">
        <f t="shared" si="234"/>
        <v>-9.9999999999999978E-2</v>
      </c>
      <c r="M850" s="113">
        <f t="shared" si="235"/>
        <v>1997.1666666666665</v>
      </c>
      <c r="N850" s="52">
        <f t="shared" si="233"/>
        <v>11.785236912803624</v>
      </c>
      <c r="AA850" s="52">
        <v>199702</v>
      </c>
      <c r="AB850" s="52">
        <f t="shared" si="236"/>
        <v>-0.49</v>
      </c>
      <c r="AC850" s="52">
        <f t="shared" si="237"/>
        <v>-0.36</v>
      </c>
      <c r="AD850" s="52">
        <f t="shared" si="238"/>
        <v>1.6999999999999997</v>
      </c>
      <c r="AE850" s="52">
        <f t="shared" si="239"/>
        <v>-6.54</v>
      </c>
      <c r="AF850" s="52">
        <f t="shared" si="240"/>
        <v>0.74999999999999989</v>
      </c>
      <c r="AH850" s="52">
        <f t="shared" si="241"/>
        <v>0</v>
      </c>
      <c r="AI850" s="52">
        <f t="shared" si="242"/>
        <v>0</v>
      </c>
      <c r="AJ850" s="52">
        <f t="shared" si="243"/>
        <v>0</v>
      </c>
      <c r="AK850" s="52">
        <f t="shared" si="244"/>
        <v>0</v>
      </c>
      <c r="AL850" s="52">
        <f t="shared" si="245"/>
        <v>0</v>
      </c>
      <c r="AN850" s="52">
        <f t="shared" si="246"/>
        <v>0</v>
      </c>
      <c r="AO850" s="52">
        <f t="shared" si="247"/>
        <v>0</v>
      </c>
      <c r="AP850" s="52">
        <f t="shared" si="248"/>
        <v>0</v>
      </c>
      <c r="AQ850" s="52">
        <f t="shared" si="249"/>
        <v>0</v>
      </c>
      <c r="AR850" s="52">
        <f t="shared" si="250"/>
        <v>0</v>
      </c>
    </row>
    <row r="851" spans="1:44">
      <c r="A851" s="52">
        <v>199703</v>
      </c>
      <c r="B851" s="52">
        <v>-8.4499999999999993</v>
      </c>
      <c r="C851" s="52">
        <v>-3.21</v>
      </c>
      <c r="D851" s="52">
        <v>-1.85</v>
      </c>
      <c r="E851" s="52">
        <v>-5.5</v>
      </c>
      <c r="F851" s="52">
        <v>-2.6</v>
      </c>
      <c r="G851" s="52">
        <v>-4.4000000000000004</v>
      </c>
      <c r="H851" s="52">
        <v>-5.03</v>
      </c>
      <c r="I851" s="52">
        <v>-0.33</v>
      </c>
      <c r="J851" s="52">
        <v>3.85</v>
      </c>
      <c r="K851" s="52">
        <v>0.43</v>
      </c>
      <c r="L851" s="52">
        <f t="shared" si="234"/>
        <v>-4.6000000000000005</v>
      </c>
      <c r="M851" s="113">
        <f t="shared" si="235"/>
        <v>1997.2499999999998</v>
      </c>
      <c r="N851" s="52">
        <f t="shared" si="233"/>
        <v>13.392867504757895</v>
      </c>
      <c r="AA851" s="52">
        <v>199703</v>
      </c>
      <c r="AB851" s="52">
        <f t="shared" si="236"/>
        <v>-5.03</v>
      </c>
      <c r="AC851" s="52">
        <f t="shared" si="237"/>
        <v>-5.93</v>
      </c>
      <c r="AD851" s="52">
        <f t="shared" si="238"/>
        <v>-4.83</v>
      </c>
      <c r="AE851" s="52">
        <f t="shared" si="239"/>
        <v>-8.879999999999999</v>
      </c>
      <c r="AF851" s="52">
        <f t="shared" si="240"/>
        <v>-2.2800000000000002</v>
      </c>
      <c r="AH851" s="52">
        <f t="shared" si="241"/>
        <v>0</v>
      </c>
      <c r="AI851" s="52">
        <f t="shared" si="242"/>
        <v>0</v>
      </c>
      <c r="AJ851" s="52">
        <f t="shared" si="243"/>
        <v>0</v>
      </c>
      <c r="AK851" s="52">
        <f t="shared" si="244"/>
        <v>0</v>
      </c>
      <c r="AL851" s="52">
        <f t="shared" si="245"/>
        <v>0</v>
      </c>
      <c r="AN851" s="52">
        <f t="shared" si="246"/>
        <v>0</v>
      </c>
      <c r="AO851" s="52">
        <f t="shared" si="247"/>
        <v>0</v>
      </c>
      <c r="AP851" s="52">
        <f t="shared" si="248"/>
        <v>0</v>
      </c>
      <c r="AQ851" s="52">
        <f t="shared" si="249"/>
        <v>0</v>
      </c>
      <c r="AR851" s="52">
        <f t="shared" si="250"/>
        <v>0</v>
      </c>
    </row>
    <row r="852" spans="1:44">
      <c r="A852" s="52">
        <v>199704</v>
      </c>
      <c r="B852" s="52">
        <v>-3.2</v>
      </c>
      <c r="C852" s="52">
        <v>0.62</v>
      </c>
      <c r="D852" s="52">
        <v>-0.18</v>
      </c>
      <c r="E852" s="52">
        <v>6.73</v>
      </c>
      <c r="F852" s="52">
        <v>4.47</v>
      </c>
      <c r="G852" s="52">
        <v>1.65</v>
      </c>
      <c r="H852" s="52">
        <v>4.04</v>
      </c>
      <c r="I852" s="52">
        <v>-5.2</v>
      </c>
      <c r="J852" s="52">
        <v>-1.03</v>
      </c>
      <c r="K852" s="52">
        <v>0.43</v>
      </c>
      <c r="L852" s="52">
        <f t="shared" si="234"/>
        <v>4.47</v>
      </c>
      <c r="M852" s="113">
        <f t="shared" si="235"/>
        <v>1997.333333333333</v>
      </c>
      <c r="N852" s="52">
        <f t="shared" ref="N852:N915" si="251">_xlfn.STDEV.S(H841:H852)*SQRT(12)</f>
        <v>13.733146034321486</v>
      </c>
      <c r="AA852" s="52">
        <v>199704</v>
      </c>
      <c r="AB852" s="52">
        <f t="shared" si="236"/>
        <v>4.04</v>
      </c>
      <c r="AC852" s="52">
        <f t="shared" si="237"/>
        <v>6.3000000000000007</v>
      </c>
      <c r="AD852" s="52">
        <f t="shared" si="238"/>
        <v>1.22</v>
      </c>
      <c r="AE852" s="52">
        <f t="shared" si="239"/>
        <v>-3.6300000000000003</v>
      </c>
      <c r="AF852" s="52">
        <f t="shared" si="240"/>
        <v>-0.61</v>
      </c>
      <c r="AH852" s="52">
        <f t="shared" si="241"/>
        <v>0</v>
      </c>
      <c r="AI852" s="52">
        <f t="shared" si="242"/>
        <v>0</v>
      </c>
      <c r="AJ852" s="52">
        <f t="shared" si="243"/>
        <v>0</v>
      </c>
      <c r="AK852" s="52">
        <f t="shared" si="244"/>
        <v>0</v>
      </c>
      <c r="AL852" s="52">
        <f t="shared" si="245"/>
        <v>0</v>
      </c>
      <c r="AN852" s="52">
        <f t="shared" si="246"/>
        <v>0</v>
      </c>
      <c r="AO852" s="52">
        <f t="shared" si="247"/>
        <v>0</v>
      </c>
      <c r="AP852" s="52">
        <f t="shared" si="248"/>
        <v>0</v>
      </c>
      <c r="AQ852" s="52">
        <f t="shared" si="249"/>
        <v>0</v>
      </c>
      <c r="AR852" s="52">
        <f t="shared" si="250"/>
        <v>0</v>
      </c>
    </row>
    <row r="853" spans="1:44">
      <c r="A853" s="52">
        <v>199705</v>
      </c>
      <c r="B853" s="52">
        <v>15.55</v>
      </c>
      <c r="C853" s="52">
        <v>9.82</v>
      </c>
      <c r="D853" s="52">
        <v>7.89</v>
      </c>
      <c r="E853" s="52">
        <v>7</v>
      </c>
      <c r="F853" s="52">
        <v>5.84</v>
      </c>
      <c r="G853" s="52">
        <v>5.92</v>
      </c>
      <c r="H853" s="52">
        <v>6.74</v>
      </c>
      <c r="I853" s="52">
        <v>4.83</v>
      </c>
      <c r="J853" s="52">
        <v>-4.37</v>
      </c>
      <c r="K853" s="52">
        <v>0.49</v>
      </c>
      <c r="L853" s="52">
        <f t="shared" si="234"/>
        <v>7.23</v>
      </c>
      <c r="M853" s="113">
        <f t="shared" si="235"/>
        <v>1997.4166666666663</v>
      </c>
      <c r="N853" s="52">
        <f t="shared" si="251"/>
        <v>14.860019270757112</v>
      </c>
      <c r="AA853" s="52">
        <v>199705</v>
      </c>
      <c r="AB853" s="52">
        <f t="shared" si="236"/>
        <v>6.74</v>
      </c>
      <c r="AC853" s="52">
        <f t="shared" si="237"/>
        <v>6.51</v>
      </c>
      <c r="AD853" s="52">
        <f t="shared" si="238"/>
        <v>5.43</v>
      </c>
      <c r="AE853" s="52">
        <f t="shared" si="239"/>
        <v>15.06</v>
      </c>
      <c r="AF853" s="52">
        <f t="shared" si="240"/>
        <v>7.3999999999999995</v>
      </c>
      <c r="AH853" s="52">
        <f t="shared" si="241"/>
        <v>0</v>
      </c>
      <c r="AI853" s="52">
        <f t="shared" si="242"/>
        <v>0</v>
      </c>
      <c r="AJ853" s="52">
        <f t="shared" si="243"/>
        <v>0</v>
      </c>
      <c r="AK853" s="52">
        <f t="shared" si="244"/>
        <v>0</v>
      </c>
      <c r="AL853" s="52">
        <f t="shared" si="245"/>
        <v>0</v>
      </c>
      <c r="AN853" s="52">
        <f t="shared" si="246"/>
        <v>0</v>
      </c>
      <c r="AO853" s="52">
        <f t="shared" si="247"/>
        <v>0</v>
      </c>
      <c r="AP853" s="52">
        <f t="shared" si="248"/>
        <v>0</v>
      </c>
      <c r="AQ853" s="52">
        <f t="shared" si="249"/>
        <v>0</v>
      </c>
      <c r="AR853" s="52">
        <f t="shared" si="250"/>
        <v>0</v>
      </c>
    </row>
    <row r="854" spans="1:44">
      <c r="A854" s="52">
        <v>199706</v>
      </c>
      <c r="B854" s="52">
        <v>3.69</v>
      </c>
      <c r="C854" s="52">
        <v>5.78</v>
      </c>
      <c r="D854" s="52">
        <v>6.58</v>
      </c>
      <c r="E854" s="52">
        <v>4.1500000000000004</v>
      </c>
      <c r="F854" s="52">
        <v>4.63</v>
      </c>
      <c r="G854" s="52">
        <v>2.79</v>
      </c>
      <c r="H854" s="52">
        <v>4.0999999999999996</v>
      </c>
      <c r="I854" s="52">
        <v>1.5</v>
      </c>
      <c r="J854" s="52">
        <v>0.76</v>
      </c>
      <c r="K854" s="52">
        <v>0.37</v>
      </c>
      <c r="L854" s="52">
        <f t="shared" si="234"/>
        <v>4.47</v>
      </c>
      <c r="M854" s="113">
        <f t="shared" si="235"/>
        <v>1997.4999999999995</v>
      </c>
      <c r="N854" s="52">
        <f t="shared" si="251"/>
        <v>14.821822670398106</v>
      </c>
      <c r="AA854" s="52">
        <v>199706</v>
      </c>
      <c r="AB854" s="52">
        <f t="shared" si="236"/>
        <v>4.0999999999999996</v>
      </c>
      <c r="AC854" s="52">
        <f t="shared" si="237"/>
        <v>3.7800000000000002</v>
      </c>
      <c r="AD854" s="52">
        <f t="shared" si="238"/>
        <v>2.42</v>
      </c>
      <c r="AE854" s="52">
        <f t="shared" si="239"/>
        <v>3.32</v>
      </c>
      <c r="AF854" s="52">
        <f t="shared" si="240"/>
        <v>6.21</v>
      </c>
      <c r="AH854" s="52">
        <f t="shared" si="241"/>
        <v>0</v>
      </c>
      <c r="AI854" s="52">
        <f t="shared" si="242"/>
        <v>0</v>
      </c>
      <c r="AJ854" s="52">
        <f t="shared" si="243"/>
        <v>0</v>
      </c>
      <c r="AK854" s="52">
        <f t="shared" si="244"/>
        <v>0</v>
      </c>
      <c r="AL854" s="52">
        <f t="shared" si="245"/>
        <v>0</v>
      </c>
      <c r="AN854" s="52">
        <f t="shared" si="246"/>
        <v>0</v>
      </c>
      <c r="AO854" s="52">
        <f t="shared" si="247"/>
        <v>0</v>
      </c>
      <c r="AP854" s="52">
        <f t="shared" si="248"/>
        <v>0</v>
      </c>
      <c r="AQ854" s="52">
        <f t="shared" si="249"/>
        <v>0</v>
      </c>
      <c r="AR854" s="52">
        <f t="shared" si="250"/>
        <v>0</v>
      </c>
    </row>
    <row r="855" spans="1:44">
      <c r="A855" s="52">
        <v>199707</v>
      </c>
      <c r="B855" s="52">
        <v>4.9000000000000004</v>
      </c>
      <c r="C855" s="52">
        <v>5.47</v>
      </c>
      <c r="D855" s="52">
        <v>5.54</v>
      </c>
      <c r="E855" s="52">
        <v>7.77</v>
      </c>
      <c r="F855" s="52">
        <v>8.81</v>
      </c>
      <c r="G855" s="52">
        <v>6.87</v>
      </c>
      <c r="H855" s="52">
        <v>7.33</v>
      </c>
      <c r="I855" s="52">
        <v>-2.52</v>
      </c>
      <c r="J855" s="52">
        <v>-0.13</v>
      </c>
      <c r="K855" s="52">
        <v>0.43</v>
      </c>
      <c r="L855" s="52">
        <f t="shared" si="234"/>
        <v>7.76</v>
      </c>
      <c r="M855" s="113">
        <f t="shared" si="235"/>
        <v>1997.5833333333328</v>
      </c>
      <c r="N855" s="52">
        <f t="shared" si="251"/>
        <v>13.083489595669805</v>
      </c>
      <c r="AA855" s="52">
        <v>199707</v>
      </c>
      <c r="AB855" s="52">
        <f t="shared" si="236"/>
        <v>7.33</v>
      </c>
      <c r="AC855" s="52">
        <f t="shared" si="237"/>
        <v>7.34</v>
      </c>
      <c r="AD855" s="52">
        <f t="shared" si="238"/>
        <v>6.44</v>
      </c>
      <c r="AE855" s="52">
        <f t="shared" si="239"/>
        <v>4.4700000000000006</v>
      </c>
      <c r="AF855" s="52">
        <f t="shared" si="240"/>
        <v>5.1100000000000003</v>
      </c>
      <c r="AH855" s="52">
        <f t="shared" si="241"/>
        <v>0</v>
      </c>
      <c r="AI855" s="52">
        <f t="shared" si="242"/>
        <v>0</v>
      </c>
      <c r="AJ855" s="52">
        <f t="shared" si="243"/>
        <v>0</v>
      </c>
      <c r="AK855" s="52">
        <f t="shared" si="244"/>
        <v>0</v>
      </c>
      <c r="AL855" s="52">
        <f t="shared" si="245"/>
        <v>0</v>
      </c>
      <c r="AN855" s="52">
        <f t="shared" si="246"/>
        <v>0</v>
      </c>
      <c r="AO855" s="52">
        <f t="shared" si="247"/>
        <v>0</v>
      </c>
      <c r="AP855" s="52">
        <f t="shared" si="248"/>
        <v>0</v>
      </c>
      <c r="AQ855" s="52">
        <f t="shared" si="249"/>
        <v>0</v>
      </c>
      <c r="AR855" s="52">
        <f t="shared" si="250"/>
        <v>0</v>
      </c>
    </row>
    <row r="856" spans="1:44">
      <c r="A856" s="52">
        <v>199708</v>
      </c>
      <c r="B856" s="52">
        <v>3.9</v>
      </c>
      <c r="C856" s="52">
        <v>3.27</v>
      </c>
      <c r="D856" s="52">
        <v>3.16</v>
      </c>
      <c r="E856" s="52">
        <v>-5.83</v>
      </c>
      <c r="F856" s="52">
        <v>-3.52</v>
      </c>
      <c r="G856" s="52">
        <v>-2.36</v>
      </c>
      <c r="H856" s="52">
        <v>-4.1500000000000004</v>
      </c>
      <c r="I856" s="52">
        <v>7.35</v>
      </c>
      <c r="J856" s="52">
        <v>1.36</v>
      </c>
      <c r="K856" s="52">
        <v>0.41</v>
      </c>
      <c r="L856" s="52">
        <f t="shared" si="234"/>
        <v>-3.74</v>
      </c>
      <c r="M856" s="113">
        <f t="shared" si="235"/>
        <v>1997.6666666666661</v>
      </c>
      <c r="N856" s="52">
        <f t="shared" si="251"/>
        <v>14.870253406167507</v>
      </c>
      <c r="AA856" s="52">
        <v>199708</v>
      </c>
      <c r="AB856" s="52">
        <f t="shared" si="236"/>
        <v>-4.1500000000000004</v>
      </c>
      <c r="AC856" s="52">
        <f t="shared" si="237"/>
        <v>-6.24</v>
      </c>
      <c r="AD856" s="52">
        <f t="shared" si="238"/>
        <v>-2.77</v>
      </c>
      <c r="AE856" s="52">
        <f t="shared" si="239"/>
        <v>3.4899999999999998</v>
      </c>
      <c r="AF856" s="52">
        <f t="shared" si="240"/>
        <v>2.75</v>
      </c>
      <c r="AH856" s="52">
        <f t="shared" si="241"/>
        <v>0</v>
      </c>
      <c r="AI856" s="52">
        <f t="shared" si="242"/>
        <v>0</v>
      </c>
      <c r="AJ856" s="52">
        <f t="shared" si="243"/>
        <v>0</v>
      </c>
      <c r="AK856" s="52">
        <f t="shared" si="244"/>
        <v>0</v>
      </c>
      <c r="AL856" s="52">
        <f t="shared" si="245"/>
        <v>0</v>
      </c>
      <c r="AN856" s="52">
        <f t="shared" si="246"/>
        <v>0</v>
      </c>
      <c r="AO856" s="52">
        <f t="shared" si="247"/>
        <v>0</v>
      </c>
      <c r="AP856" s="52">
        <f t="shared" si="248"/>
        <v>0</v>
      </c>
      <c r="AQ856" s="52">
        <f t="shared" si="249"/>
        <v>0</v>
      </c>
      <c r="AR856" s="52">
        <f t="shared" si="250"/>
        <v>0</v>
      </c>
    </row>
    <row r="857" spans="1:44">
      <c r="A857" s="52">
        <v>199709</v>
      </c>
      <c r="B857" s="52">
        <v>8.84</v>
      </c>
      <c r="C857" s="52">
        <v>7.89</v>
      </c>
      <c r="D857" s="52">
        <v>7.93</v>
      </c>
      <c r="E857" s="52">
        <v>5.07</v>
      </c>
      <c r="F857" s="52">
        <v>6.02</v>
      </c>
      <c r="G857" s="52">
        <v>5.53</v>
      </c>
      <c r="H857" s="52">
        <v>5.35</v>
      </c>
      <c r="I857" s="52">
        <v>2.68</v>
      </c>
      <c r="J857" s="52">
        <v>-0.22</v>
      </c>
      <c r="K857" s="52">
        <v>0.44</v>
      </c>
      <c r="L857" s="52">
        <f t="shared" si="234"/>
        <v>5.79</v>
      </c>
      <c r="M857" s="113">
        <f t="shared" si="235"/>
        <v>1997.7499999999993</v>
      </c>
      <c r="N857" s="52">
        <f t="shared" si="251"/>
        <v>14.938880023737934</v>
      </c>
      <c r="AA857" s="52">
        <v>199709</v>
      </c>
      <c r="AB857" s="52">
        <f t="shared" si="236"/>
        <v>5.35</v>
      </c>
      <c r="AC857" s="52">
        <f t="shared" si="237"/>
        <v>4.63</v>
      </c>
      <c r="AD857" s="52">
        <f t="shared" si="238"/>
        <v>5.09</v>
      </c>
      <c r="AE857" s="52">
        <f t="shared" si="239"/>
        <v>8.4</v>
      </c>
      <c r="AF857" s="52">
        <f t="shared" si="240"/>
        <v>7.4899999999999993</v>
      </c>
      <c r="AH857" s="52">
        <f t="shared" si="241"/>
        <v>0</v>
      </c>
      <c r="AI857" s="52">
        <f t="shared" si="242"/>
        <v>0</v>
      </c>
      <c r="AJ857" s="52">
        <f t="shared" si="243"/>
        <v>0</v>
      </c>
      <c r="AK857" s="52">
        <f t="shared" si="244"/>
        <v>0</v>
      </c>
      <c r="AL857" s="52">
        <f t="shared" si="245"/>
        <v>0</v>
      </c>
      <c r="AN857" s="52">
        <f t="shared" si="246"/>
        <v>0</v>
      </c>
      <c r="AO857" s="52">
        <f t="shared" si="247"/>
        <v>0</v>
      </c>
      <c r="AP857" s="52">
        <f t="shared" si="248"/>
        <v>0</v>
      </c>
      <c r="AQ857" s="52">
        <f t="shared" si="249"/>
        <v>0</v>
      </c>
      <c r="AR857" s="52">
        <f t="shared" si="250"/>
        <v>0</v>
      </c>
    </row>
    <row r="858" spans="1:44">
      <c r="A858" s="52">
        <v>199710</v>
      </c>
      <c r="B858" s="52">
        <v>-5.9</v>
      </c>
      <c r="C858" s="52">
        <v>-3.48</v>
      </c>
      <c r="D858" s="52">
        <v>-2.2599999999999998</v>
      </c>
      <c r="E858" s="52">
        <v>-3.45</v>
      </c>
      <c r="F858" s="52">
        <v>-3.12</v>
      </c>
      <c r="G858" s="52">
        <v>-2.69</v>
      </c>
      <c r="H858" s="52">
        <v>-3.8</v>
      </c>
      <c r="I858" s="52">
        <v>-0.79</v>
      </c>
      <c r="J858" s="52">
        <v>2.2000000000000002</v>
      </c>
      <c r="K858" s="52">
        <v>0.42</v>
      </c>
      <c r="L858" s="52">
        <f t="shared" si="234"/>
        <v>-3.38</v>
      </c>
      <c r="M858" s="113">
        <f t="shared" si="235"/>
        <v>1997.8333333333326</v>
      </c>
      <c r="N858" s="52">
        <f t="shared" si="251"/>
        <v>16.127964139119584</v>
      </c>
      <c r="AA858" s="52">
        <v>199710</v>
      </c>
      <c r="AB858" s="52">
        <f t="shared" si="236"/>
        <v>-3.8</v>
      </c>
      <c r="AC858" s="52">
        <f t="shared" si="237"/>
        <v>-3.87</v>
      </c>
      <c r="AD858" s="52">
        <f t="shared" si="238"/>
        <v>-3.11</v>
      </c>
      <c r="AE858" s="52">
        <f t="shared" si="239"/>
        <v>-6.32</v>
      </c>
      <c r="AF858" s="52">
        <f t="shared" si="240"/>
        <v>-2.6799999999999997</v>
      </c>
      <c r="AH858" s="52">
        <f t="shared" si="241"/>
        <v>0</v>
      </c>
      <c r="AI858" s="52">
        <f t="shared" si="242"/>
        <v>0</v>
      </c>
      <c r="AJ858" s="52">
        <f t="shared" si="243"/>
        <v>0</v>
      </c>
      <c r="AK858" s="52">
        <f t="shared" si="244"/>
        <v>0</v>
      </c>
      <c r="AL858" s="52">
        <f t="shared" si="245"/>
        <v>0</v>
      </c>
      <c r="AN858" s="52">
        <f t="shared" si="246"/>
        <v>0</v>
      </c>
      <c r="AO858" s="52">
        <f t="shared" si="247"/>
        <v>0</v>
      </c>
      <c r="AP858" s="52">
        <f t="shared" si="248"/>
        <v>0</v>
      </c>
      <c r="AQ858" s="52">
        <f t="shared" si="249"/>
        <v>0</v>
      </c>
      <c r="AR858" s="52">
        <f t="shared" si="250"/>
        <v>0</v>
      </c>
    </row>
    <row r="859" spans="1:44">
      <c r="A859" s="52">
        <v>199711</v>
      </c>
      <c r="B859" s="52">
        <v>-3.19</v>
      </c>
      <c r="C859" s="52">
        <v>-0.81</v>
      </c>
      <c r="D859" s="52">
        <v>0.36</v>
      </c>
      <c r="E859" s="52">
        <v>4.9000000000000004</v>
      </c>
      <c r="F859" s="52">
        <v>3.33</v>
      </c>
      <c r="G859" s="52">
        <v>3.31</v>
      </c>
      <c r="H859" s="52">
        <v>2.98</v>
      </c>
      <c r="I859" s="52">
        <v>-5.0599999999999996</v>
      </c>
      <c r="J859" s="52">
        <v>0.98</v>
      </c>
      <c r="K859" s="52">
        <v>0.39</v>
      </c>
      <c r="L859" s="52">
        <f t="shared" si="234"/>
        <v>3.37</v>
      </c>
      <c r="M859" s="113">
        <f t="shared" si="235"/>
        <v>1997.9166666666658</v>
      </c>
      <c r="N859" s="52">
        <f t="shared" si="251"/>
        <v>15.500397648858151</v>
      </c>
      <c r="AA859" s="52">
        <v>199711</v>
      </c>
      <c r="AB859" s="52">
        <f t="shared" si="236"/>
        <v>2.98</v>
      </c>
      <c r="AC859" s="52">
        <f t="shared" si="237"/>
        <v>4.5100000000000007</v>
      </c>
      <c r="AD859" s="52">
        <f t="shared" si="238"/>
        <v>2.92</v>
      </c>
      <c r="AE859" s="52">
        <f t="shared" si="239"/>
        <v>-3.58</v>
      </c>
      <c r="AF859" s="52">
        <f t="shared" si="240"/>
        <v>-3.0000000000000027E-2</v>
      </c>
      <c r="AH859" s="52">
        <f t="shared" si="241"/>
        <v>0</v>
      </c>
      <c r="AI859" s="52">
        <f t="shared" si="242"/>
        <v>0</v>
      </c>
      <c r="AJ859" s="52">
        <f t="shared" si="243"/>
        <v>0</v>
      </c>
      <c r="AK859" s="52">
        <f t="shared" si="244"/>
        <v>0</v>
      </c>
      <c r="AL859" s="52">
        <f t="shared" si="245"/>
        <v>0</v>
      </c>
      <c r="AN859" s="52">
        <f t="shared" si="246"/>
        <v>0</v>
      </c>
      <c r="AO859" s="52">
        <f t="shared" si="247"/>
        <v>0</v>
      </c>
      <c r="AP859" s="52">
        <f t="shared" si="248"/>
        <v>0</v>
      </c>
      <c r="AQ859" s="52">
        <f t="shared" si="249"/>
        <v>0</v>
      </c>
      <c r="AR859" s="52">
        <f t="shared" si="250"/>
        <v>0</v>
      </c>
    </row>
    <row r="860" spans="1:44">
      <c r="A860" s="52">
        <v>199712</v>
      </c>
      <c r="B860" s="52">
        <v>-2.12</v>
      </c>
      <c r="C860" s="52">
        <v>1.1100000000000001</v>
      </c>
      <c r="D860" s="52">
        <v>2.14</v>
      </c>
      <c r="E860" s="52">
        <v>0.98</v>
      </c>
      <c r="F860" s="52">
        <v>2.96</v>
      </c>
      <c r="G860" s="52">
        <v>4.3600000000000003</v>
      </c>
      <c r="H860" s="52">
        <v>1.32</v>
      </c>
      <c r="I860" s="52">
        <v>-2.39</v>
      </c>
      <c r="J860" s="52">
        <v>3.82</v>
      </c>
      <c r="K860" s="52">
        <v>0.48</v>
      </c>
      <c r="L860" s="52">
        <f t="shared" si="234"/>
        <v>1.8</v>
      </c>
      <c r="M860" s="113">
        <f t="shared" si="235"/>
        <v>1997.9999999999991</v>
      </c>
      <c r="N860" s="52">
        <f t="shared" si="251"/>
        <v>15.066578304916542</v>
      </c>
      <c r="AA860" s="52">
        <v>199712</v>
      </c>
      <c r="AB860" s="52">
        <f t="shared" si="236"/>
        <v>1.32</v>
      </c>
      <c r="AC860" s="52">
        <f t="shared" si="237"/>
        <v>0.5</v>
      </c>
      <c r="AD860" s="52">
        <f t="shared" si="238"/>
        <v>3.8800000000000003</v>
      </c>
      <c r="AE860" s="52">
        <f t="shared" si="239"/>
        <v>-2.6</v>
      </c>
      <c r="AF860" s="52">
        <f t="shared" si="240"/>
        <v>1.6600000000000001</v>
      </c>
      <c r="AH860" s="52">
        <f t="shared" si="241"/>
        <v>0</v>
      </c>
      <c r="AI860" s="52">
        <f t="shared" si="242"/>
        <v>0</v>
      </c>
      <c r="AJ860" s="52">
        <f t="shared" si="243"/>
        <v>0</v>
      </c>
      <c r="AK860" s="52">
        <f t="shared" si="244"/>
        <v>0</v>
      </c>
      <c r="AL860" s="52">
        <f t="shared" si="245"/>
        <v>0</v>
      </c>
      <c r="AN860" s="52">
        <f t="shared" si="246"/>
        <v>0</v>
      </c>
      <c r="AO860" s="52">
        <f t="shared" si="247"/>
        <v>0</v>
      </c>
      <c r="AP860" s="52">
        <f t="shared" si="248"/>
        <v>0</v>
      </c>
      <c r="AQ860" s="52">
        <f t="shared" si="249"/>
        <v>0</v>
      </c>
      <c r="AR860" s="52">
        <f t="shared" si="250"/>
        <v>0</v>
      </c>
    </row>
    <row r="861" spans="1:44">
      <c r="A861" s="52">
        <v>199801</v>
      </c>
      <c r="B861" s="52">
        <v>-0.41</v>
      </c>
      <c r="C861" s="52">
        <v>-1.53</v>
      </c>
      <c r="D861" s="52">
        <v>-0.7</v>
      </c>
      <c r="E861" s="52">
        <v>2.97</v>
      </c>
      <c r="F861" s="52">
        <v>-1.96</v>
      </c>
      <c r="G861" s="52">
        <v>-0.85</v>
      </c>
      <c r="H861" s="52">
        <v>0.15</v>
      </c>
      <c r="I861" s="52">
        <v>-0.93</v>
      </c>
      <c r="J861" s="52">
        <v>-2.0499999999999998</v>
      </c>
      <c r="K861" s="52">
        <v>0.43</v>
      </c>
      <c r="L861" s="52">
        <f t="shared" si="234"/>
        <v>0.57999999999999996</v>
      </c>
      <c r="M861" s="113">
        <f t="shared" si="235"/>
        <v>1998.0833333333333</v>
      </c>
      <c r="N861" s="52">
        <f t="shared" si="251"/>
        <v>14.775228655360358</v>
      </c>
      <c r="AA861" s="52">
        <v>199801</v>
      </c>
      <c r="AB861" s="52">
        <f t="shared" si="236"/>
        <v>0.15</v>
      </c>
      <c r="AC861" s="52">
        <f t="shared" si="237"/>
        <v>2.54</v>
      </c>
      <c r="AD861" s="52">
        <f t="shared" si="238"/>
        <v>-1.28</v>
      </c>
      <c r="AE861" s="52">
        <f t="shared" si="239"/>
        <v>-0.84</v>
      </c>
      <c r="AF861" s="52">
        <f t="shared" si="240"/>
        <v>-1.1299999999999999</v>
      </c>
      <c r="AH861" s="52">
        <f t="shared" si="241"/>
        <v>0</v>
      </c>
      <c r="AI861" s="52">
        <f t="shared" si="242"/>
        <v>0</v>
      </c>
      <c r="AJ861" s="52">
        <f t="shared" si="243"/>
        <v>0</v>
      </c>
      <c r="AK861" s="52">
        <f t="shared" si="244"/>
        <v>0</v>
      </c>
      <c r="AL861" s="52">
        <f t="shared" si="245"/>
        <v>0</v>
      </c>
      <c r="AN861" s="52">
        <f t="shared" si="246"/>
        <v>0</v>
      </c>
      <c r="AO861" s="52">
        <f t="shared" si="247"/>
        <v>0</v>
      </c>
      <c r="AP861" s="52">
        <f t="shared" si="248"/>
        <v>0</v>
      </c>
      <c r="AQ861" s="52">
        <f t="shared" si="249"/>
        <v>0</v>
      </c>
      <c r="AR861" s="52">
        <f t="shared" si="250"/>
        <v>0</v>
      </c>
    </row>
    <row r="862" spans="1:44">
      <c r="A862" s="52">
        <v>199802</v>
      </c>
      <c r="B862" s="52">
        <v>8.32</v>
      </c>
      <c r="C862" s="52">
        <v>7.15</v>
      </c>
      <c r="D862" s="52">
        <v>7.2</v>
      </c>
      <c r="E862" s="52">
        <v>7.27</v>
      </c>
      <c r="F862" s="52">
        <v>7.86</v>
      </c>
      <c r="G862" s="52">
        <v>6.57</v>
      </c>
      <c r="H862" s="52">
        <v>7.03</v>
      </c>
      <c r="I862" s="52">
        <v>0.32</v>
      </c>
      <c r="J862" s="52">
        <v>-0.91</v>
      </c>
      <c r="K862" s="52">
        <v>0.39</v>
      </c>
      <c r="L862" s="52">
        <f t="shared" si="234"/>
        <v>7.42</v>
      </c>
      <c r="M862" s="113">
        <f t="shared" si="235"/>
        <v>1998.1666666666665</v>
      </c>
      <c r="N862" s="52">
        <f t="shared" si="251"/>
        <v>15.539272242231354</v>
      </c>
      <c r="AA862" s="52">
        <v>199802</v>
      </c>
      <c r="AB862" s="52">
        <f t="shared" si="236"/>
        <v>7.03</v>
      </c>
      <c r="AC862" s="52">
        <f t="shared" si="237"/>
        <v>6.88</v>
      </c>
      <c r="AD862" s="52">
        <f t="shared" si="238"/>
        <v>6.1800000000000006</v>
      </c>
      <c r="AE862" s="52">
        <f t="shared" si="239"/>
        <v>7.9300000000000006</v>
      </c>
      <c r="AF862" s="52">
        <f t="shared" si="240"/>
        <v>6.8100000000000005</v>
      </c>
      <c r="AH862" s="52">
        <f t="shared" si="241"/>
        <v>0</v>
      </c>
      <c r="AI862" s="52">
        <f t="shared" si="242"/>
        <v>0</v>
      </c>
      <c r="AJ862" s="52">
        <f t="shared" si="243"/>
        <v>0</v>
      </c>
      <c r="AK862" s="52">
        <f t="shared" si="244"/>
        <v>0</v>
      </c>
      <c r="AL862" s="52">
        <f t="shared" si="245"/>
        <v>0</v>
      </c>
      <c r="AN862" s="52">
        <f t="shared" si="246"/>
        <v>0</v>
      </c>
      <c r="AO862" s="52">
        <f t="shared" si="247"/>
        <v>0</v>
      </c>
      <c r="AP862" s="52">
        <f t="shared" si="248"/>
        <v>0</v>
      </c>
      <c r="AQ862" s="52">
        <f t="shared" si="249"/>
        <v>0</v>
      </c>
      <c r="AR862" s="52">
        <f t="shared" si="250"/>
        <v>0</v>
      </c>
    </row>
    <row r="863" spans="1:44">
      <c r="A863" s="52">
        <v>199803</v>
      </c>
      <c r="B863" s="52">
        <v>4.5599999999999996</v>
      </c>
      <c r="C863" s="52">
        <v>4.5199999999999996</v>
      </c>
      <c r="D863" s="52">
        <v>4.87</v>
      </c>
      <c r="E863" s="52">
        <v>4.62</v>
      </c>
      <c r="F863" s="52">
        <v>5.52</v>
      </c>
      <c r="G863" s="52">
        <v>6.82</v>
      </c>
      <c r="H863" s="52">
        <v>4.76</v>
      </c>
      <c r="I863" s="52">
        <v>-1.01</v>
      </c>
      <c r="J863" s="52">
        <v>1.25</v>
      </c>
      <c r="K863" s="52">
        <v>0.39</v>
      </c>
      <c r="L863" s="52">
        <f t="shared" si="234"/>
        <v>5.1499999999999995</v>
      </c>
      <c r="M863" s="113">
        <f t="shared" si="235"/>
        <v>1998.2499999999998</v>
      </c>
      <c r="N863" s="52">
        <f t="shared" si="251"/>
        <v>13.545681297674983</v>
      </c>
      <c r="AA863" s="52">
        <v>199803</v>
      </c>
      <c r="AB863" s="52">
        <f t="shared" si="236"/>
        <v>4.76</v>
      </c>
      <c r="AC863" s="52">
        <f t="shared" si="237"/>
        <v>4.2300000000000004</v>
      </c>
      <c r="AD863" s="52">
        <f t="shared" si="238"/>
        <v>6.4300000000000006</v>
      </c>
      <c r="AE863" s="52">
        <f t="shared" si="239"/>
        <v>4.17</v>
      </c>
      <c r="AF863" s="52">
        <f t="shared" si="240"/>
        <v>4.4800000000000004</v>
      </c>
      <c r="AH863" s="52">
        <f t="shared" si="241"/>
        <v>0</v>
      </c>
      <c r="AI863" s="52">
        <f t="shared" si="242"/>
        <v>0</v>
      </c>
      <c r="AJ863" s="52">
        <f t="shared" si="243"/>
        <v>0</v>
      </c>
      <c r="AK863" s="52">
        <f t="shared" si="244"/>
        <v>0</v>
      </c>
      <c r="AL863" s="52">
        <f t="shared" si="245"/>
        <v>0</v>
      </c>
      <c r="AN863" s="52">
        <f t="shared" si="246"/>
        <v>0</v>
      </c>
      <c r="AO863" s="52">
        <f t="shared" si="247"/>
        <v>0</v>
      </c>
      <c r="AP863" s="52">
        <f t="shared" si="248"/>
        <v>0</v>
      </c>
      <c r="AQ863" s="52">
        <f t="shared" si="249"/>
        <v>0</v>
      </c>
      <c r="AR863" s="52">
        <f t="shared" si="250"/>
        <v>0</v>
      </c>
    </row>
    <row r="864" spans="1:44">
      <c r="A864" s="52">
        <v>199804</v>
      </c>
      <c r="B864" s="52">
        <v>0.76</v>
      </c>
      <c r="C864" s="52">
        <v>1.44</v>
      </c>
      <c r="D864" s="52">
        <v>2.31</v>
      </c>
      <c r="E864" s="52">
        <v>1.1200000000000001</v>
      </c>
      <c r="F864" s="52">
        <v>1.68</v>
      </c>
      <c r="G864" s="52">
        <v>0.26</v>
      </c>
      <c r="H864" s="52">
        <v>0.73</v>
      </c>
      <c r="I864" s="52">
        <v>0.48</v>
      </c>
      <c r="J864" s="52">
        <v>0.34</v>
      </c>
      <c r="K864" s="52">
        <v>0.43</v>
      </c>
      <c r="L864" s="52">
        <f t="shared" si="234"/>
        <v>1.1599999999999999</v>
      </c>
      <c r="M864" s="113">
        <f t="shared" si="235"/>
        <v>1998.333333333333</v>
      </c>
      <c r="N864" s="52">
        <f t="shared" si="251"/>
        <v>13.668965512496477</v>
      </c>
      <c r="AA864" s="52">
        <v>199804</v>
      </c>
      <c r="AB864" s="52">
        <f t="shared" si="236"/>
        <v>0.73</v>
      </c>
      <c r="AC864" s="52">
        <f t="shared" si="237"/>
        <v>0.69000000000000017</v>
      </c>
      <c r="AD864" s="52">
        <f t="shared" si="238"/>
        <v>-0.16999999999999998</v>
      </c>
      <c r="AE864" s="52">
        <f t="shared" si="239"/>
        <v>0.33</v>
      </c>
      <c r="AF864" s="52">
        <f t="shared" si="240"/>
        <v>1.8800000000000001</v>
      </c>
      <c r="AH864" s="52">
        <f t="shared" si="241"/>
        <v>0</v>
      </c>
      <c r="AI864" s="52">
        <f t="shared" si="242"/>
        <v>0</v>
      </c>
      <c r="AJ864" s="52">
        <f t="shared" si="243"/>
        <v>0</v>
      </c>
      <c r="AK864" s="52">
        <f t="shared" si="244"/>
        <v>0</v>
      </c>
      <c r="AL864" s="52">
        <f t="shared" si="245"/>
        <v>0</v>
      </c>
      <c r="AN864" s="52">
        <f t="shared" si="246"/>
        <v>0</v>
      </c>
      <c r="AO864" s="52">
        <f t="shared" si="247"/>
        <v>0</v>
      </c>
      <c r="AP864" s="52">
        <f t="shared" si="248"/>
        <v>0</v>
      </c>
      <c r="AQ864" s="52">
        <f t="shared" si="249"/>
        <v>0</v>
      </c>
      <c r="AR864" s="52">
        <f t="shared" si="250"/>
        <v>0</v>
      </c>
    </row>
    <row r="865" spans="1:44">
      <c r="A865" s="52">
        <v>199805</v>
      </c>
      <c r="B865" s="52">
        <v>-7.33</v>
      </c>
      <c r="C865" s="52">
        <v>-4.62</v>
      </c>
      <c r="D865" s="52">
        <v>-2.59</v>
      </c>
      <c r="E865" s="52">
        <v>-2.63</v>
      </c>
      <c r="F865" s="52">
        <v>-2.19</v>
      </c>
      <c r="G865" s="52">
        <v>0.89</v>
      </c>
      <c r="H865" s="52">
        <v>-3.07</v>
      </c>
      <c r="I865" s="52">
        <v>-3.54</v>
      </c>
      <c r="J865" s="52">
        <v>4.13</v>
      </c>
      <c r="K865" s="52">
        <v>0.4</v>
      </c>
      <c r="L865" s="52">
        <f t="shared" si="234"/>
        <v>-2.67</v>
      </c>
      <c r="M865" s="113">
        <f t="shared" si="235"/>
        <v>1998.4166666666663</v>
      </c>
      <c r="N865" s="52">
        <f t="shared" si="251"/>
        <v>14.030528727159085</v>
      </c>
      <c r="AA865" s="52">
        <v>199805</v>
      </c>
      <c r="AB865" s="52">
        <f t="shared" si="236"/>
        <v>-3.07</v>
      </c>
      <c r="AC865" s="52">
        <f t="shared" si="237"/>
        <v>-3.03</v>
      </c>
      <c r="AD865" s="52">
        <f t="shared" si="238"/>
        <v>0.49</v>
      </c>
      <c r="AE865" s="52">
        <f t="shared" si="239"/>
        <v>-7.73</v>
      </c>
      <c r="AF865" s="52">
        <f t="shared" si="240"/>
        <v>-2.9899999999999998</v>
      </c>
      <c r="AH865" s="52">
        <f t="shared" si="241"/>
        <v>0</v>
      </c>
      <c r="AI865" s="52">
        <f t="shared" si="242"/>
        <v>0</v>
      </c>
      <c r="AJ865" s="52">
        <f t="shared" si="243"/>
        <v>0</v>
      </c>
      <c r="AK865" s="52">
        <f t="shared" si="244"/>
        <v>0</v>
      </c>
      <c r="AL865" s="52">
        <f t="shared" si="245"/>
        <v>0</v>
      </c>
      <c r="AN865" s="52">
        <f t="shared" si="246"/>
        <v>0</v>
      </c>
      <c r="AO865" s="52">
        <f t="shared" si="247"/>
        <v>0</v>
      </c>
      <c r="AP865" s="52">
        <f t="shared" si="248"/>
        <v>0</v>
      </c>
      <c r="AQ865" s="52">
        <f t="shared" si="249"/>
        <v>0</v>
      </c>
      <c r="AR865" s="52">
        <f t="shared" si="250"/>
        <v>0</v>
      </c>
    </row>
    <row r="866" spans="1:44">
      <c r="A866" s="52">
        <v>199806</v>
      </c>
      <c r="B866" s="52">
        <v>0.68</v>
      </c>
      <c r="C866" s="52">
        <v>-0.88</v>
      </c>
      <c r="D866" s="52">
        <v>0.34</v>
      </c>
      <c r="E866" s="52">
        <v>5.79</v>
      </c>
      <c r="F866" s="52">
        <v>1.95</v>
      </c>
      <c r="G866" s="52">
        <v>1.79</v>
      </c>
      <c r="H866" s="52">
        <v>3.18</v>
      </c>
      <c r="I866" s="52">
        <v>-3.13</v>
      </c>
      <c r="J866" s="52">
        <v>-2.17</v>
      </c>
      <c r="K866" s="52">
        <v>0.41</v>
      </c>
      <c r="L866" s="52">
        <f t="shared" si="234"/>
        <v>3.5900000000000003</v>
      </c>
      <c r="M866" s="113">
        <f t="shared" si="235"/>
        <v>1998.4999999999995</v>
      </c>
      <c r="N866" s="52">
        <f t="shared" si="251"/>
        <v>13.902317334629046</v>
      </c>
      <c r="AA866" s="52">
        <v>199806</v>
      </c>
      <c r="AB866" s="52">
        <f t="shared" si="236"/>
        <v>3.18</v>
      </c>
      <c r="AC866" s="52">
        <f t="shared" si="237"/>
        <v>5.38</v>
      </c>
      <c r="AD866" s="52">
        <f t="shared" si="238"/>
        <v>1.3800000000000001</v>
      </c>
      <c r="AE866" s="52">
        <f t="shared" si="239"/>
        <v>0.27000000000000007</v>
      </c>
      <c r="AF866" s="52">
        <f t="shared" si="240"/>
        <v>-6.9999999999999951E-2</v>
      </c>
      <c r="AH866" s="52">
        <f t="shared" si="241"/>
        <v>0</v>
      </c>
      <c r="AI866" s="52">
        <f t="shared" si="242"/>
        <v>0</v>
      </c>
      <c r="AJ866" s="52">
        <f t="shared" si="243"/>
        <v>0</v>
      </c>
      <c r="AK866" s="52">
        <f t="shared" si="244"/>
        <v>0</v>
      </c>
      <c r="AL866" s="52">
        <f t="shared" si="245"/>
        <v>0</v>
      </c>
      <c r="AN866" s="52">
        <f t="shared" si="246"/>
        <v>0</v>
      </c>
      <c r="AO866" s="52">
        <f t="shared" si="247"/>
        <v>0</v>
      </c>
      <c r="AP866" s="52">
        <f t="shared" si="248"/>
        <v>0</v>
      </c>
      <c r="AQ866" s="52">
        <f t="shared" si="249"/>
        <v>0</v>
      </c>
      <c r="AR866" s="52">
        <f t="shared" si="250"/>
        <v>0</v>
      </c>
    </row>
    <row r="867" spans="1:44">
      <c r="A867" s="52">
        <v>199807</v>
      </c>
      <c r="B867" s="52">
        <v>-7.7</v>
      </c>
      <c r="C867" s="52">
        <v>-7.85</v>
      </c>
      <c r="D867" s="52">
        <v>-6.66</v>
      </c>
      <c r="E867" s="52">
        <v>-0.47</v>
      </c>
      <c r="F867" s="52">
        <v>-3.14</v>
      </c>
      <c r="G867" s="52">
        <v>-3.85</v>
      </c>
      <c r="H867" s="52">
        <v>-2.46</v>
      </c>
      <c r="I867" s="52">
        <v>-4.92</v>
      </c>
      <c r="J867" s="52">
        <v>-1.17</v>
      </c>
      <c r="K867" s="52">
        <v>0.4</v>
      </c>
      <c r="L867" s="52">
        <f t="shared" si="234"/>
        <v>-2.06</v>
      </c>
      <c r="M867" s="113">
        <f t="shared" si="235"/>
        <v>1998.5833333333328</v>
      </c>
      <c r="N867" s="52">
        <f t="shared" si="251"/>
        <v>13.090894823224549</v>
      </c>
      <c r="AA867" s="52">
        <v>199807</v>
      </c>
      <c r="AB867" s="52">
        <f t="shared" si="236"/>
        <v>-2.46</v>
      </c>
      <c r="AC867" s="52">
        <f t="shared" si="237"/>
        <v>-0.87</v>
      </c>
      <c r="AD867" s="52">
        <f t="shared" si="238"/>
        <v>-4.25</v>
      </c>
      <c r="AE867" s="52">
        <f t="shared" si="239"/>
        <v>-8.1</v>
      </c>
      <c r="AF867" s="52">
        <f t="shared" si="240"/>
        <v>-7.0600000000000005</v>
      </c>
      <c r="AH867" s="52">
        <f t="shared" si="241"/>
        <v>0</v>
      </c>
      <c r="AI867" s="52">
        <f t="shared" si="242"/>
        <v>0</v>
      </c>
      <c r="AJ867" s="52">
        <f t="shared" si="243"/>
        <v>0</v>
      </c>
      <c r="AK867" s="52">
        <f t="shared" si="244"/>
        <v>0</v>
      </c>
      <c r="AL867" s="52">
        <f t="shared" si="245"/>
        <v>0</v>
      </c>
      <c r="AN867" s="52">
        <f t="shared" si="246"/>
        <v>0</v>
      </c>
      <c r="AO867" s="52">
        <f t="shared" si="247"/>
        <v>0</v>
      </c>
      <c r="AP867" s="52">
        <f t="shared" si="248"/>
        <v>0</v>
      </c>
      <c r="AQ867" s="52">
        <f t="shared" si="249"/>
        <v>0</v>
      </c>
      <c r="AR867" s="52">
        <f t="shared" si="250"/>
        <v>0</v>
      </c>
    </row>
    <row r="868" spans="1:44">
      <c r="A868" s="52">
        <v>199808</v>
      </c>
      <c r="B868" s="52">
        <v>-24.36</v>
      </c>
      <c r="C868" s="52">
        <v>-18.87</v>
      </c>
      <c r="D868" s="52">
        <v>-17.23</v>
      </c>
      <c r="E868" s="52">
        <v>-14.61</v>
      </c>
      <c r="F868" s="52">
        <v>-17.25</v>
      </c>
      <c r="G868" s="52">
        <v>-11.39</v>
      </c>
      <c r="H868" s="52">
        <v>-16.079999999999998</v>
      </c>
      <c r="I868" s="52">
        <v>-5.74</v>
      </c>
      <c r="J868" s="52">
        <v>5.17</v>
      </c>
      <c r="K868" s="52">
        <v>0.43</v>
      </c>
      <c r="L868" s="52">
        <f t="shared" si="234"/>
        <v>-15.649999999999999</v>
      </c>
      <c r="M868" s="113">
        <f t="shared" si="235"/>
        <v>1998.6666666666661</v>
      </c>
      <c r="N868" s="52">
        <f t="shared" si="251"/>
        <v>21.161040316409945</v>
      </c>
      <c r="AA868" s="52">
        <v>199808</v>
      </c>
      <c r="AB868" s="52">
        <f t="shared" si="236"/>
        <v>-16.079999999999998</v>
      </c>
      <c r="AC868" s="52">
        <f t="shared" si="237"/>
        <v>-15.04</v>
      </c>
      <c r="AD868" s="52">
        <f t="shared" si="238"/>
        <v>-11.82</v>
      </c>
      <c r="AE868" s="52">
        <f t="shared" si="239"/>
        <v>-24.79</v>
      </c>
      <c r="AF868" s="52">
        <f t="shared" si="240"/>
        <v>-17.66</v>
      </c>
      <c r="AH868" s="52">
        <f t="shared" si="241"/>
        <v>-16.079999999999998</v>
      </c>
      <c r="AI868" s="52">
        <f t="shared" si="242"/>
        <v>-15.04</v>
      </c>
      <c r="AJ868" s="52">
        <f t="shared" si="243"/>
        <v>0</v>
      </c>
      <c r="AK868" s="52">
        <f t="shared" si="244"/>
        <v>-24.79</v>
      </c>
      <c r="AL868" s="52">
        <f t="shared" si="245"/>
        <v>0</v>
      </c>
      <c r="AN868" s="52">
        <f t="shared" si="246"/>
        <v>-16.079999999999998</v>
      </c>
      <c r="AO868" s="52">
        <f t="shared" si="247"/>
        <v>-15.04</v>
      </c>
      <c r="AP868" s="52">
        <f t="shared" si="248"/>
        <v>0</v>
      </c>
      <c r="AQ868" s="52">
        <f t="shared" si="249"/>
        <v>-24.79</v>
      </c>
      <c r="AR868" s="52">
        <f t="shared" si="250"/>
        <v>-17.66</v>
      </c>
    </row>
    <row r="869" spans="1:44">
      <c r="A869" s="52">
        <v>199809</v>
      </c>
      <c r="B869" s="52">
        <v>8.68</v>
      </c>
      <c r="C869" s="52">
        <v>5.47</v>
      </c>
      <c r="D869" s="52">
        <v>2.82</v>
      </c>
      <c r="E869" s="52">
        <v>7.68</v>
      </c>
      <c r="F869" s="52">
        <v>3.95</v>
      </c>
      <c r="G869" s="52">
        <v>5.93</v>
      </c>
      <c r="H869" s="52">
        <v>6.15</v>
      </c>
      <c r="I869" s="52">
        <v>-0.2</v>
      </c>
      <c r="J869" s="52">
        <v>-3.8</v>
      </c>
      <c r="K869" s="52">
        <v>0.46</v>
      </c>
      <c r="L869" s="52">
        <f t="shared" si="234"/>
        <v>6.61</v>
      </c>
      <c r="M869" s="113">
        <f t="shared" si="235"/>
        <v>1998.7499999999993</v>
      </c>
      <c r="N869" s="52">
        <f t="shared" si="251"/>
        <v>21.395203158227265</v>
      </c>
      <c r="AA869" s="52">
        <v>199809</v>
      </c>
      <c r="AB869" s="52">
        <f t="shared" si="236"/>
        <v>6.15</v>
      </c>
      <c r="AC869" s="52">
        <f t="shared" si="237"/>
        <v>7.22</v>
      </c>
      <c r="AD869" s="52">
        <f t="shared" si="238"/>
        <v>5.47</v>
      </c>
      <c r="AE869" s="52">
        <f t="shared" si="239"/>
        <v>8.2199999999999989</v>
      </c>
      <c r="AF869" s="52">
        <f t="shared" si="240"/>
        <v>2.36</v>
      </c>
      <c r="AH869" s="52">
        <f t="shared" si="241"/>
        <v>0</v>
      </c>
      <c r="AI869" s="52">
        <f t="shared" si="242"/>
        <v>0</v>
      </c>
      <c r="AJ869" s="52">
        <f t="shared" si="243"/>
        <v>0</v>
      </c>
      <c r="AK869" s="52">
        <f t="shared" si="244"/>
        <v>0</v>
      </c>
      <c r="AL869" s="52">
        <f t="shared" si="245"/>
        <v>0</v>
      </c>
      <c r="AN869" s="52">
        <f t="shared" si="246"/>
        <v>0</v>
      </c>
      <c r="AO869" s="52">
        <f t="shared" si="247"/>
        <v>0</v>
      </c>
      <c r="AP869" s="52">
        <f t="shared" si="248"/>
        <v>0</v>
      </c>
      <c r="AQ869" s="52">
        <f t="shared" si="249"/>
        <v>0</v>
      </c>
      <c r="AR869" s="52">
        <f t="shared" si="250"/>
        <v>0</v>
      </c>
    </row>
    <row r="870" spans="1:44">
      <c r="A870" s="52">
        <v>199810</v>
      </c>
      <c r="B870" s="52">
        <v>4.8099999999999996</v>
      </c>
      <c r="C870" s="52">
        <v>3.68</v>
      </c>
      <c r="D870" s="52">
        <v>2.89</v>
      </c>
      <c r="E870" s="52">
        <v>8.2799999999999994</v>
      </c>
      <c r="F870" s="52">
        <v>7.85</v>
      </c>
      <c r="G870" s="52">
        <v>4.8499999999999996</v>
      </c>
      <c r="H870" s="52">
        <v>7.13</v>
      </c>
      <c r="I870" s="52">
        <v>-3.2</v>
      </c>
      <c r="J870" s="52">
        <v>-2.67</v>
      </c>
      <c r="K870" s="52">
        <v>0.32</v>
      </c>
      <c r="L870" s="52">
        <f t="shared" si="234"/>
        <v>7.45</v>
      </c>
      <c r="M870" s="113">
        <f t="shared" si="235"/>
        <v>1998.8333333333326</v>
      </c>
      <c r="N870" s="52">
        <f t="shared" si="251"/>
        <v>22.018885282659269</v>
      </c>
      <c r="AA870" s="52">
        <v>199810</v>
      </c>
      <c r="AB870" s="52">
        <f t="shared" si="236"/>
        <v>7.13</v>
      </c>
      <c r="AC870" s="52">
        <f t="shared" si="237"/>
        <v>7.9599999999999991</v>
      </c>
      <c r="AD870" s="52">
        <f t="shared" si="238"/>
        <v>4.5299999999999994</v>
      </c>
      <c r="AE870" s="52">
        <f t="shared" si="239"/>
        <v>4.4899999999999993</v>
      </c>
      <c r="AF870" s="52">
        <f t="shared" si="240"/>
        <v>2.5700000000000003</v>
      </c>
      <c r="AH870" s="52">
        <f t="shared" si="241"/>
        <v>0</v>
      </c>
      <c r="AI870" s="52">
        <f t="shared" si="242"/>
        <v>0</v>
      </c>
      <c r="AJ870" s="52">
        <f t="shared" si="243"/>
        <v>0</v>
      </c>
      <c r="AK870" s="52">
        <f t="shared" si="244"/>
        <v>0</v>
      </c>
      <c r="AL870" s="52">
        <f t="shared" si="245"/>
        <v>0</v>
      </c>
      <c r="AN870" s="52">
        <f t="shared" si="246"/>
        <v>0</v>
      </c>
      <c r="AO870" s="52">
        <f t="shared" si="247"/>
        <v>0</v>
      </c>
      <c r="AP870" s="52">
        <f t="shared" si="248"/>
        <v>0</v>
      </c>
      <c r="AQ870" s="52">
        <f t="shared" si="249"/>
        <v>0</v>
      </c>
      <c r="AR870" s="52">
        <f t="shared" si="250"/>
        <v>0</v>
      </c>
    </row>
    <row r="871" spans="1:44">
      <c r="A871" s="52">
        <v>199811</v>
      </c>
      <c r="B871" s="52">
        <v>9.16</v>
      </c>
      <c r="C871" s="52">
        <v>5.45</v>
      </c>
      <c r="D871" s="52">
        <v>5.47</v>
      </c>
      <c r="E871" s="52">
        <v>7.13</v>
      </c>
      <c r="F871" s="52">
        <v>5.7</v>
      </c>
      <c r="G871" s="52">
        <v>3.77</v>
      </c>
      <c r="H871" s="52">
        <v>6.1</v>
      </c>
      <c r="I871" s="52">
        <v>1.1599999999999999</v>
      </c>
      <c r="J871" s="52">
        <v>-3.52</v>
      </c>
      <c r="K871" s="52">
        <v>0.31</v>
      </c>
      <c r="L871" s="52">
        <f t="shared" si="234"/>
        <v>6.4099999999999993</v>
      </c>
      <c r="M871" s="113">
        <f t="shared" si="235"/>
        <v>1998.9166666666658</v>
      </c>
      <c r="N871" s="52">
        <f t="shared" si="251"/>
        <v>22.542098797179868</v>
      </c>
      <c r="AA871" s="52">
        <v>199811</v>
      </c>
      <c r="AB871" s="52">
        <f t="shared" si="236"/>
        <v>6.1</v>
      </c>
      <c r="AC871" s="52">
        <f t="shared" si="237"/>
        <v>6.82</v>
      </c>
      <c r="AD871" s="52">
        <f t="shared" si="238"/>
        <v>3.46</v>
      </c>
      <c r="AE871" s="52">
        <f t="shared" si="239"/>
        <v>8.85</v>
      </c>
      <c r="AF871" s="52">
        <f t="shared" si="240"/>
        <v>5.16</v>
      </c>
      <c r="AH871" s="52">
        <f t="shared" si="241"/>
        <v>0</v>
      </c>
      <c r="AI871" s="52">
        <f t="shared" si="242"/>
        <v>0</v>
      </c>
      <c r="AJ871" s="52">
        <f t="shared" si="243"/>
        <v>0</v>
      </c>
      <c r="AK871" s="52">
        <f t="shared" si="244"/>
        <v>0</v>
      </c>
      <c r="AL871" s="52">
        <f t="shared" si="245"/>
        <v>0</v>
      </c>
      <c r="AN871" s="52">
        <f t="shared" si="246"/>
        <v>0</v>
      </c>
      <c r="AO871" s="52">
        <f t="shared" si="247"/>
        <v>0</v>
      </c>
      <c r="AP871" s="52">
        <f t="shared" si="248"/>
        <v>0</v>
      </c>
      <c r="AQ871" s="52">
        <f t="shared" si="249"/>
        <v>0</v>
      </c>
      <c r="AR871" s="52">
        <f t="shared" si="250"/>
        <v>0</v>
      </c>
    </row>
    <row r="872" spans="1:44">
      <c r="A872" s="52">
        <v>199812</v>
      </c>
      <c r="B872" s="52">
        <v>6.62</v>
      </c>
      <c r="C872" s="52">
        <v>3.3</v>
      </c>
      <c r="D872" s="52">
        <v>2.82</v>
      </c>
      <c r="E872" s="52">
        <v>8.68</v>
      </c>
      <c r="F872" s="52">
        <v>1.86</v>
      </c>
      <c r="G872" s="52">
        <v>3.12</v>
      </c>
      <c r="H872" s="52">
        <v>6.16</v>
      </c>
      <c r="I872" s="52">
        <v>-0.31</v>
      </c>
      <c r="J872" s="52">
        <v>-4.68</v>
      </c>
      <c r="K872" s="52">
        <v>0.38</v>
      </c>
      <c r="L872" s="52">
        <f t="shared" si="234"/>
        <v>6.54</v>
      </c>
      <c r="M872" s="113">
        <f t="shared" si="235"/>
        <v>1998.9999999999991</v>
      </c>
      <c r="N872" s="52">
        <f t="shared" si="251"/>
        <v>23.073010600739078</v>
      </c>
      <c r="AA872" s="52">
        <v>199812</v>
      </c>
      <c r="AB872" s="52">
        <f t="shared" si="236"/>
        <v>6.16</v>
      </c>
      <c r="AC872" s="52">
        <f t="shared" si="237"/>
        <v>8.2999999999999989</v>
      </c>
      <c r="AD872" s="52">
        <f t="shared" si="238"/>
        <v>2.74</v>
      </c>
      <c r="AE872" s="52">
        <f t="shared" si="239"/>
        <v>6.24</v>
      </c>
      <c r="AF872" s="52">
        <f t="shared" si="240"/>
        <v>2.44</v>
      </c>
      <c r="AH872" s="52">
        <f t="shared" si="241"/>
        <v>0</v>
      </c>
      <c r="AI872" s="52">
        <f t="shared" si="242"/>
        <v>0</v>
      </c>
      <c r="AJ872" s="52">
        <f t="shared" si="243"/>
        <v>0</v>
      </c>
      <c r="AK872" s="52">
        <f t="shared" si="244"/>
        <v>0</v>
      </c>
      <c r="AL872" s="52">
        <f t="shared" si="245"/>
        <v>0</v>
      </c>
      <c r="AN872" s="52">
        <f t="shared" si="246"/>
        <v>0</v>
      </c>
      <c r="AO872" s="52">
        <f t="shared" si="247"/>
        <v>0</v>
      </c>
      <c r="AP872" s="52">
        <f t="shared" si="248"/>
        <v>0</v>
      </c>
      <c r="AQ872" s="52">
        <f t="shared" si="249"/>
        <v>0</v>
      </c>
      <c r="AR872" s="52">
        <f t="shared" si="250"/>
        <v>0</v>
      </c>
    </row>
    <row r="873" spans="1:44">
      <c r="A873" s="52">
        <v>199901</v>
      </c>
      <c r="B873" s="52">
        <v>4.87</v>
      </c>
      <c r="C873" s="52">
        <v>1.29</v>
      </c>
      <c r="D873" s="52">
        <v>0.42</v>
      </c>
      <c r="E873" s="52">
        <v>5.69</v>
      </c>
      <c r="F873" s="52">
        <v>-0.64</v>
      </c>
      <c r="G873" s="52">
        <v>-1.07</v>
      </c>
      <c r="H873" s="52">
        <v>3.5</v>
      </c>
      <c r="I873" s="52">
        <v>0.87</v>
      </c>
      <c r="J873" s="52">
        <v>-5.6</v>
      </c>
      <c r="K873" s="52">
        <v>0.35</v>
      </c>
      <c r="L873" s="52">
        <f t="shared" si="234"/>
        <v>3.85</v>
      </c>
      <c r="M873" s="113">
        <f t="shared" si="235"/>
        <v>1999.0833333333333</v>
      </c>
      <c r="N873" s="52">
        <f t="shared" si="251"/>
        <v>23.078883500645421</v>
      </c>
      <c r="AA873" s="52">
        <v>199901</v>
      </c>
      <c r="AB873" s="52">
        <f t="shared" si="236"/>
        <v>3.5</v>
      </c>
      <c r="AC873" s="52">
        <f t="shared" si="237"/>
        <v>5.3400000000000007</v>
      </c>
      <c r="AD873" s="52">
        <f t="shared" si="238"/>
        <v>-1.42</v>
      </c>
      <c r="AE873" s="52">
        <f t="shared" si="239"/>
        <v>4.5200000000000005</v>
      </c>
      <c r="AF873" s="52">
        <f t="shared" si="240"/>
        <v>7.0000000000000007E-2</v>
      </c>
      <c r="AH873" s="52">
        <f t="shared" si="241"/>
        <v>0</v>
      </c>
      <c r="AI873" s="52">
        <f t="shared" si="242"/>
        <v>0</v>
      </c>
      <c r="AJ873" s="52">
        <f t="shared" si="243"/>
        <v>0</v>
      </c>
      <c r="AK873" s="52">
        <f t="shared" si="244"/>
        <v>0</v>
      </c>
      <c r="AL873" s="52">
        <f t="shared" si="245"/>
        <v>0</v>
      </c>
      <c r="AN873" s="52">
        <f t="shared" si="246"/>
        <v>0</v>
      </c>
      <c r="AO873" s="52">
        <f t="shared" si="247"/>
        <v>0</v>
      </c>
      <c r="AP873" s="52">
        <f t="shared" si="248"/>
        <v>0</v>
      </c>
      <c r="AQ873" s="52">
        <f t="shared" si="249"/>
        <v>0</v>
      </c>
      <c r="AR873" s="52">
        <f t="shared" si="250"/>
        <v>0</v>
      </c>
    </row>
    <row r="874" spans="1:44">
      <c r="A874" s="52">
        <v>199902</v>
      </c>
      <c r="B874" s="52">
        <v>-9.27</v>
      </c>
      <c r="C874" s="52">
        <v>-6.93</v>
      </c>
      <c r="D874" s="52">
        <v>-8.18</v>
      </c>
      <c r="E874" s="52">
        <v>-4.21</v>
      </c>
      <c r="F874" s="52">
        <v>-1.35</v>
      </c>
      <c r="G874" s="52">
        <v>-2.0699999999999998</v>
      </c>
      <c r="H874" s="52">
        <v>-4.08</v>
      </c>
      <c r="I874" s="52">
        <v>-5.58</v>
      </c>
      <c r="J874" s="52">
        <v>1.62</v>
      </c>
      <c r="K874" s="52">
        <v>0.35</v>
      </c>
      <c r="L874" s="52">
        <f t="shared" si="234"/>
        <v>-3.73</v>
      </c>
      <c r="M874" s="113">
        <f t="shared" si="235"/>
        <v>1999.1666666666665</v>
      </c>
      <c r="N874" s="52">
        <f t="shared" si="251"/>
        <v>23.073412483556989</v>
      </c>
      <c r="AA874" s="52">
        <v>199902</v>
      </c>
      <c r="AB874" s="52">
        <f t="shared" si="236"/>
        <v>-4.08</v>
      </c>
      <c r="AC874" s="52">
        <f t="shared" si="237"/>
        <v>-4.5599999999999996</v>
      </c>
      <c r="AD874" s="52">
        <f t="shared" si="238"/>
        <v>-2.42</v>
      </c>
      <c r="AE874" s="52">
        <f t="shared" si="239"/>
        <v>-9.6199999999999992</v>
      </c>
      <c r="AF874" s="52">
        <f t="shared" si="240"/>
        <v>-8.5299999999999994</v>
      </c>
      <c r="AH874" s="52">
        <f t="shared" si="241"/>
        <v>0</v>
      </c>
      <c r="AI874" s="52">
        <f t="shared" si="242"/>
        <v>0</v>
      </c>
      <c r="AJ874" s="52">
        <f t="shared" si="243"/>
        <v>0</v>
      </c>
      <c r="AK874" s="52">
        <f t="shared" si="244"/>
        <v>0</v>
      </c>
      <c r="AL874" s="52">
        <f t="shared" si="245"/>
        <v>0</v>
      </c>
      <c r="AN874" s="52">
        <f t="shared" si="246"/>
        <v>0</v>
      </c>
      <c r="AO874" s="52">
        <f t="shared" si="247"/>
        <v>0</v>
      </c>
      <c r="AP874" s="52">
        <f t="shared" si="248"/>
        <v>0</v>
      </c>
      <c r="AQ874" s="52">
        <f t="shared" si="249"/>
        <v>0</v>
      </c>
      <c r="AR874" s="52">
        <f t="shared" si="250"/>
        <v>0</v>
      </c>
    </row>
    <row r="875" spans="1:44">
      <c r="A875" s="52">
        <v>199903</v>
      </c>
      <c r="B875" s="52">
        <v>-0.01</v>
      </c>
      <c r="C875" s="52">
        <v>0.28000000000000003</v>
      </c>
      <c r="D875" s="52">
        <v>-2.78</v>
      </c>
      <c r="E875" s="52">
        <v>4.22</v>
      </c>
      <c r="F875" s="52">
        <v>3.6</v>
      </c>
      <c r="G875" s="52">
        <v>1.2</v>
      </c>
      <c r="H875" s="52">
        <v>3.45</v>
      </c>
      <c r="I875" s="52">
        <v>-3.84</v>
      </c>
      <c r="J875" s="52">
        <v>-2.89</v>
      </c>
      <c r="K875" s="52">
        <v>0.43</v>
      </c>
      <c r="L875" s="52">
        <f t="shared" si="234"/>
        <v>3.8800000000000003</v>
      </c>
      <c r="M875" s="113">
        <f t="shared" si="235"/>
        <v>1999.2499999999998</v>
      </c>
      <c r="N875" s="52">
        <f t="shared" si="251"/>
        <v>22.876985457799364</v>
      </c>
      <c r="AA875" s="52">
        <v>199903</v>
      </c>
      <c r="AB875" s="52">
        <f t="shared" si="236"/>
        <v>3.45</v>
      </c>
      <c r="AC875" s="52">
        <f t="shared" si="237"/>
        <v>3.7899999999999996</v>
      </c>
      <c r="AD875" s="52">
        <f t="shared" si="238"/>
        <v>0.77</v>
      </c>
      <c r="AE875" s="52">
        <f t="shared" si="239"/>
        <v>-0.44</v>
      </c>
      <c r="AF875" s="52">
        <f t="shared" si="240"/>
        <v>-3.21</v>
      </c>
      <c r="AH875" s="52">
        <f t="shared" si="241"/>
        <v>0</v>
      </c>
      <c r="AI875" s="52">
        <f t="shared" si="242"/>
        <v>0</v>
      </c>
      <c r="AJ875" s="52">
        <f t="shared" si="243"/>
        <v>0</v>
      </c>
      <c r="AK875" s="52">
        <f t="shared" si="244"/>
        <v>0</v>
      </c>
      <c r="AL875" s="52">
        <f t="shared" si="245"/>
        <v>0</v>
      </c>
      <c r="AN875" s="52">
        <f t="shared" si="246"/>
        <v>0</v>
      </c>
      <c r="AO875" s="52">
        <f t="shared" si="247"/>
        <v>0</v>
      </c>
      <c r="AP875" s="52">
        <f t="shared" si="248"/>
        <v>0</v>
      </c>
      <c r="AQ875" s="52">
        <f t="shared" si="249"/>
        <v>0</v>
      </c>
      <c r="AR875" s="52">
        <f t="shared" si="250"/>
        <v>0</v>
      </c>
    </row>
    <row r="876" spans="1:44">
      <c r="A876" s="52">
        <v>199904</v>
      </c>
      <c r="B876" s="52">
        <v>10.23</v>
      </c>
      <c r="C876" s="52">
        <v>9.84</v>
      </c>
      <c r="D876" s="52">
        <v>8.7100000000000009</v>
      </c>
      <c r="E876" s="52">
        <v>1.73</v>
      </c>
      <c r="F876" s="52">
        <v>9.48</v>
      </c>
      <c r="G876" s="52">
        <v>7.98</v>
      </c>
      <c r="H876" s="52">
        <v>4.33</v>
      </c>
      <c r="I876" s="52">
        <v>3.2</v>
      </c>
      <c r="J876" s="52">
        <v>2.37</v>
      </c>
      <c r="K876" s="52">
        <v>0.37</v>
      </c>
      <c r="L876" s="52">
        <f t="shared" si="234"/>
        <v>4.7</v>
      </c>
      <c r="M876" s="113">
        <f t="shared" si="235"/>
        <v>1999.333333333333</v>
      </c>
      <c r="N876" s="52">
        <f t="shared" si="251"/>
        <v>23.130933833289131</v>
      </c>
      <c r="AA876" s="52">
        <v>199904</v>
      </c>
      <c r="AB876" s="52">
        <f t="shared" si="236"/>
        <v>4.33</v>
      </c>
      <c r="AC876" s="52">
        <f t="shared" si="237"/>
        <v>1.3599999999999999</v>
      </c>
      <c r="AD876" s="52">
        <f t="shared" si="238"/>
        <v>7.61</v>
      </c>
      <c r="AE876" s="52">
        <f t="shared" si="239"/>
        <v>9.8600000000000012</v>
      </c>
      <c r="AF876" s="52">
        <f t="shared" si="240"/>
        <v>8.3400000000000016</v>
      </c>
      <c r="AH876" s="52">
        <f t="shared" si="241"/>
        <v>0</v>
      </c>
      <c r="AI876" s="52">
        <f t="shared" si="242"/>
        <v>0</v>
      </c>
      <c r="AJ876" s="52">
        <f t="shared" si="243"/>
        <v>0</v>
      </c>
      <c r="AK876" s="52">
        <f t="shared" si="244"/>
        <v>0</v>
      </c>
      <c r="AL876" s="52">
        <f t="shared" si="245"/>
        <v>0</v>
      </c>
      <c r="AN876" s="52">
        <f t="shared" si="246"/>
        <v>0</v>
      </c>
      <c r="AO876" s="52">
        <f t="shared" si="247"/>
        <v>0</v>
      </c>
      <c r="AP876" s="52">
        <f t="shared" si="248"/>
        <v>0</v>
      </c>
      <c r="AQ876" s="52">
        <f t="shared" si="249"/>
        <v>0</v>
      </c>
      <c r="AR876" s="52">
        <f t="shared" si="250"/>
        <v>0</v>
      </c>
    </row>
    <row r="877" spans="1:44">
      <c r="A877" s="52">
        <v>199905</v>
      </c>
      <c r="B877" s="52">
        <v>1.45</v>
      </c>
      <c r="C877" s="52">
        <v>1.48</v>
      </c>
      <c r="D877" s="52">
        <v>4.4400000000000004</v>
      </c>
      <c r="E877" s="52">
        <v>-2.56</v>
      </c>
      <c r="F877" s="52">
        <v>-0.77</v>
      </c>
      <c r="G877" s="52">
        <v>-0.2</v>
      </c>
      <c r="H877" s="52">
        <v>-2.46</v>
      </c>
      <c r="I877" s="52">
        <v>3.63</v>
      </c>
      <c r="J877" s="52">
        <v>2.67</v>
      </c>
      <c r="K877" s="52">
        <v>0.34</v>
      </c>
      <c r="L877" s="52">
        <f t="shared" si="234"/>
        <v>-2.12</v>
      </c>
      <c r="M877" s="113">
        <f t="shared" si="235"/>
        <v>1999.4166666666663</v>
      </c>
      <c r="N877" s="52">
        <f t="shared" si="251"/>
        <v>23.016063955420346</v>
      </c>
      <c r="AA877" s="52">
        <v>199905</v>
      </c>
      <c r="AB877" s="52">
        <f t="shared" si="236"/>
        <v>-2.46</v>
      </c>
      <c r="AC877" s="52">
        <f t="shared" si="237"/>
        <v>-2.9</v>
      </c>
      <c r="AD877" s="52">
        <f t="shared" si="238"/>
        <v>-0.54</v>
      </c>
      <c r="AE877" s="52">
        <f t="shared" si="239"/>
        <v>1.1099999999999999</v>
      </c>
      <c r="AF877" s="52">
        <f t="shared" si="240"/>
        <v>4.1000000000000005</v>
      </c>
      <c r="AH877" s="52">
        <f t="shared" si="241"/>
        <v>0</v>
      </c>
      <c r="AI877" s="52">
        <f t="shared" si="242"/>
        <v>0</v>
      </c>
      <c r="AJ877" s="52">
        <f t="shared" si="243"/>
        <v>0</v>
      </c>
      <c r="AK877" s="52">
        <f t="shared" si="244"/>
        <v>0</v>
      </c>
      <c r="AL877" s="52">
        <f t="shared" si="245"/>
        <v>0</v>
      </c>
      <c r="AN877" s="52">
        <f t="shared" si="246"/>
        <v>0</v>
      </c>
      <c r="AO877" s="52">
        <f t="shared" si="247"/>
        <v>0</v>
      </c>
      <c r="AP877" s="52">
        <f t="shared" si="248"/>
        <v>0</v>
      </c>
      <c r="AQ877" s="52">
        <f t="shared" si="249"/>
        <v>0</v>
      </c>
      <c r="AR877" s="52">
        <f t="shared" si="250"/>
        <v>0</v>
      </c>
    </row>
    <row r="878" spans="1:44">
      <c r="A878" s="52">
        <v>199906</v>
      </c>
      <c r="B878" s="52">
        <v>6.49</v>
      </c>
      <c r="C878" s="52">
        <v>6.16</v>
      </c>
      <c r="D878" s="52">
        <v>6.07</v>
      </c>
      <c r="E878" s="52">
        <v>6.81</v>
      </c>
      <c r="F878" s="52">
        <v>2.63</v>
      </c>
      <c r="G878" s="52">
        <v>-1.1499999999999999</v>
      </c>
      <c r="H878" s="52">
        <v>4.7699999999999996</v>
      </c>
      <c r="I878" s="52">
        <v>3.48</v>
      </c>
      <c r="J878" s="52">
        <v>-4.1900000000000004</v>
      </c>
      <c r="K878" s="52">
        <v>0.4</v>
      </c>
      <c r="L878" s="52">
        <f t="shared" si="234"/>
        <v>5.17</v>
      </c>
      <c r="M878" s="113">
        <f t="shared" si="235"/>
        <v>1999.4999999999995</v>
      </c>
      <c r="N878" s="52">
        <f t="shared" si="251"/>
        <v>23.216067124456554</v>
      </c>
      <c r="AA878" s="52">
        <v>199906</v>
      </c>
      <c r="AB878" s="52">
        <f t="shared" si="236"/>
        <v>4.7699999999999996</v>
      </c>
      <c r="AC878" s="52">
        <f t="shared" si="237"/>
        <v>6.4099999999999993</v>
      </c>
      <c r="AD878" s="52">
        <f t="shared" si="238"/>
        <v>-1.5499999999999998</v>
      </c>
      <c r="AE878" s="52">
        <f t="shared" si="239"/>
        <v>6.09</v>
      </c>
      <c r="AF878" s="52">
        <f t="shared" si="240"/>
        <v>5.67</v>
      </c>
      <c r="AH878" s="52">
        <f t="shared" si="241"/>
        <v>0</v>
      </c>
      <c r="AI878" s="52">
        <f t="shared" si="242"/>
        <v>0</v>
      </c>
      <c r="AJ878" s="52">
        <f t="shared" si="243"/>
        <v>0</v>
      </c>
      <c r="AK878" s="52">
        <f t="shared" si="244"/>
        <v>0</v>
      </c>
      <c r="AL878" s="52">
        <f t="shared" si="245"/>
        <v>0</v>
      </c>
      <c r="AN878" s="52">
        <f t="shared" si="246"/>
        <v>0</v>
      </c>
      <c r="AO878" s="52">
        <f t="shared" si="247"/>
        <v>0</v>
      </c>
      <c r="AP878" s="52">
        <f t="shared" si="248"/>
        <v>0</v>
      </c>
      <c r="AQ878" s="52">
        <f t="shared" si="249"/>
        <v>0</v>
      </c>
      <c r="AR878" s="52">
        <f t="shared" si="250"/>
        <v>0</v>
      </c>
    </row>
    <row r="879" spans="1:44">
      <c r="A879" s="52">
        <v>199907</v>
      </c>
      <c r="B879" s="52">
        <v>-1.24</v>
      </c>
      <c r="C879" s="52">
        <v>-0.96</v>
      </c>
      <c r="D879" s="52">
        <v>-0.53</v>
      </c>
      <c r="E879" s="52">
        <v>-3.11</v>
      </c>
      <c r="F879" s="52">
        <v>-3.48</v>
      </c>
      <c r="G879" s="52">
        <v>-2.81</v>
      </c>
      <c r="H879" s="52">
        <v>-3.47</v>
      </c>
      <c r="I879" s="52">
        <v>2.2200000000000002</v>
      </c>
      <c r="J879" s="52">
        <v>0.5</v>
      </c>
      <c r="K879" s="52">
        <v>0.38</v>
      </c>
      <c r="L879" s="52">
        <f t="shared" si="234"/>
        <v>-3.0900000000000003</v>
      </c>
      <c r="M879" s="113">
        <f t="shared" si="235"/>
        <v>1999.5833333333328</v>
      </c>
      <c r="N879" s="52">
        <f t="shared" si="251"/>
        <v>23.419194148079786</v>
      </c>
      <c r="AA879" s="52">
        <v>199907</v>
      </c>
      <c r="AB879" s="52">
        <f t="shared" si="236"/>
        <v>-3.47</v>
      </c>
      <c r="AC879" s="52">
        <f t="shared" si="237"/>
        <v>-3.4899999999999998</v>
      </c>
      <c r="AD879" s="52">
        <f t="shared" si="238"/>
        <v>-3.19</v>
      </c>
      <c r="AE879" s="52">
        <f t="shared" si="239"/>
        <v>-1.62</v>
      </c>
      <c r="AF879" s="52">
        <f t="shared" si="240"/>
        <v>-0.91</v>
      </c>
      <c r="AH879" s="52">
        <f t="shared" si="241"/>
        <v>0</v>
      </c>
      <c r="AI879" s="52">
        <f t="shared" si="242"/>
        <v>0</v>
      </c>
      <c r="AJ879" s="52">
        <f t="shared" si="243"/>
        <v>0</v>
      </c>
      <c r="AK879" s="52">
        <f t="shared" si="244"/>
        <v>0</v>
      </c>
      <c r="AL879" s="52">
        <f t="shared" si="245"/>
        <v>0</v>
      </c>
      <c r="AN879" s="52">
        <f t="shared" si="246"/>
        <v>0</v>
      </c>
      <c r="AO879" s="52">
        <f t="shared" si="247"/>
        <v>0</v>
      </c>
      <c r="AP879" s="52">
        <f t="shared" si="248"/>
        <v>0</v>
      </c>
      <c r="AQ879" s="52">
        <f t="shared" si="249"/>
        <v>0</v>
      </c>
      <c r="AR879" s="52">
        <f t="shared" si="250"/>
        <v>0</v>
      </c>
    </row>
    <row r="880" spans="1:44">
      <c r="A880" s="52">
        <v>199908</v>
      </c>
      <c r="B880" s="52">
        <v>-3.05</v>
      </c>
      <c r="C880" s="52">
        <v>-3.08</v>
      </c>
      <c r="D880" s="52">
        <v>-2.9</v>
      </c>
      <c r="E880" s="52">
        <v>-0.28000000000000003</v>
      </c>
      <c r="F880" s="52">
        <v>-2.65</v>
      </c>
      <c r="G880" s="52">
        <v>-2.19</v>
      </c>
      <c r="H880" s="52">
        <v>-1.38</v>
      </c>
      <c r="I880" s="52">
        <v>-1.3</v>
      </c>
      <c r="J880" s="52">
        <v>-0.88</v>
      </c>
      <c r="K880" s="52">
        <v>0.39</v>
      </c>
      <c r="L880" s="52">
        <f t="shared" si="234"/>
        <v>-0.98999999999999988</v>
      </c>
      <c r="M880" s="113">
        <f t="shared" si="235"/>
        <v>1999.6666666666661</v>
      </c>
      <c r="N880" s="52">
        <f t="shared" si="251"/>
        <v>14.40110854318956</v>
      </c>
      <c r="AA880" s="52">
        <v>199908</v>
      </c>
      <c r="AB880" s="52">
        <f t="shared" si="236"/>
        <v>-1.38</v>
      </c>
      <c r="AC880" s="52">
        <f t="shared" si="237"/>
        <v>-0.67</v>
      </c>
      <c r="AD880" s="52">
        <f t="shared" si="238"/>
        <v>-2.58</v>
      </c>
      <c r="AE880" s="52">
        <f t="shared" si="239"/>
        <v>-3.44</v>
      </c>
      <c r="AF880" s="52">
        <f t="shared" si="240"/>
        <v>-3.29</v>
      </c>
      <c r="AH880" s="52">
        <f t="shared" si="241"/>
        <v>0</v>
      </c>
      <c r="AI880" s="52">
        <f t="shared" si="242"/>
        <v>0</v>
      </c>
      <c r="AJ880" s="52">
        <f t="shared" si="243"/>
        <v>0</v>
      </c>
      <c r="AK880" s="52">
        <f t="shared" si="244"/>
        <v>0</v>
      </c>
      <c r="AL880" s="52">
        <f t="shared" si="245"/>
        <v>0</v>
      </c>
      <c r="AN880" s="52">
        <f t="shared" si="246"/>
        <v>0</v>
      </c>
      <c r="AO880" s="52">
        <f t="shared" si="247"/>
        <v>0</v>
      </c>
      <c r="AP880" s="52">
        <f t="shared" si="248"/>
        <v>0</v>
      </c>
      <c r="AQ880" s="52">
        <f t="shared" si="249"/>
        <v>0</v>
      </c>
      <c r="AR880" s="52">
        <f t="shared" si="250"/>
        <v>0</v>
      </c>
    </row>
    <row r="881" spans="1:44">
      <c r="A881" s="52">
        <v>199909</v>
      </c>
      <c r="B881" s="52">
        <v>0.65</v>
      </c>
      <c r="C881" s="52">
        <v>-0.86</v>
      </c>
      <c r="D881" s="52">
        <v>-2.54</v>
      </c>
      <c r="E881" s="52">
        <v>-1.93</v>
      </c>
      <c r="F881" s="52">
        <v>-5.57</v>
      </c>
      <c r="G881" s="52">
        <v>-4.71</v>
      </c>
      <c r="H881" s="52">
        <v>-2.81</v>
      </c>
      <c r="I881" s="52">
        <v>3.15</v>
      </c>
      <c r="J881" s="52">
        <v>-2.99</v>
      </c>
      <c r="K881" s="52">
        <v>0.39</v>
      </c>
      <c r="L881" s="52">
        <f t="shared" si="234"/>
        <v>-2.42</v>
      </c>
      <c r="M881" s="113">
        <f t="shared" si="235"/>
        <v>1999.7499999999993</v>
      </c>
      <c r="N881" s="52">
        <f t="shared" si="251"/>
        <v>14.718871004134918</v>
      </c>
      <c r="AA881" s="52">
        <v>199909</v>
      </c>
      <c r="AB881" s="52">
        <f t="shared" si="236"/>
        <v>-2.81</v>
      </c>
      <c r="AC881" s="52">
        <f t="shared" si="237"/>
        <v>-2.3199999999999998</v>
      </c>
      <c r="AD881" s="52">
        <f t="shared" si="238"/>
        <v>-5.0999999999999996</v>
      </c>
      <c r="AE881" s="52">
        <f t="shared" si="239"/>
        <v>0.26</v>
      </c>
      <c r="AF881" s="52">
        <f t="shared" si="240"/>
        <v>-2.93</v>
      </c>
      <c r="AH881" s="52">
        <f t="shared" si="241"/>
        <v>0</v>
      </c>
      <c r="AI881" s="52">
        <f t="shared" si="242"/>
        <v>0</v>
      </c>
      <c r="AJ881" s="52">
        <f t="shared" si="243"/>
        <v>0</v>
      </c>
      <c r="AK881" s="52">
        <f t="shared" si="244"/>
        <v>0</v>
      </c>
      <c r="AL881" s="52">
        <f t="shared" si="245"/>
        <v>0</v>
      </c>
      <c r="AN881" s="52">
        <f t="shared" si="246"/>
        <v>0</v>
      </c>
      <c r="AO881" s="52">
        <f t="shared" si="247"/>
        <v>0</v>
      </c>
      <c r="AP881" s="52">
        <f t="shared" si="248"/>
        <v>0</v>
      </c>
      <c r="AQ881" s="52">
        <f t="shared" si="249"/>
        <v>0</v>
      </c>
      <c r="AR881" s="52">
        <f t="shared" si="250"/>
        <v>0</v>
      </c>
    </row>
    <row r="882" spans="1:44">
      <c r="A882" s="52">
        <v>199910</v>
      </c>
      <c r="B882" s="52">
        <v>0.82</v>
      </c>
      <c r="C882" s="52">
        <v>-0.6</v>
      </c>
      <c r="D882" s="52">
        <v>-3.13</v>
      </c>
      <c r="E882" s="52">
        <v>7.16</v>
      </c>
      <c r="F882" s="52">
        <v>5.66</v>
      </c>
      <c r="G882" s="52">
        <v>4.8499999999999996</v>
      </c>
      <c r="H882" s="52">
        <v>6.13</v>
      </c>
      <c r="I882" s="52">
        <v>-6.86</v>
      </c>
      <c r="J882" s="52">
        <v>-3.13</v>
      </c>
      <c r="K882" s="52">
        <v>0.39</v>
      </c>
      <c r="L882" s="52">
        <f t="shared" si="234"/>
        <v>6.52</v>
      </c>
      <c r="M882" s="113">
        <f t="shared" si="235"/>
        <v>1999.8333333333326</v>
      </c>
      <c r="N882" s="52">
        <f t="shared" si="251"/>
        <v>14.350979694146952</v>
      </c>
      <c r="AA882" s="52">
        <v>199910</v>
      </c>
      <c r="AB882" s="52">
        <f t="shared" si="236"/>
        <v>6.13</v>
      </c>
      <c r="AC882" s="52">
        <f t="shared" si="237"/>
        <v>6.7700000000000005</v>
      </c>
      <c r="AD882" s="52">
        <f t="shared" si="238"/>
        <v>4.46</v>
      </c>
      <c r="AE882" s="52">
        <f t="shared" si="239"/>
        <v>0.42999999999999994</v>
      </c>
      <c r="AF882" s="52">
        <f t="shared" si="240"/>
        <v>-3.52</v>
      </c>
      <c r="AH882" s="52">
        <f t="shared" si="241"/>
        <v>0</v>
      </c>
      <c r="AI882" s="52">
        <f t="shared" si="242"/>
        <v>0</v>
      </c>
      <c r="AJ882" s="52">
        <f t="shared" si="243"/>
        <v>0</v>
      </c>
      <c r="AK882" s="52">
        <f t="shared" si="244"/>
        <v>0</v>
      </c>
      <c r="AL882" s="52">
        <f t="shared" si="245"/>
        <v>0</v>
      </c>
      <c r="AN882" s="52">
        <f t="shared" si="246"/>
        <v>0</v>
      </c>
      <c r="AO882" s="52">
        <f t="shared" si="247"/>
        <v>0</v>
      </c>
      <c r="AP882" s="52">
        <f t="shared" si="248"/>
        <v>0</v>
      </c>
      <c r="AQ882" s="52">
        <f t="shared" si="249"/>
        <v>0</v>
      </c>
      <c r="AR882" s="52">
        <f t="shared" si="250"/>
        <v>0</v>
      </c>
    </row>
    <row r="883" spans="1:44">
      <c r="A883" s="52">
        <v>199911</v>
      </c>
      <c r="B883" s="52">
        <v>13.25</v>
      </c>
      <c r="C883" s="52">
        <v>6.18</v>
      </c>
      <c r="D883" s="52">
        <v>3.47</v>
      </c>
      <c r="E883" s="52">
        <v>4.18</v>
      </c>
      <c r="F883" s="52">
        <v>-3.11</v>
      </c>
      <c r="G883" s="52">
        <v>-2.06</v>
      </c>
      <c r="H883" s="52">
        <v>3.37</v>
      </c>
      <c r="I883" s="52">
        <v>7.96</v>
      </c>
      <c r="J883" s="52">
        <v>-8.01</v>
      </c>
      <c r="K883" s="52">
        <v>0.36</v>
      </c>
      <c r="L883" s="52">
        <f t="shared" si="234"/>
        <v>3.73</v>
      </c>
      <c r="M883" s="113">
        <f t="shared" si="235"/>
        <v>1999.9166666666658</v>
      </c>
      <c r="N883" s="52">
        <f t="shared" si="251"/>
        <v>13.679038708915183</v>
      </c>
      <c r="AA883" s="52">
        <v>199911</v>
      </c>
      <c r="AB883" s="52">
        <f t="shared" si="236"/>
        <v>3.37</v>
      </c>
      <c r="AC883" s="52">
        <f t="shared" si="237"/>
        <v>3.82</v>
      </c>
      <c r="AD883" s="52">
        <f t="shared" si="238"/>
        <v>-2.42</v>
      </c>
      <c r="AE883" s="52">
        <f t="shared" si="239"/>
        <v>12.89</v>
      </c>
      <c r="AF883" s="52">
        <f t="shared" si="240"/>
        <v>3.1100000000000003</v>
      </c>
      <c r="AH883" s="52">
        <f t="shared" si="241"/>
        <v>0</v>
      </c>
      <c r="AI883" s="52">
        <f t="shared" si="242"/>
        <v>0</v>
      </c>
      <c r="AJ883" s="52">
        <f t="shared" si="243"/>
        <v>0</v>
      </c>
      <c r="AK883" s="52">
        <f t="shared" si="244"/>
        <v>0</v>
      </c>
      <c r="AL883" s="52">
        <f t="shared" si="245"/>
        <v>0</v>
      </c>
      <c r="AN883" s="52">
        <f t="shared" si="246"/>
        <v>0</v>
      </c>
      <c r="AO883" s="52">
        <f t="shared" si="247"/>
        <v>0</v>
      </c>
      <c r="AP883" s="52">
        <f t="shared" si="248"/>
        <v>0</v>
      </c>
      <c r="AQ883" s="52">
        <f t="shared" si="249"/>
        <v>0</v>
      </c>
      <c r="AR883" s="52">
        <f t="shared" si="250"/>
        <v>0</v>
      </c>
    </row>
    <row r="884" spans="1:44">
      <c r="A884" s="52">
        <v>199912</v>
      </c>
      <c r="B884" s="52">
        <v>18.399999999999999</v>
      </c>
      <c r="C884" s="52">
        <v>8.2200000000000006</v>
      </c>
      <c r="D884" s="52">
        <v>5.92</v>
      </c>
      <c r="E884" s="52">
        <v>8.06</v>
      </c>
      <c r="F884" s="52">
        <v>1</v>
      </c>
      <c r="G884" s="52">
        <v>1.74</v>
      </c>
      <c r="H884" s="52">
        <v>7.72</v>
      </c>
      <c r="I884" s="52">
        <v>7.24</v>
      </c>
      <c r="J884" s="52">
        <v>-9.4</v>
      </c>
      <c r="K884" s="52">
        <v>0.44</v>
      </c>
      <c r="L884" s="52">
        <f t="shared" si="234"/>
        <v>8.16</v>
      </c>
      <c r="M884" s="113">
        <f t="shared" si="235"/>
        <v>1999.9999999999991</v>
      </c>
      <c r="N884" s="52">
        <f t="shared" si="251"/>
        <v>14.337002032249535</v>
      </c>
      <c r="AA884" s="52">
        <v>199912</v>
      </c>
      <c r="AB884" s="52">
        <f t="shared" si="236"/>
        <v>7.72</v>
      </c>
      <c r="AC884" s="52">
        <f t="shared" si="237"/>
        <v>7.62</v>
      </c>
      <c r="AD884" s="52">
        <f t="shared" si="238"/>
        <v>1.3</v>
      </c>
      <c r="AE884" s="52">
        <f t="shared" si="239"/>
        <v>17.959999999999997</v>
      </c>
      <c r="AF884" s="52">
        <f t="shared" si="240"/>
        <v>5.4799999999999995</v>
      </c>
      <c r="AH884" s="52">
        <f t="shared" si="241"/>
        <v>0</v>
      </c>
      <c r="AI884" s="52">
        <f t="shared" si="242"/>
        <v>0</v>
      </c>
      <c r="AJ884" s="52">
        <f t="shared" si="243"/>
        <v>0</v>
      </c>
      <c r="AK884" s="52">
        <f t="shared" si="244"/>
        <v>0</v>
      </c>
      <c r="AL884" s="52">
        <f t="shared" si="245"/>
        <v>0</v>
      </c>
      <c r="AN884" s="52">
        <f t="shared" si="246"/>
        <v>0</v>
      </c>
      <c r="AO884" s="52">
        <f t="shared" si="247"/>
        <v>0</v>
      </c>
      <c r="AP884" s="52">
        <f t="shared" si="248"/>
        <v>0</v>
      </c>
      <c r="AQ884" s="52">
        <f t="shared" si="249"/>
        <v>0</v>
      </c>
      <c r="AR884" s="52">
        <f t="shared" si="250"/>
        <v>0</v>
      </c>
    </row>
    <row r="885" spans="1:44">
      <c r="A885" s="52">
        <v>200001</v>
      </c>
      <c r="B885" s="52">
        <v>0.8</v>
      </c>
      <c r="C885" s="52">
        <v>-0.19</v>
      </c>
      <c r="D885" s="52">
        <v>-0.01</v>
      </c>
      <c r="E885" s="52">
        <v>-4.91</v>
      </c>
      <c r="F885" s="52">
        <v>-3.53</v>
      </c>
      <c r="G885" s="52">
        <v>-4</v>
      </c>
      <c r="H885" s="52">
        <v>-4.74</v>
      </c>
      <c r="I885" s="52">
        <v>4.3499999999999996</v>
      </c>
      <c r="J885" s="52">
        <v>0.06</v>
      </c>
      <c r="K885" s="52">
        <v>0.41</v>
      </c>
      <c r="L885" s="52">
        <f t="shared" si="234"/>
        <v>-4.33</v>
      </c>
      <c r="M885" s="113">
        <f t="shared" si="235"/>
        <v>2000.0833333333333</v>
      </c>
      <c r="N885" s="52">
        <f t="shared" si="251"/>
        <v>15.46266206646896</v>
      </c>
      <c r="AA885" s="52">
        <v>200001</v>
      </c>
      <c r="AB885" s="52">
        <f t="shared" si="236"/>
        <v>-4.74</v>
      </c>
      <c r="AC885" s="52">
        <f t="shared" si="237"/>
        <v>-5.32</v>
      </c>
      <c r="AD885" s="52">
        <f t="shared" si="238"/>
        <v>-4.41</v>
      </c>
      <c r="AE885" s="52">
        <f t="shared" si="239"/>
        <v>0.39000000000000007</v>
      </c>
      <c r="AF885" s="52">
        <f t="shared" si="240"/>
        <v>-0.42</v>
      </c>
      <c r="AH885" s="52">
        <f t="shared" si="241"/>
        <v>0</v>
      </c>
      <c r="AI885" s="52">
        <f t="shared" si="242"/>
        <v>0</v>
      </c>
      <c r="AJ885" s="52">
        <f t="shared" si="243"/>
        <v>0</v>
      </c>
      <c r="AK885" s="52">
        <f t="shared" si="244"/>
        <v>0</v>
      </c>
      <c r="AL885" s="52">
        <f t="shared" si="245"/>
        <v>0</v>
      </c>
      <c r="AN885" s="52">
        <f t="shared" si="246"/>
        <v>0</v>
      </c>
      <c r="AO885" s="52">
        <f t="shared" si="247"/>
        <v>0</v>
      </c>
      <c r="AP885" s="52">
        <f t="shared" si="248"/>
        <v>0</v>
      </c>
      <c r="AQ885" s="52">
        <f t="shared" si="249"/>
        <v>0</v>
      </c>
      <c r="AR885" s="52">
        <f t="shared" si="250"/>
        <v>0</v>
      </c>
    </row>
    <row r="886" spans="1:44">
      <c r="A886" s="52">
        <v>200002</v>
      </c>
      <c r="B886" s="52">
        <v>29.07</v>
      </c>
      <c r="C886" s="52">
        <v>14.49</v>
      </c>
      <c r="D886" s="52">
        <v>11.64</v>
      </c>
      <c r="E886" s="52">
        <v>1.41</v>
      </c>
      <c r="F886" s="52">
        <v>-5.78</v>
      </c>
      <c r="G886" s="52">
        <v>-7.38</v>
      </c>
      <c r="H886" s="52">
        <v>2.4500000000000002</v>
      </c>
      <c r="I886" s="52">
        <v>22.32</v>
      </c>
      <c r="J886" s="52">
        <v>-13.11</v>
      </c>
      <c r="K886" s="52">
        <v>0.43</v>
      </c>
      <c r="L886" s="52">
        <f t="shared" si="234"/>
        <v>2.8800000000000003</v>
      </c>
      <c r="M886" s="113">
        <f t="shared" si="235"/>
        <v>2000.1666666666665</v>
      </c>
      <c r="N886" s="52">
        <f t="shared" si="251"/>
        <v>14.517154742516929</v>
      </c>
      <c r="AA886" s="52">
        <v>200002</v>
      </c>
      <c r="AB886" s="52">
        <f t="shared" si="236"/>
        <v>2.4500000000000002</v>
      </c>
      <c r="AC886" s="52">
        <f t="shared" si="237"/>
        <v>0.98</v>
      </c>
      <c r="AD886" s="52">
        <f t="shared" si="238"/>
        <v>-7.81</v>
      </c>
      <c r="AE886" s="52">
        <f t="shared" si="239"/>
        <v>28.64</v>
      </c>
      <c r="AF886" s="52">
        <f t="shared" si="240"/>
        <v>11.21</v>
      </c>
      <c r="AH886" s="52">
        <f t="shared" si="241"/>
        <v>0</v>
      </c>
      <c r="AI886" s="52">
        <f t="shared" si="242"/>
        <v>0</v>
      </c>
      <c r="AJ886" s="52">
        <f t="shared" si="243"/>
        <v>0</v>
      </c>
      <c r="AK886" s="52">
        <f t="shared" si="244"/>
        <v>0</v>
      </c>
      <c r="AL886" s="52">
        <f t="shared" si="245"/>
        <v>0</v>
      </c>
      <c r="AN886" s="52">
        <f t="shared" si="246"/>
        <v>0</v>
      </c>
      <c r="AO886" s="52">
        <f t="shared" si="247"/>
        <v>0</v>
      </c>
      <c r="AP886" s="52">
        <f t="shared" si="248"/>
        <v>0</v>
      </c>
      <c r="AQ886" s="52">
        <f t="shared" si="249"/>
        <v>0</v>
      </c>
      <c r="AR886" s="52">
        <f t="shared" si="250"/>
        <v>0</v>
      </c>
    </row>
    <row r="887" spans="1:44">
      <c r="A887" s="52">
        <v>200003</v>
      </c>
      <c r="B887" s="52">
        <v>-14.02</v>
      </c>
      <c r="C887" s="52">
        <v>-2.67</v>
      </c>
      <c r="D887" s="52">
        <v>-1.24</v>
      </c>
      <c r="E887" s="52">
        <v>8.48</v>
      </c>
      <c r="F887" s="52">
        <v>12.01</v>
      </c>
      <c r="G887" s="52">
        <v>11.65</v>
      </c>
      <c r="H887" s="52">
        <v>5.2</v>
      </c>
      <c r="I887" s="52">
        <v>-16.7</v>
      </c>
      <c r="J887" s="52">
        <v>7.97</v>
      </c>
      <c r="K887" s="52">
        <v>0.47</v>
      </c>
      <c r="L887" s="52">
        <f t="shared" si="234"/>
        <v>5.67</v>
      </c>
      <c r="M887" s="113">
        <f t="shared" si="235"/>
        <v>2000.2499999999998</v>
      </c>
      <c r="N887" s="52">
        <f t="shared" si="251"/>
        <v>14.881511103623607</v>
      </c>
      <c r="AA887" s="52">
        <v>200003</v>
      </c>
      <c r="AB887" s="52">
        <f t="shared" si="236"/>
        <v>5.2</v>
      </c>
      <c r="AC887" s="52">
        <f t="shared" si="237"/>
        <v>8.01</v>
      </c>
      <c r="AD887" s="52">
        <f t="shared" si="238"/>
        <v>11.18</v>
      </c>
      <c r="AE887" s="52">
        <f t="shared" si="239"/>
        <v>-14.49</v>
      </c>
      <c r="AF887" s="52">
        <f t="shared" si="240"/>
        <v>-1.71</v>
      </c>
      <c r="AH887" s="52">
        <f t="shared" si="241"/>
        <v>0</v>
      </c>
      <c r="AI887" s="52">
        <f t="shared" si="242"/>
        <v>0</v>
      </c>
      <c r="AJ887" s="52">
        <f t="shared" si="243"/>
        <v>0</v>
      </c>
      <c r="AK887" s="52">
        <f t="shared" si="244"/>
        <v>0</v>
      </c>
      <c r="AL887" s="52">
        <f t="shared" si="245"/>
        <v>0</v>
      </c>
      <c r="AN887" s="52">
        <f t="shared" si="246"/>
        <v>0</v>
      </c>
      <c r="AO887" s="52">
        <f t="shared" si="247"/>
        <v>0</v>
      </c>
      <c r="AP887" s="52">
        <f t="shared" si="248"/>
        <v>0</v>
      </c>
      <c r="AQ887" s="52">
        <f t="shared" si="249"/>
        <v>0</v>
      </c>
      <c r="AR887" s="52">
        <f t="shared" si="250"/>
        <v>0</v>
      </c>
    </row>
    <row r="888" spans="1:44">
      <c r="A888" s="52">
        <v>200004</v>
      </c>
      <c r="B888" s="52">
        <v>-14.18</v>
      </c>
      <c r="C888" s="52">
        <v>-5.69</v>
      </c>
      <c r="D888" s="52">
        <v>-4.32</v>
      </c>
      <c r="E888" s="52">
        <v>-4.4400000000000004</v>
      </c>
      <c r="F888" s="52">
        <v>-0.4</v>
      </c>
      <c r="G888" s="52">
        <v>4.28</v>
      </c>
      <c r="H888" s="52">
        <v>-6.4</v>
      </c>
      <c r="I888" s="52">
        <v>-7.87</v>
      </c>
      <c r="J888" s="52">
        <v>9.2899999999999991</v>
      </c>
      <c r="K888" s="52">
        <v>0.46</v>
      </c>
      <c r="L888" s="52">
        <f t="shared" si="234"/>
        <v>-5.94</v>
      </c>
      <c r="M888" s="113">
        <f t="shared" si="235"/>
        <v>2000.333333333333</v>
      </c>
      <c r="N888" s="52">
        <f t="shared" si="251"/>
        <v>16.507722710625746</v>
      </c>
      <c r="AA888" s="52">
        <v>200004</v>
      </c>
      <c r="AB888" s="52">
        <f t="shared" si="236"/>
        <v>-6.4</v>
      </c>
      <c r="AC888" s="52">
        <f t="shared" si="237"/>
        <v>-4.9000000000000004</v>
      </c>
      <c r="AD888" s="52">
        <f t="shared" si="238"/>
        <v>3.8200000000000003</v>
      </c>
      <c r="AE888" s="52">
        <f t="shared" si="239"/>
        <v>-14.64</v>
      </c>
      <c r="AF888" s="52">
        <f t="shared" si="240"/>
        <v>-4.78</v>
      </c>
      <c r="AH888" s="52">
        <f t="shared" si="241"/>
        <v>0</v>
      </c>
      <c r="AI888" s="52">
        <f t="shared" si="242"/>
        <v>0</v>
      </c>
      <c r="AJ888" s="52">
        <f t="shared" si="243"/>
        <v>0</v>
      </c>
      <c r="AK888" s="52">
        <f t="shared" si="244"/>
        <v>0</v>
      </c>
      <c r="AL888" s="52">
        <f t="shared" si="245"/>
        <v>0</v>
      </c>
      <c r="AN888" s="52">
        <f t="shared" si="246"/>
        <v>0</v>
      </c>
      <c r="AO888" s="52">
        <f t="shared" si="247"/>
        <v>0</v>
      </c>
      <c r="AP888" s="52">
        <f t="shared" si="248"/>
        <v>0</v>
      </c>
      <c r="AQ888" s="52">
        <f t="shared" si="249"/>
        <v>0</v>
      </c>
      <c r="AR888" s="52">
        <f t="shared" si="250"/>
        <v>0</v>
      </c>
    </row>
    <row r="889" spans="1:44">
      <c r="A889" s="52">
        <v>200005</v>
      </c>
      <c r="B889" s="52">
        <v>-8.11</v>
      </c>
      <c r="C889" s="52">
        <v>-5.55</v>
      </c>
      <c r="D889" s="52">
        <v>-3.57</v>
      </c>
      <c r="E889" s="52">
        <v>-3.56</v>
      </c>
      <c r="F889" s="52">
        <v>1.86</v>
      </c>
      <c r="G889" s="52">
        <v>-0.37</v>
      </c>
      <c r="H889" s="52">
        <v>-4.42</v>
      </c>
      <c r="I889" s="52">
        <v>-5.05</v>
      </c>
      <c r="J889" s="52">
        <v>3.87</v>
      </c>
      <c r="K889" s="52">
        <v>0.5</v>
      </c>
      <c r="L889" s="52">
        <f t="shared" si="234"/>
        <v>-3.92</v>
      </c>
      <c r="M889" s="113">
        <f t="shared" si="235"/>
        <v>2000.4166666666663</v>
      </c>
      <c r="N889" s="52">
        <f t="shared" si="251"/>
        <v>17.025060672699254</v>
      </c>
      <c r="AA889" s="52">
        <v>200005</v>
      </c>
      <c r="AB889" s="52">
        <f t="shared" si="236"/>
        <v>-4.42</v>
      </c>
      <c r="AC889" s="52">
        <f t="shared" si="237"/>
        <v>-4.0600000000000005</v>
      </c>
      <c r="AD889" s="52">
        <f t="shared" si="238"/>
        <v>-0.87</v>
      </c>
      <c r="AE889" s="52">
        <f t="shared" si="239"/>
        <v>-8.61</v>
      </c>
      <c r="AF889" s="52">
        <f t="shared" si="240"/>
        <v>-4.07</v>
      </c>
      <c r="AH889" s="52">
        <f t="shared" si="241"/>
        <v>0</v>
      </c>
      <c r="AI889" s="52">
        <f t="shared" si="242"/>
        <v>0</v>
      </c>
      <c r="AJ889" s="52">
        <f t="shared" si="243"/>
        <v>0</v>
      </c>
      <c r="AK889" s="52">
        <f t="shared" si="244"/>
        <v>0</v>
      </c>
      <c r="AL889" s="52">
        <f t="shared" si="245"/>
        <v>0</v>
      </c>
      <c r="AN889" s="52">
        <f t="shared" si="246"/>
        <v>0</v>
      </c>
      <c r="AO889" s="52">
        <f t="shared" si="247"/>
        <v>0</v>
      </c>
      <c r="AP889" s="52">
        <f t="shared" si="248"/>
        <v>0</v>
      </c>
      <c r="AQ889" s="52">
        <f t="shared" si="249"/>
        <v>0</v>
      </c>
      <c r="AR889" s="52">
        <f t="shared" si="250"/>
        <v>0</v>
      </c>
    </row>
    <row r="890" spans="1:44">
      <c r="A890" s="52">
        <v>200006</v>
      </c>
      <c r="B890" s="52">
        <v>17.940000000000001</v>
      </c>
      <c r="C890" s="52">
        <v>8.7100000000000009</v>
      </c>
      <c r="D890" s="52">
        <v>8.1300000000000008</v>
      </c>
      <c r="E890" s="52">
        <v>5.01</v>
      </c>
      <c r="F890" s="52">
        <v>-5.86</v>
      </c>
      <c r="G890" s="52">
        <v>-5.53</v>
      </c>
      <c r="H890" s="52">
        <v>4.6399999999999997</v>
      </c>
      <c r="I890" s="52">
        <v>13.72</v>
      </c>
      <c r="J890" s="52">
        <v>-10.18</v>
      </c>
      <c r="K890" s="52">
        <v>0.4</v>
      </c>
      <c r="L890" s="52">
        <f t="shared" si="234"/>
        <v>5.04</v>
      </c>
      <c r="M890" s="113">
        <f t="shared" si="235"/>
        <v>2000.4999999999995</v>
      </c>
      <c r="N890" s="52">
        <f t="shared" si="251"/>
        <v>16.990243992041165</v>
      </c>
      <c r="AA890" s="52">
        <v>200006</v>
      </c>
      <c r="AB890" s="52">
        <f t="shared" si="236"/>
        <v>4.6399999999999997</v>
      </c>
      <c r="AC890" s="52">
        <f t="shared" si="237"/>
        <v>4.6099999999999994</v>
      </c>
      <c r="AD890" s="52">
        <f t="shared" si="238"/>
        <v>-5.9300000000000006</v>
      </c>
      <c r="AE890" s="52">
        <f t="shared" si="239"/>
        <v>17.540000000000003</v>
      </c>
      <c r="AF890" s="52">
        <f t="shared" si="240"/>
        <v>7.73</v>
      </c>
      <c r="AH890" s="52">
        <f t="shared" si="241"/>
        <v>0</v>
      </c>
      <c r="AI890" s="52">
        <f t="shared" si="242"/>
        <v>0</v>
      </c>
      <c r="AJ890" s="52">
        <f t="shared" si="243"/>
        <v>0</v>
      </c>
      <c r="AK890" s="52">
        <f t="shared" si="244"/>
        <v>0</v>
      </c>
      <c r="AL890" s="52">
        <f t="shared" si="245"/>
        <v>0</v>
      </c>
      <c r="AN890" s="52">
        <f t="shared" si="246"/>
        <v>0</v>
      </c>
      <c r="AO890" s="52">
        <f t="shared" si="247"/>
        <v>0</v>
      </c>
      <c r="AP890" s="52">
        <f t="shared" si="248"/>
        <v>0</v>
      </c>
      <c r="AQ890" s="52">
        <f t="shared" si="249"/>
        <v>0</v>
      </c>
      <c r="AR890" s="52">
        <f t="shared" si="250"/>
        <v>0</v>
      </c>
    </row>
    <row r="891" spans="1:44">
      <c r="A891" s="52">
        <v>200007</v>
      </c>
      <c r="B891" s="52">
        <v>-7.18</v>
      </c>
      <c r="C891" s="52">
        <v>1.45</v>
      </c>
      <c r="D891" s="52">
        <v>2.31</v>
      </c>
      <c r="E891" s="52">
        <v>-3.09</v>
      </c>
      <c r="F891" s="52">
        <v>3.4</v>
      </c>
      <c r="G891" s="52">
        <v>4.53</v>
      </c>
      <c r="H891" s="52">
        <v>-2.5099999999999998</v>
      </c>
      <c r="I891" s="52">
        <v>-2.76</v>
      </c>
      <c r="J891" s="52">
        <v>8.5500000000000007</v>
      </c>
      <c r="K891" s="52">
        <v>0.48</v>
      </c>
      <c r="L891" s="52">
        <f t="shared" si="234"/>
        <v>-2.0299999999999998</v>
      </c>
      <c r="M891" s="113">
        <f t="shared" si="235"/>
        <v>2000.5833333333328</v>
      </c>
      <c r="N891" s="52">
        <f t="shared" si="251"/>
        <v>16.769735456253542</v>
      </c>
      <c r="AA891" s="52">
        <v>200007</v>
      </c>
      <c r="AB891" s="52">
        <f t="shared" si="236"/>
        <v>-2.5099999999999998</v>
      </c>
      <c r="AC891" s="52">
        <f t="shared" si="237"/>
        <v>-3.57</v>
      </c>
      <c r="AD891" s="52">
        <f t="shared" si="238"/>
        <v>4.0500000000000007</v>
      </c>
      <c r="AE891" s="52">
        <f t="shared" si="239"/>
        <v>-7.66</v>
      </c>
      <c r="AF891" s="52">
        <f t="shared" si="240"/>
        <v>1.83</v>
      </c>
      <c r="AH891" s="52">
        <f t="shared" si="241"/>
        <v>0</v>
      </c>
      <c r="AI891" s="52">
        <f t="shared" si="242"/>
        <v>0</v>
      </c>
      <c r="AJ891" s="52">
        <f t="shared" si="243"/>
        <v>0</v>
      </c>
      <c r="AK891" s="52">
        <f t="shared" si="244"/>
        <v>0</v>
      </c>
      <c r="AL891" s="52">
        <f t="shared" si="245"/>
        <v>0</v>
      </c>
      <c r="AN891" s="52">
        <f t="shared" si="246"/>
        <v>0</v>
      </c>
      <c r="AO891" s="52">
        <f t="shared" si="247"/>
        <v>0</v>
      </c>
      <c r="AP891" s="52">
        <f t="shared" si="248"/>
        <v>0</v>
      </c>
      <c r="AQ891" s="52">
        <f t="shared" si="249"/>
        <v>0</v>
      </c>
      <c r="AR891" s="52">
        <f t="shared" si="250"/>
        <v>0</v>
      </c>
    </row>
    <row r="892" spans="1:44">
      <c r="A892" s="52">
        <v>200008</v>
      </c>
      <c r="B892" s="52">
        <v>8.51</v>
      </c>
      <c r="C892" s="52">
        <v>5.65</v>
      </c>
      <c r="D892" s="52">
        <v>6.24</v>
      </c>
      <c r="E892" s="52">
        <v>7.55</v>
      </c>
      <c r="F892" s="52">
        <v>8.44</v>
      </c>
      <c r="G892" s="52">
        <v>7.24</v>
      </c>
      <c r="H892" s="52">
        <v>7.03</v>
      </c>
      <c r="I892" s="52">
        <v>-0.94</v>
      </c>
      <c r="J892" s="52">
        <v>-1.29</v>
      </c>
      <c r="K892" s="52">
        <v>0.5</v>
      </c>
      <c r="L892" s="52">
        <f t="shared" si="234"/>
        <v>7.53</v>
      </c>
      <c r="M892" s="113">
        <f t="shared" si="235"/>
        <v>2000.6666666666661</v>
      </c>
      <c r="N892" s="52">
        <f t="shared" si="251"/>
        <v>17.763571508209509</v>
      </c>
      <c r="AA892" s="52">
        <v>200008</v>
      </c>
      <c r="AB892" s="52">
        <f t="shared" si="236"/>
        <v>7.03</v>
      </c>
      <c r="AC892" s="52">
        <f t="shared" si="237"/>
        <v>7.05</v>
      </c>
      <c r="AD892" s="52">
        <f t="shared" si="238"/>
        <v>6.74</v>
      </c>
      <c r="AE892" s="52">
        <f t="shared" si="239"/>
        <v>8.01</v>
      </c>
      <c r="AF892" s="52">
        <f t="shared" si="240"/>
        <v>5.74</v>
      </c>
      <c r="AH892" s="52">
        <f t="shared" si="241"/>
        <v>0</v>
      </c>
      <c r="AI892" s="52">
        <f t="shared" si="242"/>
        <v>0</v>
      </c>
      <c r="AJ892" s="52">
        <f t="shared" si="243"/>
        <v>0</v>
      </c>
      <c r="AK892" s="52">
        <f t="shared" si="244"/>
        <v>0</v>
      </c>
      <c r="AL892" s="52">
        <f t="shared" si="245"/>
        <v>0</v>
      </c>
      <c r="AN892" s="52">
        <f t="shared" si="246"/>
        <v>0</v>
      </c>
      <c r="AO892" s="52">
        <f t="shared" si="247"/>
        <v>0</v>
      </c>
      <c r="AP892" s="52">
        <f t="shared" si="248"/>
        <v>0</v>
      </c>
      <c r="AQ892" s="52">
        <f t="shared" si="249"/>
        <v>0</v>
      </c>
      <c r="AR892" s="52">
        <f t="shared" si="250"/>
        <v>0</v>
      </c>
    </row>
    <row r="893" spans="1:44">
      <c r="A893" s="52">
        <v>200009</v>
      </c>
      <c r="B893" s="52">
        <v>-7.1</v>
      </c>
      <c r="C893" s="52">
        <v>-0.25</v>
      </c>
      <c r="D893" s="52">
        <v>-1.1000000000000001</v>
      </c>
      <c r="E893" s="52">
        <v>-6.16</v>
      </c>
      <c r="F893" s="52">
        <v>2.04</v>
      </c>
      <c r="G893" s="52">
        <v>1.49</v>
      </c>
      <c r="H893" s="52">
        <v>-5.45</v>
      </c>
      <c r="I893" s="52">
        <v>-1.94</v>
      </c>
      <c r="J893" s="52">
        <v>6.82</v>
      </c>
      <c r="K893" s="52">
        <v>0.51</v>
      </c>
      <c r="L893" s="52">
        <f t="shared" si="234"/>
        <v>-4.9400000000000004</v>
      </c>
      <c r="M893" s="113">
        <f t="shared" si="235"/>
        <v>2000.7499999999993</v>
      </c>
      <c r="N893" s="52">
        <f t="shared" si="251"/>
        <v>18.606893150853335</v>
      </c>
      <c r="AA893" s="52">
        <v>200009</v>
      </c>
      <c r="AB893" s="52">
        <f t="shared" si="236"/>
        <v>-5.45</v>
      </c>
      <c r="AC893" s="52">
        <f t="shared" si="237"/>
        <v>-6.67</v>
      </c>
      <c r="AD893" s="52">
        <f t="shared" si="238"/>
        <v>0.98</v>
      </c>
      <c r="AE893" s="52">
        <f t="shared" si="239"/>
        <v>-7.6099999999999994</v>
      </c>
      <c r="AF893" s="52">
        <f t="shared" si="240"/>
        <v>-1.61</v>
      </c>
      <c r="AH893" s="52">
        <f t="shared" si="241"/>
        <v>0</v>
      </c>
      <c r="AI893" s="52">
        <f t="shared" si="242"/>
        <v>0</v>
      </c>
      <c r="AJ893" s="52">
        <f t="shared" si="243"/>
        <v>0</v>
      </c>
      <c r="AK893" s="52">
        <f t="shared" si="244"/>
        <v>0</v>
      </c>
      <c r="AL893" s="52">
        <f t="shared" si="245"/>
        <v>0</v>
      </c>
      <c r="AN893" s="52">
        <f t="shared" si="246"/>
        <v>0</v>
      </c>
      <c r="AO893" s="52">
        <f t="shared" si="247"/>
        <v>0</v>
      </c>
      <c r="AP893" s="52">
        <f t="shared" si="248"/>
        <v>0</v>
      </c>
      <c r="AQ893" s="52">
        <f t="shared" si="249"/>
        <v>0</v>
      </c>
      <c r="AR893" s="52">
        <f t="shared" si="250"/>
        <v>0</v>
      </c>
    </row>
    <row r="894" spans="1:44">
      <c r="A894" s="52">
        <v>200010</v>
      </c>
      <c r="B894" s="52">
        <v>-8.24</v>
      </c>
      <c r="C894" s="52">
        <v>-1.01</v>
      </c>
      <c r="D894" s="52">
        <v>-2.12</v>
      </c>
      <c r="E894" s="52">
        <v>-2.2799999999999998</v>
      </c>
      <c r="F894" s="52">
        <v>0.92</v>
      </c>
      <c r="G894" s="52">
        <v>1</v>
      </c>
      <c r="H894" s="52">
        <v>-2.76</v>
      </c>
      <c r="I894" s="52">
        <v>-3.67</v>
      </c>
      <c r="J894" s="52">
        <v>4.7</v>
      </c>
      <c r="K894" s="52">
        <v>0.56000000000000005</v>
      </c>
      <c r="L894" s="52">
        <f t="shared" si="234"/>
        <v>-2.1999999999999997</v>
      </c>
      <c r="M894" s="113">
        <f t="shared" si="235"/>
        <v>2000.8333333333326</v>
      </c>
      <c r="N894" s="52">
        <f t="shared" si="251"/>
        <v>18.094029904413723</v>
      </c>
      <c r="AA894" s="52">
        <v>200010</v>
      </c>
      <c r="AB894" s="52">
        <f t="shared" si="236"/>
        <v>-2.76</v>
      </c>
      <c r="AC894" s="52">
        <f t="shared" si="237"/>
        <v>-2.84</v>
      </c>
      <c r="AD894" s="52">
        <f t="shared" si="238"/>
        <v>0.43999999999999995</v>
      </c>
      <c r="AE894" s="52">
        <f t="shared" si="239"/>
        <v>-8.8000000000000007</v>
      </c>
      <c r="AF894" s="52">
        <f t="shared" si="240"/>
        <v>-2.68</v>
      </c>
      <c r="AH894" s="52">
        <f t="shared" si="241"/>
        <v>0</v>
      </c>
      <c r="AI894" s="52">
        <f t="shared" si="242"/>
        <v>0</v>
      </c>
      <c r="AJ894" s="52">
        <f t="shared" si="243"/>
        <v>0</v>
      </c>
      <c r="AK894" s="52">
        <f t="shared" si="244"/>
        <v>0</v>
      </c>
      <c r="AL894" s="52">
        <f t="shared" si="245"/>
        <v>0</v>
      </c>
      <c r="AN894" s="52">
        <f t="shared" si="246"/>
        <v>0</v>
      </c>
      <c r="AO894" s="52">
        <f t="shared" si="247"/>
        <v>0</v>
      </c>
      <c r="AP894" s="52">
        <f t="shared" si="248"/>
        <v>0</v>
      </c>
      <c r="AQ894" s="52">
        <f t="shared" si="249"/>
        <v>0</v>
      </c>
      <c r="AR894" s="52">
        <f t="shared" si="250"/>
        <v>0</v>
      </c>
    </row>
    <row r="895" spans="1:44">
      <c r="A895" s="52">
        <v>200011</v>
      </c>
      <c r="B895" s="52">
        <v>-16.2</v>
      </c>
      <c r="C895" s="52">
        <v>-4.3</v>
      </c>
      <c r="D895" s="52">
        <v>-2.58</v>
      </c>
      <c r="E895" s="52">
        <v>-10.84</v>
      </c>
      <c r="F895" s="52">
        <v>-3</v>
      </c>
      <c r="G895" s="52">
        <v>0.12</v>
      </c>
      <c r="H895" s="52">
        <v>-10.72</v>
      </c>
      <c r="I895" s="52">
        <v>-3.12</v>
      </c>
      <c r="J895" s="52">
        <v>12.29</v>
      </c>
      <c r="K895" s="52">
        <v>0.51</v>
      </c>
      <c r="L895" s="52">
        <f t="shared" si="234"/>
        <v>-10.210000000000001</v>
      </c>
      <c r="M895" s="113">
        <f t="shared" si="235"/>
        <v>2000.9166666666658</v>
      </c>
      <c r="N895" s="52">
        <f t="shared" si="251"/>
        <v>20.806306736179778</v>
      </c>
      <c r="AA895" s="52">
        <v>200011</v>
      </c>
      <c r="AB895" s="52">
        <f t="shared" si="236"/>
        <v>-10.72</v>
      </c>
      <c r="AC895" s="52">
        <f t="shared" si="237"/>
        <v>-11.35</v>
      </c>
      <c r="AD895" s="52">
        <f t="shared" si="238"/>
        <v>-0.39</v>
      </c>
      <c r="AE895" s="52">
        <f t="shared" si="239"/>
        <v>-16.71</v>
      </c>
      <c r="AF895" s="52">
        <f t="shared" si="240"/>
        <v>-3.09</v>
      </c>
      <c r="AH895" s="52">
        <f t="shared" si="241"/>
        <v>0</v>
      </c>
      <c r="AI895" s="52">
        <f t="shared" si="242"/>
        <v>0</v>
      </c>
      <c r="AJ895" s="52">
        <f t="shared" si="243"/>
        <v>0</v>
      </c>
      <c r="AK895" s="52">
        <f t="shared" si="244"/>
        <v>0</v>
      </c>
      <c r="AL895" s="52">
        <f t="shared" si="245"/>
        <v>0</v>
      </c>
      <c r="AN895" s="52">
        <f t="shared" si="246"/>
        <v>0</v>
      </c>
      <c r="AO895" s="52">
        <f t="shared" si="247"/>
        <v>-11.35</v>
      </c>
      <c r="AP895" s="52">
        <f t="shared" si="248"/>
        <v>0</v>
      </c>
      <c r="AQ895" s="52">
        <f t="shared" si="249"/>
        <v>0</v>
      </c>
      <c r="AR895" s="52">
        <f t="shared" si="250"/>
        <v>0</v>
      </c>
    </row>
    <row r="896" spans="1:44">
      <c r="A896" s="52">
        <v>200012</v>
      </c>
      <c r="B896" s="52">
        <v>2.71</v>
      </c>
      <c r="C896" s="52">
        <v>9.3800000000000008</v>
      </c>
      <c r="D896" s="52">
        <v>7.99</v>
      </c>
      <c r="E896" s="52">
        <v>-0.33</v>
      </c>
      <c r="F896" s="52">
        <v>9.2799999999999994</v>
      </c>
      <c r="G896" s="52">
        <v>6.62</v>
      </c>
      <c r="H896" s="52">
        <v>1.19</v>
      </c>
      <c r="I896" s="52">
        <v>1.5</v>
      </c>
      <c r="J896" s="52">
        <v>6.11</v>
      </c>
      <c r="K896" s="52">
        <v>0.5</v>
      </c>
      <c r="L896" s="52">
        <f t="shared" si="234"/>
        <v>1.69</v>
      </c>
      <c r="M896" s="113">
        <f t="shared" si="235"/>
        <v>2000.9999999999991</v>
      </c>
      <c r="N896" s="52">
        <f t="shared" si="251"/>
        <v>18.807687741501294</v>
      </c>
      <c r="AA896" s="52">
        <v>200012</v>
      </c>
      <c r="AB896" s="52">
        <f t="shared" si="236"/>
        <v>1.19</v>
      </c>
      <c r="AC896" s="52">
        <f t="shared" si="237"/>
        <v>-0.83000000000000007</v>
      </c>
      <c r="AD896" s="52">
        <f t="shared" si="238"/>
        <v>6.12</v>
      </c>
      <c r="AE896" s="52">
        <f t="shared" si="239"/>
        <v>2.21</v>
      </c>
      <c r="AF896" s="52">
        <f t="shared" si="240"/>
        <v>7.49</v>
      </c>
      <c r="AH896" s="52">
        <f t="shared" si="241"/>
        <v>0</v>
      </c>
      <c r="AI896" s="52">
        <f t="shared" si="242"/>
        <v>0</v>
      </c>
      <c r="AJ896" s="52">
        <f t="shared" si="243"/>
        <v>0</v>
      </c>
      <c r="AK896" s="52">
        <f t="shared" si="244"/>
        <v>0</v>
      </c>
      <c r="AL896" s="52">
        <f t="shared" si="245"/>
        <v>0</v>
      </c>
      <c r="AN896" s="52">
        <f t="shared" si="246"/>
        <v>0</v>
      </c>
      <c r="AO896" s="52">
        <f t="shared" si="247"/>
        <v>0</v>
      </c>
      <c r="AP896" s="52">
        <f t="shared" si="248"/>
        <v>0</v>
      </c>
      <c r="AQ896" s="52">
        <f t="shared" si="249"/>
        <v>0</v>
      </c>
      <c r="AR896" s="52">
        <f t="shared" si="250"/>
        <v>0</v>
      </c>
    </row>
    <row r="897" spans="1:44">
      <c r="A897" s="52">
        <v>200101</v>
      </c>
      <c r="B897" s="52">
        <v>12.55</v>
      </c>
      <c r="C897" s="52">
        <v>5.22</v>
      </c>
      <c r="D897" s="52">
        <v>6.65</v>
      </c>
      <c r="E897" s="52">
        <v>3.81</v>
      </c>
      <c r="F897" s="52">
        <v>0.97</v>
      </c>
      <c r="G897" s="52">
        <v>-1.61</v>
      </c>
      <c r="H897" s="52">
        <v>3.13</v>
      </c>
      <c r="I897" s="52">
        <v>7.08</v>
      </c>
      <c r="J897" s="52">
        <v>-5.66</v>
      </c>
      <c r="K897" s="52">
        <v>0.54</v>
      </c>
      <c r="L897" s="52">
        <f t="shared" si="234"/>
        <v>3.67</v>
      </c>
      <c r="M897" s="113">
        <f t="shared" si="235"/>
        <v>2001.0833333333333</v>
      </c>
      <c r="N897" s="52">
        <f t="shared" si="251"/>
        <v>18.917494548697508</v>
      </c>
      <c r="AA897" s="52">
        <v>200101</v>
      </c>
      <c r="AB897" s="52">
        <f t="shared" si="236"/>
        <v>3.13</v>
      </c>
      <c r="AC897" s="52">
        <f t="shared" si="237"/>
        <v>3.27</v>
      </c>
      <c r="AD897" s="52">
        <f t="shared" si="238"/>
        <v>-2.1500000000000004</v>
      </c>
      <c r="AE897" s="52">
        <f t="shared" si="239"/>
        <v>12.010000000000002</v>
      </c>
      <c r="AF897" s="52">
        <f t="shared" si="240"/>
        <v>6.11</v>
      </c>
      <c r="AH897" s="52">
        <f t="shared" si="241"/>
        <v>0</v>
      </c>
      <c r="AI897" s="52">
        <f t="shared" si="242"/>
        <v>0</v>
      </c>
      <c r="AJ897" s="52">
        <f t="shared" si="243"/>
        <v>0</v>
      </c>
      <c r="AK897" s="52">
        <f t="shared" si="244"/>
        <v>0</v>
      </c>
      <c r="AL897" s="52">
        <f t="shared" si="245"/>
        <v>0</v>
      </c>
      <c r="AN897" s="52">
        <f t="shared" si="246"/>
        <v>0</v>
      </c>
      <c r="AO897" s="52">
        <f t="shared" si="247"/>
        <v>0</v>
      </c>
      <c r="AP897" s="52">
        <f t="shared" si="248"/>
        <v>0</v>
      </c>
      <c r="AQ897" s="52">
        <f t="shared" si="249"/>
        <v>0</v>
      </c>
      <c r="AR897" s="52">
        <f t="shared" si="250"/>
        <v>0</v>
      </c>
    </row>
    <row r="898" spans="1:44">
      <c r="A898" s="52">
        <v>200102</v>
      </c>
      <c r="B898" s="52">
        <v>-12.28</v>
      </c>
      <c r="C898" s="52">
        <v>-0.54</v>
      </c>
      <c r="D898" s="52">
        <v>0.57999999999999996</v>
      </c>
      <c r="E898" s="52">
        <v>-11.61</v>
      </c>
      <c r="F898" s="52">
        <v>-0.45</v>
      </c>
      <c r="G898" s="52">
        <v>3.34</v>
      </c>
      <c r="H898" s="52">
        <v>-10.050000000000001</v>
      </c>
      <c r="I898" s="52">
        <v>-1.17</v>
      </c>
      <c r="J898" s="52">
        <v>13.91</v>
      </c>
      <c r="K898" s="52">
        <v>0.38</v>
      </c>
      <c r="L898" s="52">
        <f t="shared" si="234"/>
        <v>-9.67</v>
      </c>
      <c r="M898" s="113">
        <f t="shared" si="235"/>
        <v>2001.1666666666665</v>
      </c>
      <c r="N898" s="52">
        <f t="shared" si="251"/>
        <v>20.681211499593271</v>
      </c>
      <c r="AA898" s="52">
        <v>200102</v>
      </c>
      <c r="AB898" s="52">
        <f t="shared" si="236"/>
        <v>-10.050000000000001</v>
      </c>
      <c r="AC898" s="52">
        <f t="shared" si="237"/>
        <v>-11.99</v>
      </c>
      <c r="AD898" s="52">
        <f t="shared" si="238"/>
        <v>2.96</v>
      </c>
      <c r="AE898" s="52">
        <f t="shared" si="239"/>
        <v>-12.66</v>
      </c>
      <c r="AF898" s="52">
        <f t="shared" si="240"/>
        <v>0.19999999999999996</v>
      </c>
      <c r="AH898" s="52">
        <f t="shared" si="241"/>
        <v>0</v>
      </c>
      <c r="AI898" s="52">
        <f t="shared" si="242"/>
        <v>0</v>
      </c>
      <c r="AJ898" s="52">
        <f t="shared" si="243"/>
        <v>0</v>
      </c>
      <c r="AK898" s="52">
        <f t="shared" si="244"/>
        <v>0</v>
      </c>
      <c r="AL898" s="52">
        <f t="shared" si="245"/>
        <v>0</v>
      </c>
      <c r="AN898" s="52">
        <f t="shared" si="246"/>
        <v>0</v>
      </c>
      <c r="AO898" s="52">
        <f t="shared" si="247"/>
        <v>-11.99</v>
      </c>
      <c r="AP898" s="52">
        <f t="shared" si="248"/>
        <v>0</v>
      </c>
      <c r="AQ898" s="52">
        <f t="shared" si="249"/>
        <v>0</v>
      </c>
      <c r="AR898" s="52">
        <f t="shared" si="250"/>
        <v>0</v>
      </c>
    </row>
    <row r="899" spans="1:44">
      <c r="A899" s="52">
        <v>200103</v>
      </c>
      <c r="B899" s="52">
        <v>-7.34</v>
      </c>
      <c r="C899" s="52">
        <v>-1.24</v>
      </c>
      <c r="D899" s="52">
        <v>-1.43</v>
      </c>
      <c r="E899" s="52">
        <v>-8.18</v>
      </c>
      <c r="F899" s="52">
        <v>-1.78</v>
      </c>
      <c r="G899" s="52">
        <v>-1.66</v>
      </c>
      <c r="H899" s="52">
        <v>-7.26</v>
      </c>
      <c r="I899" s="52">
        <v>0.54</v>
      </c>
      <c r="J899" s="52">
        <v>6.22</v>
      </c>
      <c r="K899" s="52">
        <v>0.42</v>
      </c>
      <c r="L899" s="52">
        <f t="shared" ref="L899:L962" si="252">H899+K899</f>
        <v>-6.84</v>
      </c>
      <c r="M899" s="113">
        <f t="shared" ref="M899:M962" si="253">INT(A899/100)+ (A899/100-INT(A899/100))/0.12</f>
        <v>2001.2499999999998</v>
      </c>
      <c r="N899" s="52">
        <f t="shared" si="251"/>
        <v>19.843219130336319</v>
      </c>
      <c r="AA899" s="52">
        <v>200103</v>
      </c>
      <c r="AB899" s="52">
        <f t="shared" ref="AB899:AB962" si="254">H899</f>
        <v>-7.26</v>
      </c>
      <c r="AC899" s="52">
        <f t="shared" ref="AC899:AC962" si="255">E899-$K899</f>
        <v>-8.6</v>
      </c>
      <c r="AD899" s="52">
        <f t="shared" ref="AD899:AD962" si="256">G899-$K899</f>
        <v>-2.08</v>
      </c>
      <c r="AE899" s="52">
        <f t="shared" ref="AE899:AE962" si="257">B899-$K899</f>
        <v>-7.76</v>
      </c>
      <c r="AF899" s="52">
        <f t="shared" ref="AF899:AF962" si="258">D899-$K899</f>
        <v>-1.8499999999999999</v>
      </c>
      <c r="AH899" s="52">
        <f t="shared" ref="AH899:AH962" si="259">IF(AB899&lt;=AB$1093,AB899,0)</f>
        <v>0</v>
      </c>
      <c r="AI899" s="52">
        <f t="shared" ref="AI899:AI962" si="260">IF(AC899&lt;=AC$1093,AC899,0)</f>
        <v>0</v>
      </c>
      <c r="AJ899" s="52">
        <f t="shared" ref="AJ899:AJ962" si="261">IF(AD899&lt;=AD$1093,AD899,0)</f>
        <v>0</v>
      </c>
      <c r="AK899" s="52">
        <f t="shared" ref="AK899:AK962" si="262">IF(AE899&lt;=AE$1093,AE899,0)</f>
        <v>0</v>
      </c>
      <c r="AL899" s="52">
        <f t="shared" ref="AL899:AL962" si="263">IF(AF899&lt;=AF$1093,AF899,0)</f>
        <v>0</v>
      </c>
      <c r="AN899" s="52">
        <f t="shared" ref="AN899:AN962" si="264">IF(AB899&lt;=AB$1094,AB899,0)</f>
        <v>0</v>
      </c>
      <c r="AO899" s="52">
        <f t="shared" ref="AO899:AO962" si="265">IF(AC899&lt;=AC$1094,AC899,0)</f>
        <v>0</v>
      </c>
      <c r="AP899" s="52">
        <f t="shared" ref="AP899:AP962" si="266">IF(AD899&lt;=AD$1094,AD899,0)</f>
        <v>0</v>
      </c>
      <c r="AQ899" s="52">
        <f t="shared" ref="AQ899:AQ962" si="267">IF(AE899&lt;=AE$1094,AE899,0)</f>
        <v>0</v>
      </c>
      <c r="AR899" s="52">
        <f t="shared" ref="AR899:AR962" si="268">IF(AF899&lt;=AF$1094,AF899,0)</f>
        <v>0</v>
      </c>
    </row>
    <row r="900" spans="1:44">
      <c r="A900" s="52">
        <v>200104</v>
      </c>
      <c r="B900" s="52">
        <v>10.199999999999999</v>
      </c>
      <c r="C900" s="52">
        <v>4.88</v>
      </c>
      <c r="D900" s="52">
        <v>5.16</v>
      </c>
      <c r="E900" s="52">
        <v>8.99</v>
      </c>
      <c r="F900" s="52">
        <v>5.27</v>
      </c>
      <c r="G900" s="52">
        <v>5.27</v>
      </c>
      <c r="H900" s="52">
        <v>7.94</v>
      </c>
      <c r="I900" s="52">
        <v>0.24</v>
      </c>
      <c r="J900" s="52">
        <v>-4.38</v>
      </c>
      <c r="K900" s="52">
        <v>0.39</v>
      </c>
      <c r="L900" s="52">
        <f t="shared" si="252"/>
        <v>8.33</v>
      </c>
      <c r="M900" s="113">
        <f t="shared" si="253"/>
        <v>2001.333333333333</v>
      </c>
      <c r="N900" s="52">
        <f t="shared" si="251"/>
        <v>22.061337633557446</v>
      </c>
      <c r="AA900" s="52">
        <v>200104</v>
      </c>
      <c r="AB900" s="52">
        <f t="shared" si="254"/>
        <v>7.94</v>
      </c>
      <c r="AC900" s="52">
        <f t="shared" si="255"/>
        <v>8.6</v>
      </c>
      <c r="AD900" s="52">
        <f t="shared" si="256"/>
        <v>4.88</v>
      </c>
      <c r="AE900" s="52">
        <f t="shared" si="257"/>
        <v>9.8099999999999987</v>
      </c>
      <c r="AF900" s="52">
        <f t="shared" si="258"/>
        <v>4.7700000000000005</v>
      </c>
      <c r="AH900" s="52">
        <f t="shared" si="259"/>
        <v>0</v>
      </c>
      <c r="AI900" s="52">
        <f t="shared" si="260"/>
        <v>0</v>
      </c>
      <c r="AJ900" s="52">
        <f t="shared" si="261"/>
        <v>0</v>
      </c>
      <c r="AK900" s="52">
        <f t="shared" si="262"/>
        <v>0</v>
      </c>
      <c r="AL900" s="52">
        <f t="shared" si="263"/>
        <v>0</v>
      </c>
      <c r="AN900" s="52">
        <f t="shared" si="264"/>
        <v>0</v>
      </c>
      <c r="AO900" s="52">
        <f t="shared" si="265"/>
        <v>0</v>
      </c>
      <c r="AP900" s="52">
        <f t="shared" si="266"/>
        <v>0</v>
      </c>
      <c r="AQ900" s="52">
        <f t="shared" si="267"/>
        <v>0</v>
      </c>
      <c r="AR900" s="52">
        <f t="shared" si="268"/>
        <v>0</v>
      </c>
    </row>
    <row r="901" spans="1:44">
      <c r="A901" s="52">
        <v>200105</v>
      </c>
      <c r="B901" s="52">
        <v>4.13</v>
      </c>
      <c r="C901" s="52">
        <v>4.41</v>
      </c>
      <c r="D901" s="52">
        <v>6.57</v>
      </c>
      <c r="E901" s="52">
        <v>0.41</v>
      </c>
      <c r="F901" s="52">
        <v>1.92</v>
      </c>
      <c r="G901" s="52">
        <v>3.63</v>
      </c>
      <c r="H901" s="52">
        <v>0.72</v>
      </c>
      <c r="I901" s="52">
        <v>3.05</v>
      </c>
      <c r="J901" s="52">
        <v>2.83</v>
      </c>
      <c r="K901" s="52">
        <v>0.32</v>
      </c>
      <c r="L901" s="52">
        <f t="shared" si="252"/>
        <v>1.04</v>
      </c>
      <c r="M901" s="113">
        <f t="shared" si="253"/>
        <v>2001.4166666666663</v>
      </c>
      <c r="N901" s="52">
        <f t="shared" si="251"/>
        <v>21.943896231485006</v>
      </c>
      <c r="AA901" s="52">
        <v>200105</v>
      </c>
      <c r="AB901" s="52">
        <f t="shared" si="254"/>
        <v>0.72</v>
      </c>
      <c r="AC901" s="52">
        <f t="shared" si="255"/>
        <v>8.9999999999999969E-2</v>
      </c>
      <c r="AD901" s="52">
        <f t="shared" si="256"/>
        <v>3.31</v>
      </c>
      <c r="AE901" s="52">
        <f t="shared" si="257"/>
        <v>3.81</v>
      </c>
      <c r="AF901" s="52">
        <f t="shared" si="258"/>
        <v>6.25</v>
      </c>
      <c r="AH901" s="52">
        <f t="shared" si="259"/>
        <v>0</v>
      </c>
      <c r="AI901" s="52">
        <f t="shared" si="260"/>
        <v>0</v>
      </c>
      <c r="AJ901" s="52">
        <f t="shared" si="261"/>
        <v>0</v>
      </c>
      <c r="AK901" s="52">
        <f t="shared" si="262"/>
        <v>0</v>
      </c>
      <c r="AL901" s="52">
        <f t="shared" si="263"/>
        <v>0</v>
      </c>
      <c r="AN901" s="52">
        <f t="shared" si="264"/>
        <v>0</v>
      </c>
      <c r="AO901" s="52">
        <f t="shared" si="265"/>
        <v>0</v>
      </c>
      <c r="AP901" s="52">
        <f t="shared" si="266"/>
        <v>0</v>
      </c>
      <c r="AQ901" s="52">
        <f t="shared" si="267"/>
        <v>0</v>
      </c>
      <c r="AR901" s="52">
        <f t="shared" si="268"/>
        <v>0</v>
      </c>
    </row>
    <row r="902" spans="1:44">
      <c r="A902" s="52">
        <v>200106</v>
      </c>
      <c r="B902" s="52">
        <v>6.53</v>
      </c>
      <c r="C902" s="52">
        <v>5.18</v>
      </c>
      <c r="D902" s="52">
        <v>1.79</v>
      </c>
      <c r="E902" s="52">
        <v>-2.0099999999999998</v>
      </c>
      <c r="F902" s="52">
        <v>-1.85</v>
      </c>
      <c r="G902" s="52">
        <v>-1.83</v>
      </c>
      <c r="H902" s="52">
        <v>-1.94</v>
      </c>
      <c r="I902" s="52">
        <v>6.4</v>
      </c>
      <c r="J902" s="52">
        <v>-2.2799999999999998</v>
      </c>
      <c r="K902" s="52">
        <v>0.28000000000000003</v>
      </c>
      <c r="L902" s="52">
        <f t="shared" si="252"/>
        <v>-1.66</v>
      </c>
      <c r="M902" s="113">
        <f t="shared" si="253"/>
        <v>2001.4999999999995</v>
      </c>
      <c r="N902" s="52">
        <f t="shared" si="251"/>
        <v>21.008301389515701</v>
      </c>
      <c r="AA902" s="52">
        <v>200106</v>
      </c>
      <c r="AB902" s="52">
        <f t="shared" si="254"/>
        <v>-1.94</v>
      </c>
      <c r="AC902" s="52">
        <f t="shared" si="255"/>
        <v>-2.29</v>
      </c>
      <c r="AD902" s="52">
        <f t="shared" si="256"/>
        <v>-2.1100000000000003</v>
      </c>
      <c r="AE902" s="52">
        <f t="shared" si="257"/>
        <v>6.25</v>
      </c>
      <c r="AF902" s="52">
        <f t="shared" si="258"/>
        <v>1.51</v>
      </c>
      <c r="AH902" s="52">
        <f t="shared" si="259"/>
        <v>0</v>
      </c>
      <c r="AI902" s="52">
        <f t="shared" si="260"/>
        <v>0</v>
      </c>
      <c r="AJ902" s="52">
        <f t="shared" si="261"/>
        <v>0</v>
      </c>
      <c r="AK902" s="52">
        <f t="shared" si="262"/>
        <v>0</v>
      </c>
      <c r="AL902" s="52">
        <f t="shared" si="263"/>
        <v>0</v>
      </c>
      <c r="AN902" s="52">
        <f t="shared" si="264"/>
        <v>0</v>
      </c>
      <c r="AO902" s="52">
        <f t="shared" si="265"/>
        <v>0</v>
      </c>
      <c r="AP902" s="52">
        <f t="shared" si="266"/>
        <v>0</v>
      </c>
      <c r="AQ902" s="52">
        <f t="shared" si="267"/>
        <v>0</v>
      </c>
      <c r="AR902" s="52">
        <f t="shared" si="268"/>
        <v>0</v>
      </c>
    </row>
    <row r="903" spans="1:44">
      <c r="A903" s="52">
        <v>200107</v>
      </c>
      <c r="B903" s="52">
        <v>-9.35</v>
      </c>
      <c r="C903" s="52">
        <v>-4.05</v>
      </c>
      <c r="D903" s="52">
        <v>-1.05</v>
      </c>
      <c r="E903" s="52">
        <v>-1.74</v>
      </c>
      <c r="F903" s="52">
        <v>-1.36</v>
      </c>
      <c r="G903" s="52">
        <v>1.0900000000000001</v>
      </c>
      <c r="H903" s="52">
        <v>-2.13</v>
      </c>
      <c r="I903" s="52">
        <v>-4.1500000000000004</v>
      </c>
      <c r="J903" s="52">
        <v>5.56</v>
      </c>
      <c r="K903" s="52">
        <v>0.3</v>
      </c>
      <c r="L903" s="52">
        <f t="shared" si="252"/>
        <v>-1.8299999999999998</v>
      </c>
      <c r="M903" s="113">
        <f t="shared" si="253"/>
        <v>2001.5833333333328</v>
      </c>
      <c r="N903" s="52">
        <f t="shared" si="251"/>
        <v>20.996211779530828</v>
      </c>
      <c r="AA903" s="52">
        <v>200107</v>
      </c>
      <c r="AB903" s="52">
        <f t="shared" si="254"/>
        <v>-2.13</v>
      </c>
      <c r="AC903" s="52">
        <f t="shared" si="255"/>
        <v>-2.04</v>
      </c>
      <c r="AD903" s="52">
        <f t="shared" si="256"/>
        <v>0.79</v>
      </c>
      <c r="AE903" s="52">
        <f t="shared" si="257"/>
        <v>-9.65</v>
      </c>
      <c r="AF903" s="52">
        <f t="shared" si="258"/>
        <v>-1.35</v>
      </c>
      <c r="AH903" s="52">
        <f t="shared" si="259"/>
        <v>0</v>
      </c>
      <c r="AI903" s="52">
        <f t="shared" si="260"/>
        <v>0</v>
      </c>
      <c r="AJ903" s="52">
        <f t="shared" si="261"/>
        <v>0</v>
      </c>
      <c r="AK903" s="52">
        <f t="shared" si="262"/>
        <v>0</v>
      </c>
      <c r="AL903" s="52">
        <f t="shared" si="263"/>
        <v>0</v>
      </c>
      <c r="AN903" s="52">
        <f t="shared" si="264"/>
        <v>0</v>
      </c>
      <c r="AO903" s="52">
        <f t="shared" si="265"/>
        <v>0</v>
      </c>
      <c r="AP903" s="52">
        <f t="shared" si="266"/>
        <v>0</v>
      </c>
      <c r="AQ903" s="52">
        <f t="shared" si="267"/>
        <v>0</v>
      </c>
      <c r="AR903" s="52">
        <f t="shared" si="268"/>
        <v>0</v>
      </c>
    </row>
    <row r="904" spans="1:44">
      <c r="A904" s="52">
        <v>200108</v>
      </c>
      <c r="B904" s="52">
        <v>-7.48</v>
      </c>
      <c r="C904" s="52">
        <v>-2.44</v>
      </c>
      <c r="D904" s="52">
        <v>-1.24</v>
      </c>
      <c r="E904" s="52">
        <v>-6.99</v>
      </c>
      <c r="F904" s="52">
        <v>-3.98</v>
      </c>
      <c r="G904" s="52">
        <v>-6.67</v>
      </c>
      <c r="H904" s="52">
        <v>-6.46</v>
      </c>
      <c r="I904" s="52">
        <v>2.16</v>
      </c>
      <c r="J904" s="52">
        <v>3.28</v>
      </c>
      <c r="K904" s="52">
        <v>0.31</v>
      </c>
      <c r="L904" s="52">
        <f t="shared" si="252"/>
        <v>-6.15</v>
      </c>
      <c r="M904" s="113">
        <f t="shared" si="253"/>
        <v>2001.6666666666661</v>
      </c>
      <c r="N904" s="52">
        <f t="shared" si="251"/>
        <v>19.134225166629371</v>
      </c>
      <c r="AA904" s="52">
        <v>200108</v>
      </c>
      <c r="AB904" s="52">
        <f t="shared" si="254"/>
        <v>-6.46</v>
      </c>
      <c r="AC904" s="52">
        <f t="shared" si="255"/>
        <v>-7.3</v>
      </c>
      <c r="AD904" s="52">
        <f t="shared" si="256"/>
        <v>-6.9799999999999995</v>
      </c>
      <c r="AE904" s="52">
        <f t="shared" si="257"/>
        <v>-7.79</v>
      </c>
      <c r="AF904" s="52">
        <f t="shared" si="258"/>
        <v>-1.55</v>
      </c>
      <c r="AH904" s="52">
        <f t="shared" si="259"/>
        <v>0</v>
      </c>
      <c r="AI904" s="52">
        <f t="shared" si="260"/>
        <v>0</v>
      </c>
      <c r="AJ904" s="52">
        <f t="shared" si="261"/>
        <v>0</v>
      </c>
      <c r="AK904" s="52">
        <f t="shared" si="262"/>
        <v>0</v>
      </c>
      <c r="AL904" s="52">
        <f t="shared" si="263"/>
        <v>0</v>
      </c>
      <c r="AN904" s="52">
        <f t="shared" si="264"/>
        <v>0</v>
      </c>
      <c r="AO904" s="52">
        <f t="shared" si="265"/>
        <v>0</v>
      </c>
      <c r="AP904" s="52">
        <f t="shared" si="266"/>
        <v>0</v>
      </c>
      <c r="AQ904" s="52">
        <f t="shared" si="267"/>
        <v>0</v>
      </c>
      <c r="AR904" s="52">
        <f t="shared" si="268"/>
        <v>0</v>
      </c>
    </row>
    <row r="905" spans="1:44">
      <c r="A905" s="52">
        <v>200109</v>
      </c>
      <c r="B905" s="52">
        <v>-17.260000000000002</v>
      </c>
      <c r="C905" s="52">
        <v>-12.85</v>
      </c>
      <c r="D905" s="52">
        <v>-14.38</v>
      </c>
      <c r="E905" s="52">
        <v>-8.35</v>
      </c>
      <c r="F905" s="52">
        <v>-8.9499999999999993</v>
      </c>
      <c r="G905" s="52">
        <v>-7.59</v>
      </c>
      <c r="H905" s="52">
        <v>-9.25</v>
      </c>
      <c r="I905" s="52">
        <v>-6.54</v>
      </c>
      <c r="J905" s="52">
        <v>1.82</v>
      </c>
      <c r="K905" s="52">
        <v>0.28000000000000003</v>
      </c>
      <c r="L905" s="52">
        <f t="shared" si="252"/>
        <v>-8.9700000000000006</v>
      </c>
      <c r="M905" s="113">
        <f t="shared" si="253"/>
        <v>2001.7499999999993</v>
      </c>
      <c r="N905" s="52">
        <f t="shared" si="251"/>
        <v>20.059865629931551</v>
      </c>
      <c r="AA905" s="52">
        <v>200109</v>
      </c>
      <c r="AB905" s="52">
        <f t="shared" si="254"/>
        <v>-9.25</v>
      </c>
      <c r="AC905" s="52">
        <f t="shared" si="255"/>
        <v>-8.629999999999999</v>
      </c>
      <c r="AD905" s="52">
        <f t="shared" si="256"/>
        <v>-7.87</v>
      </c>
      <c r="AE905" s="52">
        <f t="shared" si="257"/>
        <v>-17.540000000000003</v>
      </c>
      <c r="AF905" s="52">
        <f t="shared" si="258"/>
        <v>-14.66</v>
      </c>
      <c r="AH905" s="52">
        <f t="shared" si="259"/>
        <v>0</v>
      </c>
      <c r="AI905" s="52">
        <f t="shared" si="260"/>
        <v>0</v>
      </c>
      <c r="AJ905" s="52">
        <f t="shared" si="261"/>
        <v>0</v>
      </c>
      <c r="AK905" s="52">
        <f t="shared" si="262"/>
        <v>0</v>
      </c>
      <c r="AL905" s="52">
        <f t="shared" si="263"/>
        <v>0</v>
      </c>
      <c r="AN905" s="52">
        <f t="shared" si="264"/>
        <v>0</v>
      </c>
      <c r="AO905" s="52">
        <f t="shared" si="265"/>
        <v>0</v>
      </c>
      <c r="AP905" s="52">
        <f t="shared" si="266"/>
        <v>0</v>
      </c>
      <c r="AQ905" s="52">
        <f t="shared" si="267"/>
        <v>-17.540000000000003</v>
      </c>
      <c r="AR905" s="52">
        <f t="shared" si="268"/>
        <v>0</v>
      </c>
    </row>
    <row r="906" spans="1:44">
      <c r="A906" s="52">
        <v>200110</v>
      </c>
      <c r="B906" s="52">
        <v>11.3</v>
      </c>
      <c r="C906" s="52">
        <v>4.99</v>
      </c>
      <c r="D906" s="52">
        <v>4.41</v>
      </c>
      <c r="E906" s="52">
        <v>3.39</v>
      </c>
      <c r="F906" s="52">
        <v>0.77</v>
      </c>
      <c r="G906" s="52">
        <v>-4.01</v>
      </c>
      <c r="H906" s="52">
        <v>2.46</v>
      </c>
      <c r="I906" s="52">
        <v>6.86</v>
      </c>
      <c r="J906" s="52">
        <v>-7.15</v>
      </c>
      <c r="K906" s="52">
        <v>0.22</v>
      </c>
      <c r="L906" s="52">
        <f t="shared" si="252"/>
        <v>2.68</v>
      </c>
      <c r="M906" s="113">
        <f t="shared" si="253"/>
        <v>2001.8333333333326</v>
      </c>
      <c r="N906" s="52">
        <f t="shared" si="251"/>
        <v>20.830003491467433</v>
      </c>
      <c r="AA906" s="52">
        <v>200110</v>
      </c>
      <c r="AB906" s="52">
        <f t="shared" si="254"/>
        <v>2.46</v>
      </c>
      <c r="AC906" s="52">
        <f t="shared" si="255"/>
        <v>3.17</v>
      </c>
      <c r="AD906" s="52">
        <f t="shared" si="256"/>
        <v>-4.2299999999999995</v>
      </c>
      <c r="AE906" s="52">
        <f t="shared" si="257"/>
        <v>11.08</v>
      </c>
      <c r="AF906" s="52">
        <f t="shared" si="258"/>
        <v>4.1900000000000004</v>
      </c>
      <c r="AH906" s="52">
        <f t="shared" si="259"/>
        <v>0</v>
      </c>
      <c r="AI906" s="52">
        <f t="shared" si="260"/>
        <v>0</v>
      </c>
      <c r="AJ906" s="52">
        <f t="shared" si="261"/>
        <v>0</v>
      </c>
      <c r="AK906" s="52">
        <f t="shared" si="262"/>
        <v>0</v>
      </c>
      <c r="AL906" s="52">
        <f t="shared" si="263"/>
        <v>0</v>
      </c>
      <c r="AN906" s="52">
        <f t="shared" si="264"/>
        <v>0</v>
      </c>
      <c r="AO906" s="52">
        <f t="shared" si="265"/>
        <v>0</v>
      </c>
      <c r="AP906" s="52">
        <f t="shared" si="266"/>
        <v>0</v>
      </c>
      <c r="AQ906" s="52">
        <f t="shared" si="267"/>
        <v>0</v>
      </c>
      <c r="AR906" s="52">
        <f t="shared" si="268"/>
        <v>0</v>
      </c>
    </row>
    <row r="907" spans="1:44">
      <c r="A907" s="52">
        <v>200111</v>
      </c>
      <c r="B907" s="52">
        <v>9.26</v>
      </c>
      <c r="C907" s="52">
        <v>7.21</v>
      </c>
      <c r="D907" s="52">
        <v>8.8800000000000008</v>
      </c>
      <c r="E907" s="52">
        <v>8.26</v>
      </c>
      <c r="F907" s="52">
        <v>5.85</v>
      </c>
      <c r="G907" s="52">
        <v>10.01</v>
      </c>
      <c r="H907" s="52">
        <v>7.54</v>
      </c>
      <c r="I907" s="52">
        <v>0.41</v>
      </c>
      <c r="J907" s="52">
        <v>0.69</v>
      </c>
      <c r="K907" s="52">
        <v>0.17</v>
      </c>
      <c r="L907" s="52">
        <f t="shared" si="252"/>
        <v>7.71</v>
      </c>
      <c r="M907" s="113">
        <f t="shared" si="253"/>
        <v>2001.9166666666658</v>
      </c>
      <c r="N907" s="52">
        <f t="shared" si="251"/>
        <v>21.158928268098684</v>
      </c>
      <c r="AA907" s="52">
        <v>200111</v>
      </c>
      <c r="AB907" s="52">
        <f t="shared" si="254"/>
        <v>7.54</v>
      </c>
      <c r="AC907" s="52">
        <f t="shared" si="255"/>
        <v>8.09</v>
      </c>
      <c r="AD907" s="52">
        <f t="shared" si="256"/>
        <v>9.84</v>
      </c>
      <c r="AE907" s="52">
        <f t="shared" si="257"/>
        <v>9.09</v>
      </c>
      <c r="AF907" s="52">
        <f t="shared" si="258"/>
        <v>8.7100000000000009</v>
      </c>
      <c r="AH907" s="52">
        <f t="shared" si="259"/>
        <v>0</v>
      </c>
      <c r="AI907" s="52">
        <f t="shared" si="260"/>
        <v>0</v>
      </c>
      <c r="AJ907" s="52">
        <f t="shared" si="261"/>
        <v>0</v>
      </c>
      <c r="AK907" s="52">
        <f t="shared" si="262"/>
        <v>0</v>
      </c>
      <c r="AL907" s="52">
        <f t="shared" si="263"/>
        <v>0</v>
      </c>
      <c r="AN907" s="52">
        <f t="shared" si="264"/>
        <v>0</v>
      </c>
      <c r="AO907" s="52">
        <f t="shared" si="265"/>
        <v>0</v>
      </c>
      <c r="AP907" s="52">
        <f t="shared" si="266"/>
        <v>0</v>
      </c>
      <c r="AQ907" s="52">
        <f t="shared" si="267"/>
        <v>0</v>
      </c>
      <c r="AR907" s="52">
        <f t="shared" si="268"/>
        <v>0</v>
      </c>
    </row>
    <row r="908" spans="1:44">
      <c r="A908" s="52">
        <v>200112</v>
      </c>
      <c r="B908" s="52">
        <v>6.67</v>
      </c>
      <c r="C908" s="52">
        <v>6.78</v>
      </c>
      <c r="D908" s="52">
        <v>6.96</v>
      </c>
      <c r="E908" s="52">
        <v>0.7</v>
      </c>
      <c r="F908" s="52">
        <v>2.98</v>
      </c>
      <c r="G908" s="52">
        <v>1.35</v>
      </c>
      <c r="H908" s="52">
        <v>1.61</v>
      </c>
      <c r="I908" s="52">
        <v>5.13</v>
      </c>
      <c r="J908" s="52">
        <v>0.47</v>
      </c>
      <c r="K908" s="52">
        <v>0.15</v>
      </c>
      <c r="L908" s="52">
        <f t="shared" si="252"/>
        <v>1.76</v>
      </c>
      <c r="M908" s="113">
        <f t="shared" si="253"/>
        <v>2001.9999999999991</v>
      </c>
      <c r="N908" s="52">
        <f t="shared" si="251"/>
        <v>21.214254855896051</v>
      </c>
      <c r="AA908" s="52">
        <v>200112</v>
      </c>
      <c r="AB908" s="52">
        <f t="shared" si="254"/>
        <v>1.61</v>
      </c>
      <c r="AC908" s="52">
        <f t="shared" si="255"/>
        <v>0.54999999999999993</v>
      </c>
      <c r="AD908" s="52">
        <f t="shared" si="256"/>
        <v>1.2000000000000002</v>
      </c>
      <c r="AE908" s="52">
        <f t="shared" si="257"/>
        <v>6.52</v>
      </c>
      <c r="AF908" s="52">
        <f t="shared" si="258"/>
        <v>6.81</v>
      </c>
      <c r="AH908" s="52">
        <f t="shared" si="259"/>
        <v>0</v>
      </c>
      <c r="AI908" s="52">
        <f t="shared" si="260"/>
        <v>0</v>
      </c>
      <c r="AJ908" s="52">
        <f t="shared" si="261"/>
        <v>0</v>
      </c>
      <c r="AK908" s="52">
        <f t="shared" si="262"/>
        <v>0</v>
      </c>
      <c r="AL908" s="52">
        <f t="shared" si="263"/>
        <v>0</v>
      </c>
      <c r="AN908" s="52">
        <f t="shared" si="264"/>
        <v>0</v>
      </c>
      <c r="AO908" s="52">
        <f t="shared" si="265"/>
        <v>0</v>
      </c>
      <c r="AP908" s="52">
        <f t="shared" si="266"/>
        <v>0</v>
      </c>
      <c r="AQ908" s="52">
        <f t="shared" si="267"/>
        <v>0</v>
      </c>
      <c r="AR908" s="52">
        <f t="shared" si="268"/>
        <v>0</v>
      </c>
    </row>
    <row r="909" spans="1:44">
      <c r="A909" s="52">
        <v>200201</v>
      </c>
      <c r="B909" s="52">
        <v>-5.0599999999999996</v>
      </c>
      <c r="C909" s="52">
        <v>1.1499999999999999</v>
      </c>
      <c r="D909" s="52">
        <v>2.69</v>
      </c>
      <c r="E909" s="52">
        <v>-0.84</v>
      </c>
      <c r="F909" s="52">
        <v>-2.02</v>
      </c>
      <c r="G909" s="52">
        <v>-1.82</v>
      </c>
      <c r="H909" s="52">
        <v>-1.44</v>
      </c>
      <c r="I909" s="52">
        <v>1.1499999999999999</v>
      </c>
      <c r="J909" s="52">
        <v>3.39</v>
      </c>
      <c r="K909" s="52">
        <v>0.14000000000000001</v>
      </c>
      <c r="L909" s="52">
        <f t="shared" si="252"/>
        <v>-1.2999999999999998</v>
      </c>
      <c r="M909" s="113">
        <f t="shared" si="253"/>
        <v>2002.0833333333333</v>
      </c>
      <c r="N909" s="52">
        <f t="shared" si="251"/>
        <v>20.696507390905793</v>
      </c>
      <c r="AA909" s="52">
        <v>200201</v>
      </c>
      <c r="AB909" s="52">
        <f t="shared" si="254"/>
        <v>-1.44</v>
      </c>
      <c r="AC909" s="52">
        <f t="shared" si="255"/>
        <v>-0.98</v>
      </c>
      <c r="AD909" s="52">
        <f t="shared" si="256"/>
        <v>-1.96</v>
      </c>
      <c r="AE909" s="52">
        <f t="shared" si="257"/>
        <v>-5.1999999999999993</v>
      </c>
      <c r="AF909" s="52">
        <f t="shared" si="258"/>
        <v>2.5499999999999998</v>
      </c>
      <c r="AH909" s="52">
        <f t="shared" si="259"/>
        <v>0</v>
      </c>
      <c r="AI909" s="52">
        <f t="shared" si="260"/>
        <v>0</v>
      </c>
      <c r="AJ909" s="52">
        <f t="shared" si="261"/>
        <v>0</v>
      </c>
      <c r="AK909" s="52">
        <f t="shared" si="262"/>
        <v>0</v>
      </c>
      <c r="AL909" s="52">
        <f t="shared" si="263"/>
        <v>0</v>
      </c>
      <c r="AN909" s="52">
        <f t="shared" si="264"/>
        <v>0</v>
      </c>
      <c r="AO909" s="52">
        <f t="shared" si="265"/>
        <v>0</v>
      </c>
      <c r="AP909" s="52">
        <f t="shared" si="266"/>
        <v>0</v>
      </c>
      <c r="AQ909" s="52">
        <f t="shared" si="267"/>
        <v>0</v>
      </c>
      <c r="AR909" s="52">
        <f t="shared" si="268"/>
        <v>0</v>
      </c>
    </row>
    <row r="910" spans="1:44">
      <c r="A910" s="52">
        <v>200202</v>
      </c>
      <c r="B910" s="52">
        <v>-8.2200000000000006</v>
      </c>
      <c r="C910" s="52">
        <v>-1.21</v>
      </c>
      <c r="D910" s="52">
        <v>-0.43</v>
      </c>
      <c r="E910" s="52">
        <v>-2.5499999999999998</v>
      </c>
      <c r="F910" s="52">
        <v>0.1</v>
      </c>
      <c r="G910" s="52">
        <v>-2.5499999999999998</v>
      </c>
      <c r="H910" s="52">
        <v>-2.29</v>
      </c>
      <c r="I910" s="52">
        <v>-1.62</v>
      </c>
      <c r="J910" s="52">
        <v>3.89</v>
      </c>
      <c r="K910" s="52">
        <v>0.13</v>
      </c>
      <c r="L910" s="52">
        <f t="shared" si="252"/>
        <v>-2.16</v>
      </c>
      <c r="M910" s="113">
        <f t="shared" si="253"/>
        <v>2002.1666666666665</v>
      </c>
      <c r="N910" s="52">
        <f t="shared" si="251"/>
        <v>18.55183499867821</v>
      </c>
      <c r="AA910" s="52">
        <v>200202</v>
      </c>
      <c r="AB910" s="52">
        <f t="shared" si="254"/>
        <v>-2.29</v>
      </c>
      <c r="AC910" s="52">
        <f t="shared" si="255"/>
        <v>-2.6799999999999997</v>
      </c>
      <c r="AD910" s="52">
        <f t="shared" si="256"/>
        <v>-2.6799999999999997</v>
      </c>
      <c r="AE910" s="52">
        <f t="shared" si="257"/>
        <v>-8.3500000000000014</v>
      </c>
      <c r="AF910" s="52">
        <f t="shared" si="258"/>
        <v>-0.56000000000000005</v>
      </c>
      <c r="AH910" s="52">
        <f t="shared" si="259"/>
        <v>0</v>
      </c>
      <c r="AI910" s="52">
        <f t="shared" si="260"/>
        <v>0</v>
      </c>
      <c r="AJ910" s="52">
        <f t="shared" si="261"/>
        <v>0</v>
      </c>
      <c r="AK910" s="52">
        <f t="shared" si="262"/>
        <v>0</v>
      </c>
      <c r="AL910" s="52">
        <f t="shared" si="263"/>
        <v>0</v>
      </c>
      <c r="AN910" s="52">
        <f t="shared" si="264"/>
        <v>0</v>
      </c>
      <c r="AO910" s="52">
        <f t="shared" si="265"/>
        <v>0</v>
      </c>
      <c r="AP910" s="52">
        <f t="shared" si="266"/>
        <v>0</v>
      </c>
      <c r="AQ910" s="52">
        <f t="shared" si="267"/>
        <v>0</v>
      </c>
      <c r="AR910" s="52">
        <f t="shared" si="268"/>
        <v>0</v>
      </c>
    </row>
    <row r="911" spans="1:44">
      <c r="A911" s="52">
        <v>200203</v>
      </c>
      <c r="B911" s="52">
        <v>9.1</v>
      </c>
      <c r="C911" s="52">
        <v>7.51</v>
      </c>
      <c r="D911" s="52">
        <v>10.07</v>
      </c>
      <c r="E911" s="52">
        <v>3.64</v>
      </c>
      <c r="F911" s="52">
        <v>5.18</v>
      </c>
      <c r="G911" s="52">
        <v>4.91</v>
      </c>
      <c r="H911" s="52">
        <v>4.24</v>
      </c>
      <c r="I911" s="52">
        <v>4.3099999999999996</v>
      </c>
      <c r="J911" s="52">
        <v>1.1200000000000001</v>
      </c>
      <c r="K911" s="52">
        <v>0.13</v>
      </c>
      <c r="L911" s="52">
        <f t="shared" si="252"/>
        <v>4.37</v>
      </c>
      <c r="M911" s="113">
        <f t="shared" si="253"/>
        <v>2002.2499999999998</v>
      </c>
      <c r="N911" s="52">
        <f t="shared" si="251"/>
        <v>17.78243873243283</v>
      </c>
      <c r="AA911" s="52">
        <v>200203</v>
      </c>
      <c r="AB911" s="52">
        <f t="shared" si="254"/>
        <v>4.24</v>
      </c>
      <c r="AC911" s="52">
        <f t="shared" si="255"/>
        <v>3.5100000000000002</v>
      </c>
      <c r="AD911" s="52">
        <f t="shared" si="256"/>
        <v>4.78</v>
      </c>
      <c r="AE911" s="52">
        <f t="shared" si="257"/>
        <v>8.9699999999999989</v>
      </c>
      <c r="AF911" s="52">
        <f t="shared" si="258"/>
        <v>9.94</v>
      </c>
      <c r="AH911" s="52">
        <f t="shared" si="259"/>
        <v>0</v>
      </c>
      <c r="AI911" s="52">
        <f t="shared" si="260"/>
        <v>0</v>
      </c>
      <c r="AJ911" s="52">
        <f t="shared" si="261"/>
        <v>0</v>
      </c>
      <c r="AK911" s="52">
        <f t="shared" si="262"/>
        <v>0</v>
      </c>
      <c r="AL911" s="52">
        <f t="shared" si="263"/>
        <v>0</v>
      </c>
      <c r="AN911" s="52">
        <f t="shared" si="264"/>
        <v>0</v>
      </c>
      <c r="AO911" s="52">
        <f t="shared" si="265"/>
        <v>0</v>
      </c>
      <c r="AP911" s="52">
        <f t="shared" si="266"/>
        <v>0</v>
      </c>
      <c r="AQ911" s="52">
        <f t="shared" si="267"/>
        <v>0</v>
      </c>
      <c r="AR911" s="52">
        <f t="shared" si="268"/>
        <v>0</v>
      </c>
    </row>
    <row r="912" spans="1:44">
      <c r="A912" s="52">
        <v>200204</v>
      </c>
      <c r="B912" s="52">
        <v>-3.54</v>
      </c>
      <c r="C912" s="52">
        <v>2.77</v>
      </c>
      <c r="D912" s="52">
        <v>3.95</v>
      </c>
      <c r="E912" s="52">
        <v>-6.97</v>
      </c>
      <c r="F912" s="52">
        <v>-1.49</v>
      </c>
      <c r="G912" s="52">
        <v>-6.05</v>
      </c>
      <c r="H912" s="52">
        <v>-5.2</v>
      </c>
      <c r="I912" s="52">
        <v>5.9</v>
      </c>
      <c r="J912" s="52">
        <v>4.21</v>
      </c>
      <c r="K912" s="52">
        <v>0.15</v>
      </c>
      <c r="L912" s="52">
        <f t="shared" si="252"/>
        <v>-5.05</v>
      </c>
      <c r="M912" s="113">
        <f t="shared" si="253"/>
        <v>2002.333333333333</v>
      </c>
      <c r="N912" s="52">
        <f t="shared" si="251"/>
        <v>16.236724927264003</v>
      </c>
      <c r="AA912" s="52">
        <v>200204</v>
      </c>
      <c r="AB912" s="52">
        <f t="shared" si="254"/>
        <v>-5.2</v>
      </c>
      <c r="AC912" s="52">
        <f t="shared" si="255"/>
        <v>-7.12</v>
      </c>
      <c r="AD912" s="52">
        <f t="shared" si="256"/>
        <v>-6.2</v>
      </c>
      <c r="AE912" s="52">
        <f t="shared" si="257"/>
        <v>-3.69</v>
      </c>
      <c r="AF912" s="52">
        <f t="shared" si="258"/>
        <v>3.8000000000000003</v>
      </c>
      <c r="AH912" s="52">
        <f t="shared" si="259"/>
        <v>0</v>
      </c>
      <c r="AI912" s="52">
        <f t="shared" si="260"/>
        <v>0</v>
      </c>
      <c r="AJ912" s="52">
        <f t="shared" si="261"/>
        <v>0</v>
      </c>
      <c r="AK912" s="52">
        <f t="shared" si="262"/>
        <v>0</v>
      </c>
      <c r="AL912" s="52">
        <f t="shared" si="263"/>
        <v>0</v>
      </c>
      <c r="AN912" s="52">
        <f t="shared" si="264"/>
        <v>0</v>
      </c>
      <c r="AO912" s="52">
        <f t="shared" si="265"/>
        <v>0</v>
      </c>
      <c r="AP912" s="52">
        <f t="shared" si="266"/>
        <v>0</v>
      </c>
      <c r="AQ912" s="52">
        <f t="shared" si="267"/>
        <v>0</v>
      </c>
      <c r="AR912" s="52">
        <f t="shared" si="268"/>
        <v>0</v>
      </c>
    </row>
    <row r="913" spans="1:44">
      <c r="A913" s="52">
        <v>200205</v>
      </c>
      <c r="B913" s="52">
        <v>-6.51</v>
      </c>
      <c r="C913" s="52">
        <v>-3.64</v>
      </c>
      <c r="D913" s="52">
        <v>-2.54</v>
      </c>
      <c r="E913" s="52">
        <v>-1.4</v>
      </c>
      <c r="F913" s="52">
        <v>0.09</v>
      </c>
      <c r="G913" s="52">
        <v>-0.27</v>
      </c>
      <c r="H913" s="52">
        <v>-1.38</v>
      </c>
      <c r="I913" s="52">
        <v>-3.7</v>
      </c>
      <c r="J913" s="52">
        <v>2.5499999999999998</v>
      </c>
      <c r="K913" s="52">
        <v>0.14000000000000001</v>
      </c>
      <c r="L913" s="52">
        <f t="shared" si="252"/>
        <v>-1.2399999999999998</v>
      </c>
      <c r="M913" s="113">
        <f t="shared" si="253"/>
        <v>2002.4166666666663</v>
      </c>
      <c r="N913" s="52">
        <f t="shared" si="251"/>
        <v>16.127834775488449</v>
      </c>
      <c r="AA913" s="52">
        <v>200205</v>
      </c>
      <c r="AB913" s="52">
        <f t="shared" si="254"/>
        <v>-1.38</v>
      </c>
      <c r="AC913" s="52">
        <f t="shared" si="255"/>
        <v>-1.54</v>
      </c>
      <c r="AD913" s="52">
        <f t="shared" si="256"/>
        <v>-0.41000000000000003</v>
      </c>
      <c r="AE913" s="52">
        <f t="shared" si="257"/>
        <v>-6.6499999999999995</v>
      </c>
      <c r="AF913" s="52">
        <f t="shared" si="258"/>
        <v>-2.68</v>
      </c>
      <c r="AH913" s="52">
        <f t="shared" si="259"/>
        <v>0</v>
      </c>
      <c r="AI913" s="52">
        <f t="shared" si="260"/>
        <v>0</v>
      </c>
      <c r="AJ913" s="52">
        <f t="shared" si="261"/>
        <v>0</v>
      </c>
      <c r="AK913" s="52">
        <f t="shared" si="262"/>
        <v>0</v>
      </c>
      <c r="AL913" s="52">
        <f t="shared" si="263"/>
        <v>0</v>
      </c>
      <c r="AN913" s="52">
        <f t="shared" si="264"/>
        <v>0</v>
      </c>
      <c r="AO913" s="52">
        <f t="shared" si="265"/>
        <v>0</v>
      </c>
      <c r="AP913" s="52">
        <f t="shared" si="266"/>
        <v>0</v>
      </c>
      <c r="AQ913" s="52">
        <f t="shared" si="267"/>
        <v>0</v>
      </c>
      <c r="AR913" s="52">
        <f t="shared" si="268"/>
        <v>0</v>
      </c>
    </row>
    <row r="914" spans="1:44">
      <c r="A914" s="52">
        <v>200206</v>
      </c>
      <c r="B914" s="52">
        <v>-7.48</v>
      </c>
      <c r="C914" s="52">
        <v>-2.76</v>
      </c>
      <c r="D914" s="52">
        <v>-2.4300000000000002</v>
      </c>
      <c r="E914" s="52">
        <v>-7.35</v>
      </c>
      <c r="F914" s="52">
        <v>-6.56</v>
      </c>
      <c r="G914" s="52">
        <v>-9.41</v>
      </c>
      <c r="H914" s="52">
        <v>-7.21</v>
      </c>
      <c r="I914" s="52">
        <v>3.55</v>
      </c>
      <c r="J914" s="52">
        <v>1.5</v>
      </c>
      <c r="K914" s="52">
        <v>0.13</v>
      </c>
      <c r="L914" s="52">
        <f t="shared" si="252"/>
        <v>-7.08</v>
      </c>
      <c r="M914" s="113">
        <f t="shared" si="253"/>
        <v>2002.4999999999995</v>
      </c>
      <c r="N914" s="52">
        <f t="shared" si="251"/>
        <v>17.220392509516678</v>
      </c>
      <c r="AA914" s="52">
        <v>200206</v>
      </c>
      <c r="AB914" s="52">
        <f t="shared" si="254"/>
        <v>-7.21</v>
      </c>
      <c r="AC914" s="52">
        <f t="shared" si="255"/>
        <v>-7.4799999999999995</v>
      </c>
      <c r="AD914" s="52">
        <f t="shared" si="256"/>
        <v>-9.5400000000000009</v>
      </c>
      <c r="AE914" s="52">
        <f t="shared" si="257"/>
        <v>-7.61</v>
      </c>
      <c r="AF914" s="52">
        <f t="shared" si="258"/>
        <v>-2.56</v>
      </c>
      <c r="AH914" s="52">
        <f t="shared" si="259"/>
        <v>0</v>
      </c>
      <c r="AI914" s="52">
        <f t="shared" si="260"/>
        <v>0</v>
      </c>
      <c r="AJ914" s="52">
        <f t="shared" si="261"/>
        <v>0</v>
      </c>
      <c r="AK914" s="52">
        <f t="shared" si="262"/>
        <v>0</v>
      </c>
      <c r="AL914" s="52">
        <f t="shared" si="263"/>
        <v>0</v>
      </c>
      <c r="AN914" s="52">
        <f t="shared" si="264"/>
        <v>0</v>
      </c>
      <c r="AO914" s="52">
        <f t="shared" si="265"/>
        <v>0</v>
      </c>
      <c r="AP914" s="52">
        <f t="shared" si="266"/>
        <v>0</v>
      </c>
      <c r="AQ914" s="52">
        <f t="shared" si="267"/>
        <v>0</v>
      </c>
      <c r="AR914" s="52">
        <f t="shared" si="268"/>
        <v>0</v>
      </c>
    </row>
    <row r="915" spans="1:44">
      <c r="A915" s="52">
        <v>200207</v>
      </c>
      <c r="B915" s="52">
        <v>-14.56</v>
      </c>
      <c r="C915" s="52">
        <v>-14.32</v>
      </c>
      <c r="D915" s="52">
        <v>-14.97</v>
      </c>
      <c r="E915" s="52">
        <v>-6.02</v>
      </c>
      <c r="F915" s="52">
        <v>-9.33</v>
      </c>
      <c r="G915" s="52">
        <v>-12.85</v>
      </c>
      <c r="H915" s="52">
        <v>-8.18</v>
      </c>
      <c r="I915" s="52">
        <v>-5.22</v>
      </c>
      <c r="J915" s="52">
        <v>-3.62</v>
      </c>
      <c r="K915" s="52">
        <v>0.15</v>
      </c>
      <c r="L915" s="52">
        <f t="shared" si="252"/>
        <v>-8.0299999999999994</v>
      </c>
      <c r="M915" s="113">
        <f t="shared" si="253"/>
        <v>2002.5833333333328</v>
      </c>
      <c r="N915" s="52">
        <f t="shared" si="251"/>
        <v>18.433649073957607</v>
      </c>
      <c r="AA915" s="52">
        <v>200207</v>
      </c>
      <c r="AB915" s="52">
        <f t="shared" si="254"/>
        <v>-8.18</v>
      </c>
      <c r="AC915" s="52">
        <f t="shared" si="255"/>
        <v>-6.17</v>
      </c>
      <c r="AD915" s="52">
        <f t="shared" si="256"/>
        <v>-13</v>
      </c>
      <c r="AE915" s="52">
        <f t="shared" si="257"/>
        <v>-14.71</v>
      </c>
      <c r="AF915" s="52">
        <f t="shared" si="258"/>
        <v>-15.120000000000001</v>
      </c>
      <c r="AH915" s="52">
        <f t="shared" si="259"/>
        <v>0</v>
      </c>
      <c r="AI915" s="52">
        <f t="shared" si="260"/>
        <v>0</v>
      </c>
      <c r="AJ915" s="52">
        <f t="shared" si="261"/>
        <v>0</v>
      </c>
      <c r="AK915" s="52">
        <f t="shared" si="262"/>
        <v>0</v>
      </c>
      <c r="AL915" s="52">
        <f t="shared" si="263"/>
        <v>0</v>
      </c>
      <c r="AN915" s="52">
        <f t="shared" si="264"/>
        <v>0</v>
      </c>
      <c r="AO915" s="52">
        <f t="shared" si="265"/>
        <v>0</v>
      </c>
      <c r="AP915" s="52">
        <f t="shared" si="266"/>
        <v>-13</v>
      </c>
      <c r="AQ915" s="52">
        <f t="shared" si="267"/>
        <v>0</v>
      </c>
      <c r="AR915" s="52">
        <f t="shared" si="268"/>
        <v>0</v>
      </c>
    </row>
    <row r="916" spans="1:44">
      <c r="A916" s="52">
        <v>200208</v>
      </c>
      <c r="B916" s="52">
        <v>-0.7</v>
      </c>
      <c r="C916" s="52">
        <v>0.57999999999999996</v>
      </c>
      <c r="D916" s="52">
        <v>-0.75</v>
      </c>
      <c r="E916" s="52">
        <v>0.26</v>
      </c>
      <c r="F916" s="52">
        <v>0.75</v>
      </c>
      <c r="G916" s="52">
        <v>4.9000000000000004</v>
      </c>
      <c r="H916" s="52">
        <v>0.5</v>
      </c>
      <c r="I916" s="52">
        <v>-2.2599999999999998</v>
      </c>
      <c r="J916" s="52">
        <v>2.29</v>
      </c>
      <c r="K916" s="52">
        <v>0.14000000000000001</v>
      </c>
      <c r="L916" s="52">
        <f t="shared" si="252"/>
        <v>0.64</v>
      </c>
      <c r="M916" s="113">
        <f t="shared" si="253"/>
        <v>2002.6666666666661</v>
      </c>
      <c r="N916" s="52">
        <f t="shared" ref="N916:N979" si="269">_xlfn.STDEV.S(H905:H916)*SQRT(12)</f>
        <v>17.957950885332099</v>
      </c>
      <c r="AA916" s="52">
        <v>200208</v>
      </c>
      <c r="AB916" s="52">
        <f t="shared" si="254"/>
        <v>0.5</v>
      </c>
      <c r="AC916" s="52">
        <f t="shared" si="255"/>
        <v>0.12</v>
      </c>
      <c r="AD916" s="52">
        <f t="shared" si="256"/>
        <v>4.7600000000000007</v>
      </c>
      <c r="AE916" s="52">
        <f t="shared" si="257"/>
        <v>-0.84</v>
      </c>
      <c r="AF916" s="52">
        <f t="shared" si="258"/>
        <v>-0.89</v>
      </c>
      <c r="AH916" s="52">
        <f t="shared" si="259"/>
        <v>0</v>
      </c>
      <c r="AI916" s="52">
        <f t="shared" si="260"/>
        <v>0</v>
      </c>
      <c r="AJ916" s="52">
        <f t="shared" si="261"/>
        <v>0</v>
      </c>
      <c r="AK916" s="52">
        <f t="shared" si="262"/>
        <v>0</v>
      </c>
      <c r="AL916" s="52">
        <f t="shared" si="263"/>
        <v>0</v>
      </c>
      <c r="AN916" s="52">
        <f t="shared" si="264"/>
        <v>0</v>
      </c>
      <c r="AO916" s="52">
        <f t="shared" si="265"/>
        <v>0</v>
      </c>
      <c r="AP916" s="52">
        <f t="shared" si="266"/>
        <v>0</v>
      </c>
      <c r="AQ916" s="52">
        <f t="shared" si="267"/>
        <v>0</v>
      </c>
      <c r="AR916" s="52">
        <f t="shared" si="268"/>
        <v>0</v>
      </c>
    </row>
    <row r="917" spans="1:44">
      <c r="A917" s="52">
        <v>200209</v>
      </c>
      <c r="B917" s="52">
        <v>-8.64</v>
      </c>
      <c r="C917" s="52">
        <v>-7.67</v>
      </c>
      <c r="D917" s="52">
        <v>-6.55</v>
      </c>
      <c r="E917" s="52">
        <v>-10.69</v>
      </c>
      <c r="F917" s="52">
        <v>-10.26</v>
      </c>
      <c r="G917" s="52">
        <v>-10.17</v>
      </c>
      <c r="H917" s="52">
        <v>-10.35</v>
      </c>
      <c r="I917" s="52">
        <v>2.75</v>
      </c>
      <c r="J917" s="52">
        <v>1.31</v>
      </c>
      <c r="K917" s="52">
        <v>0.14000000000000001</v>
      </c>
      <c r="L917" s="52">
        <f t="shared" si="252"/>
        <v>-10.209999999999999</v>
      </c>
      <c r="M917" s="113">
        <f t="shared" si="253"/>
        <v>2002.7499999999993</v>
      </c>
      <c r="N917" s="52">
        <f t="shared" si="269"/>
        <v>18.498053951699895</v>
      </c>
      <c r="AA917" s="52">
        <v>200209</v>
      </c>
      <c r="AB917" s="52">
        <f t="shared" si="254"/>
        <v>-10.35</v>
      </c>
      <c r="AC917" s="52">
        <f t="shared" si="255"/>
        <v>-10.83</v>
      </c>
      <c r="AD917" s="52">
        <f t="shared" si="256"/>
        <v>-10.31</v>
      </c>
      <c r="AE917" s="52">
        <f t="shared" si="257"/>
        <v>-8.7800000000000011</v>
      </c>
      <c r="AF917" s="52">
        <f t="shared" si="258"/>
        <v>-6.6899999999999995</v>
      </c>
      <c r="AH917" s="52">
        <f t="shared" si="259"/>
        <v>0</v>
      </c>
      <c r="AI917" s="52">
        <f t="shared" si="260"/>
        <v>0</v>
      </c>
      <c r="AJ917" s="52">
        <f t="shared" si="261"/>
        <v>0</v>
      </c>
      <c r="AK917" s="52">
        <f t="shared" si="262"/>
        <v>0</v>
      </c>
      <c r="AL917" s="52">
        <f t="shared" si="263"/>
        <v>0</v>
      </c>
      <c r="AN917" s="52">
        <f t="shared" si="264"/>
        <v>0</v>
      </c>
      <c r="AO917" s="52">
        <f t="shared" si="265"/>
        <v>0</v>
      </c>
      <c r="AP917" s="52">
        <f t="shared" si="266"/>
        <v>0</v>
      </c>
      <c r="AQ917" s="52">
        <f t="shared" si="267"/>
        <v>0</v>
      </c>
      <c r="AR917" s="52">
        <f t="shared" si="268"/>
        <v>0</v>
      </c>
    </row>
    <row r="918" spans="1:44">
      <c r="A918" s="52">
        <v>200210</v>
      </c>
      <c r="B918" s="52">
        <v>6.88</v>
      </c>
      <c r="C918" s="52">
        <v>4.2699999999999996</v>
      </c>
      <c r="D918" s="52">
        <v>-0.1</v>
      </c>
      <c r="E918" s="52">
        <v>9.68</v>
      </c>
      <c r="F918" s="52">
        <v>6.56</v>
      </c>
      <c r="G918" s="52">
        <v>3.77</v>
      </c>
      <c r="H918" s="52">
        <v>7.84</v>
      </c>
      <c r="I918" s="52">
        <v>-2.99</v>
      </c>
      <c r="J918" s="52">
        <v>-6.45</v>
      </c>
      <c r="K918" s="52">
        <v>0.14000000000000001</v>
      </c>
      <c r="L918" s="52">
        <f t="shared" si="252"/>
        <v>7.9799999999999995</v>
      </c>
      <c r="M918" s="113">
        <f t="shared" si="253"/>
        <v>2002.8333333333326</v>
      </c>
      <c r="N918" s="52">
        <f t="shared" si="269"/>
        <v>20.476047203767358</v>
      </c>
      <c r="AA918" s="52">
        <v>200210</v>
      </c>
      <c r="AB918" s="52">
        <f t="shared" si="254"/>
        <v>7.84</v>
      </c>
      <c r="AC918" s="52">
        <f t="shared" si="255"/>
        <v>9.5399999999999991</v>
      </c>
      <c r="AD918" s="52">
        <f t="shared" si="256"/>
        <v>3.63</v>
      </c>
      <c r="AE918" s="52">
        <f t="shared" si="257"/>
        <v>6.74</v>
      </c>
      <c r="AF918" s="52">
        <f t="shared" si="258"/>
        <v>-0.24000000000000002</v>
      </c>
      <c r="AH918" s="52">
        <f t="shared" si="259"/>
        <v>0</v>
      </c>
      <c r="AI918" s="52">
        <f t="shared" si="260"/>
        <v>0</v>
      </c>
      <c r="AJ918" s="52">
        <f t="shared" si="261"/>
        <v>0</v>
      </c>
      <c r="AK918" s="52">
        <f t="shared" si="262"/>
        <v>0</v>
      </c>
      <c r="AL918" s="52">
        <f t="shared" si="263"/>
        <v>0</v>
      </c>
      <c r="AN918" s="52">
        <f t="shared" si="264"/>
        <v>0</v>
      </c>
      <c r="AO918" s="52">
        <f t="shared" si="265"/>
        <v>0</v>
      </c>
      <c r="AP918" s="52">
        <f t="shared" si="266"/>
        <v>0</v>
      </c>
      <c r="AQ918" s="52">
        <f t="shared" si="267"/>
        <v>0</v>
      </c>
      <c r="AR918" s="52">
        <f t="shared" si="268"/>
        <v>0</v>
      </c>
    </row>
    <row r="919" spans="1:44">
      <c r="A919" s="52">
        <v>200211</v>
      </c>
      <c r="B919" s="52">
        <v>13.88</v>
      </c>
      <c r="C919" s="52">
        <v>7.59</v>
      </c>
      <c r="D919" s="52">
        <v>7.7</v>
      </c>
      <c r="E919" s="52">
        <v>5.07</v>
      </c>
      <c r="F919" s="52">
        <v>6.41</v>
      </c>
      <c r="G919" s="52">
        <v>8.08</v>
      </c>
      <c r="H919" s="52">
        <v>5.96</v>
      </c>
      <c r="I919" s="52">
        <v>3.2</v>
      </c>
      <c r="J919" s="52">
        <v>-1.59</v>
      </c>
      <c r="K919" s="52">
        <v>0.12</v>
      </c>
      <c r="L919" s="52">
        <f t="shared" si="252"/>
        <v>6.08</v>
      </c>
      <c r="M919" s="113">
        <f t="shared" si="253"/>
        <v>2002.9166666666658</v>
      </c>
      <c r="N919" s="52">
        <f t="shared" si="269"/>
        <v>19.790369558770934</v>
      </c>
      <c r="AA919" s="52">
        <v>200211</v>
      </c>
      <c r="AB919" s="52">
        <f t="shared" si="254"/>
        <v>5.96</v>
      </c>
      <c r="AC919" s="52">
        <f t="shared" si="255"/>
        <v>4.95</v>
      </c>
      <c r="AD919" s="52">
        <f t="shared" si="256"/>
        <v>7.96</v>
      </c>
      <c r="AE919" s="52">
        <f t="shared" si="257"/>
        <v>13.760000000000002</v>
      </c>
      <c r="AF919" s="52">
        <f t="shared" si="258"/>
        <v>7.58</v>
      </c>
      <c r="AH919" s="52">
        <f t="shared" si="259"/>
        <v>0</v>
      </c>
      <c r="AI919" s="52">
        <f t="shared" si="260"/>
        <v>0</v>
      </c>
      <c r="AJ919" s="52">
        <f t="shared" si="261"/>
        <v>0</v>
      </c>
      <c r="AK919" s="52">
        <f t="shared" si="262"/>
        <v>0</v>
      </c>
      <c r="AL919" s="52">
        <f t="shared" si="263"/>
        <v>0</v>
      </c>
      <c r="AN919" s="52">
        <f t="shared" si="264"/>
        <v>0</v>
      </c>
      <c r="AO919" s="52">
        <f t="shared" si="265"/>
        <v>0</v>
      </c>
      <c r="AP919" s="52">
        <f t="shared" si="266"/>
        <v>0</v>
      </c>
      <c r="AQ919" s="52">
        <f t="shared" si="267"/>
        <v>0</v>
      </c>
      <c r="AR919" s="52">
        <f t="shared" si="268"/>
        <v>0</v>
      </c>
    </row>
    <row r="920" spans="1:44">
      <c r="A920" s="52">
        <v>200212</v>
      </c>
      <c r="B920" s="52">
        <v>-9.11</v>
      </c>
      <c r="C920" s="52">
        <v>-4.09</v>
      </c>
      <c r="D920" s="52">
        <v>-3.35</v>
      </c>
      <c r="E920" s="52">
        <v>-6.32</v>
      </c>
      <c r="F920" s="52">
        <v>-4.58</v>
      </c>
      <c r="G920" s="52">
        <v>-4.32</v>
      </c>
      <c r="H920" s="52">
        <v>-5.76</v>
      </c>
      <c r="I920" s="52">
        <v>-0.44</v>
      </c>
      <c r="J920" s="52">
        <v>3.88</v>
      </c>
      <c r="K920" s="52">
        <v>0.11</v>
      </c>
      <c r="L920" s="52">
        <f t="shared" si="252"/>
        <v>-5.6499999999999995</v>
      </c>
      <c r="M920" s="113">
        <f t="shared" si="253"/>
        <v>2002.9999999999991</v>
      </c>
      <c r="N920" s="52">
        <f t="shared" si="269"/>
        <v>19.969497421636007</v>
      </c>
      <c r="AA920" s="52">
        <v>200212</v>
      </c>
      <c r="AB920" s="52">
        <f t="shared" si="254"/>
        <v>-5.76</v>
      </c>
      <c r="AC920" s="52">
        <f t="shared" si="255"/>
        <v>-6.4300000000000006</v>
      </c>
      <c r="AD920" s="52">
        <f t="shared" si="256"/>
        <v>-4.4300000000000006</v>
      </c>
      <c r="AE920" s="52">
        <f t="shared" si="257"/>
        <v>-9.2199999999999989</v>
      </c>
      <c r="AF920" s="52">
        <f t="shared" si="258"/>
        <v>-3.46</v>
      </c>
      <c r="AH920" s="52">
        <f t="shared" si="259"/>
        <v>0</v>
      </c>
      <c r="AI920" s="52">
        <f t="shared" si="260"/>
        <v>0</v>
      </c>
      <c r="AJ920" s="52">
        <f t="shared" si="261"/>
        <v>0</v>
      </c>
      <c r="AK920" s="52">
        <f t="shared" si="262"/>
        <v>0</v>
      </c>
      <c r="AL920" s="52">
        <f t="shared" si="263"/>
        <v>0</v>
      </c>
      <c r="AN920" s="52">
        <f t="shared" si="264"/>
        <v>0</v>
      </c>
      <c r="AO920" s="52">
        <f t="shared" si="265"/>
        <v>0</v>
      </c>
      <c r="AP920" s="52">
        <f t="shared" si="266"/>
        <v>0</v>
      </c>
      <c r="AQ920" s="52">
        <f t="shared" si="267"/>
        <v>0</v>
      </c>
      <c r="AR920" s="52">
        <f t="shared" si="268"/>
        <v>0</v>
      </c>
    </row>
    <row r="921" spans="1:44">
      <c r="A921" s="52">
        <v>200301</v>
      </c>
      <c r="B921" s="52">
        <v>-2.4</v>
      </c>
      <c r="C921" s="52">
        <v>-2.4300000000000002</v>
      </c>
      <c r="D921" s="52">
        <v>-1.35</v>
      </c>
      <c r="E921" s="52">
        <v>-2.69</v>
      </c>
      <c r="F921" s="52">
        <v>-2.27</v>
      </c>
      <c r="G921" s="52">
        <v>-5.38</v>
      </c>
      <c r="H921" s="52">
        <v>-2.57</v>
      </c>
      <c r="I921" s="52">
        <v>1.39</v>
      </c>
      <c r="J921" s="52">
        <v>-0.82</v>
      </c>
      <c r="K921" s="52">
        <v>0.1</v>
      </c>
      <c r="L921" s="52">
        <f t="shared" si="252"/>
        <v>-2.4699999999999998</v>
      </c>
      <c r="M921" s="113">
        <f t="shared" si="253"/>
        <v>2003.0833333333333</v>
      </c>
      <c r="N921" s="52">
        <f t="shared" si="269"/>
        <v>19.970654835168887</v>
      </c>
      <c r="AA921" s="52">
        <v>200301</v>
      </c>
      <c r="AB921" s="52">
        <f t="shared" si="254"/>
        <v>-2.57</v>
      </c>
      <c r="AC921" s="52">
        <f t="shared" si="255"/>
        <v>-2.79</v>
      </c>
      <c r="AD921" s="52">
        <f t="shared" si="256"/>
        <v>-5.4799999999999995</v>
      </c>
      <c r="AE921" s="52">
        <f t="shared" si="257"/>
        <v>-2.5</v>
      </c>
      <c r="AF921" s="52">
        <f t="shared" si="258"/>
        <v>-1.4500000000000002</v>
      </c>
      <c r="AH921" s="52">
        <f t="shared" si="259"/>
        <v>0</v>
      </c>
      <c r="AI921" s="52">
        <f t="shared" si="260"/>
        <v>0</v>
      </c>
      <c r="AJ921" s="52">
        <f t="shared" si="261"/>
        <v>0</v>
      </c>
      <c r="AK921" s="52">
        <f t="shared" si="262"/>
        <v>0</v>
      </c>
      <c r="AL921" s="52">
        <f t="shared" si="263"/>
        <v>0</v>
      </c>
      <c r="AN921" s="52">
        <f t="shared" si="264"/>
        <v>0</v>
      </c>
      <c r="AO921" s="52">
        <f t="shared" si="265"/>
        <v>0</v>
      </c>
      <c r="AP921" s="52">
        <f t="shared" si="266"/>
        <v>0</v>
      </c>
      <c r="AQ921" s="52">
        <f t="shared" si="267"/>
        <v>0</v>
      </c>
      <c r="AR921" s="52">
        <f t="shared" si="268"/>
        <v>0</v>
      </c>
    </row>
    <row r="922" spans="1:44">
      <c r="A922" s="52">
        <v>200302</v>
      </c>
      <c r="B922" s="52">
        <v>-3.6</v>
      </c>
      <c r="C922" s="52">
        <v>-2.39</v>
      </c>
      <c r="D922" s="52">
        <v>-3.33</v>
      </c>
      <c r="E922" s="52">
        <v>-1.05</v>
      </c>
      <c r="F922" s="52">
        <v>-3.22</v>
      </c>
      <c r="G922" s="52">
        <v>-4.22</v>
      </c>
      <c r="H922" s="52">
        <v>-1.88</v>
      </c>
      <c r="I922" s="52">
        <v>-0.27</v>
      </c>
      <c r="J922" s="52">
        <v>-1.45</v>
      </c>
      <c r="K922" s="52">
        <v>0.09</v>
      </c>
      <c r="L922" s="52">
        <f t="shared" si="252"/>
        <v>-1.7899999999999998</v>
      </c>
      <c r="M922" s="113">
        <f t="shared" si="253"/>
        <v>2003.1666666666665</v>
      </c>
      <c r="N922" s="52">
        <f t="shared" si="269"/>
        <v>19.969115016581341</v>
      </c>
      <c r="AA922" s="52">
        <v>200302</v>
      </c>
      <c r="AB922" s="52">
        <f t="shared" si="254"/>
        <v>-1.88</v>
      </c>
      <c r="AC922" s="52">
        <f t="shared" si="255"/>
        <v>-1.1400000000000001</v>
      </c>
      <c r="AD922" s="52">
        <f t="shared" si="256"/>
        <v>-4.3099999999999996</v>
      </c>
      <c r="AE922" s="52">
        <f t="shared" si="257"/>
        <v>-3.69</v>
      </c>
      <c r="AF922" s="52">
        <f t="shared" si="258"/>
        <v>-3.42</v>
      </c>
      <c r="AH922" s="52">
        <f t="shared" si="259"/>
        <v>0</v>
      </c>
      <c r="AI922" s="52">
        <f t="shared" si="260"/>
        <v>0</v>
      </c>
      <c r="AJ922" s="52">
        <f t="shared" si="261"/>
        <v>0</v>
      </c>
      <c r="AK922" s="52">
        <f t="shared" si="262"/>
        <v>0</v>
      </c>
      <c r="AL922" s="52">
        <f t="shared" si="263"/>
        <v>0</v>
      </c>
      <c r="AN922" s="52">
        <f t="shared" si="264"/>
        <v>0</v>
      </c>
      <c r="AO922" s="52">
        <f t="shared" si="265"/>
        <v>0</v>
      </c>
      <c r="AP922" s="52">
        <f t="shared" si="266"/>
        <v>0</v>
      </c>
      <c r="AQ922" s="52">
        <f t="shared" si="267"/>
        <v>0</v>
      </c>
      <c r="AR922" s="52">
        <f t="shared" si="268"/>
        <v>0</v>
      </c>
    </row>
    <row r="923" spans="1:44">
      <c r="A923" s="52">
        <v>200303</v>
      </c>
      <c r="B923" s="52">
        <v>1.9</v>
      </c>
      <c r="C923" s="52">
        <v>0.54</v>
      </c>
      <c r="D923" s="52">
        <v>0.99</v>
      </c>
      <c r="E923" s="52">
        <v>1.71</v>
      </c>
      <c r="F923" s="52">
        <v>0.09</v>
      </c>
      <c r="G923" s="52">
        <v>-0.55000000000000004</v>
      </c>
      <c r="H923" s="52">
        <v>1.0900000000000001</v>
      </c>
      <c r="I923" s="52">
        <v>0.73</v>
      </c>
      <c r="J923" s="52">
        <v>-1.58</v>
      </c>
      <c r="K923" s="52">
        <v>0.1</v>
      </c>
      <c r="L923" s="52">
        <f t="shared" si="252"/>
        <v>1.1900000000000002</v>
      </c>
      <c r="M923" s="113">
        <f t="shared" si="253"/>
        <v>2003.2499999999998</v>
      </c>
      <c r="N923" s="52">
        <f t="shared" si="269"/>
        <v>19.126106860424144</v>
      </c>
      <c r="AA923" s="52">
        <v>200303</v>
      </c>
      <c r="AB923" s="52">
        <f t="shared" si="254"/>
        <v>1.0900000000000001</v>
      </c>
      <c r="AC923" s="52">
        <f t="shared" si="255"/>
        <v>1.6099999999999999</v>
      </c>
      <c r="AD923" s="52">
        <f t="shared" si="256"/>
        <v>-0.65</v>
      </c>
      <c r="AE923" s="52">
        <f t="shared" si="257"/>
        <v>1.7999999999999998</v>
      </c>
      <c r="AF923" s="52">
        <f t="shared" si="258"/>
        <v>0.89</v>
      </c>
      <c r="AH923" s="52">
        <f t="shared" si="259"/>
        <v>0</v>
      </c>
      <c r="AI923" s="52">
        <f t="shared" si="260"/>
        <v>0</v>
      </c>
      <c r="AJ923" s="52">
        <f t="shared" si="261"/>
        <v>0</v>
      </c>
      <c r="AK923" s="52">
        <f t="shared" si="262"/>
        <v>0</v>
      </c>
      <c r="AL923" s="52">
        <f t="shared" si="263"/>
        <v>0</v>
      </c>
      <c r="AN923" s="52">
        <f t="shared" si="264"/>
        <v>0</v>
      </c>
      <c r="AO923" s="52">
        <f t="shared" si="265"/>
        <v>0</v>
      </c>
      <c r="AP923" s="52">
        <f t="shared" si="266"/>
        <v>0</v>
      </c>
      <c r="AQ923" s="52">
        <f t="shared" si="267"/>
        <v>0</v>
      </c>
      <c r="AR923" s="52">
        <f t="shared" si="268"/>
        <v>0</v>
      </c>
    </row>
    <row r="924" spans="1:44">
      <c r="A924" s="52">
        <v>200304</v>
      </c>
      <c r="B924" s="52">
        <v>11.17</v>
      </c>
      <c r="C924" s="52">
        <v>9.4499999999999993</v>
      </c>
      <c r="D924" s="52">
        <v>9.0500000000000007</v>
      </c>
      <c r="E924" s="52">
        <v>7.71</v>
      </c>
      <c r="F924" s="52">
        <v>8.98</v>
      </c>
      <c r="G924" s="52">
        <v>9.66</v>
      </c>
      <c r="H924" s="52">
        <v>8.2200000000000006</v>
      </c>
      <c r="I924" s="52">
        <v>1.1100000000000001</v>
      </c>
      <c r="J924" s="52">
        <v>-0.09</v>
      </c>
      <c r="K924" s="52">
        <v>0.1</v>
      </c>
      <c r="L924" s="52">
        <f t="shared" si="252"/>
        <v>8.32</v>
      </c>
      <c r="M924" s="113">
        <f t="shared" si="253"/>
        <v>2003.333333333333</v>
      </c>
      <c r="N924" s="52">
        <f t="shared" si="269"/>
        <v>21.444578886897347</v>
      </c>
      <c r="AA924" s="52">
        <v>200304</v>
      </c>
      <c r="AB924" s="52">
        <f t="shared" si="254"/>
        <v>8.2200000000000006</v>
      </c>
      <c r="AC924" s="52">
        <f t="shared" si="255"/>
        <v>7.61</v>
      </c>
      <c r="AD924" s="52">
        <f t="shared" si="256"/>
        <v>9.56</v>
      </c>
      <c r="AE924" s="52">
        <f t="shared" si="257"/>
        <v>11.07</v>
      </c>
      <c r="AF924" s="52">
        <f t="shared" si="258"/>
        <v>8.9500000000000011</v>
      </c>
      <c r="AH924" s="52">
        <f t="shared" si="259"/>
        <v>0</v>
      </c>
      <c r="AI924" s="52">
        <f t="shared" si="260"/>
        <v>0</v>
      </c>
      <c r="AJ924" s="52">
        <f t="shared" si="261"/>
        <v>0</v>
      </c>
      <c r="AK924" s="52">
        <f t="shared" si="262"/>
        <v>0</v>
      </c>
      <c r="AL924" s="52">
        <f t="shared" si="263"/>
        <v>0</v>
      </c>
      <c r="AN924" s="52">
        <f t="shared" si="264"/>
        <v>0</v>
      </c>
      <c r="AO924" s="52">
        <f t="shared" si="265"/>
        <v>0</v>
      </c>
      <c r="AP924" s="52">
        <f t="shared" si="266"/>
        <v>0</v>
      </c>
      <c r="AQ924" s="52">
        <f t="shared" si="267"/>
        <v>0</v>
      </c>
      <c r="AR924" s="52">
        <f t="shared" si="268"/>
        <v>0</v>
      </c>
    </row>
    <row r="925" spans="1:44">
      <c r="A925" s="52">
        <v>200305</v>
      </c>
      <c r="B925" s="52">
        <v>13.24</v>
      </c>
      <c r="C925" s="52">
        <v>10.81</v>
      </c>
      <c r="D925" s="52">
        <v>10.37</v>
      </c>
      <c r="E925" s="52">
        <v>4.9800000000000004</v>
      </c>
      <c r="F925" s="52">
        <v>7.01</v>
      </c>
      <c r="G925" s="52">
        <v>8.0399999999999991</v>
      </c>
      <c r="H925" s="52">
        <v>6.05</v>
      </c>
      <c r="I925" s="52">
        <v>4.79</v>
      </c>
      <c r="J925" s="52">
        <v>0.09</v>
      </c>
      <c r="K925" s="52">
        <v>0.09</v>
      </c>
      <c r="L925" s="52">
        <f t="shared" si="252"/>
        <v>6.14</v>
      </c>
      <c r="M925" s="113">
        <f t="shared" si="253"/>
        <v>2003.4166666666663</v>
      </c>
      <c r="N925" s="52">
        <f t="shared" si="269"/>
        <v>22.610578980162842</v>
      </c>
      <c r="AA925" s="52">
        <v>200305</v>
      </c>
      <c r="AB925" s="52">
        <f t="shared" si="254"/>
        <v>6.05</v>
      </c>
      <c r="AC925" s="52">
        <f t="shared" si="255"/>
        <v>4.8900000000000006</v>
      </c>
      <c r="AD925" s="52">
        <f t="shared" si="256"/>
        <v>7.9499999999999993</v>
      </c>
      <c r="AE925" s="52">
        <f t="shared" si="257"/>
        <v>13.15</v>
      </c>
      <c r="AF925" s="52">
        <f t="shared" si="258"/>
        <v>10.28</v>
      </c>
      <c r="AH925" s="52">
        <f t="shared" si="259"/>
        <v>0</v>
      </c>
      <c r="AI925" s="52">
        <f t="shared" si="260"/>
        <v>0</v>
      </c>
      <c r="AJ925" s="52">
        <f t="shared" si="261"/>
        <v>0</v>
      </c>
      <c r="AK925" s="52">
        <f t="shared" si="262"/>
        <v>0</v>
      </c>
      <c r="AL925" s="52">
        <f t="shared" si="263"/>
        <v>0</v>
      </c>
      <c r="AN925" s="52">
        <f t="shared" si="264"/>
        <v>0</v>
      </c>
      <c r="AO925" s="52">
        <f t="shared" si="265"/>
        <v>0</v>
      </c>
      <c r="AP925" s="52">
        <f t="shared" si="266"/>
        <v>0</v>
      </c>
      <c r="AQ925" s="52">
        <f t="shared" si="267"/>
        <v>0</v>
      </c>
      <c r="AR925" s="52">
        <f t="shared" si="268"/>
        <v>0</v>
      </c>
    </row>
    <row r="926" spans="1:44">
      <c r="A926" s="52">
        <v>200306</v>
      </c>
      <c r="B926" s="52">
        <v>2.4</v>
      </c>
      <c r="C926" s="52">
        <v>2.4500000000000002</v>
      </c>
      <c r="D926" s="52">
        <v>3.64</v>
      </c>
      <c r="E926" s="52">
        <v>1.21</v>
      </c>
      <c r="F926" s="52">
        <v>1.37</v>
      </c>
      <c r="G926" s="52">
        <v>1.4</v>
      </c>
      <c r="H926" s="52">
        <v>1.42</v>
      </c>
      <c r="I926" s="52">
        <v>1.5</v>
      </c>
      <c r="J926" s="52">
        <v>0.71</v>
      </c>
      <c r="K926" s="52">
        <v>0.1</v>
      </c>
      <c r="L926" s="52">
        <f t="shared" si="252"/>
        <v>1.52</v>
      </c>
      <c r="M926" s="113">
        <f t="shared" si="253"/>
        <v>2003.4999999999995</v>
      </c>
      <c r="N926" s="52">
        <f t="shared" si="269"/>
        <v>21.443577550908294</v>
      </c>
      <c r="AA926" s="52">
        <v>200306</v>
      </c>
      <c r="AB926" s="52">
        <f t="shared" si="254"/>
        <v>1.42</v>
      </c>
      <c r="AC926" s="52">
        <f t="shared" si="255"/>
        <v>1.1099999999999999</v>
      </c>
      <c r="AD926" s="52">
        <f t="shared" si="256"/>
        <v>1.2999999999999998</v>
      </c>
      <c r="AE926" s="52">
        <f t="shared" si="257"/>
        <v>2.2999999999999998</v>
      </c>
      <c r="AF926" s="52">
        <f t="shared" si="258"/>
        <v>3.54</v>
      </c>
      <c r="AH926" s="52">
        <f t="shared" si="259"/>
        <v>0</v>
      </c>
      <c r="AI926" s="52">
        <f t="shared" si="260"/>
        <v>0</v>
      </c>
      <c r="AJ926" s="52">
        <f t="shared" si="261"/>
        <v>0</v>
      </c>
      <c r="AK926" s="52">
        <f t="shared" si="262"/>
        <v>0</v>
      </c>
      <c r="AL926" s="52">
        <f t="shared" si="263"/>
        <v>0</v>
      </c>
      <c r="AN926" s="52">
        <f t="shared" si="264"/>
        <v>0</v>
      </c>
      <c r="AO926" s="52">
        <f t="shared" si="265"/>
        <v>0</v>
      </c>
      <c r="AP926" s="52">
        <f t="shared" si="266"/>
        <v>0</v>
      </c>
      <c r="AQ926" s="52">
        <f t="shared" si="267"/>
        <v>0</v>
      </c>
      <c r="AR926" s="52">
        <f t="shared" si="268"/>
        <v>0</v>
      </c>
    </row>
    <row r="927" spans="1:44">
      <c r="A927" s="52">
        <v>200307</v>
      </c>
      <c r="B927" s="52">
        <v>8.39</v>
      </c>
      <c r="C927" s="52">
        <v>6.16</v>
      </c>
      <c r="D927" s="52">
        <v>6.39</v>
      </c>
      <c r="E927" s="52">
        <v>2.2799999999999998</v>
      </c>
      <c r="F927" s="52">
        <v>1.71</v>
      </c>
      <c r="G927" s="52">
        <v>0.21</v>
      </c>
      <c r="H927" s="52">
        <v>2.35</v>
      </c>
      <c r="I927" s="52">
        <v>5.58</v>
      </c>
      <c r="J927" s="52">
        <v>-2.04</v>
      </c>
      <c r="K927" s="52">
        <v>7.0000000000000007E-2</v>
      </c>
      <c r="L927" s="52">
        <f t="shared" si="252"/>
        <v>2.42</v>
      </c>
      <c r="M927" s="113">
        <f t="shared" si="253"/>
        <v>2003.5833333333328</v>
      </c>
      <c r="N927" s="52">
        <f t="shared" si="269"/>
        <v>19.449835474882558</v>
      </c>
      <c r="AA927" s="52">
        <v>200307</v>
      </c>
      <c r="AB927" s="52">
        <f t="shared" si="254"/>
        <v>2.35</v>
      </c>
      <c r="AC927" s="52">
        <f t="shared" si="255"/>
        <v>2.21</v>
      </c>
      <c r="AD927" s="52">
        <f t="shared" si="256"/>
        <v>0.13999999999999999</v>
      </c>
      <c r="AE927" s="52">
        <f t="shared" si="257"/>
        <v>8.32</v>
      </c>
      <c r="AF927" s="52">
        <f t="shared" si="258"/>
        <v>6.3199999999999994</v>
      </c>
      <c r="AH927" s="52">
        <f t="shared" si="259"/>
        <v>0</v>
      </c>
      <c r="AI927" s="52">
        <f t="shared" si="260"/>
        <v>0</v>
      </c>
      <c r="AJ927" s="52">
        <f t="shared" si="261"/>
        <v>0</v>
      </c>
      <c r="AK927" s="52">
        <f t="shared" si="262"/>
        <v>0</v>
      </c>
      <c r="AL927" s="52">
        <f t="shared" si="263"/>
        <v>0</v>
      </c>
      <c r="AN927" s="52">
        <f t="shared" si="264"/>
        <v>0</v>
      </c>
      <c r="AO927" s="52">
        <f t="shared" si="265"/>
        <v>0</v>
      </c>
      <c r="AP927" s="52">
        <f t="shared" si="266"/>
        <v>0</v>
      </c>
      <c r="AQ927" s="52">
        <f t="shared" si="267"/>
        <v>0</v>
      </c>
      <c r="AR927" s="52">
        <f t="shared" si="268"/>
        <v>0</v>
      </c>
    </row>
    <row r="928" spans="1:44">
      <c r="A928" s="52">
        <v>200308</v>
      </c>
      <c r="B928" s="52">
        <v>4.62</v>
      </c>
      <c r="C928" s="52">
        <v>5.0599999999999996</v>
      </c>
      <c r="D928" s="52">
        <v>6.16</v>
      </c>
      <c r="E928" s="52">
        <v>1.84</v>
      </c>
      <c r="F928" s="52">
        <v>2.21</v>
      </c>
      <c r="G928" s="52">
        <v>3.82</v>
      </c>
      <c r="H928" s="52">
        <v>2.34</v>
      </c>
      <c r="I928" s="52">
        <v>2.65</v>
      </c>
      <c r="J928" s="52">
        <v>1.76</v>
      </c>
      <c r="K928" s="52">
        <v>7.0000000000000007E-2</v>
      </c>
      <c r="L928" s="52">
        <f t="shared" si="252"/>
        <v>2.4099999999999997</v>
      </c>
      <c r="M928" s="113">
        <f t="shared" si="253"/>
        <v>2003.6666666666661</v>
      </c>
      <c r="N928" s="52">
        <f t="shared" si="269"/>
        <v>19.477766112346472</v>
      </c>
      <c r="AA928" s="52">
        <v>200308</v>
      </c>
      <c r="AB928" s="52">
        <f t="shared" si="254"/>
        <v>2.34</v>
      </c>
      <c r="AC928" s="52">
        <f t="shared" si="255"/>
        <v>1.77</v>
      </c>
      <c r="AD928" s="52">
        <f t="shared" si="256"/>
        <v>3.75</v>
      </c>
      <c r="AE928" s="52">
        <f t="shared" si="257"/>
        <v>4.55</v>
      </c>
      <c r="AF928" s="52">
        <f t="shared" si="258"/>
        <v>6.09</v>
      </c>
      <c r="AH928" s="52">
        <f t="shared" si="259"/>
        <v>0</v>
      </c>
      <c r="AI928" s="52">
        <f t="shared" si="260"/>
        <v>0</v>
      </c>
      <c r="AJ928" s="52">
        <f t="shared" si="261"/>
        <v>0</v>
      </c>
      <c r="AK928" s="52">
        <f t="shared" si="262"/>
        <v>0</v>
      </c>
      <c r="AL928" s="52">
        <f t="shared" si="263"/>
        <v>0</v>
      </c>
      <c r="AN928" s="52">
        <f t="shared" si="264"/>
        <v>0</v>
      </c>
      <c r="AO928" s="52">
        <f t="shared" si="265"/>
        <v>0</v>
      </c>
      <c r="AP928" s="52">
        <f t="shared" si="266"/>
        <v>0</v>
      </c>
      <c r="AQ928" s="52">
        <f t="shared" si="267"/>
        <v>0</v>
      </c>
      <c r="AR928" s="52">
        <f t="shared" si="268"/>
        <v>0</v>
      </c>
    </row>
    <row r="929" spans="1:44">
      <c r="A929" s="52">
        <v>200309</v>
      </c>
      <c r="B929" s="52">
        <v>-1.74</v>
      </c>
      <c r="C929" s="52">
        <v>-1.7</v>
      </c>
      <c r="D929" s="52">
        <v>0.95</v>
      </c>
      <c r="E929" s="52">
        <v>-0.77</v>
      </c>
      <c r="F929" s="52">
        <v>-1.91</v>
      </c>
      <c r="G929" s="52">
        <v>-1.6</v>
      </c>
      <c r="H929" s="52">
        <v>-1.24</v>
      </c>
      <c r="I929" s="52">
        <v>0.6</v>
      </c>
      <c r="J929" s="52">
        <v>0.93</v>
      </c>
      <c r="K929" s="52">
        <v>0.08</v>
      </c>
      <c r="L929" s="52">
        <f t="shared" si="252"/>
        <v>-1.1599999999999999</v>
      </c>
      <c r="M929" s="113">
        <f t="shared" si="253"/>
        <v>2003.7499999999993</v>
      </c>
      <c r="N929" s="52">
        <f t="shared" si="269"/>
        <v>15.241062955056647</v>
      </c>
      <c r="AA929" s="52">
        <v>200309</v>
      </c>
      <c r="AB929" s="52">
        <f t="shared" si="254"/>
        <v>-1.24</v>
      </c>
      <c r="AC929" s="52">
        <f t="shared" si="255"/>
        <v>-0.85</v>
      </c>
      <c r="AD929" s="52">
        <f t="shared" si="256"/>
        <v>-1.6800000000000002</v>
      </c>
      <c r="AE929" s="52">
        <f t="shared" si="257"/>
        <v>-1.82</v>
      </c>
      <c r="AF929" s="52">
        <f t="shared" si="258"/>
        <v>0.87</v>
      </c>
      <c r="AH929" s="52">
        <f t="shared" si="259"/>
        <v>0</v>
      </c>
      <c r="AI929" s="52">
        <f t="shared" si="260"/>
        <v>0</v>
      </c>
      <c r="AJ929" s="52">
        <f t="shared" si="261"/>
        <v>0</v>
      </c>
      <c r="AK929" s="52">
        <f t="shared" si="262"/>
        <v>0</v>
      </c>
      <c r="AL929" s="52">
        <f t="shared" si="263"/>
        <v>0</v>
      </c>
      <c r="AN929" s="52">
        <f t="shared" si="264"/>
        <v>0</v>
      </c>
      <c r="AO929" s="52">
        <f t="shared" si="265"/>
        <v>0</v>
      </c>
      <c r="AP929" s="52">
        <f t="shared" si="266"/>
        <v>0</v>
      </c>
      <c r="AQ929" s="52">
        <f t="shared" si="267"/>
        <v>0</v>
      </c>
      <c r="AR929" s="52">
        <f t="shared" si="268"/>
        <v>0</v>
      </c>
    </row>
    <row r="930" spans="1:44">
      <c r="A930" s="52">
        <v>200310</v>
      </c>
      <c r="B930" s="52">
        <v>8.2100000000000009</v>
      </c>
      <c r="C930" s="52">
        <v>8.36</v>
      </c>
      <c r="D930" s="52">
        <v>10.78</v>
      </c>
      <c r="E930" s="52">
        <v>5.2</v>
      </c>
      <c r="F930" s="52">
        <v>7.49</v>
      </c>
      <c r="G930" s="52">
        <v>6</v>
      </c>
      <c r="H930" s="52">
        <v>6.08</v>
      </c>
      <c r="I930" s="52">
        <v>2.89</v>
      </c>
      <c r="J930" s="52">
        <v>1.69</v>
      </c>
      <c r="K930" s="52">
        <v>7.0000000000000007E-2</v>
      </c>
      <c r="L930" s="52">
        <f t="shared" si="252"/>
        <v>6.15</v>
      </c>
      <c r="M930" s="113">
        <f t="shared" si="253"/>
        <v>2003.8333333333326</v>
      </c>
      <c r="N930" s="52">
        <f t="shared" si="269"/>
        <v>14.591243949711759</v>
      </c>
      <c r="AA930" s="52">
        <v>200310</v>
      </c>
      <c r="AB930" s="52">
        <f t="shared" si="254"/>
        <v>6.08</v>
      </c>
      <c r="AC930" s="52">
        <f t="shared" si="255"/>
        <v>5.13</v>
      </c>
      <c r="AD930" s="52">
        <f t="shared" si="256"/>
        <v>5.93</v>
      </c>
      <c r="AE930" s="52">
        <f t="shared" si="257"/>
        <v>8.14</v>
      </c>
      <c r="AF930" s="52">
        <f t="shared" si="258"/>
        <v>10.709999999999999</v>
      </c>
      <c r="AH930" s="52">
        <f t="shared" si="259"/>
        <v>0</v>
      </c>
      <c r="AI930" s="52">
        <f t="shared" si="260"/>
        <v>0</v>
      </c>
      <c r="AJ930" s="52">
        <f t="shared" si="261"/>
        <v>0</v>
      </c>
      <c r="AK930" s="52">
        <f t="shared" si="262"/>
        <v>0</v>
      </c>
      <c r="AL930" s="52">
        <f t="shared" si="263"/>
        <v>0</v>
      </c>
      <c r="AN930" s="52">
        <f t="shared" si="264"/>
        <v>0</v>
      </c>
      <c r="AO930" s="52">
        <f t="shared" si="265"/>
        <v>0</v>
      </c>
      <c r="AP930" s="52">
        <f t="shared" si="266"/>
        <v>0</v>
      </c>
      <c r="AQ930" s="52">
        <f t="shared" si="267"/>
        <v>0</v>
      </c>
      <c r="AR930" s="52">
        <f t="shared" si="268"/>
        <v>0</v>
      </c>
    </row>
    <row r="931" spans="1:44">
      <c r="A931" s="52">
        <v>200311</v>
      </c>
      <c r="B931" s="52">
        <v>2.91</v>
      </c>
      <c r="C931" s="52">
        <v>3.86</v>
      </c>
      <c r="D931" s="52">
        <v>4.55</v>
      </c>
      <c r="E931" s="52">
        <v>0.85</v>
      </c>
      <c r="F931" s="52">
        <v>1.74</v>
      </c>
      <c r="G931" s="52">
        <v>1.99</v>
      </c>
      <c r="H931" s="52">
        <v>1.35</v>
      </c>
      <c r="I931" s="52">
        <v>2.25</v>
      </c>
      <c r="J931" s="52">
        <v>1.39</v>
      </c>
      <c r="K931" s="52">
        <v>7.0000000000000007E-2</v>
      </c>
      <c r="L931" s="52">
        <f t="shared" si="252"/>
        <v>1.4200000000000002</v>
      </c>
      <c r="M931" s="113">
        <f t="shared" si="253"/>
        <v>2003.9166666666658</v>
      </c>
      <c r="N931" s="52">
        <f t="shared" si="269"/>
        <v>13.881643536437869</v>
      </c>
      <c r="AA931" s="52">
        <v>200311</v>
      </c>
      <c r="AB931" s="52">
        <f t="shared" si="254"/>
        <v>1.35</v>
      </c>
      <c r="AC931" s="52">
        <f t="shared" si="255"/>
        <v>0.78</v>
      </c>
      <c r="AD931" s="52">
        <f t="shared" si="256"/>
        <v>1.92</v>
      </c>
      <c r="AE931" s="52">
        <f t="shared" si="257"/>
        <v>2.8400000000000003</v>
      </c>
      <c r="AF931" s="52">
        <f t="shared" si="258"/>
        <v>4.4799999999999995</v>
      </c>
      <c r="AH931" s="52">
        <f t="shared" si="259"/>
        <v>0</v>
      </c>
      <c r="AI931" s="52">
        <f t="shared" si="260"/>
        <v>0</v>
      </c>
      <c r="AJ931" s="52">
        <f t="shared" si="261"/>
        <v>0</v>
      </c>
      <c r="AK931" s="52">
        <f t="shared" si="262"/>
        <v>0</v>
      </c>
      <c r="AL931" s="52">
        <f t="shared" si="263"/>
        <v>0</v>
      </c>
      <c r="AN931" s="52">
        <f t="shared" si="264"/>
        <v>0</v>
      </c>
      <c r="AO931" s="52">
        <f t="shared" si="265"/>
        <v>0</v>
      </c>
      <c r="AP931" s="52">
        <f t="shared" si="266"/>
        <v>0</v>
      </c>
      <c r="AQ931" s="52">
        <f t="shared" si="267"/>
        <v>0</v>
      </c>
      <c r="AR931" s="52">
        <f t="shared" si="268"/>
        <v>0</v>
      </c>
    </row>
    <row r="932" spans="1:44">
      <c r="A932" s="52">
        <v>200312</v>
      </c>
      <c r="B932" s="52">
        <v>0.79</v>
      </c>
      <c r="C932" s="52">
        <v>2.3199999999999998</v>
      </c>
      <c r="D932" s="52">
        <v>4.1100000000000003</v>
      </c>
      <c r="E932" s="52">
        <v>4.26</v>
      </c>
      <c r="F932" s="52">
        <v>4.87</v>
      </c>
      <c r="G932" s="52">
        <v>6.5</v>
      </c>
      <c r="H932" s="52">
        <v>4.29</v>
      </c>
      <c r="I932" s="52">
        <v>-2.8</v>
      </c>
      <c r="J932" s="52">
        <v>2.78</v>
      </c>
      <c r="K932" s="52">
        <v>0.08</v>
      </c>
      <c r="L932" s="52">
        <f t="shared" si="252"/>
        <v>4.37</v>
      </c>
      <c r="M932" s="113">
        <f t="shared" si="253"/>
        <v>2003.9999999999991</v>
      </c>
      <c r="N932" s="52">
        <f t="shared" si="269"/>
        <v>11.64111366118926</v>
      </c>
      <c r="AA932" s="52">
        <v>200312</v>
      </c>
      <c r="AB932" s="52">
        <f t="shared" si="254"/>
        <v>4.29</v>
      </c>
      <c r="AC932" s="52">
        <f t="shared" si="255"/>
        <v>4.18</v>
      </c>
      <c r="AD932" s="52">
        <f t="shared" si="256"/>
        <v>6.42</v>
      </c>
      <c r="AE932" s="52">
        <f t="shared" si="257"/>
        <v>0.71000000000000008</v>
      </c>
      <c r="AF932" s="52">
        <f t="shared" si="258"/>
        <v>4.03</v>
      </c>
      <c r="AH932" s="52">
        <f t="shared" si="259"/>
        <v>0</v>
      </c>
      <c r="AI932" s="52">
        <f t="shared" si="260"/>
        <v>0</v>
      </c>
      <c r="AJ932" s="52">
        <f t="shared" si="261"/>
        <v>0</v>
      </c>
      <c r="AK932" s="52">
        <f t="shared" si="262"/>
        <v>0</v>
      </c>
      <c r="AL932" s="52">
        <f t="shared" si="263"/>
        <v>0</v>
      </c>
      <c r="AN932" s="52">
        <f t="shared" si="264"/>
        <v>0</v>
      </c>
      <c r="AO932" s="52">
        <f t="shared" si="265"/>
        <v>0</v>
      </c>
      <c r="AP932" s="52">
        <f t="shared" si="266"/>
        <v>0</v>
      </c>
      <c r="AQ932" s="52">
        <f t="shared" si="267"/>
        <v>0</v>
      </c>
      <c r="AR932" s="52">
        <f t="shared" si="268"/>
        <v>0</v>
      </c>
    </row>
    <row r="933" spans="1:44">
      <c r="A933" s="52">
        <v>200401</v>
      </c>
      <c r="B933" s="52">
        <v>3.92</v>
      </c>
      <c r="C933" s="52">
        <v>4.37</v>
      </c>
      <c r="D933" s="52">
        <v>6.07</v>
      </c>
      <c r="E933" s="52">
        <v>1.59</v>
      </c>
      <c r="F933" s="52">
        <v>2.12</v>
      </c>
      <c r="G933" s="52">
        <v>2.76</v>
      </c>
      <c r="H933" s="52">
        <v>2.15</v>
      </c>
      <c r="I933" s="52">
        <v>2.63</v>
      </c>
      <c r="J933" s="52">
        <v>1.66</v>
      </c>
      <c r="K933" s="52">
        <v>7.0000000000000007E-2</v>
      </c>
      <c r="L933" s="52">
        <f t="shared" si="252"/>
        <v>2.2199999999999998</v>
      </c>
      <c r="M933" s="113">
        <f t="shared" si="253"/>
        <v>2004.0833333333333</v>
      </c>
      <c r="N933" s="52">
        <f t="shared" si="269"/>
        <v>10.379190719897194</v>
      </c>
      <c r="AA933" s="52">
        <v>200401</v>
      </c>
      <c r="AB933" s="52">
        <f t="shared" si="254"/>
        <v>2.15</v>
      </c>
      <c r="AC933" s="52">
        <f t="shared" si="255"/>
        <v>1.52</v>
      </c>
      <c r="AD933" s="52">
        <f t="shared" si="256"/>
        <v>2.69</v>
      </c>
      <c r="AE933" s="52">
        <f t="shared" si="257"/>
        <v>3.85</v>
      </c>
      <c r="AF933" s="52">
        <f t="shared" si="258"/>
        <v>6</v>
      </c>
      <c r="AH933" s="52">
        <f t="shared" si="259"/>
        <v>0</v>
      </c>
      <c r="AI933" s="52">
        <f t="shared" si="260"/>
        <v>0</v>
      </c>
      <c r="AJ933" s="52">
        <f t="shared" si="261"/>
        <v>0</v>
      </c>
      <c r="AK933" s="52">
        <f t="shared" si="262"/>
        <v>0</v>
      </c>
      <c r="AL933" s="52">
        <f t="shared" si="263"/>
        <v>0</v>
      </c>
      <c r="AN933" s="52">
        <f t="shared" si="264"/>
        <v>0</v>
      </c>
      <c r="AO933" s="52">
        <f t="shared" si="265"/>
        <v>0</v>
      </c>
      <c r="AP933" s="52">
        <f t="shared" si="266"/>
        <v>0</v>
      </c>
      <c r="AQ933" s="52">
        <f t="shared" si="267"/>
        <v>0</v>
      </c>
      <c r="AR933" s="52">
        <f t="shared" si="268"/>
        <v>0</v>
      </c>
    </row>
    <row r="934" spans="1:44">
      <c r="A934" s="52">
        <v>200402</v>
      </c>
      <c r="B934" s="52">
        <v>0.42</v>
      </c>
      <c r="C934" s="52">
        <v>0.61</v>
      </c>
      <c r="D934" s="52">
        <v>0.79</v>
      </c>
      <c r="E934" s="52">
        <v>1.24</v>
      </c>
      <c r="F934" s="52">
        <v>2.4</v>
      </c>
      <c r="G934" s="52">
        <v>1.75</v>
      </c>
      <c r="H934" s="52">
        <v>1.4</v>
      </c>
      <c r="I934" s="52">
        <v>-1.19</v>
      </c>
      <c r="J934" s="52">
        <v>0.44</v>
      </c>
      <c r="K934" s="52">
        <v>0.06</v>
      </c>
      <c r="L934" s="52">
        <f t="shared" si="252"/>
        <v>1.46</v>
      </c>
      <c r="M934" s="113">
        <f t="shared" si="253"/>
        <v>2004.1666666666665</v>
      </c>
      <c r="N934" s="52">
        <f t="shared" si="269"/>
        <v>9.2637573370636179</v>
      </c>
      <c r="AA934" s="52">
        <v>200402</v>
      </c>
      <c r="AB934" s="52">
        <f t="shared" si="254"/>
        <v>1.4</v>
      </c>
      <c r="AC934" s="52">
        <f t="shared" si="255"/>
        <v>1.18</v>
      </c>
      <c r="AD934" s="52">
        <f t="shared" si="256"/>
        <v>1.69</v>
      </c>
      <c r="AE934" s="52">
        <f t="shared" si="257"/>
        <v>0.36</v>
      </c>
      <c r="AF934" s="52">
        <f t="shared" si="258"/>
        <v>0.73</v>
      </c>
      <c r="AH934" s="52">
        <f t="shared" si="259"/>
        <v>0</v>
      </c>
      <c r="AI934" s="52">
        <f t="shared" si="260"/>
        <v>0</v>
      </c>
      <c r="AJ934" s="52">
        <f t="shared" si="261"/>
        <v>0</v>
      </c>
      <c r="AK934" s="52">
        <f t="shared" si="262"/>
        <v>0</v>
      </c>
      <c r="AL934" s="52">
        <f t="shared" si="263"/>
        <v>0</v>
      </c>
      <c r="AN934" s="52">
        <f t="shared" si="264"/>
        <v>0</v>
      </c>
      <c r="AO934" s="52">
        <f t="shared" si="265"/>
        <v>0</v>
      </c>
      <c r="AP934" s="52">
        <f t="shared" si="266"/>
        <v>0</v>
      </c>
      <c r="AQ934" s="52">
        <f t="shared" si="267"/>
        <v>0</v>
      </c>
      <c r="AR934" s="52">
        <f t="shared" si="268"/>
        <v>0</v>
      </c>
    </row>
    <row r="935" spans="1:44">
      <c r="A935" s="52">
        <v>200403</v>
      </c>
      <c r="B935" s="52">
        <v>1.07</v>
      </c>
      <c r="C935" s="52">
        <v>0.56000000000000005</v>
      </c>
      <c r="D935" s="52">
        <v>0.42</v>
      </c>
      <c r="E935" s="52">
        <v>-1.86</v>
      </c>
      <c r="F935" s="52">
        <v>-0.49</v>
      </c>
      <c r="G935" s="52">
        <v>-1.3</v>
      </c>
      <c r="H935" s="52">
        <v>-1.32</v>
      </c>
      <c r="I935" s="52">
        <v>1.9</v>
      </c>
      <c r="J935" s="52">
        <v>-0.05</v>
      </c>
      <c r="K935" s="52">
        <v>0.09</v>
      </c>
      <c r="L935" s="52">
        <f t="shared" si="252"/>
        <v>-1.23</v>
      </c>
      <c r="M935" s="113">
        <f t="shared" si="253"/>
        <v>2004.2499999999998</v>
      </c>
      <c r="N935" s="52">
        <f t="shared" si="269"/>
        <v>10.072206131907567</v>
      </c>
      <c r="AA935" s="52">
        <v>200403</v>
      </c>
      <c r="AB935" s="52">
        <f t="shared" si="254"/>
        <v>-1.32</v>
      </c>
      <c r="AC935" s="52">
        <f t="shared" si="255"/>
        <v>-1.9500000000000002</v>
      </c>
      <c r="AD935" s="52">
        <f t="shared" si="256"/>
        <v>-1.3900000000000001</v>
      </c>
      <c r="AE935" s="52">
        <f t="shared" si="257"/>
        <v>0.98000000000000009</v>
      </c>
      <c r="AF935" s="52">
        <f t="shared" si="258"/>
        <v>0.32999999999999996</v>
      </c>
      <c r="AH935" s="52">
        <f t="shared" si="259"/>
        <v>0</v>
      </c>
      <c r="AI935" s="52">
        <f t="shared" si="260"/>
        <v>0</v>
      </c>
      <c r="AJ935" s="52">
        <f t="shared" si="261"/>
        <v>0</v>
      </c>
      <c r="AK935" s="52">
        <f t="shared" si="262"/>
        <v>0</v>
      </c>
      <c r="AL935" s="52">
        <f t="shared" si="263"/>
        <v>0</v>
      </c>
      <c r="AN935" s="52">
        <f t="shared" si="264"/>
        <v>0</v>
      </c>
      <c r="AO935" s="52">
        <f t="shared" si="265"/>
        <v>0</v>
      </c>
      <c r="AP935" s="52">
        <f t="shared" si="266"/>
        <v>0</v>
      </c>
      <c r="AQ935" s="52">
        <f t="shared" si="267"/>
        <v>0</v>
      </c>
      <c r="AR935" s="52">
        <f t="shared" si="268"/>
        <v>0</v>
      </c>
    </row>
    <row r="936" spans="1:44">
      <c r="A936" s="52">
        <v>200404</v>
      </c>
      <c r="B936" s="52">
        <v>-3.61</v>
      </c>
      <c r="C936" s="52">
        <v>-3.48</v>
      </c>
      <c r="D936" s="52">
        <v>-6.1</v>
      </c>
      <c r="E936" s="52">
        <v>-0.74</v>
      </c>
      <c r="F936" s="52">
        <v>-3.15</v>
      </c>
      <c r="G936" s="52">
        <v>-1.59</v>
      </c>
      <c r="H936" s="52">
        <v>-1.83</v>
      </c>
      <c r="I936" s="52">
        <v>-2.57</v>
      </c>
      <c r="J936" s="52">
        <v>-1.67</v>
      </c>
      <c r="K936" s="52">
        <v>0.08</v>
      </c>
      <c r="L936" s="52">
        <f t="shared" si="252"/>
        <v>-1.75</v>
      </c>
      <c r="M936" s="113">
        <f t="shared" si="253"/>
        <v>2004.333333333333</v>
      </c>
      <c r="N936" s="52">
        <f t="shared" si="269"/>
        <v>9.0925304008790135</v>
      </c>
      <c r="AA936" s="52">
        <v>200404</v>
      </c>
      <c r="AB936" s="52">
        <f t="shared" si="254"/>
        <v>-1.83</v>
      </c>
      <c r="AC936" s="52">
        <f t="shared" si="255"/>
        <v>-0.82</v>
      </c>
      <c r="AD936" s="52">
        <f t="shared" si="256"/>
        <v>-1.6700000000000002</v>
      </c>
      <c r="AE936" s="52">
        <f t="shared" si="257"/>
        <v>-3.69</v>
      </c>
      <c r="AF936" s="52">
        <f t="shared" si="258"/>
        <v>-6.18</v>
      </c>
      <c r="AH936" s="52">
        <f t="shared" si="259"/>
        <v>0</v>
      </c>
      <c r="AI936" s="52">
        <f t="shared" si="260"/>
        <v>0</v>
      </c>
      <c r="AJ936" s="52">
        <f t="shared" si="261"/>
        <v>0</v>
      </c>
      <c r="AK936" s="52">
        <f t="shared" si="262"/>
        <v>0</v>
      </c>
      <c r="AL936" s="52">
        <f t="shared" si="263"/>
        <v>0</v>
      </c>
      <c r="AN936" s="52">
        <f t="shared" si="264"/>
        <v>0</v>
      </c>
      <c r="AO936" s="52">
        <f t="shared" si="265"/>
        <v>0</v>
      </c>
      <c r="AP936" s="52">
        <f t="shared" si="266"/>
        <v>0</v>
      </c>
      <c r="AQ936" s="52">
        <f t="shared" si="267"/>
        <v>0</v>
      </c>
      <c r="AR936" s="52">
        <f t="shared" si="268"/>
        <v>0</v>
      </c>
    </row>
    <row r="937" spans="1:44">
      <c r="A937" s="52">
        <v>200405</v>
      </c>
      <c r="B937" s="52">
        <v>1.04</v>
      </c>
      <c r="C937" s="52">
        <v>1.07</v>
      </c>
      <c r="D937" s="52">
        <v>0.76</v>
      </c>
      <c r="E937" s="52">
        <v>1.45</v>
      </c>
      <c r="F937" s="52">
        <v>0.77</v>
      </c>
      <c r="G937" s="52">
        <v>1.2</v>
      </c>
      <c r="H937" s="52">
        <v>1.17</v>
      </c>
      <c r="I937" s="52">
        <v>-0.19</v>
      </c>
      <c r="J937" s="52">
        <v>-0.26</v>
      </c>
      <c r="K937" s="52">
        <v>0.06</v>
      </c>
      <c r="L937" s="52">
        <f t="shared" si="252"/>
        <v>1.23</v>
      </c>
      <c r="M937" s="113">
        <f t="shared" si="253"/>
        <v>2004.4166666666663</v>
      </c>
      <c r="N937" s="52">
        <f t="shared" si="269"/>
        <v>7.9066600235037763</v>
      </c>
      <c r="AA937" s="52">
        <v>200405</v>
      </c>
      <c r="AB937" s="52">
        <f t="shared" si="254"/>
        <v>1.17</v>
      </c>
      <c r="AC937" s="52">
        <f t="shared" si="255"/>
        <v>1.39</v>
      </c>
      <c r="AD937" s="52">
        <f t="shared" si="256"/>
        <v>1.1399999999999999</v>
      </c>
      <c r="AE937" s="52">
        <f t="shared" si="257"/>
        <v>0.98</v>
      </c>
      <c r="AF937" s="52">
        <f t="shared" si="258"/>
        <v>0.7</v>
      </c>
      <c r="AH937" s="52">
        <f t="shared" si="259"/>
        <v>0</v>
      </c>
      <c r="AI937" s="52">
        <f t="shared" si="260"/>
        <v>0</v>
      </c>
      <c r="AJ937" s="52">
        <f t="shared" si="261"/>
        <v>0</v>
      </c>
      <c r="AK937" s="52">
        <f t="shared" si="262"/>
        <v>0</v>
      </c>
      <c r="AL937" s="52">
        <f t="shared" si="263"/>
        <v>0</v>
      </c>
      <c r="AN937" s="52">
        <f t="shared" si="264"/>
        <v>0</v>
      </c>
      <c r="AO937" s="52">
        <f t="shared" si="265"/>
        <v>0</v>
      </c>
      <c r="AP937" s="52">
        <f t="shared" si="266"/>
        <v>0</v>
      </c>
      <c r="AQ937" s="52">
        <f t="shared" si="267"/>
        <v>0</v>
      </c>
      <c r="AR937" s="52">
        <f t="shared" si="268"/>
        <v>0</v>
      </c>
    </row>
    <row r="938" spans="1:44">
      <c r="A938" s="52">
        <v>200406</v>
      </c>
      <c r="B938" s="52">
        <v>3.48</v>
      </c>
      <c r="C938" s="52">
        <v>4.34</v>
      </c>
      <c r="D938" s="52">
        <v>5.31</v>
      </c>
      <c r="E938" s="52">
        <v>1.21</v>
      </c>
      <c r="F938" s="52">
        <v>2.25</v>
      </c>
      <c r="G938" s="52">
        <v>2.64</v>
      </c>
      <c r="H938" s="52">
        <v>1.86</v>
      </c>
      <c r="I938" s="52">
        <v>2.34</v>
      </c>
      <c r="J938" s="52">
        <v>1.63</v>
      </c>
      <c r="K938" s="52">
        <v>0.08</v>
      </c>
      <c r="L938" s="52">
        <f t="shared" si="252"/>
        <v>1.9400000000000002</v>
      </c>
      <c r="M938" s="113">
        <f t="shared" si="253"/>
        <v>2004.4999999999995</v>
      </c>
      <c r="N938" s="52">
        <f t="shared" si="269"/>
        <v>7.913234024548542</v>
      </c>
      <c r="AA938" s="52">
        <v>200406</v>
      </c>
      <c r="AB938" s="52">
        <f t="shared" si="254"/>
        <v>1.86</v>
      </c>
      <c r="AC938" s="52">
        <f t="shared" si="255"/>
        <v>1.1299999999999999</v>
      </c>
      <c r="AD938" s="52">
        <f t="shared" si="256"/>
        <v>2.56</v>
      </c>
      <c r="AE938" s="52">
        <f t="shared" si="257"/>
        <v>3.4</v>
      </c>
      <c r="AF938" s="52">
        <f t="shared" si="258"/>
        <v>5.2299999999999995</v>
      </c>
      <c r="AH938" s="52">
        <f t="shared" si="259"/>
        <v>0</v>
      </c>
      <c r="AI938" s="52">
        <f t="shared" si="260"/>
        <v>0</v>
      </c>
      <c r="AJ938" s="52">
        <f t="shared" si="261"/>
        <v>0</v>
      </c>
      <c r="AK938" s="52">
        <f t="shared" si="262"/>
        <v>0</v>
      </c>
      <c r="AL938" s="52">
        <f t="shared" si="263"/>
        <v>0</v>
      </c>
      <c r="AN938" s="52">
        <f t="shared" si="264"/>
        <v>0</v>
      </c>
      <c r="AO938" s="52">
        <f t="shared" si="265"/>
        <v>0</v>
      </c>
      <c r="AP938" s="52">
        <f t="shared" si="266"/>
        <v>0</v>
      </c>
      <c r="AQ938" s="52">
        <f t="shared" si="267"/>
        <v>0</v>
      </c>
      <c r="AR938" s="52">
        <f t="shared" si="268"/>
        <v>0</v>
      </c>
    </row>
    <row r="939" spans="1:44">
      <c r="A939" s="52">
        <v>200407</v>
      </c>
      <c r="B939" s="52">
        <v>-9.8800000000000008</v>
      </c>
      <c r="C939" s="52">
        <v>-5.31</v>
      </c>
      <c r="D939" s="52">
        <v>-4.22</v>
      </c>
      <c r="E939" s="52">
        <v>-4.93</v>
      </c>
      <c r="F939" s="52">
        <v>-1.71</v>
      </c>
      <c r="G939" s="52">
        <v>-1.47</v>
      </c>
      <c r="H939" s="52">
        <v>-4.0599999999999996</v>
      </c>
      <c r="I939" s="52">
        <v>-3.77</v>
      </c>
      <c r="J939" s="52">
        <v>4.5599999999999996</v>
      </c>
      <c r="K939" s="52">
        <v>0.1</v>
      </c>
      <c r="L939" s="52">
        <f t="shared" si="252"/>
        <v>-3.9599999999999995</v>
      </c>
      <c r="M939" s="113">
        <f t="shared" si="253"/>
        <v>2004.5833333333328</v>
      </c>
      <c r="N939" s="52">
        <f t="shared" si="269"/>
        <v>9.6186802156485616</v>
      </c>
      <c r="AA939" s="52">
        <v>200407</v>
      </c>
      <c r="AB939" s="52">
        <f t="shared" si="254"/>
        <v>-4.0599999999999996</v>
      </c>
      <c r="AC939" s="52">
        <f t="shared" si="255"/>
        <v>-5.0299999999999994</v>
      </c>
      <c r="AD939" s="52">
        <f t="shared" si="256"/>
        <v>-1.57</v>
      </c>
      <c r="AE939" s="52">
        <f t="shared" si="257"/>
        <v>-9.98</v>
      </c>
      <c r="AF939" s="52">
        <f t="shared" si="258"/>
        <v>-4.3199999999999994</v>
      </c>
      <c r="AH939" s="52">
        <f t="shared" si="259"/>
        <v>0</v>
      </c>
      <c r="AI939" s="52">
        <f t="shared" si="260"/>
        <v>0</v>
      </c>
      <c r="AJ939" s="52">
        <f t="shared" si="261"/>
        <v>0</v>
      </c>
      <c r="AK939" s="52">
        <f t="shared" si="262"/>
        <v>0</v>
      </c>
      <c r="AL939" s="52">
        <f t="shared" si="263"/>
        <v>0</v>
      </c>
      <c r="AN939" s="52">
        <f t="shared" si="264"/>
        <v>0</v>
      </c>
      <c r="AO939" s="52">
        <f t="shared" si="265"/>
        <v>0</v>
      </c>
      <c r="AP939" s="52">
        <f t="shared" si="266"/>
        <v>0</v>
      </c>
      <c r="AQ939" s="52">
        <f t="shared" si="267"/>
        <v>0</v>
      </c>
      <c r="AR939" s="52">
        <f t="shared" si="268"/>
        <v>0</v>
      </c>
    </row>
    <row r="940" spans="1:44">
      <c r="A940" s="52">
        <v>200408</v>
      </c>
      <c r="B940" s="52">
        <v>-2.19</v>
      </c>
      <c r="C940" s="52">
        <v>-0.31</v>
      </c>
      <c r="D940" s="52">
        <v>-0.7</v>
      </c>
      <c r="E940" s="52">
        <v>-0.19</v>
      </c>
      <c r="F940" s="52">
        <v>0.9</v>
      </c>
      <c r="G940" s="52">
        <v>0.81</v>
      </c>
      <c r="H940" s="52">
        <v>0.08</v>
      </c>
      <c r="I940" s="52">
        <v>-1.57</v>
      </c>
      <c r="J940" s="52">
        <v>1.24</v>
      </c>
      <c r="K940" s="52">
        <v>0.11</v>
      </c>
      <c r="L940" s="52">
        <f t="shared" si="252"/>
        <v>0.19</v>
      </c>
      <c r="M940" s="113">
        <f t="shared" si="253"/>
        <v>2004.6666666666661</v>
      </c>
      <c r="N940" s="52">
        <f t="shared" si="269"/>
        <v>9.5444886524299246</v>
      </c>
      <c r="AA940" s="52">
        <v>200408</v>
      </c>
      <c r="AB940" s="52">
        <f t="shared" si="254"/>
        <v>0.08</v>
      </c>
      <c r="AC940" s="52">
        <f t="shared" si="255"/>
        <v>-0.3</v>
      </c>
      <c r="AD940" s="52">
        <f t="shared" si="256"/>
        <v>0.70000000000000007</v>
      </c>
      <c r="AE940" s="52">
        <f t="shared" si="257"/>
        <v>-2.2999999999999998</v>
      </c>
      <c r="AF940" s="52">
        <f t="shared" si="258"/>
        <v>-0.80999999999999994</v>
      </c>
      <c r="AH940" s="52">
        <f t="shared" si="259"/>
        <v>0</v>
      </c>
      <c r="AI940" s="52">
        <f t="shared" si="260"/>
        <v>0</v>
      </c>
      <c r="AJ940" s="52">
        <f t="shared" si="261"/>
        <v>0</v>
      </c>
      <c r="AK940" s="52">
        <f t="shared" si="262"/>
        <v>0</v>
      </c>
      <c r="AL940" s="52">
        <f t="shared" si="263"/>
        <v>0</v>
      </c>
      <c r="AN940" s="52">
        <f t="shared" si="264"/>
        <v>0</v>
      </c>
      <c r="AO940" s="52">
        <f t="shared" si="265"/>
        <v>0</v>
      </c>
      <c r="AP940" s="52">
        <f t="shared" si="266"/>
        <v>0</v>
      </c>
      <c r="AQ940" s="52">
        <f t="shared" si="267"/>
        <v>0</v>
      </c>
      <c r="AR940" s="52">
        <f t="shared" si="268"/>
        <v>0</v>
      </c>
    </row>
    <row r="941" spans="1:44">
      <c r="A941" s="52">
        <v>200409</v>
      </c>
      <c r="B941" s="52">
        <v>5.49</v>
      </c>
      <c r="C941" s="52">
        <v>4.8600000000000003</v>
      </c>
      <c r="D941" s="52">
        <v>4.03</v>
      </c>
      <c r="E941" s="52">
        <v>0.49</v>
      </c>
      <c r="F941" s="52">
        <v>2.21</v>
      </c>
      <c r="G941" s="52">
        <v>2.89</v>
      </c>
      <c r="H941" s="52">
        <v>1.6</v>
      </c>
      <c r="I941" s="52">
        <v>2.93</v>
      </c>
      <c r="J941" s="52">
        <v>0.47</v>
      </c>
      <c r="K941" s="52">
        <v>0.11</v>
      </c>
      <c r="L941" s="52">
        <f t="shared" si="252"/>
        <v>1.7100000000000002</v>
      </c>
      <c r="M941" s="113">
        <f t="shared" si="253"/>
        <v>2004.7499999999993</v>
      </c>
      <c r="N941" s="52">
        <f t="shared" si="269"/>
        <v>9.292571324352684</v>
      </c>
      <c r="AA941" s="52">
        <v>200409</v>
      </c>
      <c r="AB941" s="52">
        <f t="shared" si="254"/>
        <v>1.6</v>
      </c>
      <c r="AC941" s="52">
        <f t="shared" si="255"/>
        <v>0.38</v>
      </c>
      <c r="AD941" s="52">
        <f t="shared" si="256"/>
        <v>2.7800000000000002</v>
      </c>
      <c r="AE941" s="52">
        <f t="shared" si="257"/>
        <v>5.38</v>
      </c>
      <c r="AF941" s="52">
        <f t="shared" si="258"/>
        <v>3.9200000000000004</v>
      </c>
      <c r="AH941" s="52">
        <f t="shared" si="259"/>
        <v>0</v>
      </c>
      <c r="AI941" s="52">
        <f t="shared" si="260"/>
        <v>0</v>
      </c>
      <c r="AJ941" s="52">
        <f t="shared" si="261"/>
        <v>0</v>
      </c>
      <c r="AK941" s="52">
        <f t="shared" si="262"/>
        <v>0</v>
      </c>
      <c r="AL941" s="52">
        <f t="shared" si="263"/>
        <v>0</v>
      </c>
      <c r="AN941" s="52">
        <f t="shared" si="264"/>
        <v>0</v>
      </c>
      <c r="AO941" s="52">
        <f t="shared" si="265"/>
        <v>0</v>
      </c>
      <c r="AP941" s="52">
        <f t="shared" si="266"/>
        <v>0</v>
      </c>
      <c r="AQ941" s="52">
        <f t="shared" si="267"/>
        <v>0</v>
      </c>
      <c r="AR941" s="52">
        <f t="shared" si="268"/>
        <v>0</v>
      </c>
    </row>
    <row r="942" spans="1:44">
      <c r="A942" s="52">
        <v>200410</v>
      </c>
      <c r="B942" s="52">
        <v>3.14</v>
      </c>
      <c r="C942" s="52">
        <v>1.1499999999999999</v>
      </c>
      <c r="D942" s="52">
        <v>1.48</v>
      </c>
      <c r="E942" s="52">
        <v>1.8</v>
      </c>
      <c r="F942" s="52">
        <v>0.99</v>
      </c>
      <c r="G942" s="52">
        <v>1.81</v>
      </c>
      <c r="H942" s="52">
        <v>1.43</v>
      </c>
      <c r="I942" s="52">
        <v>0.39</v>
      </c>
      <c r="J942" s="52">
        <v>-0.82</v>
      </c>
      <c r="K942" s="52">
        <v>0.11</v>
      </c>
      <c r="L942" s="52">
        <f t="shared" si="252"/>
        <v>1.54</v>
      </c>
      <c r="M942" s="113">
        <f t="shared" si="253"/>
        <v>2004.8333333333326</v>
      </c>
      <c r="N942" s="52">
        <f t="shared" si="269"/>
        <v>7.5555590611994239</v>
      </c>
      <c r="AA942" s="52">
        <v>200410</v>
      </c>
      <c r="AB942" s="52">
        <f t="shared" si="254"/>
        <v>1.43</v>
      </c>
      <c r="AC942" s="52">
        <f t="shared" si="255"/>
        <v>1.69</v>
      </c>
      <c r="AD942" s="52">
        <f t="shared" si="256"/>
        <v>1.7</v>
      </c>
      <c r="AE942" s="52">
        <f t="shared" si="257"/>
        <v>3.0300000000000002</v>
      </c>
      <c r="AF942" s="52">
        <f t="shared" si="258"/>
        <v>1.3699999999999999</v>
      </c>
      <c r="AH942" s="52">
        <f t="shared" si="259"/>
        <v>0</v>
      </c>
      <c r="AI942" s="52">
        <f t="shared" si="260"/>
        <v>0</v>
      </c>
      <c r="AJ942" s="52">
        <f t="shared" si="261"/>
        <v>0</v>
      </c>
      <c r="AK942" s="52">
        <f t="shared" si="262"/>
        <v>0</v>
      </c>
      <c r="AL942" s="52">
        <f t="shared" si="263"/>
        <v>0</v>
      </c>
      <c r="AN942" s="52">
        <f t="shared" si="264"/>
        <v>0</v>
      </c>
      <c r="AO942" s="52">
        <f t="shared" si="265"/>
        <v>0</v>
      </c>
      <c r="AP942" s="52">
        <f t="shared" si="266"/>
        <v>0</v>
      </c>
      <c r="AQ942" s="52">
        <f t="shared" si="267"/>
        <v>0</v>
      </c>
      <c r="AR942" s="52">
        <f t="shared" si="268"/>
        <v>0</v>
      </c>
    </row>
    <row r="943" spans="1:44">
      <c r="A943" s="52">
        <v>200411</v>
      </c>
      <c r="B943" s="52">
        <v>8.06</v>
      </c>
      <c r="C943" s="52">
        <v>8.7100000000000009</v>
      </c>
      <c r="D943" s="52">
        <v>9.9600000000000009</v>
      </c>
      <c r="E943" s="52">
        <v>3.55</v>
      </c>
      <c r="F943" s="52">
        <v>5.25</v>
      </c>
      <c r="G943" s="52">
        <v>5.54</v>
      </c>
      <c r="H943" s="52">
        <v>4.54</v>
      </c>
      <c r="I943" s="52">
        <v>4.13</v>
      </c>
      <c r="J943" s="52">
        <v>1.94</v>
      </c>
      <c r="K943" s="52">
        <v>0.15</v>
      </c>
      <c r="L943" s="52">
        <f t="shared" si="252"/>
        <v>4.6900000000000004</v>
      </c>
      <c r="M943" s="113">
        <f t="shared" si="253"/>
        <v>2004.9166666666658</v>
      </c>
      <c r="N943" s="52">
        <f t="shared" si="269"/>
        <v>8.482274030427968</v>
      </c>
      <c r="AA943" s="52">
        <v>200411</v>
      </c>
      <c r="AB943" s="52">
        <f t="shared" si="254"/>
        <v>4.54</v>
      </c>
      <c r="AC943" s="52">
        <f t="shared" si="255"/>
        <v>3.4</v>
      </c>
      <c r="AD943" s="52">
        <f t="shared" si="256"/>
        <v>5.39</v>
      </c>
      <c r="AE943" s="52">
        <f t="shared" si="257"/>
        <v>7.91</v>
      </c>
      <c r="AF943" s="52">
        <f t="shared" si="258"/>
        <v>9.81</v>
      </c>
      <c r="AH943" s="52">
        <f t="shared" si="259"/>
        <v>0</v>
      </c>
      <c r="AI943" s="52">
        <f t="shared" si="260"/>
        <v>0</v>
      </c>
      <c r="AJ943" s="52">
        <f t="shared" si="261"/>
        <v>0</v>
      </c>
      <c r="AK943" s="52">
        <f t="shared" si="262"/>
        <v>0</v>
      </c>
      <c r="AL943" s="52">
        <f t="shared" si="263"/>
        <v>0</v>
      </c>
      <c r="AN943" s="52">
        <f t="shared" si="264"/>
        <v>0</v>
      </c>
      <c r="AO943" s="52">
        <f t="shared" si="265"/>
        <v>0</v>
      </c>
      <c r="AP943" s="52">
        <f t="shared" si="266"/>
        <v>0</v>
      </c>
      <c r="AQ943" s="52">
        <f t="shared" si="267"/>
        <v>0</v>
      </c>
      <c r="AR943" s="52">
        <f t="shared" si="268"/>
        <v>0</v>
      </c>
    </row>
    <row r="944" spans="1:44">
      <c r="A944" s="52">
        <v>200412</v>
      </c>
      <c r="B944" s="52">
        <v>4.33</v>
      </c>
      <c r="C944" s="52">
        <v>2.6</v>
      </c>
      <c r="D944" s="52">
        <v>3.92</v>
      </c>
      <c r="E944" s="52">
        <v>4.03</v>
      </c>
      <c r="F944" s="52">
        <v>2.54</v>
      </c>
      <c r="G944" s="52">
        <v>3.7</v>
      </c>
      <c r="H944" s="52">
        <v>3.43</v>
      </c>
      <c r="I944" s="52">
        <v>0.19</v>
      </c>
      <c r="J944" s="52">
        <v>-0.37</v>
      </c>
      <c r="K944" s="52">
        <v>0.16</v>
      </c>
      <c r="L944" s="52">
        <f t="shared" si="252"/>
        <v>3.5900000000000003</v>
      </c>
      <c r="M944" s="113">
        <f t="shared" si="253"/>
        <v>2004.9999999999991</v>
      </c>
      <c r="N944" s="52">
        <f t="shared" si="269"/>
        <v>8.1490763559157688</v>
      </c>
      <c r="AA944" s="52">
        <v>200412</v>
      </c>
      <c r="AB944" s="52">
        <f t="shared" si="254"/>
        <v>3.43</v>
      </c>
      <c r="AC944" s="52">
        <f t="shared" si="255"/>
        <v>3.87</v>
      </c>
      <c r="AD944" s="52">
        <f t="shared" si="256"/>
        <v>3.54</v>
      </c>
      <c r="AE944" s="52">
        <f t="shared" si="257"/>
        <v>4.17</v>
      </c>
      <c r="AF944" s="52">
        <f t="shared" si="258"/>
        <v>3.76</v>
      </c>
      <c r="AH944" s="52">
        <f t="shared" si="259"/>
        <v>0</v>
      </c>
      <c r="AI944" s="52">
        <f t="shared" si="260"/>
        <v>0</v>
      </c>
      <c r="AJ944" s="52">
        <f t="shared" si="261"/>
        <v>0</v>
      </c>
      <c r="AK944" s="52">
        <f t="shared" si="262"/>
        <v>0</v>
      </c>
      <c r="AL944" s="52">
        <f t="shared" si="263"/>
        <v>0</v>
      </c>
      <c r="AN944" s="52">
        <f t="shared" si="264"/>
        <v>0</v>
      </c>
      <c r="AO944" s="52">
        <f t="shared" si="265"/>
        <v>0</v>
      </c>
      <c r="AP944" s="52">
        <f t="shared" si="266"/>
        <v>0</v>
      </c>
      <c r="AQ944" s="52">
        <f t="shared" si="267"/>
        <v>0</v>
      </c>
      <c r="AR944" s="52">
        <f t="shared" si="268"/>
        <v>0</v>
      </c>
    </row>
    <row r="945" spans="1:44">
      <c r="A945" s="52">
        <v>200501</v>
      </c>
      <c r="B945" s="52">
        <v>-5.58</v>
      </c>
      <c r="C945" s="52">
        <v>-3.33</v>
      </c>
      <c r="D945" s="52">
        <v>-1.84</v>
      </c>
      <c r="E945" s="52">
        <v>-3.03</v>
      </c>
      <c r="F945" s="52">
        <v>-1.76</v>
      </c>
      <c r="G945" s="52">
        <v>-1.31</v>
      </c>
      <c r="H945" s="52">
        <v>-2.76</v>
      </c>
      <c r="I945" s="52">
        <v>-1.55</v>
      </c>
      <c r="J945" s="52">
        <v>2.73</v>
      </c>
      <c r="K945" s="52">
        <v>0.16</v>
      </c>
      <c r="L945" s="52">
        <f t="shared" si="252"/>
        <v>-2.5999999999999996</v>
      </c>
      <c r="M945" s="113">
        <f t="shared" si="253"/>
        <v>2005.0833333333333</v>
      </c>
      <c r="N945" s="52">
        <f t="shared" si="269"/>
        <v>8.7642559192541736</v>
      </c>
      <c r="AA945" s="52">
        <v>200501</v>
      </c>
      <c r="AB945" s="52">
        <f t="shared" si="254"/>
        <v>-2.76</v>
      </c>
      <c r="AC945" s="52">
        <f t="shared" si="255"/>
        <v>-3.19</v>
      </c>
      <c r="AD945" s="52">
        <f t="shared" si="256"/>
        <v>-1.47</v>
      </c>
      <c r="AE945" s="52">
        <f t="shared" si="257"/>
        <v>-5.74</v>
      </c>
      <c r="AF945" s="52">
        <f t="shared" si="258"/>
        <v>-2</v>
      </c>
      <c r="AH945" s="52">
        <f t="shared" si="259"/>
        <v>0</v>
      </c>
      <c r="AI945" s="52">
        <f t="shared" si="260"/>
        <v>0</v>
      </c>
      <c r="AJ945" s="52">
        <f t="shared" si="261"/>
        <v>0</v>
      </c>
      <c r="AK945" s="52">
        <f t="shared" si="262"/>
        <v>0</v>
      </c>
      <c r="AL945" s="52">
        <f t="shared" si="263"/>
        <v>0</v>
      </c>
      <c r="AN945" s="52">
        <f t="shared" si="264"/>
        <v>0</v>
      </c>
      <c r="AO945" s="52">
        <f t="shared" si="265"/>
        <v>0</v>
      </c>
      <c r="AP945" s="52">
        <f t="shared" si="266"/>
        <v>0</v>
      </c>
      <c r="AQ945" s="52">
        <f t="shared" si="267"/>
        <v>0</v>
      </c>
      <c r="AR945" s="52">
        <f t="shared" si="268"/>
        <v>0</v>
      </c>
    </row>
    <row r="946" spans="1:44">
      <c r="A946" s="52">
        <v>200502</v>
      </c>
      <c r="B946" s="52">
        <v>0.47</v>
      </c>
      <c r="C946" s="52">
        <v>2.0499999999999998</v>
      </c>
      <c r="D946" s="52">
        <v>3.78</v>
      </c>
      <c r="E946" s="52">
        <v>0.82</v>
      </c>
      <c r="F946" s="52">
        <v>4.33</v>
      </c>
      <c r="G946" s="52">
        <v>3.18</v>
      </c>
      <c r="H946" s="52">
        <v>1.89</v>
      </c>
      <c r="I946" s="52">
        <v>-0.68</v>
      </c>
      <c r="J946" s="52">
        <v>2.84</v>
      </c>
      <c r="K946" s="52">
        <v>0.16</v>
      </c>
      <c r="L946" s="52">
        <f t="shared" si="252"/>
        <v>2.0499999999999998</v>
      </c>
      <c r="M946" s="113">
        <f t="shared" si="253"/>
        <v>2005.1666666666665</v>
      </c>
      <c r="N946" s="52">
        <f t="shared" si="269"/>
        <v>8.8348992894398872</v>
      </c>
      <c r="AA946" s="52">
        <v>200502</v>
      </c>
      <c r="AB946" s="52">
        <f t="shared" si="254"/>
        <v>1.89</v>
      </c>
      <c r="AC946" s="52">
        <f t="shared" si="255"/>
        <v>0.65999999999999992</v>
      </c>
      <c r="AD946" s="52">
        <f t="shared" si="256"/>
        <v>3.02</v>
      </c>
      <c r="AE946" s="52">
        <f t="shared" si="257"/>
        <v>0.30999999999999994</v>
      </c>
      <c r="AF946" s="52">
        <f t="shared" si="258"/>
        <v>3.6199999999999997</v>
      </c>
      <c r="AH946" s="52">
        <f t="shared" si="259"/>
        <v>0</v>
      </c>
      <c r="AI946" s="52">
        <f t="shared" si="260"/>
        <v>0</v>
      </c>
      <c r="AJ946" s="52">
        <f t="shared" si="261"/>
        <v>0</v>
      </c>
      <c r="AK946" s="52">
        <f t="shared" si="262"/>
        <v>0</v>
      </c>
      <c r="AL946" s="52">
        <f t="shared" si="263"/>
        <v>0</v>
      </c>
      <c r="AN946" s="52">
        <f t="shared" si="264"/>
        <v>0</v>
      </c>
      <c r="AO946" s="52">
        <f t="shared" si="265"/>
        <v>0</v>
      </c>
      <c r="AP946" s="52">
        <f t="shared" si="266"/>
        <v>0</v>
      </c>
      <c r="AQ946" s="52">
        <f t="shared" si="267"/>
        <v>0</v>
      </c>
      <c r="AR946" s="52">
        <f t="shared" si="268"/>
        <v>0</v>
      </c>
    </row>
    <row r="947" spans="1:44">
      <c r="A947" s="52">
        <v>200503</v>
      </c>
      <c r="B947" s="52">
        <v>-3.95</v>
      </c>
      <c r="C947" s="52">
        <v>-2.4300000000000002</v>
      </c>
      <c r="D947" s="52">
        <v>-1.76</v>
      </c>
      <c r="E947" s="52">
        <v>-1.23</v>
      </c>
      <c r="F947" s="52">
        <v>-2.82</v>
      </c>
      <c r="G947" s="52">
        <v>-0.02</v>
      </c>
      <c r="H947" s="52">
        <v>-1.97</v>
      </c>
      <c r="I947" s="52">
        <v>-1.36</v>
      </c>
      <c r="J947" s="52">
        <v>1.7</v>
      </c>
      <c r="K947" s="52">
        <v>0.21</v>
      </c>
      <c r="L947" s="52">
        <f t="shared" si="252"/>
        <v>-1.76</v>
      </c>
      <c r="M947" s="113">
        <f t="shared" si="253"/>
        <v>2005.2499999999998</v>
      </c>
      <c r="N947" s="52">
        <f t="shared" si="269"/>
        <v>9.0034760963853184</v>
      </c>
      <c r="AA947" s="52">
        <v>200503</v>
      </c>
      <c r="AB947" s="52">
        <f t="shared" si="254"/>
        <v>-1.97</v>
      </c>
      <c r="AC947" s="52">
        <f t="shared" si="255"/>
        <v>-1.44</v>
      </c>
      <c r="AD947" s="52">
        <f t="shared" si="256"/>
        <v>-0.22999999999999998</v>
      </c>
      <c r="AE947" s="52">
        <f t="shared" si="257"/>
        <v>-4.16</v>
      </c>
      <c r="AF947" s="52">
        <f t="shared" si="258"/>
        <v>-1.97</v>
      </c>
      <c r="AH947" s="52">
        <f t="shared" si="259"/>
        <v>0</v>
      </c>
      <c r="AI947" s="52">
        <f t="shared" si="260"/>
        <v>0</v>
      </c>
      <c r="AJ947" s="52">
        <f t="shared" si="261"/>
        <v>0</v>
      </c>
      <c r="AK947" s="52">
        <f t="shared" si="262"/>
        <v>0</v>
      </c>
      <c r="AL947" s="52">
        <f t="shared" si="263"/>
        <v>0</v>
      </c>
      <c r="AN947" s="52">
        <f t="shared" si="264"/>
        <v>0</v>
      </c>
      <c r="AO947" s="52">
        <f t="shared" si="265"/>
        <v>0</v>
      </c>
      <c r="AP947" s="52">
        <f t="shared" si="266"/>
        <v>0</v>
      </c>
      <c r="AQ947" s="52">
        <f t="shared" si="267"/>
        <v>0</v>
      </c>
      <c r="AR947" s="52">
        <f t="shared" si="268"/>
        <v>0</v>
      </c>
    </row>
    <row r="948" spans="1:44">
      <c r="A948" s="52">
        <v>200504</v>
      </c>
      <c r="B948" s="52">
        <v>-6.36</v>
      </c>
      <c r="C948" s="52">
        <v>-5.83</v>
      </c>
      <c r="D948" s="52">
        <v>-6.33</v>
      </c>
      <c r="E948" s="52">
        <v>-1.38</v>
      </c>
      <c r="F948" s="52">
        <v>-2.91</v>
      </c>
      <c r="G948" s="52">
        <v>-2.31</v>
      </c>
      <c r="H948" s="52">
        <v>-2.61</v>
      </c>
      <c r="I948" s="52">
        <v>-3.97</v>
      </c>
      <c r="J948" s="52">
        <v>-0.45</v>
      </c>
      <c r="K948" s="52">
        <v>0.21</v>
      </c>
      <c r="L948" s="52">
        <f t="shared" si="252"/>
        <v>-2.4</v>
      </c>
      <c r="M948" s="113">
        <f t="shared" si="253"/>
        <v>2005.333333333333</v>
      </c>
      <c r="N948" s="52">
        <f t="shared" si="269"/>
        <v>9.2492319091420185</v>
      </c>
      <c r="AA948" s="52">
        <v>200504</v>
      </c>
      <c r="AB948" s="52">
        <f t="shared" si="254"/>
        <v>-2.61</v>
      </c>
      <c r="AC948" s="52">
        <f t="shared" si="255"/>
        <v>-1.5899999999999999</v>
      </c>
      <c r="AD948" s="52">
        <f t="shared" si="256"/>
        <v>-2.52</v>
      </c>
      <c r="AE948" s="52">
        <f t="shared" si="257"/>
        <v>-6.57</v>
      </c>
      <c r="AF948" s="52">
        <f t="shared" si="258"/>
        <v>-6.54</v>
      </c>
      <c r="AH948" s="52">
        <f t="shared" si="259"/>
        <v>0</v>
      </c>
      <c r="AI948" s="52">
        <f t="shared" si="260"/>
        <v>0</v>
      </c>
      <c r="AJ948" s="52">
        <f t="shared" si="261"/>
        <v>0</v>
      </c>
      <c r="AK948" s="52">
        <f t="shared" si="262"/>
        <v>0</v>
      </c>
      <c r="AL948" s="52">
        <f t="shared" si="263"/>
        <v>0</v>
      </c>
      <c r="AN948" s="52">
        <f t="shared" si="264"/>
        <v>0</v>
      </c>
      <c r="AO948" s="52">
        <f t="shared" si="265"/>
        <v>0</v>
      </c>
      <c r="AP948" s="52">
        <f t="shared" si="266"/>
        <v>0</v>
      </c>
      <c r="AQ948" s="52">
        <f t="shared" si="267"/>
        <v>0</v>
      </c>
      <c r="AR948" s="52">
        <f t="shared" si="268"/>
        <v>0</v>
      </c>
    </row>
    <row r="949" spans="1:44">
      <c r="A949" s="52">
        <v>200505</v>
      </c>
      <c r="B949" s="52">
        <v>7.31</v>
      </c>
      <c r="C949" s="52">
        <v>6.34</v>
      </c>
      <c r="D949" s="52">
        <v>5.51</v>
      </c>
      <c r="E949" s="52">
        <v>3.96</v>
      </c>
      <c r="F949" s="52">
        <v>2.95</v>
      </c>
      <c r="G949" s="52">
        <v>3.33</v>
      </c>
      <c r="H949" s="52">
        <v>3.65</v>
      </c>
      <c r="I949" s="52">
        <v>2.97</v>
      </c>
      <c r="J949" s="52">
        <v>-1.21</v>
      </c>
      <c r="K949" s="52">
        <v>0.24</v>
      </c>
      <c r="L949" s="52">
        <f t="shared" si="252"/>
        <v>3.8899999999999997</v>
      </c>
      <c r="M949" s="113">
        <f t="shared" si="253"/>
        <v>2005.4166666666663</v>
      </c>
      <c r="N949" s="52">
        <f t="shared" si="269"/>
        <v>9.7956762261353205</v>
      </c>
      <c r="AA949" s="52">
        <v>200505</v>
      </c>
      <c r="AB949" s="52">
        <f t="shared" si="254"/>
        <v>3.65</v>
      </c>
      <c r="AC949" s="52">
        <f t="shared" si="255"/>
        <v>3.7199999999999998</v>
      </c>
      <c r="AD949" s="52">
        <f t="shared" si="256"/>
        <v>3.09</v>
      </c>
      <c r="AE949" s="52">
        <f t="shared" si="257"/>
        <v>7.0699999999999994</v>
      </c>
      <c r="AF949" s="52">
        <f t="shared" si="258"/>
        <v>5.27</v>
      </c>
      <c r="AH949" s="52">
        <f t="shared" si="259"/>
        <v>0</v>
      </c>
      <c r="AI949" s="52">
        <f t="shared" si="260"/>
        <v>0</v>
      </c>
      <c r="AJ949" s="52">
        <f t="shared" si="261"/>
        <v>0</v>
      </c>
      <c r="AK949" s="52">
        <f t="shared" si="262"/>
        <v>0</v>
      </c>
      <c r="AL949" s="52">
        <f t="shared" si="263"/>
        <v>0</v>
      </c>
      <c r="AN949" s="52">
        <f t="shared" si="264"/>
        <v>0</v>
      </c>
      <c r="AO949" s="52">
        <f t="shared" si="265"/>
        <v>0</v>
      </c>
      <c r="AP949" s="52">
        <f t="shared" si="266"/>
        <v>0</v>
      </c>
      <c r="AQ949" s="52">
        <f t="shared" si="267"/>
        <v>0</v>
      </c>
      <c r="AR949" s="52">
        <f t="shared" si="268"/>
        <v>0</v>
      </c>
    </row>
    <row r="950" spans="1:44">
      <c r="A950" s="52">
        <v>200506</v>
      </c>
      <c r="B950" s="52">
        <v>2.66</v>
      </c>
      <c r="C950" s="52">
        <v>4.24</v>
      </c>
      <c r="D950" s="52">
        <v>4.57</v>
      </c>
      <c r="E950" s="52">
        <v>-0.98</v>
      </c>
      <c r="F950" s="52">
        <v>1.98</v>
      </c>
      <c r="G950" s="52">
        <v>2.69</v>
      </c>
      <c r="H950" s="52">
        <v>0.56999999999999995</v>
      </c>
      <c r="I950" s="52">
        <v>2.59</v>
      </c>
      <c r="J950" s="52">
        <v>2.79</v>
      </c>
      <c r="K950" s="52">
        <v>0.23</v>
      </c>
      <c r="L950" s="52">
        <f t="shared" si="252"/>
        <v>0.79999999999999993</v>
      </c>
      <c r="M950" s="113">
        <f t="shared" si="253"/>
        <v>2005.4999999999995</v>
      </c>
      <c r="N950" s="52">
        <f t="shared" si="269"/>
        <v>9.6976749790864805</v>
      </c>
      <c r="AA950" s="52">
        <v>200506</v>
      </c>
      <c r="AB950" s="52">
        <f t="shared" si="254"/>
        <v>0.56999999999999995</v>
      </c>
      <c r="AC950" s="52">
        <f t="shared" si="255"/>
        <v>-1.21</v>
      </c>
      <c r="AD950" s="52">
        <f t="shared" si="256"/>
        <v>2.46</v>
      </c>
      <c r="AE950" s="52">
        <f t="shared" si="257"/>
        <v>2.4300000000000002</v>
      </c>
      <c r="AF950" s="52">
        <f t="shared" si="258"/>
        <v>4.34</v>
      </c>
      <c r="AH950" s="52">
        <f t="shared" si="259"/>
        <v>0</v>
      </c>
      <c r="AI950" s="52">
        <f t="shared" si="260"/>
        <v>0</v>
      </c>
      <c r="AJ950" s="52">
        <f t="shared" si="261"/>
        <v>0</v>
      </c>
      <c r="AK950" s="52">
        <f t="shared" si="262"/>
        <v>0</v>
      </c>
      <c r="AL950" s="52">
        <f t="shared" si="263"/>
        <v>0</v>
      </c>
      <c r="AN950" s="52">
        <f t="shared" si="264"/>
        <v>0</v>
      </c>
      <c r="AO950" s="52">
        <f t="shared" si="265"/>
        <v>0</v>
      </c>
      <c r="AP950" s="52">
        <f t="shared" si="266"/>
        <v>0</v>
      </c>
      <c r="AQ950" s="52">
        <f t="shared" si="267"/>
        <v>0</v>
      </c>
      <c r="AR950" s="52">
        <f t="shared" si="268"/>
        <v>0</v>
      </c>
    </row>
    <row r="951" spans="1:44">
      <c r="A951" s="52">
        <v>200507</v>
      </c>
      <c r="B951" s="52">
        <v>6.63</v>
      </c>
      <c r="C951" s="52">
        <v>6.96</v>
      </c>
      <c r="D951" s="52">
        <v>6.12</v>
      </c>
      <c r="E951" s="52">
        <v>4.63</v>
      </c>
      <c r="F951" s="52">
        <v>2.5499999999999998</v>
      </c>
      <c r="G951" s="52">
        <v>4.22</v>
      </c>
      <c r="H951" s="52">
        <v>3.92</v>
      </c>
      <c r="I951" s="52">
        <v>2.77</v>
      </c>
      <c r="J951" s="52">
        <v>-0.47</v>
      </c>
      <c r="K951" s="52">
        <v>0.24</v>
      </c>
      <c r="L951" s="52">
        <f t="shared" si="252"/>
        <v>4.16</v>
      </c>
      <c r="M951" s="113">
        <f t="shared" si="253"/>
        <v>2005.5833333333328</v>
      </c>
      <c r="N951" s="52">
        <f t="shared" si="269"/>
        <v>8.8677080158598738</v>
      </c>
      <c r="AA951" s="52">
        <v>200507</v>
      </c>
      <c r="AB951" s="52">
        <f t="shared" si="254"/>
        <v>3.92</v>
      </c>
      <c r="AC951" s="52">
        <f t="shared" si="255"/>
        <v>4.3899999999999997</v>
      </c>
      <c r="AD951" s="52">
        <f t="shared" si="256"/>
        <v>3.9799999999999995</v>
      </c>
      <c r="AE951" s="52">
        <f t="shared" si="257"/>
        <v>6.39</v>
      </c>
      <c r="AF951" s="52">
        <f t="shared" si="258"/>
        <v>5.88</v>
      </c>
      <c r="AH951" s="52">
        <f t="shared" si="259"/>
        <v>0</v>
      </c>
      <c r="AI951" s="52">
        <f t="shared" si="260"/>
        <v>0</v>
      </c>
      <c r="AJ951" s="52">
        <f t="shared" si="261"/>
        <v>0</v>
      </c>
      <c r="AK951" s="52">
        <f t="shared" si="262"/>
        <v>0</v>
      </c>
      <c r="AL951" s="52">
        <f t="shared" si="263"/>
        <v>0</v>
      </c>
      <c r="AN951" s="52">
        <f t="shared" si="264"/>
        <v>0</v>
      </c>
      <c r="AO951" s="52">
        <f t="shared" si="265"/>
        <v>0</v>
      </c>
      <c r="AP951" s="52">
        <f t="shared" si="266"/>
        <v>0</v>
      </c>
      <c r="AQ951" s="52">
        <f t="shared" si="267"/>
        <v>0</v>
      </c>
      <c r="AR951" s="52">
        <f t="shared" si="268"/>
        <v>0</v>
      </c>
    </row>
    <row r="952" spans="1:44">
      <c r="A952" s="52">
        <v>200508</v>
      </c>
      <c r="B952" s="52">
        <v>-2.08</v>
      </c>
      <c r="C952" s="52">
        <v>-1.4</v>
      </c>
      <c r="D952" s="52">
        <v>-0.87</v>
      </c>
      <c r="E952" s="52">
        <v>-1.72</v>
      </c>
      <c r="F952" s="52">
        <v>-0.06</v>
      </c>
      <c r="G952" s="52">
        <v>0</v>
      </c>
      <c r="H952" s="52">
        <v>-1.22</v>
      </c>
      <c r="I952" s="52">
        <v>-0.85</v>
      </c>
      <c r="J952" s="52">
        <v>1.47</v>
      </c>
      <c r="K952" s="52">
        <v>0.3</v>
      </c>
      <c r="L952" s="52">
        <f t="shared" si="252"/>
        <v>-0.91999999999999993</v>
      </c>
      <c r="M952" s="113">
        <f t="shared" si="253"/>
        <v>2005.6666666666661</v>
      </c>
      <c r="N952" s="52">
        <f t="shared" si="269"/>
        <v>9.1298446666065249</v>
      </c>
      <c r="AA952" s="52">
        <v>200508</v>
      </c>
      <c r="AB952" s="52">
        <f t="shared" si="254"/>
        <v>-1.22</v>
      </c>
      <c r="AC952" s="52">
        <f t="shared" si="255"/>
        <v>-2.02</v>
      </c>
      <c r="AD952" s="52">
        <f t="shared" si="256"/>
        <v>-0.3</v>
      </c>
      <c r="AE952" s="52">
        <f t="shared" si="257"/>
        <v>-2.38</v>
      </c>
      <c r="AF952" s="52">
        <f t="shared" si="258"/>
        <v>-1.17</v>
      </c>
      <c r="AH952" s="52">
        <f t="shared" si="259"/>
        <v>0</v>
      </c>
      <c r="AI952" s="52">
        <f t="shared" si="260"/>
        <v>0</v>
      </c>
      <c r="AJ952" s="52">
        <f t="shared" si="261"/>
        <v>0</v>
      </c>
      <c r="AK952" s="52">
        <f t="shared" si="262"/>
        <v>0</v>
      </c>
      <c r="AL952" s="52">
        <f t="shared" si="263"/>
        <v>0</v>
      </c>
      <c r="AN952" s="52">
        <f t="shared" si="264"/>
        <v>0</v>
      </c>
      <c r="AO952" s="52">
        <f t="shared" si="265"/>
        <v>0</v>
      </c>
      <c r="AP952" s="52">
        <f t="shared" si="266"/>
        <v>0</v>
      </c>
      <c r="AQ952" s="52">
        <f t="shared" si="267"/>
        <v>0</v>
      </c>
      <c r="AR952" s="52">
        <f t="shared" si="268"/>
        <v>0</v>
      </c>
    </row>
    <row r="953" spans="1:44">
      <c r="A953" s="52">
        <v>200509</v>
      </c>
      <c r="B953" s="52">
        <v>0.5</v>
      </c>
      <c r="C953" s="52">
        <v>0.62</v>
      </c>
      <c r="D953" s="52">
        <v>0.45</v>
      </c>
      <c r="E953" s="52">
        <v>-0.19</v>
      </c>
      <c r="F953" s="52">
        <v>1.74</v>
      </c>
      <c r="G953" s="52">
        <v>2.08</v>
      </c>
      <c r="H953" s="52">
        <v>0.49</v>
      </c>
      <c r="I953" s="52">
        <v>-0.68</v>
      </c>
      <c r="J953" s="52">
        <v>1.1100000000000001</v>
      </c>
      <c r="K953" s="52">
        <v>0.28999999999999998</v>
      </c>
      <c r="L953" s="52">
        <f t="shared" si="252"/>
        <v>0.78</v>
      </c>
      <c r="M953" s="113">
        <f t="shared" si="253"/>
        <v>2005.7499999999993</v>
      </c>
      <c r="N953" s="52">
        <f t="shared" si="269"/>
        <v>9.1229341372568964</v>
      </c>
      <c r="AA953" s="52">
        <v>200509</v>
      </c>
      <c r="AB953" s="52">
        <f t="shared" si="254"/>
        <v>0.49</v>
      </c>
      <c r="AC953" s="52">
        <f t="shared" si="255"/>
        <v>-0.48</v>
      </c>
      <c r="AD953" s="52">
        <f t="shared" si="256"/>
        <v>1.79</v>
      </c>
      <c r="AE953" s="52">
        <f t="shared" si="257"/>
        <v>0.21000000000000002</v>
      </c>
      <c r="AF953" s="52">
        <f t="shared" si="258"/>
        <v>0.16000000000000003</v>
      </c>
      <c r="AH953" s="52">
        <f t="shared" si="259"/>
        <v>0</v>
      </c>
      <c r="AI953" s="52">
        <f t="shared" si="260"/>
        <v>0</v>
      </c>
      <c r="AJ953" s="52">
        <f t="shared" si="261"/>
        <v>0</v>
      </c>
      <c r="AK953" s="52">
        <f t="shared" si="262"/>
        <v>0</v>
      </c>
      <c r="AL953" s="52">
        <f t="shared" si="263"/>
        <v>0</v>
      </c>
      <c r="AN953" s="52">
        <f t="shared" si="264"/>
        <v>0</v>
      </c>
      <c r="AO953" s="52">
        <f t="shared" si="265"/>
        <v>0</v>
      </c>
      <c r="AP953" s="52">
        <f t="shared" si="266"/>
        <v>0</v>
      </c>
      <c r="AQ953" s="52">
        <f t="shared" si="267"/>
        <v>0</v>
      </c>
      <c r="AR953" s="52">
        <f t="shared" si="268"/>
        <v>0</v>
      </c>
    </row>
    <row r="954" spans="1:44">
      <c r="A954" s="52">
        <v>200510</v>
      </c>
      <c r="B954" s="52">
        <v>-3.63</v>
      </c>
      <c r="C954" s="52">
        <v>-2.78</v>
      </c>
      <c r="D954" s="52">
        <v>-2.46</v>
      </c>
      <c r="E954" s="52">
        <v>-0.33</v>
      </c>
      <c r="F954" s="52">
        <v>-2.71</v>
      </c>
      <c r="G954" s="52">
        <v>-2.83</v>
      </c>
      <c r="H954" s="52">
        <v>-2.02</v>
      </c>
      <c r="I954" s="52">
        <v>-1</v>
      </c>
      <c r="J954" s="52">
        <v>-0.67</v>
      </c>
      <c r="K954" s="52">
        <v>0.27</v>
      </c>
      <c r="L954" s="52">
        <f t="shared" si="252"/>
        <v>-1.75</v>
      </c>
      <c r="M954" s="113">
        <f t="shared" si="253"/>
        <v>2005.8333333333326</v>
      </c>
      <c r="N954" s="52">
        <f t="shared" si="269"/>
        <v>9.5651578896819789</v>
      </c>
      <c r="AA954" s="52">
        <v>200510</v>
      </c>
      <c r="AB954" s="52">
        <f t="shared" si="254"/>
        <v>-2.02</v>
      </c>
      <c r="AC954" s="52">
        <f t="shared" si="255"/>
        <v>-0.60000000000000009</v>
      </c>
      <c r="AD954" s="52">
        <f t="shared" si="256"/>
        <v>-3.1</v>
      </c>
      <c r="AE954" s="52">
        <f t="shared" si="257"/>
        <v>-3.9</v>
      </c>
      <c r="AF954" s="52">
        <f t="shared" si="258"/>
        <v>-2.73</v>
      </c>
      <c r="AH954" s="52">
        <f t="shared" si="259"/>
        <v>0</v>
      </c>
      <c r="AI954" s="52">
        <f t="shared" si="260"/>
        <v>0</v>
      </c>
      <c r="AJ954" s="52">
        <f t="shared" si="261"/>
        <v>0</v>
      </c>
      <c r="AK954" s="52">
        <f t="shared" si="262"/>
        <v>0</v>
      </c>
      <c r="AL954" s="52">
        <f t="shared" si="263"/>
        <v>0</v>
      </c>
      <c r="AN954" s="52">
        <f t="shared" si="264"/>
        <v>0</v>
      </c>
      <c r="AO954" s="52">
        <f t="shared" si="265"/>
        <v>0</v>
      </c>
      <c r="AP954" s="52">
        <f t="shared" si="266"/>
        <v>0</v>
      </c>
      <c r="AQ954" s="52">
        <f t="shared" si="267"/>
        <v>0</v>
      </c>
      <c r="AR954" s="52">
        <f t="shared" si="268"/>
        <v>0</v>
      </c>
    </row>
    <row r="955" spans="1:44">
      <c r="A955" s="52">
        <v>200511</v>
      </c>
      <c r="B955" s="52">
        <v>5.14</v>
      </c>
      <c r="C955" s="52">
        <v>4.76</v>
      </c>
      <c r="D955" s="52">
        <v>3.44</v>
      </c>
      <c r="E955" s="52">
        <v>4.32</v>
      </c>
      <c r="F955" s="52">
        <v>3.81</v>
      </c>
      <c r="G955" s="52">
        <v>2.31</v>
      </c>
      <c r="H955" s="52">
        <v>3.61</v>
      </c>
      <c r="I955" s="52">
        <v>0.96</v>
      </c>
      <c r="J955" s="52">
        <v>-1.85</v>
      </c>
      <c r="K955" s="52">
        <v>0.31</v>
      </c>
      <c r="L955" s="52">
        <f t="shared" si="252"/>
        <v>3.92</v>
      </c>
      <c r="M955" s="113">
        <f t="shared" si="253"/>
        <v>2005.9166666666658</v>
      </c>
      <c r="N955" s="52">
        <f t="shared" si="269"/>
        <v>9.1914406824056574</v>
      </c>
      <c r="AA955" s="52">
        <v>200511</v>
      </c>
      <c r="AB955" s="52">
        <f t="shared" si="254"/>
        <v>3.61</v>
      </c>
      <c r="AC955" s="52">
        <f t="shared" si="255"/>
        <v>4.0100000000000007</v>
      </c>
      <c r="AD955" s="52">
        <f t="shared" si="256"/>
        <v>2</v>
      </c>
      <c r="AE955" s="52">
        <f t="shared" si="257"/>
        <v>4.83</v>
      </c>
      <c r="AF955" s="52">
        <f t="shared" si="258"/>
        <v>3.13</v>
      </c>
      <c r="AH955" s="52">
        <f t="shared" si="259"/>
        <v>0</v>
      </c>
      <c r="AI955" s="52">
        <f t="shared" si="260"/>
        <v>0</v>
      </c>
      <c r="AJ955" s="52">
        <f t="shared" si="261"/>
        <v>0</v>
      </c>
      <c r="AK955" s="52">
        <f t="shared" si="262"/>
        <v>0</v>
      </c>
      <c r="AL955" s="52">
        <f t="shared" si="263"/>
        <v>0</v>
      </c>
      <c r="AN955" s="52">
        <f t="shared" si="264"/>
        <v>0</v>
      </c>
      <c r="AO955" s="52">
        <f t="shared" si="265"/>
        <v>0</v>
      </c>
      <c r="AP955" s="52">
        <f t="shared" si="266"/>
        <v>0</v>
      </c>
      <c r="AQ955" s="52">
        <f t="shared" si="267"/>
        <v>0</v>
      </c>
      <c r="AR955" s="52">
        <f t="shared" si="268"/>
        <v>0</v>
      </c>
    </row>
    <row r="956" spans="1:44">
      <c r="A956" s="52">
        <v>200512</v>
      </c>
      <c r="B956" s="52">
        <v>-0.2</v>
      </c>
      <c r="C956" s="52">
        <v>-0.2</v>
      </c>
      <c r="D956" s="52">
        <v>-0.34</v>
      </c>
      <c r="E956" s="52">
        <v>-0.7</v>
      </c>
      <c r="F956" s="52">
        <v>1.03</v>
      </c>
      <c r="G956" s="52">
        <v>0.44</v>
      </c>
      <c r="H956" s="52">
        <v>-0.25</v>
      </c>
      <c r="I956" s="52">
        <v>-0.5</v>
      </c>
      <c r="J956" s="52">
        <v>0.5</v>
      </c>
      <c r="K956" s="52">
        <v>0.32</v>
      </c>
      <c r="L956" s="52">
        <f t="shared" si="252"/>
        <v>7.0000000000000007E-2</v>
      </c>
      <c r="M956" s="113">
        <f t="shared" si="253"/>
        <v>2005.9999999999991</v>
      </c>
      <c r="N956" s="52">
        <f t="shared" si="269"/>
        <v>8.6692245642533994</v>
      </c>
      <c r="AA956" s="52">
        <v>200512</v>
      </c>
      <c r="AB956" s="52">
        <f t="shared" si="254"/>
        <v>-0.25</v>
      </c>
      <c r="AC956" s="52">
        <f t="shared" si="255"/>
        <v>-1.02</v>
      </c>
      <c r="AD956" s="52">
        <f t="shared" si="256"/>
        <v>0.12</v>
      </c>
      <c r="AE956" s="52">
        <f t="shared" si="257"/>
        <v>-0.52</v>
      </c>
      <c r="AF956" s="52">
        <f t="shared" si="258"/>
        <v>-0.66</v>
      </c>
      <c r="AH956" s="52">
        <f t="shared" si="259"/>
        <v>0</v>
      </c>
      <c r="AI956" s="52">
        <f t="shared" si="260"/>
        <v>0</v>
      </c>
      <c r="AJ956" s="52">
        <f t="shared" si="261"/>
        <v>0</v>
      </c>
      <c r="AK956" s="52">
        <f t="shared" si="262"/>
        <v>0</v>
      </c>
      <c r="AL956" s="52">
        <f t="shared" si="263"/>
        <v>0</v>
      </c>
      <c r="AN956" s="52">
        <f t="shared" si="264"/>
        <v>0</v>
      </c>
      <c r="AO956" s="52">
        <f t="shared" si="265"/>
        <v>0</v>
      </c>
      <c r="AP956" s="52">
        <f t="shared" si="266"/>
        <v>0</v>
      </c>
      <c r="AQ956" s="52">
        <f t="shared" si="267"/>
        <v>0</v>
      </c>
      <c r="AR956" s="52">
        <f t="shared" si="268"/>
        <v>0</v>
      </c>
    </row>
    <row r="957" spans="1:44">
      <c r="A957" s="52">
        <v>200601</v>
      </c>
      <c r="B957" s="52">
        <v>8.6300000000000008</v>
      </c>
      <c r="C957" s="52">
        <v>9.5299999999999994</v>
      </c>
      <c r="D957" s="52">
        <v>7.68</v>
      </c>
      <c r="E957" s="52">
        <v>1.3</v>
      </c>
      <c r="F957" s="52">
        <v>4.03</v>
      </c>
      <c r="G957" s="52">
        <v>4.58</v>
      </c>
      <c r="H957" s="52">
        <v>3.04</v>
      </c>
      <c r="I957" s="52">
        <v>5.31</v>
      </c>
      <c r="J957" s="52">
        <v>1.17</v>
      </c>
      <c r="K957" s="52">
        <v>0.35</v>
      </c>
      <c r="L957" s="52">
        <f t="shared" si="252"/>
        <v>3.39</v>
      </c>
      <c r="M957" s="113">
        <f t="shared" si="253"/>
        <v>2006.0833333333333</v>
      </c>
      <c r="N957" s="52">
        <f t="shared" si="269"/>
        <v>8.3898098363973119</v>
      </c>
      <c r="AA957" s="52">
        <v>200601</v>
      </c>
      <c r="AB957" s="52">
        <f t="shared" si="254"/>
        <v>3.04</v>
      </c>
      <c r="AC957" s="52">
        <f t="shared" si="255"/>
        <v>0.95000000000000007</v>
      </c>
      <c r="AD957" s="52">
        <f t="shared" si="256"/>
        <v>4.2300000000000004</v>
      </c>
      <c r="AE957" s="52">
        <f t="shared" si="257"/>
        <v>8.2800000000000011</v>
      </c>
      <c r="AF957" s="52">
        <f t="shared" si="258"/>
        <v>7.33</v>
      </c>
      <c r="AH957" s="52">
        <f t="shared" si="259"/>
        <v>0</v>
      </c>
      <c r="AI957" s="52">
        <f t="shared" si="260"/>
        <v>0</v>
      </c>
      <c r="AJ957" s="52">
        <f t="shared" si="261"/>
        <v>0</v>
      </c>
      <c r="AK957" s="52">
        <f t="shared" si="262"/>
        <v>0</v>
      </c>
      <c r="AL957" s="52">
        <f t="shared" si="263"/>
        <v>0</v>
      </c>
      <c r="AN957" s="52">
        <f t="shared" si="264"/>
        <v>0</v>
      </c>
      <c r="AO957" s="52">
        <f t="shared" si="265"/>
        <v>0</v>
      </c>
      <c r="AP957" s="52">
        <f t="shared" si="266"/>
        <v>0</v>
      </c>
      <c r="AQ957" s="52">
        <f t="shared" si="267"/>
        <v>0</v>
      </c>
      <c r="AR957" s="52">
        <f t="shared" si="268"/>
        <v>0</v>
      </c>
    </row>
    <row r="958" spans="1:44">
      <c r="A958" s="52">
        <v>200602</v>
      </c>
      <c r="B958" s="52">
        <v>-0.36</v>
      </c>
      <c r="C958" s="52">
        <v>-0.31</v>
      </c>
      <c r="D958" s="52">
        <v>-0.65</v>
      </c>
      <c r="E958" s="52">
        <v>0.36</v>
      </c>
      <c r="F958" s="52">
        <v>0.33</v>
      </c>
      <c r="G958" s="52">
        <v>-1.04</v>
      </c>
      <c r="H958" s="52">
        <v>-0.3</v>
      </c>
      <c r="I958" s="52">
        <v>-0.32</v>
      </c>
      <c r="J958" s="52">
        <v>-0.85</v>
      </c>
      <c r="K958" s="52">
        <v>0.34</v>
      </c>
      <c r="L958" s="52">
        <f t="shared" si="252"/>
        <v>4.0000000000000036E-2</v>
      </c>
      <c r="M958" s="113">
        <f t="shared" si="253"/>
        <v>2006.1666666666665</v>
      </c>
      <c r="N958" s="52">
        <f t="shared" si="269"/>
        <v>8.3533047352529888</v>
      </c>
      <c r="AA958" s="52">
        <v>200602</v>
      </c>
      <c r="AB958" s="52">
        <f t="shared" si="254"/>
        <v>-0.3</v>
      </c>
      <c r="AC958" s="52">
        <f t="shared" si="255"/>
        <v>1.9999999999999962E-2</v>
      </c>
      <c r="AD958" s="52">
        <f t="shared" si="256"/>
        <v>-1.3800000000000001</v>
      </c>
      <c r="AE958" s="52">
        <f t="shared" si="257"/>
        <v>-0.7</v>
      </c>
      <c r="AF958" s="52">
        <f t="shared" si="258"/>
        <v>-0.99</v>
      </c>
      <c r="AH958" s="52">
        <f t="shared" si="259"/>
        <v>0</v>
      </c>
      <c r="AI958" s="52">
        <f t="shared" si="260"/>
        <v>0</v>
      </c>
      <c r="AJ958" s="52">
        <f t="shared" si="261"/>
        <v>0</v>
      </c>
      <c r="AK958" s="52">
        <f t="shared" si="262"/>
        <v>0</v>
      </c>
      <c r="AL958" s="52">
        <f t="shared" si="263"/>
        <v>0</v>
      </c>
      <c r="AN958" s="52">
        <f t="shared" si="264"/>
        <v>0</v>
      </c>
      <c r="AO958" s="52">
        <f t="shared" si="265"/>
        <v>0</v>
      </c>
      <c r="AP958" s="52">
        <f t="shared" si="266"/>
        <v>0</v>
      </c>
      <c r="AQ958" s="52">
        <f t="shared" si="267"/>
        <v>0</v>
      </c>
      <c r="AR958" s="52">
        <f t="shared" si="268"/>
        <v>0</v>
      </c>
    </row>
    <row r="959" spans="1:44">
      <c r="A959" s="52">
        <v>200603</v>
      </c>
      <c r="B959" s="52">
        <v>4.28</v>
      </c>
      <c r="C959" s="52">
        <v>5.49</v>
      </c>
      <c r="D959" s="52">
        <v>4.8499999999999996</v>
      </c>
      <c r="E959" s="52">
        <v>1.66</v>
      </c>
      <c r="F959" s="52">
        <v>1.53</v>
      </c>
      <c r="G959" s="52">
        <v>0.81</v>
      </c>
      <c r="H959" s="52">
        <v>1.46</v>
      </c>
      <c r="I959" s="52">
        <v>3.54</v>
      </c>
      <c r="J959" s="52">
        <v>-0.14000000000000001</v>
      </c>
      <c r="K959" s="52">
        <v>0.37</v>
      </c>
      <c r="L959" s="52">
        <f t="shared" si="252"/>
        <v>1.83</v>
      </c>
      <c r="M959" s="113">
        <f t="shared" si="253"/>
        <v>2006.2499999999998</v>
      </c>
      <c r="N959" s="52">
        <f t="shared" si="269"/>
        <v>7.9050938698353912</v>
      </c>
      <c r="AA959" s="52">
        <v>200603</v>
      </c>
      <c r="AB959" s="52">
        <f t="shared" si="254"/>
        <v>1.46</v>
      </c>
      <c r="AC959" s="52">
        <f t="shared" si="255"/>
        <v>1.29</v>
      </c>
      <c r="AD959" s="52">
        <f t="shared" si="256"/>
        <v>0.44000000000000006</v>
      </c>
      <c r="AE959" s="52">
        <f t="shared" si="257"/>
        <v>3.91</v>
      </c>
      <c r="AF959" s="52">
        <f t="shared" si="258"/>
        <v>4.4799999999999995</v>
      </c>
      <c r="AH959" s="52">
        <f t="shared" si="259"/>
        <v>0</v>
      </c>
      <c r="AI959" s="52">
        <f t="shared" si="260"/>
        <v>0</v>
      </c>
      <c r="AJ959" s="52">
        <f t="shared" si="261"/>
        <v>0</v>
      </c>
      <c r="AK959" s="52">
        <f t="shared" si="262"/>
        <v>0</v>
      </c>
      <c r="AL959" s="52">
        <f t="shared" si="263"/>
        <v>0</v>
      </c>
      <c r="AN959" s="52">
        <f t="shared" si="264"/>
        <v>0</v>
      </c>
      <c r="AO959" s="52">
        <f t="shared" si="265"/>
        <v>0</v>
      </c>
      <c r="AP959" s="52">
        <f t="shared" si="266"/>
        <v>0</v>
      </c>
      <c r="AQ959" s="52">
        <f t="shared" si="267"/>
        <v>0</v>
      </c>
      <c r="AR959" s="52">
        <f t="shared" si="268"/>
        <v>0</v>
      </c>
    </row>
    <row r="960" spans="1:44">
      <c r="A960" s="52">
        <v>200604</v>
      </c>
      <c r="B960" s="52">
        <v>-0.75</v>
      </c>
      <c r="C960" s="52">
        <v>0.92</v>
      </c>
      <c r="D960" s="52">
        <v>1.6</v>
      </c>
      <c r="E960" s="52">
        <v>-0.28999999999999998</v>
      </c>
      <c r="F960" s="52">
        <v>2.33</v>
      </c>
      <c r="G960" s="52">
        <v>3.48</v>
      </c>
      <c r="H960" s="52">
        <v>0.73</v>
      </c>
      <c r="I960" s="52">
        <v>-1.25</v>
      </c>
      <c r="J960" s="52">
        <v>3.06</v>
      </c>
      <c r="K960" s="52">
        <v>0.36</v>
      </c>
      <c r="L960" s="52">
        <f t="shared" si="252"/>
        <v>1.0899999999999999</v>
      </c>
      <c r="M960" s="113">
        <f t="shared" si="253"/>
        <v>2006.333333333333</v>
      </c>
      <c r="N960" s="52">
        <f t="shared" si="269"/>
        <v>6.9532098539255411</v>
      </c>
      <c r="AA960" s="52">
        <v>200604</v>
      </c>
      <c r="AB960" s="52">
        <f t="shared" si="254"/>
        <v>0.73</v>
      </c>
      <c r="AC960" s="52">
        <f t="shared" si="255"/>
        <v>-0.64999999999999991</v>
      </c>
      <c r="AD960" s="52">
        <f t="shared" si="256"/>
        <v>3.12</v>
      </c>
      <c r="AE960" s="52">
        <f t="shared" si="257"/>
        <v>-1.1099999999999999</v>
      </c>
      <c r="AF960" s="52">
        <f t="shared" si="258"/>
        <v>1.2400000000000002</v>
      </c>
      <c r="AH960" s="52">
        <f t="shared" si="259"/>
        <v>0</v>
      </c>
      <c r="AI960" s="52">
        <f t="shared" si="260"/>
        <v>0</v>
      </c>
      <c r="AJ960" s="52">
        <f t="shared" si="261"/>
        <v>0</v>
      </c>
      <c r="AK960" s="52">
        <f t="shared" si="262"/>
        <v>0</v>
      </c>
      <c r="AL960" s="52">
        <f t="shared" si="263"/>
        <v>0</v>
      </c>
      <c r="AN960" s="52">
        <f t="shared" si="264"/>
        <v>0</v>
      </c>
      <c r="AO960" s="52">
        <f t="shared" si="265"/>
        <v>0</v>
      </c>
      <c r="AP960" s="52">
        <f t="shared" si="266"/>
        <v>0</v>
      </c>
      <c r="AQ960" s="52">
        <f t="shared" si="267"/>
        <v>0</v>
      </c>
      <c r="AR960" s="52">
        <f t="shared" si="268"/>
        <v>0</v>
      </c>
    </row>
    <row r="961" spans="1:44">
      <c r="A961" s="52">
        <v>200605</v>
      </c>
      <c r="B961" s="52">
        <v>-7.64</v>
      </c>
      <c r="C961" s="52">
        <v>-4.62</v>
      </c>
      <c r="D961" s="52">
        <v>-3.92</v>
      </c>
      <c r="E961" s="52">
        <v>-3.14</v>
      </c>
      <c r="F961" s="52">
        <v>-2.67</v>
      </c>
      <c r="G961" s="52">
        <v>-1.28</v>
      </c>
      <c r="H961" s="52">
        <v>-3.57</v>
      </c>
      <c r="I961" s="52">
        <v>-3.03</v>
      </c>
      <c r="J961" s="52">
        <v>2.79</v>
      </c>
      <c r="K961" s="52">
        <v>0.43</v>
      </c>
      <c r="L961" s="52">
        <f t="shared" si="252"/>
        <v>-3.1399999999999997</v>
      </c>
      <c r="M961" s="113">
        <f t="shared" si="253"/>
        <v>2006.4166666666663</v>
      </c>
      <c r="N961" s="52">
        <f t="shared" si="269"/>
        <v>7.8061630663330241</v>
      </c>
      <c r="AA961" s="52">
        <v>200605</v>
      </c>
      <c r="AB961" s="52">
        <f t="shared" si="254"/>
        <v>-3.57</v>
      </c>
      <c r="AC961" s="52">
        <f t="shared" si="255"/>
        <v>-3.5700000000000003</v>
      </c>
      <c r="AD961" s="52">
        <f t="shared" si="256"/>
        <v>-1.71</v>
      </c>
      <c r="AE961" s="52">
        <f t="shared" si="257"/>
        <v>-8.07</v>
      </c>
      <c r="AF961" s="52">
        <f t="shared" si="258"/>
        <v>-4.3499999999999996</v>
      </c>
      <c r="AH961" s="52">
        <f t="shared" si="259"/>
        <v>0</v>
      </c>
      <c r="AI961" s="52">
        <f t="shared" si="260"/>
        <v>0</v>
      </c>
      <c r="AJ961" s="52">
        <f t="shared" si="261"/>
        <v>0</v>
      </c>
      <c r="AK961" s="52">
        <f t="shared" si="262"/>
        <v>0</v>
      </c>
      <c r="AL961" s="52">
        <f t="shared" si="263"/>
        <v>0</v>
      </c>
      <c r="AN961" s="52">
        <f t="shared" si="264"/>
        <v>0</v>
      </c>
      <c r="AO961" s="52">
        <f t="shared" si="265"/>
        <v>0</v>
      </c>
      <c r="AP961" s="52">
        <f t="shared" si="266"/>
        <v>0</v>
      </c>
      <c r="AQ961" s="52">
        <f t="shared" si="267"/>
        <v>0</v>
      </c>
      <c r="AR961" s="52">
        <f t="shared" si="268"/>
        <v>0</v>
      </c>
    </row>
    <row r="962" spans="1:44">
      <c r="A962" s="52">
        <v>200606</v>
      </c>
      <c r="B962" s="52">
        <v>-0.6</v>
      </c>
      <c r="C962" s="52">
        <v>0.2</v>
      </c>
      <c r="D962" s="52">
        <v>0.26</v>
      </c>
      <c r="E962" s="52">
        <v>-0.31</v>
      </c>
      <c r="F962" s="52">
        <v>0.02</v>
      </c>
      <c r="G962" s="52">
        <v>1.82</v>
      </c>
      <c r="H962" s="52">
        <v>-0.35</v>
      </c>
      <c r="I962" s="52">
        <v>-0.55000000000000004</v>
      </c>
      <c r="J962" s="52">
        <v>1.49</v>
      </c>
      <c r="K962" s="52">
        <v>0.4</v>
      </c>
      <c r="L962" s="52">
        <f t="shared" si="252"/>
        <v>5.0000000000000044E-2</v>
      </c>
      <c r="M962" s="113">
        <f t="shared" si="253"/>
        <v>2006.4999999999995</v>
      </c>
      <c r="N962" s="52">
        <f t="shared" si="269"/>
        <v>7.8561452495367066</v>
      </c>
      <c r="AA962" s="52">
        <v>200606</v>
      </c>
      <c r="AB962" s="52">
        <f t="shared" si="254"/>
        <v>-0.35</v>
      </c>
      <c r="AC962" s="52">
        <f t="shared" si="255"/>
        <v>-0.71</v>
      </c>
      <c r="AD962" s="52">
        <f t="shared" si="256"/>
        <v>1.42</v>
      </c>
      <c r="AE962" s="52">
        <f t="shared" si="257"/>
        <v>-1</v>
      </c>
      <c r="AF962" s="52">
        <f t="shared" si="258"/>
        <v>-0.14000000000000001</v>
      </c>
      <c r="AH962" s="52">
        <f t="shared" si="259"/>
        <v>0</v>
      </c>
      <c r="AI962" s="52">
        <f t="shared" si="260"/>
        <v>0</v>
      </c>
      <c r="AJ962" s="52">
        <f t="shared" si="261"/>
        <v>0</v>
      </c>
      <c r="AK962" s="52">
        <f t="shared" si="262"/>
        <v>0</v>
      </c>
      <c r="AL962" s="52">
        <f t="shared" si="263"/>
        <v>0</v>
      </c>
      <c r="AN962" s="52">
        <f t="shared" si="264"/>
        <v>0</v>
      </c>
      <c r="AO962" s="52">
        <f t="shared" si="265"/>
        <v>0</v>
      </c>
      <c r="AP962" s="52">
        <f t="shared" si="266"/>
        <v>0</v>
      </c>
      <c r="AQ962" s="52">
        <f t="shared" si="267"/>
        <v>0</v>
      </c>
      <c r="AR962" s="52">
        <f t="shared" si="268"/>
        <v>0</v>
      </c>
    </row>
    <row r="963" spans="1:44">
      <c r="A963" s="52">
        <v>200607</v>
      </c>
      <c r="B963" s="52">
        <v>-5.82</v>
      </c>
      <c r="C963" s="52">
        <v>-2.74</v>
      </c>
      <c r="D963" s="52">
        <v>-1.89</v>
      </c>
      <c r="E963" s="52">
        <v>-1.29</v>
      </c>
      <c r="F963" s="52">
        <v>1.24</v>
      </c>
      <c r="G963" s="52">
        <v>1.61</v>
      </c>
      <c r="H963" s="52">
        <v>-0.78</v>
      </c>
      <c r="I963" s="52">
        <v>-4</v>
      </c>
      <c r="J963" s="52">
        <v>3.42</v>
      </c>
      <c r="K963" s="52">
        <v>0.4</v>
      </c>
      <c r="L963" s="52">
        <f t="shared" ref="L963:L1026" si="270">H963+K963</f>
        <v>-0.38</v>
      </c>
      <c r="M963" s="113">
        <f t="shared" ref="M963:M1026" si="271">INT(A963/100)+ (A963/100-INT(A963/100))/0.12</f>
        <v>2006.5833333333328</v>
      </c>
      <c r="N963" s="52">
        <f t="shared" si="269"/>
        <v>6.9530843384919345</v>
      </c>
      <c r="AA963" s="52">
        <v>200607</v>
      </c>
      <c r="AB963" s="52">
        <f t="shared" ref="AB963:AB1026" si="272">H963</f>
        <v>-0.78</v>
      </c>
      <c r="AC963" s="52">
        <f t="shared" ref="AC963:AC1026" si="273">E963-$K963</f>
        <v>-1.69</v>
      </c>
      <c r="AD963" s="52">
        <f t="shared" ref="AD963:AD1026" si="274">G963-$K963</f>
        <v>1.21</v>
      </c>
      <c r="AE963" s="52">
        <f t="shared" ref="AE963:AE1026" si="275">B963-$K963</f>
        <v>-6.2200000000000006</v>
      </c>
      <c r="AF963" s="52">
        <f t="shared" ref="AF963:AF1026" si="276">D963-$K963</f>
        <v>-2.29</v>
      </c>
      <c r="AH963" s="52">
        <f t="shared" ref="AH963:AH1026" si="277">IF(AB963&lt;=AB$1093,AB963,0)</f>
        <v>0</v>
      </c>
      <c r="AI963" s="52">
        <f t="shared" ref="AI963:AI1026" si="278">IF(AC963&lt;=AC$1093,AC963,0)</f>
        <v>0</v>
      </c>
      <c r="AJ963" s="52">
        <f t="shared" ref="AJ963:AJ1026" si="279">IF(AD963&lt;=AD$1093,AD963,0)</f>
        <v>0</v>
      </c>
      <c r="AK963" s="52">
        <f t="shared" ref="AK963:AK1026" si="280">IF(AE963&lt;=AE$1093,AE963,0)</f>
        <v>0</v>
      </c>
      <c r="AL963" s="52">
        <f t="shared" ref="AL963:AL1026" si="281">IF(AF963&lt;=AF$1093,AF963,0)</f>
        <v>0</v>
      </c>
      <c r="AN963" s="52">
        <f t="shared" ref="AN963:AN1026" si="282">IF(AB963&lt;=AB$1094,AB963,0)</f>
        <v>0</v>
      </c>
      <c r="AO963" s="52">
        <f t="shared" ref="AO963:AO1026" si="283">IF(AC963&lt;=AC$1094,AC963,0)</f>
        <v>0</v>
      </c>
      <c r="AP963" s="52">
        <f t="shared" ref="AP963:AP1026" si="284">IF(AD963&lt;=AD$1094,AD963,0)</f>
        <v>0</v>
      </c>
      <c r="AQ963" s="52">
        <f t="shared" ref="AQ963:AQ1026" si="285">IF(AE963&lt;=AE$1094,AE963,0)</f>
        <v>0</v>
      </c>
      <c r="AR963" s="52">
        <f t="shared" ref="AR963:AR1026" si="286">IF(AF963&lt;=AF$1094,AF963,0)</f>
        <v>0</v>
      </c>
    </row>
    <row r="964" spans="1:44">
      <c r="A964" s="52">
        <v>200608</v>
      </c>
      <c r="B964" s="52">
        <v>3.23</v>
      </c>
      <c r="C964" s="52">
        <v>2.71</v>
      </c>
      <c r="D964" s="52">
        <v>2.46</v>
      </c>
      <c r="E964" s="52">
        <v>3.57</v>
      </c>
      <c r="F964" s="52">
        <v>1.63</v>
      </c>
      <c r="G964" s="52">
        <v>0.78</v>
      </c>
      <c r="H964" s="52">
        <v>2.0299999999999998</v>
      </c>
      <c r="I964" s="52">
        <v>0.81</v>
      </c>
      <c r="J964" s="52">
        <v>-1.78</v>
      </c>
      <c r="K964" s="52">
        <v>0.42</v>
      </c>
      <c r="L964" s="52">
        <f t="shared" si="270"/>
        <v>2.4499999999999997</v>
      </c>
      <c r="M964" s="113">
        <f t="shared" si="271"/>
        <v>2006.6666666666661</v>
      </c>
      <c r="N964" s="52">
        <f t="shared" si="269"/>
        <v>7.0541200082582307</v>
      </c>
      <c r="AA964" s="52">
        <v>200608</v>
      </c>
      <c r="AB964" s="52">
        <f t="shared" si="272"/>
        <v>2.0299999999999998</v>
      </c>
      <c r="AC964" s="52">
        <f t="shared" si="273"/>
        <v>3.15</v>
      </c>
      <c r="AD964" s="52">
        <f t="shared" si="274"/>
        <v>0.36000000000000004</v>
      </c>
      <c r="AE964" s="52">
        <f t="shared" si="275"/>
        <v>2.81</v>
      </c>
      <c r="AF964" s="52">
        <f t="shared" si="276"/>
        <v>2.04</v>
      </c>
      <c r="AH964" s="52">
        <f t="shared" si="277"/>
        <v>0</v>
      </c>
      <c r="AI964" s="52">
        <f t="shared" si="278"/>
        <v>0</v>
      </c>
      <c r="AJ964" s="52">
        <f t="shared" si="279"/>
        <v>0</v>
      </c>
      <c r="AK964" s="52">
        <f t="shared" si="280"/>
        <v>0</v>
      </c>
      <c r="AL964" s="52">
        <f t="shared" si="281"/>
        <v>0</v>
      </c>
      <c r="AN964" s="52">
        <f t="shared" si="282"/>
        <v>0</v>
      </c>
      <c r="AO964" s="52">
        <f t="shared" si="283"/>
        <v>0</v>
      </c>
      <c r="AP964" s="52">
        <f t="shared" si="284"/>
        <v>0</v>
      </c>
      <c r="AQ964" s="52">
        <f t="shared" si="285"/>
        <v>0</v>
      </c>
      <c r="AR964" s="52">
        <f t="shared" si="286"/>
        <v>0</v>
      </c>
    </row>
    <row r="965" spans="1:44">
      <c r="A965" s="52">
        <v>200609</v>
      </c>
      <c r="B965" s="52">
        <v>0.97</v>
      </c>
      <c r="C965" s="52">
        <v>1.18</v>
      </c>
      <c r="D965" s="52">
        <v>0.91</v>
      </c>
      <c r="E965" s="52">
        <v>2.72</v>
      </c>
      <c r="F965" s="52">
        <v>2.2599999999999998</v>
      </c>
      <c r="G965" s="52">
        <v>1.77</v>
      </c>
      <c r="H965" s="52">
        <v>1.84</v>
      </c>
      <c r="I965" s="52">
        <v>-1.23</v>
      </c>
      <c r="J965" s="52">
        <v>-0.5</v>
      </c>
      <c r="K965" s="52">
        <v>0.41</v>
      </c>
      <c r="L965" s="52">
        <f t="shared" si="270"/>
        <v>2.25</v>
      </c>
      <c r="M965" s="113">
        <f t="shared" si="271"/>
        <v>2006.7499999999993</v>
      </c>
      <c r="N965" s="52">
        <f t="shared" si="269"/>
        <v>7.2126605858915003</v>
      </c>
      <c r="AA965" s="52">
        <v>200609</v>
      </c>
      <c r="AB965" s="52">
        <f t="shared" si="272"/>
        <v>1.84</v>
      </c>
      <c r="AC965" s="52">
        <f t="shared" si="273"/>
        <v>2.31</v>
      </c>
      <c r="AD965" s="52">
        <f t="shared" si="274"/>
        <v>1.36</v>
      </c>
      <c r="AE965" s="52">
        <f t="shared" si="275"/>
        <v>0.56000000000000005</v>
      </c>
      <c r="AF965" s="52">
        <f t="shared" si="276"/>
        <v>0.5</v>
      </c>
      <c r="AH965" s="52">
        <f t="shared" si="277"/>
        <v>0</v>
      </c>
      <c r="AI965" s="52">
        <f t="shared" si="278"/>
        <v>0</v>
      </c>
      <c r="AJ965" s="52">
        <f t="shared" si="279"/>
        <v>0</v>
      </c>
      <c r="AK965" s="52">
        <f t="shared" si="280"/>
        <v>0</v>
      </c>
      <c r="AL965" s="52">
        <f t="shared" si="281"/>
        <v>0</v>
      </c>
      <c r="AN965" s="52">
        <f t="shared" si="282"/>
        <v>0</v>
      </c>
      <c r="AO965" s="52">
        <f t="shared" si="283"/>
        <v>0</v>
      </c>
      <c r="AP965" s="52">
        <f t="shared" si="284"/>
        <v>0</v>
      </c>
      <c r="AQ965" s="52">
        <f t="shared" si="285"/>
        <v>0</v>
      </c>
      <c r="AR965" s="52">
        <f t="shared" si="286"/>
        <v>0</v>
      </c>
    </row>
    <row r="966" spans="1:44">
      <c r="A966" s="52">
        <v>200610</v>
      </c>
      <c r="B966" s="52">
        <v>5.91</v>
      </c>
      <c r="C966" s="52">
        <v>4.97</v>
      </c>
      <c r="D966" s="52">
        <v>5.16</v>
      </c>
      <c r="E966" s="52">
        <v>3.13</v>
      </c>
      <c r="F966" s="52">
        <v>3.07</v>
      </c>
      <c r="G966" s="52">
        <v>4.92</v>
      </c>
      <c r="H966" s="52">
        <v>3.23</v>
      </c>
      <c r="I966" s="52">
        <v>1.64</v>
      </c>
      <c r="J966" s="52">
        <v>0.52</v>
      </c>
      <c r="K966" s="52">
        <v>0.41</v>
      </c>
      <c r="L966" s="52">
        <f t="shared" si="270"/>
        <v>3.64</v>
      </c>
      <c r="M966" s="113">
        <f t="shared" si="271"/>
        <v>2006.8333333333326</v>
      </c>
      <c r="N966" s="52">
        <f t="shared" si="269"/>
        <v>7.1591943426871456</v>
      </c>
      <c r="AA966" s="52">
        <v>200610</v>
      </c>
      <c r="AB966" s="52">
        <f t="shared" si="272"/>
        <v>3.23</v>
      </c>
      <c r="AC966" s="52">
        <f t="shared" si="273"/>
        <v>2.7199999999999998</v>
      </c>
      <c r="AD966" s="52">
        <f t="shared" si="274"/>
        <v>4.51</v>
      </c>
      <c r="AE966" s="52">
        <f t="shared" si="275"/>
        <v>5.5</v>
      </c>
      <c r="AF966" s="52">
        <f t="shared" si="276"/>
        <v>4.75</v>
      </c>
      <c r="AH966" s="52">
        <f t="shared" si="277"/>
        <v>0</v>
      </c>
      <c r="AI966" s="52">
        <f t="shared" si="278"/>
        <v>0</v>
      </c>
      <c r="AJ966" s="52">
        <f t="shared" si="279"/>
        <v>0</v>
      </c>
      <c r="AK966" s="52">
        <f t="shared" si="280"/>
        <v>0</v>
      </c>
      <c r="AL966" s="52">
        <f t="shared" si="281"/>
        <v>0</v>
      </c>
      <c r="AN966" s="52">
        <f t="shared" si="282"/>
        <v>0</v>
      </c>
      <c r="AO966" s="52">
        <f t="shared" si="283"/>
        <v>0</v>
      </c>
      <c r="AP966" s="52">
        <f t="shared" si="284"/>
        <v>0</v>
      </c>
      <c r="AQ966" s="52">
        <f t="shared" si="285"/>
        <v>0</v>
      </c>
      <c r="AR966" s="52">
        <f t="shared" si="286"/>
        <v>0</v>
      </c>
    </row>
    <row r="967" spans="1:44">
      <c r="A967" s="52">
        <v>200611</v>
      </c>
      <c r="B967" s="52">
        <v>2.64</v>
      </c>
      <c r="C967" s="52">
        <v>2.69</v>
      </c>
      <c r="D967" s="52">
        <v>3.14</v>
      </c>
      <c r="E967" s="52">
        <v>1.41</v>
      </c>
      <c r="F967" s="52">
        <v>2.74</v>
      </c>
      <c r="G967" s="52">
        <v>1.98</v>
      </c>
      <c r="H967" s="52">
        <v>1.71</v>
      </c>
      <c r="I967" s="52">
        <v>0.78</v>
      </c>
      <c r="J967" s="52">
        <v>0.53</v>
      </c>
      <c r="K967" s="52">
        <v>0.42</v>
      </c>
      <c r="L967" s="52">
        <f t="shared" si="270"/>
        <v>2.13</v>
      </c>
      <c r="M967" s="113">
        <f t="shared" si="271"/>
        <v>2006.9166666666658</v>
      </c>
      <c r="N967" s="52">
        <f t="shared" si="269"/>
        <v>6.602414847476779</v>
      </c>
      <c r="AA967" s="52">
        <v>200611</v>
      </c>
      <c r="AB967" s="52">
        <f t="shared" si="272"/>
        <v>1.71</v>
      </c>
      <c r="AC967" s="52">
        <f t="shared" si="273"/>
        <v>0.99</v>
      </c>
      <c r="AD967" s="52">
        <f t="shared" si="274"/>
        <v>1.56</v>
      </c>
      <c r="AE967" s="52">
        <f t="shared" si="275"/>
        <v>2.2200000000000002</v>
      </c>
      <c r="AF967" s="52">
        <f t="shared" si="276"/>
        <v>2.72</v>
      </c>
      <c r="AH967" s="52">
        <f t="shared" si="277"/>
        <v>0</v>
      </c>
      <c r="AI967" s="52">
        <f t="shared" si="278"/>
        <v>0</v>
      </c>
      <c r="AJ967" s="52">
        <f t="shared" si="279"/>
        <v>0</v>
      </c>
      <c r="AK967" s="52">
        <f t="shared" si="280"/>
        <v>0</v>
      </c>
      <c r="AL967" s="52">
        <f t="shared" si="281"/>
        <v>0</v>
      </c>
      <c r="AN967" s="52">
        <f t="shared" si="282"/>
        <v>0</v>
      </c>
      <c r="AO967" s="52">
        <f t="shared" si="283"/>
        <v>0</v>
      </c>
      <c r="AP967" s="52">
        <f t="shared" si="284"/>
        <v>0</v>
      </c>
      <c r="AQ967" s="52">
        <f t="shared" si="285"/>
        <v>0</v>
      </c>
      <c r="AR967" s="52">
        <f t="shared" si="286"/>
        <v>0</v>
      </c>
    </row>
    <row r="968" spans="1:44">
      <c r="A968" s="52">
        <v>200612</v>
      </c>
      <c r="B968" s="52">
        <v>-0.56999999999999995</v>
      </c>
      <c r="C968" s="52">
        <v>0.82</v>
      </c>
      <c r="D968" s="52">
        <v>2.13</v>
      </c>
      <c r="E968" s="52">
        <v>0.42</v>
      </c>
      <c r="F968" s="52">
        <v>1.82</v>
      </c>
      <c r="G968" s="52">
        <v>2.82</v>
      </c>
      <c r="H968" s="52">
        <v>0.87</v>
      </c>
      <c r="I968" s="52">
        <v>-0.9</v>
      </c>
      <c r="J968" s="52">
        <v>2.5499999999999998</v>
      </c>
      <c r="K968" s="52">
        <v>0.4</v>
      </c>
      <c r="L968" s="52">
        <f t="shared" si="270"/>
        <v>1.27</v>
      </c>
      <c r="M968" s="113">
        <f t="shared" si="271"/>
        <v>2006.9999999999991</v>
      </c>
      <c r="N968" s="52">
        <f t="shared" si="269"/>
        <v>6.5150141282202219</v>
      </c>
      <c r="AA968" s="52">
        <v>200612</v>
      </c>
      <c r="AB968" s="52">
        <f t="shared" si="272"/>
        <v>0.87</v>
      </c>
      <c r="AC968" s="52">
        <f t="shared" si="273"/>
        <v>1.9999999999999962E-2</v>
      </c>
      <c r="AD968" s="52">
        <f t="shared" si="274"/>
        <v>2.42</v>
      </c>
      <c r="AE968" s="52">
        <f t="shared" si="275"/>
        <v>-0.97</v>
      </c>
      <c r="AF968" s="52">
        <f t="shared" si="276"/>
        <v>1.73</v>
      </c>
      <c r="AH968" s="52">
        <f t="shared" si="277"/>
        <v>0</v>
      </c>
      <c r="AI968" s="52">
        <f t="shared" si="278"/>
        <v>0</v>
      </c>
      <c r="AJ968" s="52">
        <f t="shared" si="279"/>
        <v>0</v>
      </c>
      <c r="AK968" s="52">
        <f t="shared" si="280"/>
        <v>0</v>
      </c>
      <c r="AL968" s="52">
        <f t="shared" si="281"/>
        <v>0</v>
      </c>
      <c r="AN968" s="52">
        <f t="shared" si="282"/>
        <v>0</v>
      </c>
      <c r="AO968" s="52">
        <f t="shared" si="283"/>
        <v>0</v>
      </c>
      <c r="AP968" s="52">
        <f t="shared" si="284"/>
        <v>0</v>
      </c>
      <c r="AQ968" s="52">
        <f t="shared" si="285"/>
        <v>0</v>
      </c>
      <c r="AR968" s="52">
        <f t="shared" si="286"/>
        <v>0</v>
      </c>
    </row>
    <row r="969" spans="1:44">
      <c r="A969" s="52">
        <v>200701</v>
      </c>
      <c r="B969" s="52">
        <v>2.19</v>
      </c>
      <c r="C969" s="52">
        <v>0.98</v>
      </c>
      <c r="D969" s="52">
        <v>2.4900000000000002</v>
      </c>
      <c r="E969" s="52">
        <v>2.29</v>
      </c>
      <c r="F969" s="52">
        <v>1.17</v>
      </c>
      <c r="G969" s="52">
        <v>1.89</v>
      </c>
      <c r="H969" s="52">
        <v>1.4</v>
      </c>
      <c r="I969" s="52">
        <v>0.1</v>
      </c>
      <c r="J969" s="52">
        <v>-0.05</v>
      </c>
      <c r="K969" s="52">
        <v>0.44</v>
      </c>
      <c r="L969" s="52">
        <f t="shared" si="270"/>
        <v>1.8399999999999999</v>
      </c>
      <c r="M969" s="113">
        <f t="shared" si="271"/>
        <v>2007.0833333333333</v>
      </c>
      <c r="N969" s="52">
        <f t="shared" si="269"/>
        <v>6.1001900119437407</v>
      </c>
      <c r="AA969" s="52">
        <v>200701</v>
      </c>
      <c r="AB969" s="52">
        <f t="shared" si="272"/>
        <v>1.4</v>
      </c>
      <c r="AC969" s="52">
        <f t="shared" si="273"/>
        <v>1.85</v>
      </c>
      <c r="AD969" s="52">
        <f t="shared" si="274"/>
        <v>1.45</v>
      </c>
      <c r="AE969" s="52">
        <f t="shared" si="275"/>
        <v>1.75</v>
      </c>
      <c r="AF969" s="52">
        <f t="shared" si="276"/>
        <v>2.0500000000000003</v>
      </c>
      <c r="AH969" s="52">
        <f t="shared" si="277"/>
        <v>0</v>
      </c>
      <c r="AI969" s="52">
        <f t="shared" si="278"/>
        <v>0</v>
      </c>
      <c r="AJ969" s="52">
        <f t="shared" si="279"/>
        <v>0</v>
      </c>
      <c r="AK969" s="52">
        <f t="shared" si="280"/>
        <v>0</v>
      </c>
      <c r="AL969" s="52">
        <f t="shared" si="281"/>
        <v>0</v>
      </c>
      <c r="AN969" s="52">
        <f t="shared" si="282"/>
        <v>0</v>
      </c>
      <c r="AO969" s="52">
        <f t="shared" si="283"/>
        <v>0</v>
      </c>
      <c r="AP969" s="52">
        <f t="shared" si="284"/>
        <v>0</v>
      </c>
      <c r="AQ969" s="52">
        <f t="shared" si="285"/>
        <v>0</v>
      </c>
      <c r="AR969" s="52">
        <f t="shared" si="286"/>
        <v>0</v>
      </c>
    </row>
    <row r="970" spans="1:44">
      <c r="A970" s="52">
        <v>200702</v>
      </c>
      <c r="B970" s="52">
        <v>-0.21</v>
      </c>
      <c r="C970" s="52">
        <v>-0.37</v>
      </c>
      <c r="D970" s="52">
        <v>-0.32</v>
      </c>
      <c r="E970" s="52">
        <v>-1.97</v>
      </c>
      <c r="F970" s="52">
        <v>-1.58</v>
      </c>
      <c r="G970" s="52">
        <v>-1.41</v>
      </c>
      <c r="H970" s="52">
        <v>-1.96</v>
      </c>
      <c r="I970" s="52">
        <v>1.35</v>
      </c>
      <c r="J970" s="52">
        <v>0.23</v>
      </c>
      <c r="K970" s="52">
        <v>0.38</v>
      </c>
      <c r="L970" s="52">
        <f t="shared" si="270"/>
        <v>-1.58</v>
      </c>
      <c r="M970" s="113">
        <f t="shared" si="271"/>
        <v>2007.1666666666665</v>
      </c>
      <c r="N970" s="52">
        <f t="shared" si="269"/>
        <v>6.5992802637863477</v>
      </c>
      <c r="AA970" s="52">
        <v>200702</v>
      </c>
      <c r="AB970" s="52">
        <f t="shared" si="272"/>
        <v>-1.96</v>
      </c>
      <c r="AC970" s="52">
        <f t="shared" si="273"/>
        <v>-2.35</v>
      </c>
      <c r="AD970" s="52">
        <f t="shared" si="274"/>
        <v>-1.79</v>
      </c>
      <c r="AE970" s="52">
        <f t="shared" si="275"/>
        <v>-0.59</v>
      </c>
      <c r="AF970" s="52">
        <f t="shared" si="276"/>
        <v>-0.7</v>
      </c>
      <c r="AH970" s="52">
        <f t="shared" si="277"/>
        <v>0</v>
      </c>
      <c r="AI970" s="52">
        <f t="shared" si="278"/>
        <v>0</v>
      </c>
      <c r="AJ970" s="52">
        <f t="shared" si="279"/>
        <v>0</v>
      </c>
      <c r="AK970" s="52">
        <f t="shared" si="280"/>
        <v>0</v>
      </c>
      <c r="AL970" s="52">
        <f t="shared" si="281"/>
        <v>0</v>
      </c>
      <c r="AN970" s="52">
        <f t="shared" si="282"/>
        <v>0</v>
      </c>
      <c r="AO970" s="52">
        <f t="shared" si="283"/>
        <v>0</v>
      </c>
      <c r="AP970" s="52">
        <f t="shared" si="284"/>
        <v>0</v>
      </c>
      <c r="AQ970" s="52">
        <f t="shared" si="285"/>
        <v>0</v>
      </c>
      <c r="AR970" s="52">
        <f t="shared" si="286"/>
        <v>0</v>
      </c>
    </row>
    <row r="971" spans="1:44">
      <c r="A971" s="52">
        <v>200703</v>
      </c>
      <c r="B971" s="52">
        <v>1.31</v>
      </c>
      <c r="C971" s="52">
        <v>1.38</v>
      </c>
      <c r="D971" s="52">
        <v>0.6</v>
      </c>
      <c r="E971" s="52">
        <v>0.65</v>
      </c>
      <c r="F971" s="52">
        <v>1.35</v>
      </c>
      <c r="G971" s="52">
        <v>2.11</v>
      </c>
      <c r="H971" s="52">
        <v>0.68</v>
      </c>
      <c r="I971" s="52">
        <v>-0.27</v>
      </c>
      <c r="J971" s="52">
        <v>0.37</v>
      </c>
      <c r="K971" s="52">
        <v>0.43</v>
      </c>
      <c r="L971" s="52">
        <f t="shared" si="270"/>
        <v>1.1100000000000001</v>
      </c>
      <c r="M971" s="113">
        <f t="shared" si="271"/>
        <v>2007.2499999999998</v>
      </c>
      <c r="N971" s="52">
        <f t="shared" si="269"/>
        <v>6.5277609971845347</v>
      </c>
      <c r="AA971" s="52">
        <v>200703</v>
      </c>
      <c r="AB971" s="52">
        <f t="shared" si="272"/>
        <v>0.68</v>
      </c>
      <c r="AC971" s="52">
        <f t="shared" si="273"/>
        <v>0.22000000000000003</v>
      </c>
      <c r="AD971" s="52">
        <f t="shared" si="274"/>
        <v>1.68</v>
      </c>
      <c r="AE971" s="52">
        <f t="shared" si="275"/>
        <v>0.88000000000000012</v>
      </c>
      <c r="AF971" s="52">
        <f t="shared" si="276"/>
        <v>0.16999999999999998</v>
      </c>
      <c r="AH971" s="52">
        <f t="shared" si="277"/>
        <v>0</v>
      </c>
      <c r="AI971" s="52">
        <f t="shared" si="278"/>
        <v>0</v>
      </c>
      <c r="AJ971" s="52">
        <f t="shared" si="279"/>
        <v>0</v>
      </c>
      <c r="AK971" s="52">
        <f t="shared" si="280"/>
        <v>0</v>
      </c>
      <c r="AL971" s="52">
        <f t="shared" si="281"/>
        <v>0</v>
      </c>
      <c r="AN971" s="52">
        <f t="shared" si="282"/>
        <v>0</v>
      </c>
      <c r="AO971" s="52">
        <f t="shared" si="283"/>
        <v>0</v>
      </c>
      <c r="AP971" s="52">
        <f t="shared" si="284"/>
        <v>0</v>
      </c>
      <c r="AQ971" s="52">
        <f t="shared" si="285"/>
        <v>0</v>
      </c>
      <c r="AR971" s="52">
        <f t="shared" si="286"/>
        <v>0</v>
      </c>
    </row>
    <row r="972" spans="1:44">
      <c r="A972" s="52">
        <v>200704</v>
      </c>
      <c r="B972" s="52">
        <v>2.3199999999999998</v>
      </c>
      <c r="C972" s="52">
        <v>1.89</v>
      </c>
      <c r="D972" s="52">
        <v>1.75</v>
      </c>
      <c r="E972" s="52">
        <v>4.84</v>
      </c>
      <c r="F972" s="52">
        <v>3.9</v>
      </c>
      <c r="G972" s="52">
        <v>3.43</v>
      </c>
      <c r="H972" s="52">
        <v>3.49</v>
      </c>
      <c r="I972" s="52">
        <v>-2.0699999999999998</v>
      </c>
      <c r="J972" s="52">
        <v>-0.99</v>
      </c>
      <c r="K972" s="52">
        <v>0.44</v>
      </c>
      <c r="L972" s="52">
        <f t="shared" si="270"/>
        <v>3.93</v>
      </c>
      <c r="M972" s="113">
        <f t="shared" si="271"/>
        <v>2007.333333333333</v>
      </c>
      <c r="N972" s="52">
        <f t="shared" si="269"/>
        <v>7.1902427573129204</v>
      </c>
      <c r="AA972" s="52">
        <v>200704</v>
      </c>
      <c r="AB972" s="52">
        <f t="shared" si="272"/>
        <v>3.49</v>
      </c>
      <c r="AC972" s="52">
        <f t="shared" si="273"/>
        <v>4.3999999999999995</v>
      </c>
      <c r="AD972" s="52">
        <f t="shared" si="274"/>
        <v>2.99</v>
      </c>
      <c r="AE972" s="52">
        <f t="shared" si="275"/>
        <v>1.88</v>
      </c>
      <c r="AF972" s="52">
        <f t="shared" si="276"/>
        <v>1.31</v>
      </c>
      <c r="AH972" s="52">
        <f t="shared" si="277"/>
        <v>0</v>
      </c>
      <c r="AI972" s="52">
        <f t="shared" si="278"/>
        <v>0</v>
      </c>
      <c r="AJ972" s="52">
        <f t="shared" si="279"/>
        <v>0</v>
      </c>
      <c r="AK972" s="52">
        <f t="shared" si="280"/>
        <v>0</v>
      </c>
      <c r="AL972" s="52">
        <f t="shared" si="281"/>
        <v>0</v>
      </c>
      <c r="AN972" s="52">
        <f t="shared" si="282"/>
        <v>0</v>
      </c>
      <c r="AO972" s="52">
        <f t="shared" si="283"/>
        <v>0</v>
      </c>
      <c r="AP972" s="52">
        <f t="shared" si="284"/>
        <v>0</v>
      </c>
      <c r="AQ972" s="52">
        <f t="shared" si="285"/>
        <v>0</v>
      </c>
      <c r="AR972" s="52">
        <f t="shared" si="286"/>
        <v>0</v>
      </c>
    </row>
    <row r="973" spans="1:44">
      <c r="A973" s="52">
        <v>200705</v>
      </c>
      <c r="B973" s="52">
        <v>4.13</v>
      </c>
      <c r="C973" s="52">
        <v>4.07</v>
      </c>
      <c r="D973" s="52">
        <v>2.79</v>
      </c>
      <c r="E973" s="52">
        <v>3</v>
      </c>
      <c r="F973" s="52">
        <v>4.0599999999999996</v>
      </c>
      <c r="G973" s="52">
        <v>4.0199999999999996</v>
      </c>
      <c r="H973" s="52">
        <v>3.24</v>
      </c>
      <c r="I973" s="52">
        <v>-0.03</v>
      </c>
      <c r="J973" s="52">
        <v>-0.17</v>
      </c>
      <c r="K973" s="52">
        <v>0.41</v>
      </c>
      <c r="L973" s="52">
        <f t="shared" si="270"/>
        <v>3.6500000000000004</v>
      </c>
      <c r="M973" s="113">
        <f t="shared" si="271"/>
        <v>2007.4166666666663</v>
      </c>
      <c r="N973" s="52">
        <f t="shared" si="269"/>
        <v>5.8648103123630522</v>
      </c>
      <c r="AA973" s="52">
        <v>200705</v>
      </c>
      <c r="AB973" s="52">
        <f t="shared" si="272"/>
        <v>3.24</v>
      </c>
      <c r="AC973" s="52">
        <f t="shared" si="273"/>
        <v>2.59</v>
      </c>
      <c r="AD973" s="52">
        <f t="shared" si="274"/>
        <v>3.6099999999999994</v>
      </c>
      <c r="AE973" s="52">
        <f t="shared" si="275"/>
        <v>3.7199999999999998</v>
      </c>
      <c r="AF973" s="52">
        <f t="shared" si="276"/>
        <v>2.38</v>
      </c>
      <c r="AH973" s="52">
        <f t="shared" si="277"/>
        <v>0</v>
      </c>
      <c r="AI973" s="52">
        <f t="shared" si="278"/>
        <v>0</v>
      </c>
      <c r="AJ973" s="52">
        <f t="shared" si="279"/>
        <v>0</v>
      </c>
      <c r="AK973" s="52">
        <f t="shared" si="280"/>
        <v>0</v>
      </c>
      <c r="AL973" s="52">
        <f t="shared" si="281"/>
        <v>0</v>
      </c>
      <c r="AN973" s="52">
        <f t="shared" si="282"/>
        <v>0</v>
      </c>
      <c r="AO973" s="52">
        <f t="shared" si="283"/>
        <v>0</v>
      </c>
      <c r="AP973" s="52">
        <f t="shared" si="284"/>
        <v>0</v>
      </c>
      <c r="AQ973" s="52">
        <f t="shared" si="285"/>
        <v>0</v>
      </c>
      <c r="AR973" s="52">
        <f t="shared" si="286"/>
        <v>0</v>
      </c>
    </row>
    <row r="974" spans="1:44">
      <c r="A974" s="52">
        <v>200706</v>
      </c>
      <c r="B974" s="52">
        <v>-0.68</v>
      </c>
      <c r="C974" s="52">
        <v>-0.9</v>
      </c>
      <c r="D974" s="52">
        <v>-1.65</v>
      </c>
      <c r="E974" s="52">
        <v>-1.19</v>
      </c>
      <c r="F974" s="52">
        <v>-2.02</v>
      </c>
      <c r="G974" s="52">
        <v>-2.27</v>
      </c>
      <c r="H974" s="52">
        <v>-1.96</v>
      </c>
      <c r="I974" s="52">
        <v>0.75</v>
      </c>
      <c r="J974" s="52">
        <v>-1.03</v>
      </c>
      <c r="K974" s="52">
        <v>0.4</v>
      </c>
      <c r="L974" s="52">
        <f t="shared" si="270"/>
        <v>-1.56</v>
      </c>
      <c r="M974" s="113">
        <f t="shared" si="271"/>
        <v>2007.4999999999995</v>
      </c>
      <c r="N974" s="52">
        <f t="shared" si="269"/>
        <v>6.5364787573627554</v>
      </c>
      <c r="AA974" s="52">
        <v>200706</v>
      </c>
      <c r="AB974" s="52">
        <f t="shared" si="272"/>
        <v>-1.96</v>
      </c>
      <c r="AC974" s="52">
        <f t="shared" si="273"/>
        <v>-1.5899999999999999</v>
      </c>
      <c r="AD974" s="52">
        <f t="shared" si="274"/>
        <v>-2.67</v>
      </c>
      <c r="AE974" s="52">
        <f t="shared" si="275"/>
        <v>-1.08</v>
      </c>
      <c r="AF974" s="52">
        <f t="shared" si="276"/>
        <v>-2.0499999999999998</v>
      </c>
      <c r="AH974" s="52">
        <f t="shared" si="277"/>
        <v>0</v>
      </c>
      <c r="AI974" s="52">
        <f t="shared" si="278"/>
        <v>0</v>
      </c>
      <c r="AJ974" s="52">
        <f t="shared" si="279"/>
        <v>0</v>
      </c>
      <c r="AK974" s="52">
        <f t="shared" si="280"/>
        <v>0</v>
      </c>
      <c r="AL974" s="52">
        <f t="shared" si="281"/>
        <v>0</v>
      </c>
      <c r="AN974" s="52">
        <f t="shared" si="282"/>
        <v>0</v>
      </c>
      <c r="AO974" s="52">
        <f t="shared" si="283"/>
        <v>0</v>
      </c>
      <c r="AP974" s="52">
        <f t="shared" si="284"/>
        <v>0</v>
      </c>
      <c r="AQ974" s="52">
        <f t="shared" si="285"/>
        <v>0</v>
      </c>
      <c r="AR974" s="52">
        <f t="shared" si="286"/>
        <v>0</v>
      </c>
    </row>
    <row r="975" spans="1:44">
      <c r="A975" s="52">
        <v>200707</v>
      </c>
      <c r="B975" s="52">
        <v>-4.9000000000000004</v>
      </c>
      <c r="C975" s="52">
        <v>-5.83</v>
      </c>
      <c r="D975" s="52">
        <v>-7.8</v>
      </c>
      <c r="E975" s="52">
        <v>-1.59</v>
      </c>
      <c r="F975" s="52">
        <v>-4.26</v>
      </c>
      <c r="G975" s="52">
        <v>-4.68</v>
      </c>
      <c r="H975" s="52">
        <v>-3.73</v>
      </c>
      <c r="I975" s="52">
        <v>-2.67</v>
      </c>
      <c r="J975" s="52">
        <v>-2.99</v>
      </c>
      <c r="K975" s="52">
        <v>0.4</v>
      </c>
      <c r="L975" s="52">
        <f t="shared" si="270"/>
        <v>-3.33</v>
      </c>
      <c r="M975" s="113">
        <f t="shared" si="271"/>
        <v>2007.5833333333328</v>
      </c>
      <c r="N975" s="52">
        <f t="shared" si="269"/>
        <v>7.9902986632085744</v>
      </c>
      <c r="AA975" s="52">
        <v>200707</v>
      </c>
      <c r="AB975" s="52">
        <f t="shared" si="272"/>
        <v>-3.73</v>
      </c>
      <c r="AC975" s="52">
        <f t="shared" si="273"/>
        <v>-1.9900000000000002</v>
      </c>
      <c r="AD975" s="52">
        <f t="shared" si="274"/>
        <v>-5.08</v>
      </c>
      <c r="AE975" s="52">
        <f t="shared" si="275"/>
        <v>-5.3000000000000007</v>
      </c>
      <c r="AF975" s="52">
        <f t="shared" si="276"/>
        <v>-8.1999999999999993</v>
      </c>
      <c r="AH975" s="52">
        <f t="shared" si="277"/>
        <v>0</v>
      </c>
      <c r="AI975" s="52">
        <f t="shared" si="278"/>
        <v>0</v>
      </c>
      <c r="AJ975" s="52">
        <f t="shared" si="279"/>
        <v>0</v>
      </c>
      <c r="AK975" s="52">
        <f t="shared" si="280"/>
        <v>0</v>
      </c>
      <c r="AL975" s="52">
        <f t="shared" si="281"/>
        <v>0</v>
      </c>
      <c r="AN975" s="52">
        <f t="shared" si="282"/>
        <v>0</v>
      </c>
      <c r="AO975" s="52">
        <f t="shared" si="283"/>
        <v>0</v>
      </c>
      <c r="AP975" s="52">
        <f t="shared" si="284"/>
        <v>0</v>
      </c>
      <c r="AQ975" s="52">
        <f t="shared" si="285"/>
        <v>0</v>
      </c>
      <c r="AR975" s="52">
        <f t="shared" si="286"/>
        <v>0</v>
      </c>
    </row>
    <row r="976" spans="1:44">
      <c r="A976" s="52">
        <v>200708</v>
      </c>
      <c r="B976" s="52">
        <v>1.66</v>
      </c>
      <c r="C976" s="52">
        <v>2.2000000000000002</v>
      </c>
      <c r="D976" s="52">
        <v>-0.9</v>
      </c>
      <c r="E976" s="52">
        <v>1.61</v>
      </c>
      <c r="F976" s="52">
        <v>2.3199999999999998</v>
      </c>
      <c r="G976" s="52">
        <v>-0.48</v>
      </c>
      <c r="H976" s="52">
        <v>0.92</v>
      </c>
      <c r="I976" s="52">
        <v>-0.16</v>
      </c>
      <c r="J976" s="52">
        <v>-2.3199999999999998</v>
      </c>
      <c r="K976" s="52">
        <v>0.42</v>
      </c>
      <c r="L976" s="52">
        <f t="shared" si="270"/>
        <v>1.34</v>
      </c>
      <c r="M976" s="113">
        <f t="shared" si="271"/>
        <v>2007.6666666666661</v>
      </c>
      <c r="N976" s="52">
        <f t="shared" si="269"/>
        <v>7.8960997276561109</v>
      </c>
      <c r="AA976" s="52">
        <v>200708</v>
      </c>
      <c r="AB976" s="52">
        <f t="shared" si="272"/>
        <v>0.92</v>
      </c>
      <c r="AC976" s="52">
        <f t="shared" si="273"/>
        <v>1.1900000000000002</v>
      </c>
      <c r="AD976" s="52">
        <f t="shared" si="274"/>
        <v>-0.89999999999999991</v>
      </c>
      <c r="AE976" s="52">
        <f t="shared" si="275"/>
        <v>1.24</v>
      </c>
      <c r="AF976" s="52">
        <f t="shared" si="276"/>
        <v>-1.32</v>
      </c>
      <c r="AH976" s="52">
        <f t="shared" si="277"/>
        <v>0</v>
      </c>
      <c r="AI976" s="52">
        <f t="shared" si="278"/>
        <v>0</v>
      </c>
      <c r="AJ976" s="52">
        <f t="shared" si="279"/>
        <v>0</v>
      </c>
      <c r="AK976" s="52">
        <f t="shared" si="280"/>
        <v>0</v>
      </c>
      <c r="AL976" s="52">
        <f t="shared" si="281"/>
        <v>0</v>
      </c>
      <c r="AN976" s="52">
        <f t="shared" si="282"/>
        <v>0</v>
      </c>
      <c r="AO976" s="52">
        <f t="shared" si="283"/>
        <v>0</v>
      </c>
      <c r="AP976" s="52">
        <f t="shared" si="284"/>
        <v>0</v>
      </c>
      <c r="AQ976" s="52">
        <f t="shared" si="285"/>
        <v>0</v>
      </c>
      <c r="AR976" s="52">
        <f t="shared" si="286"/>
        <v>0</v>
      </c>
    </row>
    <row r="977" spans="1:44">
      <c r="A977" s="52">
        <v>200709</v>
      </c>
      <c r="B977" s="52">
        <v>2.64</v>
      </c>
      <c r="C977" s="52">
        <v>0.9</v>
      </c>
      <c r="D977" s="52">
        <v>-0.3</v>
      </c>
      <c r="E977" s="52">
        <v>4.5199999999999996</v>
      </c>
      <c r="F977" s="52">
        <v>2.84</v>
      </c>
      <c r="G977" s="52">
        <v>3.25</v>
      </c>
      <c r="H977" s="52">
        <v>3.22</v>
      </c>
      <c r="I977" s="52">
        <v>-2.4500000000000002</v>
      </c>
      <c r="J977" s="52">
        <v>-2.11</v>
      </c>
      <c r="K977" s="52">
        <v>0.32</v>
      </c>
      <c r="L977" s="52">
        <f t="shared" si="270"/>
        <v>3.54</v>
      </c>
      <c r="M977" s="113">
        <f t="shared" si="271"/>
        <v>2007.7499999999993</v>
      </c>
      <c r="N977" s="52">
        <f t="shared" si="269"/>
        <v>8.2067970720505912</v>
      </c>
      <c r="AA977" s="52">
        <v>200709</v>
      </c>
      <c r="AB977" s="52">
        <f t="shared" si="272"/>
        <v>3.22</v>
      </c>
      <c r="AC977" s="52">
        <f t="shared" si="273"/>
        <v>4.1999999999999993</v>
      </c>
      <c r="AD977" s="52">
        <f t="shared" si="274"/>
        <v>2.93</v>
      </c>
      <c r="AE977" s="52">
        <f t="shared" si="275"/>
        <v>2.3200000000000003</v>
      </c>
      <c r="AF977" s="52">
        <f t="shared" si="276"/>
        <v>-0.62</v>
      </c>
      <c r="AH977" s="52">
        <f t="shared" si="277"/>
        <v>0</v>
      </c>
      <c r="AI977" s="52">
        <f t="shared" si="278"/>
        <v>0</v>
      </c>
      <c r="AJ977" s="52">
        <f t="shared" si="279"/>
        <v>0</v>
      </c>
      <c r="AK977" s="52">
        <f t="shared" si="280"/>
        <v>0</v>
      </c>
      <c r="AL977" s="52">
        <f t="shared" si="281"/>
        <v>0</v>
      </c>
      <c r="AN977" s="52">
        <f t="shared" si="282"/>
        <v>0</v>
      </c>
      <c r="AO977" s="52">
        <f t="shared" si="283"/>
        <v>0</v>
      </c>
      <c r="AP977" s="52">
        <f t="shared" si="284"/>
        <v>0</v>
      </c>
      <c r="AQ977" s="52">
        <f t="shared" si="285"/>
        <v>0</v>
      </c>
      <c r="AR977" s="52">
        <f t="shared" si="286"/>
        <v>0</v>
      </c>
    </row>
    <row r="978" spans="1:44">
      <c r="A978" s="52">
        <v>200710</v>
      </c>
      <c r="B978" s="52">
        <v>3.72</v>
      </c>
      <c r="C978" s="52">
        <v>1.41</v>
      </c>
      <c r="D978" s="52">
        <v>0.92</v>
      </c>
      <c r="E978" s="52">
        <v>3.18</v>
      </c>
      <c r="F978" s="52">
        <v>0.78</v>
      </c>
      <c r="G978" s="52">
        <v>1.77</v>
      </c>
      <c r="H978" s="52">
        <v>1.8</v>
      </c>
      <c r="I978" s="52">
        <v>0.11</v>
      </c>
      <c r="J978" s="52">
        <v>-2.11</v>
      </c>
      <c r="K978" s="52">
        <v>0.32</v>
      </c>
      <c r="L978" s="52">
        <f t="shared" si="270"/>
        <v>2.12</v>
      </c>
      <c r="M978" s="113">
        <f t="shared" si="271"/>
        <v>2007.8333333333326</v>
      </c>
      <c r="N978" s="52">
        <f t="shared" si="269"/>
        <v>7.8871679443142435</v>
      </c>
      <c r="AA978" s="52">
        <v>200710</v>
      </c>
      <c r="AB978" s="52">
        <f t="shared" si="272"/>
        <v>1.8</v>
      </c>
      <c r="AC978" s="52">
        <f t="shared" si="273"/>
        <v>2.8600000000000003</v>
      </c>
      <c r="AD978" s="52">
        <f t="shared" si="274"/>
        <v>1.45</v>
      </c>
      <c r="AE978" s="52">
        <f t="shared" si="275"/>
        <v>3.4000000000000004</v>
      </c>
      <c r="AF978" s="52">
        <f t="shared" si="276"/>
        <v>0.60000000000000009</v>
      </c>
      <c r="AH978" s="52">
        <f t="shared" si="277"/>
        <v>0</v>
      </c>
      <c r="AI978" s="52">
        <f t="shared" si="278"/>
        <v>0</v>
      </c>
      <c r="AJ978" s="52">
        <f t="shared" si="279"/>
        <v>0</v>
      </c>
      <c r="AK978" s="52">
        <f t="shared" si="280"/>
        <v>0</v>
      </c>
      <c r="AL978" s="52">
        <f t="shared" si="281"/>
        <v>0</v>
      </c>
      <c r="AN978" s="52">
        <f t="shared" si="282"/>
        <v>0</v>
      </c>
      <c r="AO978" s="52">
        <f t="shared" si="283"/>
        <v>0</v>
      </c>
      <c r="AP978" s="52">
        <f t="shared" si="284"/>
        <v>0</v>
      </c>
      <c r="AQ978" s="52">
        <f t="shared" si="285"/>
        <v>0</v>
      </c>
      <c r="AR978" s="52">
        <f t="shared" si="286"/>
        <v>0</v>
      </c>
    </row>
    <row r="979" spans="1:44">
      <c r="A979" s="52">
        <v>200711</v>
      </c>
      <c r="B979" s="52">
        <v>-6.77</v>
      </c>
      <c r="C979" s="52">
        <v>-7.08</v>
      </c>
      <c r="D979" s="52">
        <v>-7.72</v>
      </c>
      <c r="E979" s="52">
        <v>-3.53</v>
      </c>
      <c r="F979" s="52">
        <v>-5.09</v>
      </c>
      <c r="G979" s="52">
        <v>-4.62</v>
      </c>
      <c r="H979" s="52">
        <v>-4.83</v>
      </c>
      <c r="I979" s="52">
        <v>-2.78</v>
      </c>
      <c r="J979" s="52">
        <v>-1.02</v>
      </c>
      <c r="K979" s="52">
        <v>0.34</v>
      </c>
      <c r="L979" s="52">
        <f t="shared" si="270"/>
        <v>-4.49</v>
      </c>
      <c r="M979" s="113">
        <f t="shared" si="271"/>
        <v>2007.9166666666658</v>
      </c>
      <c r="N979" s="52">
        <f t="shared" si="269"/>
        <v>9.5963155808504297</v>
      </c>
      <c r="AA979" s="52">
        <v>200711</v>
      </c>
      <c r="AB979" s="52">
        <f t="shared" si="272"/>
        <v>-4.83</v>
      </c>
      <c r="AC979" s="52">
        <f t="shared" si="273"/>
        <v>-3.8699999999999997</v>
      </c>
      <c r="AD979" s="52">
        <f t="shared" si="274"/>
        <v>-4.96</v>
      </c>
      <c r="AE979" s="52">
        <f t="shared" si="275"/>
        <v>-7.1099999999999994</v>
      </c>
      <c r="AF979" s="52">
        <f t="shared" si="276"/>
        <v>-8.06</v>
      </c>
      <c r="AH979" s="52">
        <f t="shared" si="277"/>
        <v>0</v>
      </c>
      <c r="AI979" s="52">
        <f t="shared" si="278"/>
        <v>0</v>
      </c>
      <c r="AJ979" s="52">
        <f t="shared" si="279"/>
        <v>0</v>
      </c>
      <c r="AK979" s="52">
        <f t="shared" si="280"/>
        <v>0</v>
      </c>
      <c r="AL979" s="52">
        <f t="shared" si="281"/>
        <v>0</v>
      </c>
      <c r="AN979" s="52">
        <f t="shared" si="282"/>
        <v>0</v>
      </c>
      <c r="AO979" s="52">
        <f t="shared" si="283"/>
        <v>0</v>
      </c>
      <c r="AP979" s="52">
        <f t="shared" si="284"/>
        <v>0</v>
      </c>
      <c r="AQ979" s="52">
        <f t="shared" si="285"/>
        <v>0</v>
      </c>
      <c r="AR979" s="52">
        <f t="shared" si="286"/>
        <v>0</v>
      </c>
    </row>
    <row r="980" spans="1:44">
      <c r="A980" s="52">
        <v>200712</v>
      </c>
      <c r="B980" s="52">
        <v>0.25</v>
      </c>
      <c r="C980" s="52">
        <v>-0.93</v>
      </c>
      <c r="D980" s="52">
        <v>-0.74</v>
      </c>
      <c r="E980" s="52">
        <v>-0.42</v>
      </c>
      <c r="F980" s="52">
        <v>-1.58</v>
      </c>
      <c r="G980" s="52">
        <v>0.54</v>
      </c>
      <c r="H980" s="52">
        <v>-0.87</v>
      </c>
      <c r="I980" s="52">
        <v>0.02</v>
      </c>
      <c r="J980" s="52">
        <v>-0.01</v>
      </c>
      <c r="K980" s="52">
        <v>0.27</v>
      </c>
      <c r="L980" s="52">
        <f t="shared" si="270"/>
        <v>-0.6</v>
      </c>
      <c r="M980" s="113">
        <f t="shared" si="271"/>
        <v>2007.9999999999991</v>
      </c>
      <c r="N980" s="52">
        <f t="shared" ref="N980:N1043" si="287">_xlfn.STDEV.S(H969:H980)*SQRT(12)</f>
        <v>9.6336606843825567</v>
      </c>
      <c r="AA980" s="52">
        <v>200712</v>
      </c>
      <c r="AB980" s="52">
        <f t="shared" si="272"/>
        <v>-0.87</v>
      </c>
      <c r="AC980" s="52">
        <f t="shared" si="273"/>
        <v>-0.69</v>
      </c>
      <c r="AD980" s="52">
        <f t="shared" si="274"/>
        <v>0.27</v>
      </c>
      <c r="AE980" s="52">
        <f t="shared" si="275"/>
        <v>-2.0000000000000018E-2</v>
      </c>
      <c r="AF980" s="52">
        <f t="shared" si="276"/>
        <v>-1.01</v>
      </c>
      <c r="AH980" s="52">
        <f t="shared" si="277"/>
        <v>0</v>
      </c>
      <c r="AI980" s="52">
        <f t="shared" si="278"/>
        <v>0</v>
      </c>
      <c r="AJ980" s="52">
        <f t="shared" si="279"/>
        <v>0</v>
      </c>
      <c r="AK980" s="52">
        <f t="shared" si="280"/>
        <v>0</v>
      </c>
      <c r="AL980" s="52">
        <f t="shared" si="281"/>
        <v>0</v>
      </c>
      <c r="AN980" s="52">
        <f t="shared" si="282"/>
        <v>0</v>
      </c>
      <c r="AO980" s="52">
        <f t="shared" si="283"/>
        <v>0</v>
      </c>
      <c r="AP980" s="52">
        <f t="shared" si="284"/>
        <v>0</v>
      </c>
      <c r="AQ980" s="52">
        <f t="shared" si="285"/>
        <v>0</v>
      </c>
      <c r="AR980" s="52">
        <f t="shared" si="286"/>
        <v>0</v>
      </c>
    </row>
    <row r="981" spans="1:44">
      <c r="A981" s="52">
        <v>200801</v>
      </c>
      <c r="B981" s="52">
        <v>-8.19</v>
      </c>
      <c r="C981" s="52">
        <v>-5.74</v>
      </c>
      <c r="D981" s="52">
        <v>-4.6399999999999997</v>
      </c>
      <c r="E981" s="52">
        <v>-7.24</v>
      </c>
      <c r="F981" s="52">
        <v>-4.42</v>
      </c>
      <c r="G981" s="52">
        <v>-4.68</v>
      </c>
      <c r="H981" s="52">
        <v>-6.36</v>
      </c>
      <c r="I981" s="52">
        <v>-0.74</v>
      </c>
      <c r="J981" s="52">
        <v>3.05</v>
      </c>
      <c r="K981" s="52">
        <v>0.21</v>
      </c>
      <c r="L981" s="52">
        <f t="shared" si="270"/>
        <v>-6.15</v>
      </c>
      <c r="M981" s="113">
        <f t="shared" si="271"/>
        <v>2008.0833333333333</v>
      </c>
      <c r="N981" s="52">
        <f t="shared" si="287"/>
        <v>11.458491095332674</v>
      </c>
      <c r="AA981" s="52">
        <v>200801</v>
      </c>
      <c r="AB981" s="52">
        <f t="shared" si="272"/>
        <v>-6.36</v>
      </c>
      <c r="AC981" s="52">
        <f t="shared" si="273"/>
        <v>-7.45</v>
      </c>
      <c r="AD981" s="52">
        <f t="shared" si="274"/>
        <v>-4.8899999999999997</v>
      </c>
      <c r="AE981" s="52">
        <f t="shared" si="275"/>
        <v>-8.4</v>
      </c>
      <c r="AF981" s="52">
        <f t="shared" si="276"/>
        <v>-4.8499999999999996</v>
      </c>
      <c r="AH981" s="52">
        <f t="shared" si="277"/>
        <v>0</v>
      </c>
      <c r="AI981" s="52">
        <f t="shared" si="278"/>
        <v>0</v>
      </c>
      <c r="AJ981" s="52">
        <f t="shared" si="279"/>
        <v>0</v>
      </c>
      <c r="AK981" s="52">
        <f t="shared" si="280"/>
        <v>0</v>
      </c>
      <c r="AL981" s="52">
        <f t="shared" si="281"/>
        <v>0</v>
      </c>
      <c r="AN981" s="52">
        <f t="shared" si="282"/>
        <v>0</v>
      </c>
      <c r="AO981" s="52">
        <f t="shared" si="283"/>
        <v>0</v>
      </c>
      <c r="AP981" s="52">
        <f t="shared" si="284"/>
        <v>0</v>
      </c>
      <c r="AQ981" s="52">
        <f t="shared" si="285"/>
        <v>0</v>
      </c>
      <c r="AR981" s="52">
        <f t="shared" si="286"/>
        <v>0</v>
      </c>
    </row>
    <row r="982" spans="1:44">
      <c r="A982" s="52">
        <v>200802</v>
      </c>
      <c r="B982" s="52">
        <v>-4.0999999999999996</v>
      </c>
      <c r="C982" s="52">
        <v>-3.04</v>
      </c>
      <c r="D982" s="52">
        <v>-3.67</v>
      </c>
      <c r="E982" s="52">
        <v>-2.4500000000000002</v>
      </c>
      <c r="F982" s="52">
        <v>-3.84</v>
      </c>
      <c r="G982" s="52">
        <v>-2.87</v>
      </c>
      <c r="H982" s="52">
        <v>-3.09</v>
      </c>
      <c r="I982" s="52">
        <v>-0.55000000000000004</v>
      </c>
      <c r="J982" s="52">
        <v>0.01</v>
      </c>
      <c r="K982" s="52">
        <v>0.13</v>
      </c>
      <c r="L982" s="52">
        <f t="shared" si="270"/>
        <v>-2.96</v>
      </c>
      <c r="M982" s="113">
        <f t="shared" si="271"/>
        <v>2008.1666666666665</v>
      </c>
      <c r="N982" s="52">
        <f t="shared" si="287"/>
        <v>11.666169816260098</v>
      </c>
      <c r="AA982" s="52">
        <v>200802</v>
      </c>
      <c r="AB982" s="52">
        <f t="shared" si="272"/>
        <v>-3.09</v>
      </c>
      <c r="AC982" s="52">
        <f t="shared" si="273"/>
        <v>-2.58</v>
      </c>
      <c r="AD982" s="52">
        <f t="shared" si="274"/>
        <v>-3</v>
      </c>
      <c r="AE982" s="52">
        <f t="shared" si="275"/>
        <v>-4.2299999999999995</v>
      </c>
      <c r="AF982" s="52">
        <f t="shared" si="276"/>
        <v>-3.8</v>
      </c>
      <c r="AH982" s="52">
        <f t="shared" si="277"/>
        <v>0</v>
      </c>
      <c r="AI982" s="52">
        <f t="shared" si="278"/>
        <v>0</v>
      </c>
      <c r="AJ982" s="52">
        <f t="shared" si="279"/>
        <v>0</v>
      </c>
      <c r="AK982" s="52">
        <f t="shared" si="280"/>
        <v>0</v>
      </c>
      <c r="AL982" s="52">
        <f t="shared" si="281"/>
        <v>0</v>
      </c>
      <c r="AN982" s="52">
        <f t="shared" si="282"/>
        <v>0</v>
      </c>
      <c r="AO982" s="52">
        <f t="shared" si="283"/>
        <v>0</v>
      </c>
      <c r="AP982" s="52">
        <f t="shared" si="284"/>
        <v>0</v>
      </c>
      <c r="AQ982" s="52">
        <f t="shared" si="285"/>
        <v>0</v>
      </c>
      <c r="AR982" s="52">
        <f t="shared" si="286"/>
        <v>0</v>
      </c>
    </row>
    <row r="983" spans="1:44">
      <c r="A983" s="52">
        <v>200803</v>
      </c>
      <c r="B983" s="52">
        <v>-1.34</v>
      </c>
      <c r="C983" s="52">
        <v>0.96</v>
      </c>
      <c r="D983" s="52">
        <v>0.03</v>
      </c>
      <c r="E983" s="52">
        <v>0.56000000000000005</v>
      </c>
      <c r="F983" s="52">
        <v>-3</v>
      </c>
      <c r="G983" s="52">
        <v>-0.33</v>
      </c>
      <c r="H983" s="52">
        <v>-0.93</v>
      </c>
      <c r="I983" s="52">
        <v>0.8</v>
      </c>
      <c r="J983" s="52">
        <v>0.24</v>
      </c>
      <c r="K983" s="52">
        <v>0.17</v>
      </c>
      <c r="L983" s="52">
        <f t="shared" si="270"/>
        <v>-0.76</v>
      </c>
      <c r="M983" s="113">
        <f t="shared" si="271"/>
        <v>2008.2499999999998</v>
      </c>
      <c r="N983" s="52">
        <f t="shared" si="287"/>
        <v>11.580606044747242</v>
      </c>
      <c r="AA983" s="52">
        <v>200803</v>
      </c>
      <c r="AB983" s="52">
        <f t="shared" si="272"/>
        <v>-0.93</v>
      </c>
      <c r="AC983" s="52">
        <f t="shared" si="273"/>
        <v>0.39</v>
      </c>
      <c r="AD983" s="52">
        <f t="shared" si="274"/>
        <v>-0.5</v>
      </c>
      <c r="AE983" s="52">
        <f t="shared" si="275"/>
        <v>-1.51</v>
      </c>
      <c r="AF983" s="52">
        <f t="shared" si="276"/>
        <v>-0.14000000000000001</v>
      </c>
      <c r="AH983" s="52">
        <f t="shared" si="277"/>
        <v>0</v>
      </c>
      <c r="AI983" s="52">
        <f t="shared" si="278"/>
        <v>0</v>
      </c>
      <c r="AJ983" s="52">
        <f t="shared" si="279"/>
        <v>0</v>
      </c>
      <c r="AK983" s="52">
        <f t="shared" si="280"/>
        <v>0</v>
      </c>
      <c r="AL983" s="52">
        <f t="shared" si="281"/>
        <v>0</v>
      </c>
      <c r="AN983" s="52">
        <f t="shared" si="282"/>
        <v>0</v>
      </c>
      <c r="AO983" s="52">
        <f t="shared" si="283"/>
        <v>0</v>
      </c>
      <c r="AP983" s="52">
        <f t="shared" si="284"/>
        <v>0</v>
      </c>
      <c r="AQ983" s="52">
        <f t="shared" si="285"/>
        <v>0</v>
      </c>
      <c r="AR983" s="52">
        <f t="shared" si="286"/>
        <v>0</v>
      </c>
    </row>
    <row r="984" spans="1:44">
      <c r="A984" s="52">
        <v>200804</v>
      </c>
      <c r="B984" s="52">
        <v>4.83</v>
      </c>
      <c r="C984" s="52">
        <v>2.92</v>
      </c>
      <c r="D984" s="52">
        <v>2.9</v>
      </c>
      <c r="E984" s="52">
        <v>3.98</v>
      </c>
      <c r="F984" s="52">
        <v>5.38</v>
      </c>
      <c r="G984" s="52">
        <v>5.86</v>
      </c>
      <c r="H984" s="52">
        <v>4.5999999999999996</v>
      </c>
      <c r="I984" s="52">
        <v>-1.52</v>
      </c>
      <c r="J984" s="52">
        <v>-0.03</v>
      </c>
      <c r="K984" s="52">
        <v>0.18</v>
      </c>
      <c r="L984" s="52">
        <f t="shared" si="270"/>
        <v>4.7799999999999994</v>
      </c>
      <c r="M984" s="113">
        <f t="shared" si="271"/>
        <v>2008.333333333333</v>
      </c>
      <c r="N984" s="52">
        <f t="shared" si="287"/>
        <v>12.067776401339533</v>
      </c>
      <c r="AA984" s="52">
        <v>200804</v>
      </c>
      <c r="AB984" s="52">
        <f t="shared" si="272"/>
        <v>4.5999999999999996</v>
      </c>
      <c r="AC984" s="52">
        <f t="shared" si="273"/>
        <v>3.8</v>
      </c>
      <c r="AD984" s="52">
        <f t="shared" si="274"/>
        <v>5.6800000000000006</v>
      </c>
      <c r="AE984" s="52">
        <f t="shared" si="275"/>
        <v>4.6500000000000004</v>
      </c>
      <c r="AF984" s="52">
        <f t="shared" si="276"/>
        <v>2.7199999999999998</v>
      </c>
      <c r="AH984" s="52">
        <f t="shared" si="277"/>
        <v>0</v>
      </c>
      <c r="AI984" s="52">
        <f t="shared" si="278"/>
        <v>0</v>
      </c>
      <c r="AJ984" s="52">
        <f t="shared" si="279"/>
        <v>0</v>
      </c>
      <c r="AK984" s="52">
        <f t="shared" si="280"/>
        <v>0</v>
      </c>
      <c r="AL984" s="52">
        <f t="shared" si="281"/>
        <v>0</v>
      </c>
      <c r="AN984" s="52">
        <f t="shared" si="282"/>
        <v>0</v>
      </c>
      <c r="AO984" s="52">
        <f t="shared" si="283"/>
        <v>0</v>
      </c>
      <c r="AP984" s="52">
        <f t="shared" si="284"/>
        <v>0</v>
      </c>
      <c r="AQ984" s="52">
        <f t="shared" si="285"/>
        <v>0</v>
      </c>
      <c r="AR984" s="52">
        <f t="shared" si="286"/>
        <v>0</v>
      </c>
    </row>
    <row r="985" spans="1:44">
      <c r="A985" s="52">
        <v>200805</v>
      </c>
      <c r="B985" s="52">
        <v>5.25</v>
      </c>
      <c r="C985" s="52">
        <v>5.48</v>
      </c>
      <c r="D985" s="52">
        <v>3.54</v>
      </c>
      <c r="E985" s="52">
        <v>2.23</v>
      </c>
      <c r="F985" s="52">
        <v>-0.17</v>
      </c>
      <c r="G985" s="52">
        <v>3.12</v>
      </c>
      <c r="H985" s="52">
        <v>1.86</v>
      </c>
      <c r="I985" s="52">
        <v>3.03</v>
      </c>
      <c r="J985" s="52">
        <v>-0.41</v>
      </c>
      <c r="K985" s="52">
        <v>0.18</v>
      </c>
      <c r="L985" s="52">
        <f t="shared" si="270"/>
        <v>2.04</v>
      </c>
      <c r="M985" s="113">
        <f t="shared" si="271"/>
        <v>2008.4166666666663</v>
      </c>
      <c r="N985" s="52">
        <f t="shared" si="287"/>
        <v>11.652275236271162</v>
      </c>
      <c r="AA985" s="52">
        <v>200805</v>
      </c>
      <c r="AB985" s="52">
        <f t="shared" si="272"/>
        <v>1.86</v>
      </c>
      <c r="AC985" s="52">
        <f t="shared" si="273"/>
        <v>2.0499999999999998</v>
      </c>
      <c r="AD985" s="52">
        <f t="shared" si="274"/>
        <v>2.94</v>
      </c>
      <c r="AE985" s="52">
        <f t="shared" si="275"/>
        <v>5.07</v>
      </c>
      <c r="AF985" s="52">
        <f t="shared" si="276"/>
        <v>3.36</v>
      </c>
      <c r="AH985" s="52">
        <f t="shared" si="277"/>
        <v>0</v>
      </c>
      <c r="AI985" s="52">
        <f t="shared" si="278"/>
        <v>0</v>
      </c>
      <c r="AJ985" s="52">
        <f t="shared" si="279"/>
        <v>0</v>
      </c>
      <c r="AK985" s="52">
        <f t="shared" si="280"/>
        <v>0</v>
      </c>
      <c r="AL985" s="52">
        <f t="shared" si="281"/>
        <v>0</v>
      </c>
      <c r="AN985" s="52">
        <f t="shared" si="282"/>
        <v>0</v>
      </c>
      <c r="AO985" s="52">
        <f t="shared" si="283"/>
        <v>0</v>
      </c>
      <c r="AP985" s="52">
        <f t="shared" si="284"/>
        <v>0</v>
      </c>
      <c r="AQ985" s="52">
        <f t="shared" si="285"/>
        <v>0</v>
      </c>
      <c r="AR985" s="52">
        <f t="shared" si="286"/>
        <v>0</v>
      </c>
    </row>
    <row r="986" spans="1:44">
      <c r="A986" s="52">
        <v>200806</v>
      </c>
      <c r="B986" s="52">
        <v>-7.52</v>
      </c>
      <c r="C986" s="52">
        <v>-7.74</v>
      </c>
      <c r="D986" s="52">
        <v>-7.77</v>
      </c>
      <c r="E986" s="52">
        <v>-7.38</v>
      </c>
      <c r="F986" s="52">
        <v>-9.85</v>
      </c>
      <c r="G986" s="52">
        <v>-9.17</v>
      </c>
      <c r="H986" s="52">
        <v>-8.44</v>
      </c>
      <c r="I986" s="52">
        <v>1.1200000000000001</v>
      </c>
      <c r="J986" s="52">
        <v>-1.02</v>
      </c>
      <c r="K986" s="52">
        <v>0.17</v>
      </c>
      <c r="L986" s="52">
        <f t="shared" si="270"/>
        <v>-8.27</v>
      </c>
      <c r="M986" s="113">
        <f t="shared" si="271"/>
        <v>2008.4999999999995</v>
      </c>
      <c r="N986" s="52">
        <f t="shared" si="287"/>
        <v>13.944073684153098</v>
      </c>
      <c r="AA986" s="52">
        <v>200806</v>
      </c>
      <c r="AB986" s="52">
        <f t="shared" si="272"/>
        <v>-8.44</v>
      </c>
      <c r="AC986" s="52">
        <f t="shared" si="273"/>
        <v>-7.55</v>
      </c>
      <c r="AD986" s="52">
        <f t="shared" si="274"/>
        <v>-9.34</v>
      </c>
      <c r="AE986" s="52">
        <f t="shared" si="275"/>
        <v>-7.6899999999999995</v>
      </c>
      <c r="AF986" s="52">
        <f t="shared" si="276"/>
        <v>-7.9399999999999995</v>
      </c>
      <c r="AH986" s="52">
        <f t="shared" si="277"/>
        <v>0</v>
      </c>
      <c r="AI986" s="52">
        <f t="shared" si="278"/>
        <v>0</v>
      </c>
      <c r="AJ986" s="52">
        <f t="shared" si="279"/>
        <v>0</v>
      </c>
      <c r="AK986" s="52">
        <f t="shared" si="280"/>
        <v>0</v>
      </c>
      <c r="AL986" s="52">
        <f t="shared" si="281"/>
        <v>0</v>
      </c>
      <c r="AN986" s="52">
        <f t="shared" si="282"/>
        <v>0</v>
      </c>
      <c r="AO986" s="52">
        <f t="shared" si="283"/>
        <v>0</v>
      </c>
      <c r="AP986" s="52">
        <f t="shared" si="284"/>
        <v>0</v>
      </c>
      <c r="AQ986" s="52">
        <f t="shared" si="285"/>
        <v>0</v>
      </c>
      <c r="AR986" s="52">
        <f t="shared" si="286"/>
        <v>0</v>
      </c>
    </row>
    <row r="987" spans="1:44">
      <c r="A987" s="52">
        <v>200807</v>
      </c>
      <c r="B987" s="52">
        <v>2.75</v>
      </c>
      <c r="C987" s="52">
        <v>2.67</v>
      </c>
      <c r="D987" s="52">
        <v>5.32</v>
      </c>
      <c r="E987" s="52">
        <v>-0.89</v>
      </c>
      <c r="F987" s="52">
        <v>-2.89</v>
      </c>
      <c r="G987" s="52">
        <v>3.82</v>
      </c>
      <c r="H987" s="52">
        <v>-0.77</v>
      </c>
      <c r="I987" s="52">
        <v>3.56</v>
      </c>
      <c r="J987" s="52">
        <v>3.64</v>
      </c>
      <c r="K987" s="52">
        <v>0.15</v>
      </c>
      <c r="L987" s="52">
        <f t="shared" si="270"/>
        <v>-0.62</v>
      </c>
      <c r="M987" s="113">
        <f t="shared" si="271"/>
        <v>2008.5833333333328</v>
      </c>
      <c r="N987" s="52">
        <f t="shared" si="287"/>
        <v>13.698173401788084</v>
      </c>
      <c r="AA987" s="52">
        <v>200807</v>
      </c>
      <c r="AB987" s="52">
        <f t="shared" si="272"/>
        <v>-0.77</v>
      </c>
      <c r="AC987" s="52">
        <f t="shared" si="273"/>
        <v>-1.04</v>
      </c>
      <c r="AD987" s="52">
        <f t="shared" si="274"/>
        <v>3.67</v>
      </c>
      <c r="AE987" s="52">
        <f t="shared" si="275"/>
        <v>2.6</v>
      </c>
      <c r="AF987" s="52">
        <f t="shared" si="276"/>
        <v>5.17</v>
      </c>
      <c r="AH987" s="52">
        <f t="shared" si="277"/>
        <v>0</v>
      </c>
      <c r="AI987" s="52">
        <f t="shared" si="278"/>
        <v>0</v>
      </c>
      <c r="AJ987" s="52">
        <f t="shared" si="279"/>
        <v>0</v>
      </c>
      <c r="AK987" s="52">
        <f t="shared" si="280"/>
        <v>0</v>
      </c>
      <c r="AL987" s="52">
        <f t="shared" si="281"/>
        <v>0</v>
      </c>
      <c r="AN987" s="52">
        <f t="shared" si="282"/>
        <v>0</v>
      </c>
      <c r="AO987" s="52">
        <f t="shared" si="283"/>
        <v>0</v>
      </c>
      <c r="AP987" s="52">
        <f t="shared" si="284"/>
        <v>0</v>
      </c>
      <c r="AQ987" s="52">
        <f t="shared" si="285"/>
        <v>0</v>
      </c>
      <c r="AR987" s="52">
        <f t="shared" si="286"/>
        <v>0</v>
      </c>
    </row>
    <row r="988" spans="1:44">
      <c r="A988" s="52">
        <v>200808</v>
      </c>
      <c r="B988" s="52">
        <v>3.04</v>
      </c>
      <c r="C988" s="52">
        <v>4.25</v>
      </c>
      <c r="D988" s="52">
        <v>6.97</v>
      </c>
      <c r="E988" s="52">
        <v>1.57</v>
      </c>
      <c r="F988" s="52">
        <v>0.83</v>
      </c>
      <c r="G988" s="52">
        <v>0.87</v>
      </c>
      <c r="H988" s="52">
        <v>1.53</v>
      </c>
      <c r="I988" s="52">
        <v>3.67</v>
      </c>
      <c r="J988" s="52">
        <v>1.61</v>
      </c>
      <c r="K988" s="52">
        <v>0.13</v>
      </c>
      <c r="L988" s="52">
        <f t="shared" si="270"/>
        <v>1.6600000000000001</v>
      </c>
      <c r="M988" s="113">
        <f t="shared" si="271"/>
        <v>2008.6666666666661</v>
      </c>
      <c r="N988" s="52">
        <f t="shared" si="287"/>
        <v>13.808189928115453</v>
      </c>
      <c r="AA988" s="52">
        <v>200808</v>
      </c>
      <c r="AB988" s="52">
        <f t="shared" si="272"/>
        <v>1.53</v>
      </c>
      <c r="AC988" s="52">
        <f t="shared" si="273"/>
        <v>1.44</v>
      </c>
      <c r="AD988" s="52">
        <f t="shared" si="274"/>
        <v>0.74</v>
      </c>
      <c r="AE988" s="52">
        <f t="shared" si="275"/>
        <v>2.91</v>
      </c>
      <c r="AF988" s="52">
        <f t="shared" si="276"/>
        <v>6.84</v>
      </c>
      <c r="AH988" s="52">
        <f t="shared" si="277"/>
        <v>0</v>
      </c>
      <c r="AI988" s="52">
        <f t="shared" si="278"/>
        <v>0</v>
      </c>
      <c r="AJ988" s="52">
        <f t="shared" si="279"/>
        <v>0</v>
      </c>
      <c r="AK988" s="52">
        <f t="shared" si="280"/>
        <v>0</v>
      </c>
      <c r="AL988" s="52">
        <f t="shared" si="281"/>
        <v>0</v>
      </c>
      <c r="AN988" s="52">
        <f t="shared" si="282"/>
        <v>0</v>
      </c>
      <c r="AO988" s="52">
        <f t="shared" si="283"/>
        <v>0</v>
      </c>
      <c r="AP988" s="52">
        <f t="shared" si="284"/>
        <v>0</v>
      </c>
      <c r="AQ988" s="52">
        <f t="shared" si="285"/>
        <v>0</v>
      </c>
      <c r="AR988" s="52">
        <f t="shared" si="286"/>
        <v>0</v>
      </c>
    </row>
    <row r="989" spans="1:44">
      <c r="A989" s="52">
        <v>200809</v>
      </c>
      <c r="B989" s="52">
        <v>-10.85</v>
      </c>
      <c r="C989" s="52">
        <v>-7</v>
      </c>
      <c r="D989" s="52">
        <v>-7.15</v>
      </c>
      <c r="E989" s="52">
        <v>-9.59</v>
      </c>
      <c r="F989" s="52">
        <v>-9.8800000000000008</v>
      </c>
      <c r="G989" s="52">
        <v>-4.5599999999999996</v>
      </c>
      <c r="H989" s="52">
        <v>-9.24</v>
      </c>
      <c r="I989" s="52">
        <v>-0.32</v>
      </c>
      <c r="J989" s="52">
        <v>4.3600000000000003</v>
      </c>
      <c r="K989" s="52">
        <v>0.15</v>
      </c>
      <c r="L989" s="52">
        <f t="shared" si="270"/>
        <v>-9.09</v>
      </c>
      <c r="M989" s="113">
        <f t="shared" si="271"/>
        <v>2008.7499999999993</v>
      </c>
      <c r="N989" s="52">
        <f t="shared" si="287"/>
        <v>15.184227462612762</v>
      </c>
      <c r="AA989" s="52">
        <v>200809</v>
      </c>
      <c r="AB989" s="52">
        <f t="shared" si="272"/>
        <v>-9.24</v>
      </c>
      <c r="AC989" s="52">
        <f t="shared" si="273"/>
        <v>-9.74</v>
      </c>
      <c r="AD989" s="52">
        <f t="shared" si="274"/>
        <v>-4.71</v>
      </c>
      <c r="AE989" s="52">
        <f t="shared" si="275"/>
        <v>-11</v>
      </c>
      <c r="AF989" s="52">
        <f t="shared" si="276"/>
        <v>-7.3000000000000007</v>
      </c>
      <c r="AH989" s="52">
        <f t="shared" si="277"/>
        <v>0</v>
      </c>
      <c r="AI989" s="52">
        <f t="shared" si="278"/>
        <v>0</v>
      </c>
      <c r="AJ989" s="52">
        <f t="shared" si="279"/>
        <v>0</v>
      </c>
      <c r="AK989" s="52">
        <f t="shared" si="280"/>
        <v>0</v>
      </c>
      <c r="AL989" s="52">
        <f t="shared" si="281"/>
        <v>0</v>
      </c>
      <c r="AN989" s="52">
        <f t="shared" si="282"/>
        <v>0</v>
      </c>
      <c r="AO989" s="52">
        <f t="shared" si="283"/>
        <v>0</v>
      </c>
      <c r="AP989" s="52">
        <f t="shared" si="284"/>
        <v>0</v>
      </c>
      <c r="AQ989" s="52">
        <f t="shared" si="285"/>
        <v>0</v>
      </c>
      <c r="AR989" s="52">
        <f t="shared" si="286"/>
        <v>0</v>
      </c>
    </row>
    <row r="990" spans="1:44">
      <c r="A990" s="52">
        <v>200810</v>
      </c>
      <c r="B990" s="52">
        <v>-21.84</v>
      </c>
      <c r="C990" s="52">
        <v>-19.420000000000002</v>
      </c>
      <c r="D990" s="52">
        <v>-20.29</v>
      </c>
      <c r="E990" s="52">
        <v>-15.07</v>
      </c>
      <c r="F990" s="52">
        <v>-17.03</v>
      </c>
      <c r="G990" s="52">
        <v>-22.54</v>
      </c>
      <c r="H990" s="52">
        <v>-17.23</v>
      </c>
      <c r="I990" s="52">
        <v>-2.2999999999999998</v>
      </c>
      <c r="J990" s="52">
        <v>-2.96</v>
      </c>
      <c r="K990" s="52">
        <v>0.08</v>
      </c>
      <c r="L990" s="52">
        <f t="shared" si="270"/>
        <v>-17.150000000000002</v>
      </c>
      <c r="M990" s="113">
        <f t="shared" si="271"/>
        <v>2008.8333333333326</v>
      </c>
      <c r="N990" s="52">
        <f t="shared" si="287"/>
        <v>20.793394711695434</v>
      </c>
      <c r="AA990" s="52">
        <v>200810</v>
      </c>
      <c r="AB990" s="52">
        <f t="shared" si="272"/>
        <v>-17.23</v>
      </c>
      <c r="AC990" s="52">
        <f t="shared" si="273"/>
        <v>-15.15</v>
      </c>
      <c r="AD990" s="52">
        <f t="shared" si="274"/>
        <v>-22.619999999999997</v>
      </c>
      <c r="AE990" s="52">
        <f t="shared" si="275"/>
        <v>-21.919999999999998</v>
      </c>
      <c r="AF990" s="52">
        <f t="shared" si="276"/>
        <v>-20.369999999999997</v>
      </c>
      <c r="AH990" s="52">
        <f t="shared" si="277"/>
        <v>-17.23</v>
      </c>
      <c r="AI990" s="52">
        <f t="shared" si="278"/>
        <v>-15.15</v>
      </c>
      <c r="AJ990" s="52">
        <f t="shared" si="279"/>
        <v>-22.619999999999997</v>
      </c>
      <c r="AK990" s="52">
        <f t="shared" si="280"/>
        <v>-21.919999999999998</v>
      </c>
      <c r="AL990" s="52">
        <f t="shared" si="281"/>
        <v>0</v>
      </c>
      <c r="AN990" s="52">
        <f t="shared" si="282"/>
        <v>-17.23</v>
      </c>
      <c r="AO990" s="52">
        <f t="shared" si="283"/>
        <v>-15.15</v>
      </c>
      <c r="AP990" s="52">
        <f t="shared" si="284"/>
        <v>-22.619999999999997</v>
      </c>
      <c r="AQ990" s="52">
        <f t="shared" si="285"/>
        <v>-21.919999999999998</v>
      </c>
      <c r="AR990" s="52">
        <f t="shared" si="286"/>
        <v>-20.369999999999997</v>
      </c>
    </row>
    <row r="991" spans="1:44">
      <c r="A991" s="52">
        <v>200811</v>
      </c>
      <c r="B991" s="52">
        <v>-11.98</v>
      </c>
      <c r="C991" s="52">
        <v>-11.2</v>
      </c>
      <c r="D991" s="52">
        <v>-14.4</v>
      </c>
      <c r="E991" s="52">
        <v>-6.08</v>
      </c>
      <c r="F991" s="52">
        <v>-6.77</v>
      </c>
      <c r="G991" s="52">
        <v>-13.7</v>
      </c>
      <c r="H991" s="52">
        <v>-7.86</v>
      </c>
      <c r="I991" s="52">
        <v>-3.68</v>
      </c>
      <c r="J991" s="52">
        <v>-5.0199999999999996</v>
      </c>
      <c r="K991" s="52">
        <v>0.03</v>
      </c>
      <c r="L991" s="52">
        <f t="shared" si="270"/>
        <v>-7.83</v>
      </c>
      <c r="M991" s="113">
        <f t="shared" si="271"/>
        <v>2008.9166666666658</v>
      </c>
      <c r="N991" s="52">
        <f t="shared" si="287"/>
        <v>21.198197178919802</v>
      </c>
      <c r="AA991" s="52">
        <v>200811</v>
      </c>
      <c r="AB991" s="52">
        <f t="shared" si="272"/>
        <v>-7.86</v>
      </c>
      <c r="AC991" s="52">
        <f t="shared" si="273"/>
        <v>-6.11</v>
      </c>
      <c r="AD991" s="52">
        <f t="shared" si="274"/>
        <v>-13.729999999999999</v>
      </c>
      <c r="AE991" s="52">
        <f t="shared" si="275"/>
        <v>-12.01</v>
      </c>
      <c r="AF991" s="52">
        <f t="shared" si="276"/>
        <v>-14.43</v>
      </c>
      <c r="AH991" s="52">
        <f t="shared" si="277"/>
        <v>0</v>
      </c>
      <c r="AI991" s="52">
        <f t="shared" si="278"/>
        <v>0</v>
      </c>
      <c r="AJ991" s="52">
        <f t="shared" si="279"/>
        <v>0</v>
      </c>
      <c r="AK991" s="52">
        <f t="shared" si="280"/>
        <v>0</v>
      </c>
      <c r="AL991" s="52">
        <f t="shared" si="281"/>
        <v>0</v>
      </c>
      <c r="AN991" s="52">
        <f t="shared" si="282"/>
        <v>0</v>
      </c>
      <c r="AO991" s="52">
        <f t="shared" si="283"/>
        <v>0</v>
      </c>
      <c r="AP991" s="52">
        <f t="shared" si="284"/>
        <v>-13.729999999999999</v>
      </c>
      <c r="AQ991" s="52">
        <f t="shared" si="285"/>
        <v>0</v>
      </c>
      <c r="AR991" s="52">
        <f t="shared" si="286"/>
        <v>0</v>
      </c>
    </row>
    <row r="992" spans="1:44">
      <c r="A992" s="52">
        <v>200812</v>
      </c>
      <c r="B992" s="52">
        <v>5.56</v>
      </c>
      <c r="C992" s="52">
        <v>4.0199999999999996</v>
      </c>
      <c r="D992" s="52">
        <v>5.38</v>
      </c>
      <c r="E992" s="52">
        <v>2.1800000000000002</v>
      </c>
      <c r="F992" s="52">
        <v>0.81</v>
      </c>
      <c r="G992" s="52">
        <v>-0.03</v>
      </c>
      <c r="H992" s="52">
        <v>1.74</v>
      </c>
      <c r="I992" s="52">
        <v>4</v>
      </c>
      <c r="J992" s="52">
        <v>-1.19</v>
      </c>
      <c r="K992" s="52">
        <v>0</v>
      </c>
      <c r="L992" s="52">
        <f t="shared" si="270"/>
        <v>1.74</v>
      </c>
      <c r="M992" s="113">
        <f t="shared" si="271"/>
        <v>2008.9999999999991</v>
      </c>
      <c r="N992" s="52">
        <f t="shared" si="287"/>
        <v>21.758449769311149</v>
      </c>
      <c r="AA992" s="52">
        <v>200812</v>
      </c>
      <c r="AB992" s="52">
        <f t="shared" si="272"/>
        <v>1.74</v>
      </c>
      <c r="AC992" s="52">
        <f t="shared" si="273"/>
        <v>2.1800000000000002</v>
      </c>
      <c r="AD992" s="52">
        <f t="shared" si="274"/>
        <v>-0.03</v>
      </c>
      <c r="AE992" s="52">
        <f t="shared" si="275"/>
        <v>5.56</v>
      </c>
      <c r="AF992" s="52">
        <f t="shared" si="276"/>
        <v>5.38</v>
      </c>
      <c r="AH992" s="52">
        <f t="shared" si="277"/>
        <v>0</v>
      </c>
      <c r="AI992" s="52">
        <f t="shared" si="278"/>
        <v>0</v>
      </c>
      <c r="AJ992" s="52">
        <f t="shared" si="279"/>
        <v>0</v>
      </c>
      <c r="AK992" s="52">
        <f t="shared" si="280"/>
        <v>0</v>
      </c>
      <c r="AL992" s="52">
        <f t="shared" si="281"/>
        <v>0</v>
      </c>
      <c r="AN992" s="52">
        <f t="shared" si="282"/>
        <v>0</v>
      </c>
      <c r="AO992" s="52">
        <f t="shared" si="283"/>
        <v>0</v>
      </c>
      <c r="AP992" s="52">
        <f t="shared" si="284"/>
        <v>0</v>
      </c>
      <c r="AQ992" s="52">
        <f t="shared" si="285"/>
        <v>0</v>
      </c>
      <c r="AR992" s="52">
        <f t="shared" si="286"/>
        <v>0</v>
      </c>
    </row>
    <row r="993" spans="1:44">
      <c r="A993" s="52">
        <v>200901</v>
      </c>
      <c r="B993" s="52">
        <v>-7.63</v>
      </c>
      <c r="C993" s="52">
        <v>-10.42</v>
      </c>
      <c r="D993" s="52">
        <v>-15.93</v>
      </c>
      <c r="E993" s="52">
        <v>-4.83</v>
      </c>
      <c r="F993" s="52">
        <v>-10.32</v>
      </c>
      <c r="G993" s="52">
        <v>-15.86</v>
      </c>
      <c r="H993" s="52">
        <v>-8.1199999999999992</v>
      </c>
      <c r="I993" s="52">
        <v>-0.99</v>
      </c>
      <c r="J993" s="52">
        <v>-9.67</v>
      </c>
      <c r="K993" s="52">
        <v>0</v>
      </c>
      <c r="L993" s="52">
        <f t="shared" si="270"/>
        <v>-8.1199999999999992</v>
      </c>
      <c r="M993" s="113">
        <f t="shared" si="271"/>
        <v>2009.0833333333333</v>
      </c>
      <c r="N993" s="52">
        <f t="shared" si="287"/>
        <v>22.063756170780085</v>
      </c>
      <c r="AA993" s="52">
        <v>200901</v>
      </c>
      <c r="AB993" s="52">
        <f t="shared" si="272"/>
        <v>-8.1199999999999992</v>
      </c>
      <c r="AC993" s="52">
        <f t="shared" si="273"/>
        <v>-4.83</v>
      </c>
      <c r="AD993" s="52">
        <f t="shared" si="274"/>
        <v>-15.86</v>
      </c>
      <c r="AE993" s="52">
        <f t="shared" si="275"/>
        <v>-7.63</v>
      </c>
      <c r="AF993" s="52">
        <f t="shared" si="276"/>
        <v>-15.93</v>
      </c>
      <c r="AH993" s="52">
        <f t="shared" si="277"/>
        <v>0</v>
      </c>
      <c r="AI993" s="52">
        <f t="shared" si="278"/>
        <v>0</v>
      </c>
      <c r="AJ993" s="52">
        <f t="shared" si="279"/>
        <v>0</v>
      </c>
      <c r="AK993" s="52">
        <f t="shared" si="280"/>
        <v>0</v>
      </c>
      <c r="AL993" s="52">
        <f t="shared" si="281"/>
        <v>0</v>
      </c>
      <c r="AN993" s="52">
        <f t="shared" si="282"/>
        <v>0</v>
      </c>
      <c r="AO993" s="52">
        <f t="shared" si="283"/>
        <v>0</v>
      </c>
      <c r="AP993" s="52">
        <f t="shared" si="284"/>
        <v>-15.86</v>
      </c>
      <c r="AQ993" s="52">
        <f t="shared" si="285"/>
        <v>0</v>
      </c>
      <c r="AR993" s="52">
        <f t="shared" si="286"/>
        <v>-15.93</v>
      </c>
    </row>
    <row r="994" spans="1:44">
      <c r="A994" s="52">
        <v>200902</v>
      </c>
      <c r="B994" s="52">
        <v>-9.89</v>
      </c>
      <c r="C994" s="52">
        <v>-11.32</v>
      </c>
      <c r="D994" s="52">
        <v>-15.44</v>
      </c>
      <c r="E994" s="52">
        <v>-7.27</v>
      </c>
      <c r="F994" s="52">
        <v>-12.71</v>
      </c>
      <c r="G994" s="52">
        <v>-15.53</v>
      </c>
      <c r="H994" s="52">
        <v>-10.1</v>
      </c>
      <c r="I994" s="52">
        <v>-0.38</v>
      </c>
      <c r="J994" s="52">
        <v>-6.9</v>
      </c>
      <c r="K994" s="52">
        <v>0.01</v>
      </c>
      <c r="L994" s="52">
        <f t="shared" si="270"/>
        <v>-10.09</v>
      </c>
      <c r="M994" s="113">
        <f t="shared" si="271"/>
        <v>2009.1666666666665</v>
      </c>
      <c r="N994" s="52">
        <f t="shared" si="287"/>
        <v>22.905113363216916</v>
      </c>
      <c r="AA994" s="52">
        <v>200902</v>
      </c>
      <c r="AB994" s="52">
        <f t="shared" si="272"/>
        <v>-10.1</v>
      </c>
      <c r="AC994" s="52">
        <f t="shared" si="273"/>
        <v>-7.2799999999999994</v>
      </c>
      <c r="AD994" s="52">
        <f t="shared" si="274"/>
        <v>-15.54</v>
      </c>
      <c r="AE994" s="52">
        <f t="shared" si="275"/>
        <v>-9.9</v>
      </c>
      <c r="AF994" s="52">
        <f t="shared" si="276"/>
        <v>-15.45</v>
      </c>
      <c r="AH994" s="52">
        <f t="shared" si="277"/>
        <v>0</v>
      </c>
      <c r="AI994" s="52">
        <f t="shared" si="278"/>
        <v>0</v>
      </c>
      <c r="AJ994" s="52">
        <f t="shared" si="279"/>
        <v>0</v>
      </c>
      <c r="AK994" s="52">
        <f t="shared" si="280"/>
        <v>0</v>
      </c>
      <c r="AL994" s="52">
        <f t="shared" si="281"/>
        <v>0</v>
      </c>
      <c r="AN994" s="52">
        <f t="shared" si="282"/>
        <v>0</v>
      </c>
      <c r="AO994" s="52">
        <f t="shared" si="283"/>
        <v>0</v>
      </c>
      <c r="AP994" s="52">
        <f t="shared" si="284"/>
        <v>-15.54</v>
      </c>
      <c r="AQ994" s="52">
        <f t="shared" si="285"/>
        <v>0</v>
      </c>
      <c r="AR994" s="52">
        <f t="shared" si="286"/>
        <v>-15.45</v>
      </c>
    </row>
    <row r="995" spans="1:44">
      <c r="A995" s="52">
        <v>200903</v>
      </c>
      <c r="B995" s="52">
        <v>9.1300000000000008</v>
      </c>
      <c r="C995" s="52">
        <v>10.14</v>
      </c>
      <c r="D995" s="52">
        <v>11.37</v>
      </c>
      <c r="E995" s="52">
        <v>8.15</v>
      </c>
      <c r="F995" s="52">
        <v>9.41</v>
      </c>
      <c r="G995" s="52">
        <v>10.99</v>
      </c>
      <c r="H995" s="52">
        <v>8.9499999999999993</v>
      </c>
      <c r="I995" s="52">
        <v>0.7</v>
      </c>
      <c r="J995" s="52">
        <v>2.54</v>
      </c>
      <c r="K995" s="52">
        <v>0.02</v>
      </c>
      <c r="L995" s="52">
        <f t="shared" si="270"/>
        <v>8.9699999999999989</v>
      </c>
      <c r="M995" s="113">
        <f t="shared" si="271"/>
        <v>2009.2499999999998</v>
      </c>
      <c r="N995" s="52">
        <f t="shared" si="287"/>
        <v>26.407321298871228</v>
      </c>
      <c r="AA995" s="52">
        <v>200903</v>
      </c>
      <c r="AB995" s="52">
        <f t="shared" si="272"/>
        <v>8.9499999999999993</v>
      </c>
      <c r="AC995" s="52">
        <f t="shared" si="273"/>
        <v>8.1300000000000008</v>
      </c>
      <c r="AD995" s="52">
        <f t="shared" si="274"/>
        <v>10.97</v>
      </c>
      <c r="AE995" s="52">
        <f t="shared" si="275"/>
        <v>9.1100000000000012</v>
      </c>
      <c r="AF995" s="52">
        <f t="shared" si="276"/>
        <v>11.35</v>
      </c>
      <c r="AH995" s="52">
        <f t="shared" si="277"/>
        <v>0</v>
      </c>
      <c r="AI995" s="52">
        <f t="shared" si="278"/>
        <v>0</v>
      </c>
      <c r="AJ995" s="52">
        <f t="shared" si="279"/>
        <v>0</v>
      </c>
      <c r="AK995" s="52">
        <f t="shared" si="280"/>
        <v>0</v>
      </c>
      <c r="AL995" s="52">
        <f t="shared" si="281"/>
        <v>0</v>
      </c>
      <c r="AN995" s="52">
        <f t="shared" si="282"/>
        <v>0</v>
      </c>
      <c r="AO995" s="52">
        <f t="shared" si="283"/>
        <v>0</v>
      </c>
      <c r="AP995" s="52">
        <f t="shared" si="284"/>
        <v>0</v>
      </c>
      <c r="AQ995" s="52">
        <f t="shared" si="285"/>
        <v>0</v>
      </c>
      <c r="AR995" s="52">
        <f t="shared" si="286"/>
        <v>0</v>
      </c>
    </row>
    <row r="996" spans="1:44">
      <c r="A996" s="52">
        <v>200904</v>
      </c>
      <c r="B996" s="52">
        <v>16.190000000000001</v>
      </c>
      <c r="C996" s="52">
        <v>16.87</v>
      </c>
      <c r="D996" s="52">
        <v>17.78</v>
      </c>
      <c r="E996" s="52">
        <v>7.42</v>
      </c>
      <c r="F996" s="52">
        <v>11.1</v>
      </c>
      <c r="G996" s="52">
        <v>16.27</v>
      </c>
      <c r="H996" s="52">
        <v>10.19</v>
      </c>
      <c r="I996" s="52">
        <v>5.35</v>
      </c>
      <c r="J996" s="52">
        <v>5.22</v>
      </c>
      <c r="K996" s="52">
        <v>0.01</v>
      </c>
      <c r="L996" s="52">
        <f t="shared" si="270"/>
        <v>10.199999999999999</v>
      </c>
      <c r="M996" s="113">
        <f t="shared" si="271"/>
        <v>2009.333333333333</v>
      </c>
      <c r="N996" s="52">
        <f t="shared" si="287"/>
        <v>28.783379516026887</v>
      </c>
      <c r="AA996" s="52">
        <v>200904</v>
      </c>
      <c r="AB996" s="52">
        <f t="shared" si="272"/>
        <v>10.19</v>
      </c>
      <c r="AC996" s="52">
        <f t="shared" si="273"/>
        <v>7.41</v>
      </c>
      <c r="AD996" s="52">
        <f t="shared" si="274"/>
        <v>16.259999999999998</v>
      </c>
      <c r="AE996" s="52">
        <f t="shared" si="275"/>
        <v>16.18</v>
      </c>
      <c r="AF996" s="52">
        <f t="shared" si="276"/>
        <v>17.77</v>
      </c>
      <c r="AH996" s="52">
        <f t="shared" si="277"/>
        <v>0</v>
      </c>
      <c r="AI996" s="52">
        <f t="shared" si="278"/>
        <v>0</v>
      </c>
      <c r="AJ996" s="52">
        <f t="shared" si="279"/>
        <v>0</v>
      </c>
      <c r="AK996" s="52">
        <f t="shared" si="280"/>
        <v>0</v>
      </c>
      <c r="AL996" s="52">
        <f t="shared" si="281"/>
        <v>0</v>
      </c>
      <c r="AN996" s="52">
        <f t="shared" si="282"/>
        <v>0</v>
      </c>
      <c r="AO996" s="52">
        <f t="shared" si="283"/>
        <v>0</v>
      </c>
      <c r="AP996" s="52">
        <f t="shared" si="284"/>
        <v>0</v>
      </c>
      <c r="AQ996" s="52">
        <f t="shared" si="285"/>
        <v>0</v>
      </c>
      <c r="AR996" s="52">
        <f t="shared" si="286"/>
        <v>0</v>
      </c>
    </row>
    <row r="997" spans="1:44">
      <c r="A997" s="52">
        <v>200905</v>
      </c>
      <c r="B997" s="52">
        <v>3.56</v>
      </c>
      <c r="C997" s="52">
        <v>3.14</v>
      </c>
      <c r="D997" s="52">
        <v>2.5299999999999998</v>
      </c>
      <c r="E997" s="52">
        <v>4.25</v>
      </c>
      <c r="F997" s="52">
        <v>6.41</v>
      </c>
      <c r="G997" s="52">
        <v>6.45</v>
      </c>
      <c r="H997" s="52">
        <v>5.21</v>
      </c>
      <c r="I997" s="52">
        <v>-2.63</v>
      </c>
      <c r="J997" s="52">
        <v>0.57999999999999996</v>
      </c>
      <c r="K997" s="52">
        <v>0</v>
      </c>
      <c r="L997" s="52">
        <f t="shared" si="270"/>
        <v>5.21</v>
      </c>
      <c r="M997" s="113">
        <f t="shared" si="271"/>
        <v>2009.4166666666663</v>
      </c>
      <c r="N997" s="52">
        <f t="shared" si="287"/>
        <v>29.599580463857315</v>
      </c>
      <c r="AA997" s="52">
        <v>200905</v>
      </c>
      <c r="AB997" s="52">
        <f t="shared" si="272"/>
        <v>5.21</v>
      </c>
      <c r="AC997" s="52">
        <f t="shared" si="273"/>
        <v>4.25</v>
      </c>
      <c r="AD997" s="52">
        <f t="shared" si="274"/>
        <v>6.45</v>
      </c>
      <c r="AE997" s="52">
        <f t="shared" si="275"/>
        <v>3.56</v>
      </c>
      <c r="AF997" s="52">
        <f t="shared" si="276"/>
        <v>2.5299999999999998</v>
      </c>
      <c r="AH997" s="52">
        <f t="shared" si="277"/>
        <v>0</v>
      </c>
      <c r="AI997" s="52">
        <f t="shared" si="278"/>
        <v>0</v>
      </c>
      <c r="AJ997" s="52">
        <f t="shared" si="279"/>
        <v>0</v>
      </c>
      <c r="AK997" s="52">
        <f t="shared" si="280"/>
        <v>0</v>
      </c>
      <c r="AL997" s="52">
        <f t="shared" si="281"/>
        <v>0</v>
      </c>
      <c r="AN997" s="52">
        <f t="shared" si="282"/>
        <v>0</v>
      </c>
      <c r="AO997" s="52">
        <f t="shared" si="283"/>
        <v>0</v>
      </c>
      <c r="AP997" s="52">
        <f t="shared" si="284"/>
        <v>0</v>
      </c>
      <c r="AQ997" s="52">
        <f t="shared" si="285"/>
        <v>0</v>
      </c>
      <c r="AR997" s="52">
        <f t="shared" si="286"/>
        <v>0</v>
      </c>
    </row>
    <row r="998" spans="1:44">
      <c r="A998" s="52">
        <v>200906</v>
      </c>
      <c r="B998" s="52">
        <v>5.19</v>
      </c>
      <c r="C998" s="52">
        <v>1.08</v>
      </c>
      <c r="D998" s="52">
        <v>1.54</v>
      </c>
      <c r="E998" s="52">
        <v>1.43</v>
      </c>
      <c r="F998" s="52">
        <v>-1.94</v>
      </c>
      <c r="G998" s="52">
        <v>0.3</v>
      </c>
      <c r="H998" s="52">
        <v>0.43</v>
      </c>
      <c r="I998" s="52">
        <v>2.67</v>
      </c>
      <c r="J998" s="52">
        <v>-2.39</v>
      </c>
      <c r="K998" s="52">
        <v>0.01</v>
      </c>
      <c r="L998" s="52">
        <f t="shared" si="270"/>
        <v>0.44</v>
      </c>
      <c r="M998" s="113">
        <f t="shared" si="271"/>
        <v>2009.4999999999995</v>
      </c>
      <c r="N998" s="52">
        <f t="shared" si="287"/>
        <v>29.095249690378225</v>
      </c>
      <c r="AA998" s="52">
        <v>200906</v>
      </c>
      <c r="AB998" s="52">
        <f t="shared" si="272"/>
        <v>0.43</v>
      </c>
      <c r="AC998" s="52">
        <f t="shared" si="273"/>
        <v>1.42</v>
      </c>
      <c r="AD998" s="52">
        <f t="shared" si="274"/>
        <v>0.28999999999999998</v>
      </c>
      <c r="AE998" s="52">
        <f t="shared" si="275"/>
        <v>5.1800000000000006</v>
      </c>
      <c r="AF998" s="52">
        <f t="shared" si="276"/>
        <v>1.53</v>
      </c>
      <c r="AH998" s="52">
        <f t="shared" si="277"/>
        <v>0</v>
      </c>
      <c r="AI998" s="52">
        <f t="shared" si="278"/>
        <v>0</v>
      </c>
      <c r="AJ998" s="52">
        <f t="shared" si="279"/>
        <v>0</v>
      </c>
      <c r="AK998" s="52">
        <f t="shared" si="280"/>
        <v>0</v>
      </c>
      <c r="AL998" s="52">
        <f t="shared" si="281"/>
        <v>0</v>
      </c>
      <c r="AN998" s="52">
        <f t="shared" si="282"/>
        <v>0</v>
      </c>
      <c r="AO998" s="52">
        <f t="shared" si="283"/>
        <v>0</v>
      </c>
      <c r="AP998" s="52">
        <f t="shared" si="284"/>
        <v>0</v>
      </c>
      <c r="AQ998" s="52">
        <f t="shared" si="285"/>
        <v>0</v>
      </c>
      <c r="AR998" s="52">
        <f t="shared" si="286"/>
        <v>0</v>
      </c>
    </row>
    <row r="999" spans="1:44">
      <c r="A999" s="52">
        <v>200907</v>
      </c>
      <c r="B999" s="52">
        <v>6.82</v>
      </c>
      <c r="C999" s="52">
        <v>10.220000000000001</v>
      </c>
      <c r="D999" s="52">
        <v>14.48</v>
      </c>
      <c r="E999" s="52">
        <v>6.84</v>
      </c>
      <c r="F999" s="52">
        <v>8.52</v>
      </c>
      <c r="G999" s="52">
        <v>8.64</v>
      </c>
      <c r="H999" s="52">
        <v>7.72</v>
      </c>
      <c r="I999" s="52">
        <v>2.5099999999999998</v>
      </c>
      <c r="J999" s="52">
        <v>4.7300000000000004</v>
      </c>
      <c r="K999" s="52">
        <v>0.01</v>
      </c>
      <c r="L999" s="52">
        <f t="shared" si="270"/>
        <v>7.7299999999999995</v>
      </c>
      <c r="M999" s="113">
        <f t="shared" si="271"/>
        <v>2009.5833333333328</v>
      </c>
      <c r="N999" s="52">
        <f t="shared" si="287"/>
        <v>30.7141359223167</v>
      </c>
      <c r="AA999" s="52">
        <v>200907</v>
      </c>
      <c r="AB999" s="52">
        <f t="shared" si="272"/>
        <v>7.72</v>
      </c>
      <c r="AC999" s="52">
        <f t="shared" si="273"/>
        <v>6.83</v>
      </c>
      <c r="AD999" s="52">
        <f t="shared" si="274"/>
        <v>8.6300000000000008</v>
      </c>
      <c r="AE999" s="52">
        <f t="shared" si="275"/>
        <v>6.8100000000000005</v>
      </c>
      <c r="AF999" s="52">
        <f t="shared" si="276"/>
        <v>14.47</v>
      </c>
      <c r="AH999" s="52">
        <f t="shared" si="277"/>
        <v>0</v>
      </c>
      <c r="AI999" s="52">
        <f t="shared" si="278"/>
        <v>0</v>
      </c>
      <c r="AJ999" s="52">
        <f t="shared" si="279"/>
        <v>0</v>
      </c>
      <c r="AK999" s="52">
        <f t="shared" si="280"/>
        <v>0</v>
      </c>
      <c r="AL999" s="52">
        <f t="shared" si="281"/>
        <v>0</v>
      </c>
      <c r="AN999" s="52">
        <f t="shared" si="282"/>
        <v>0</v>
      </c>
      <c r="AO999" s="52">
        <f t="shared" si="283"/>
        <v>0</v>
      </c>
      <c r="AP999" s="52">
        <f t="shared" si="284"/>
        <v>0</v>
      </c>
      <c r="AQ999" s="52">
        <f t="shared" si="285"/>
        <v>0</v>
      </c>
      <c r="AR999" s="52">
        <f t="shared" si="286"/>
        <v>0</v>
      </c>
    </row>
    <row r="1000" spans="1:44">
      <c r="A1000" s="52">
        <v>200908</v>
      </c>
      <c r="B1000" s="52">
        <v>0.88</v>
      </c>
      <c r="C1000" s="52">
        <v>3.1</v>
      </c>
      <c r="D1000" s="52">
        <v>9.18</v>
      </c>
      <c r="E1000" s="52">
        <v>1.88</v>
      </c>
      <c r="F1000" s="52">
        <v>3.9</v>
      </c>
      <c r="G1000" s="52">
        <v>8.8800000000000008</v>
      </c>
      <c r="H1000" s="52">
        <v>3.33</v>
      </c>
      <c r="I1000" s="52">
        <v>-0.5</v>
      </c>
      <c r="J1000" s="52">
        <v>7.65</v>
      </c>
      <c r="K1000" s="52">
        <v>0.01</v>
      </c>
      <c r="L1000" s="52">
        <f t="shared" si="270"/>
        <v>3.34</v>
      </c>
      <c r="M1000" s="113">
        <f t="shared" si="271"/>
        <v>2009.6666666666661</v>
      </c>
      <c r="N1000" s="52">
        <f t="shared" si="287"/>
        <v>30.953166382309078</v>
      </c>
      <c r="AA1000" s="52">
        <v>200908</v>
      </c>
      <c r="AB1000" s="52">
        <f t="shared" si="272"/>
        <v>3.33</v>
      </c>
      <c r="AC1000" s="52">
        <f t="shared" si="273"/>
        <v>1.8699999999999999</v>
      </c>
      <c r="AD1000" s="52">
        <f t="shared" si="274"/>
        <v>8.870000000000001</v>
      </c>
      <c r="AE1000" s="52">
        <f t="shared" si="275"/>
        <v>0.87</v>
      </c>
      <c r="AF1000" s="52">
        <f t="shared" si="276"/>
        <v>9.17</v>
      </c>
      <c r="AH1000" s="52">
        <f t="shared" si="277"/>
        <v>0</v>
      </c>
      <c r="AI1000" s="52">
        <f t="shared" si="278"/>
        <v>0</v>
      </c>
      <c r="AJ1000" s="52">
        <f t="shared" si="279"/>
        <v>0</v>
      </c>
      <c r="AK1000" s="52">
        <f t="shared" si="280"/>
        <v>0</v>
      </c>
      <c r="AL1000" s="52">
        <f t="shared" si="281"/>
        <v>0</v>
      </c>
      <c r="AN1000" s="52">
        <f t="shared" si="282"/>
        <v>0</v>
      </c>
      <c r="AO1000" s="52">
        <f t="shared" si="283"/>
        <v>0</v>
      </c>
      <c r="AP1000" s="52">
        <f t="shared" si="284"/>
        <v>0</v>
      </c>
      <c r="AQ1000" s="52">
        <f t="shared" si="285"/>
        <v>0</v>
      </c>
      <c r="AR1000" s="52">
        <f t="shared" si="286"/>
        <v>0</v>
      </c>
    </row>
    <row r="1001" spans="1:44">
      <c r="A1001" s="52">
        <v>200909</v>
      </c>
      <c r="B1001" s="52">
        <v>6.8</v>
      </c>
      <c r="C1001" s="52">
        <v>5.72</v>
      </c>
      <c r="D1001" s="52">
        <v>7.79</v>
      </c>
      <c r="E1001" s="52">
        <v>3.64</v>
      </c>
      <c r="F1001" s="52">
        <v>4.03</v>
      </c>
      <c r="G1001" s="52">
        <v>5.36</v>
      </c>
      <c r="H1001" s="52">
        <v>4.08</v>
      </c>
      <c r="I1001" s="52">
        <v>2.4300000000000002</v>
      </c>
      <c r="J1001" s="52">
        <v>1.35</v>
      </c>
      <c r="K1001" s="52">
        <v>0.01</v>
      </c>
      <c r="L1001" s="52">
        <f t="shared" si="270"/>
        <v>4.09</v>
      </c>
      <c r="M1001" s="113">
        <f t="shared" si="271"/>
        <v>2009.7499999999993</v>
      </c>
      <c r="N1001" s="52">
        <f t="shared" si="287"/>
        <v>30.054426387048967</v>
      </c>
      <c r="AA1001" s="52">
        <v>200909</v>
      </c>
      <c r="AB1001" s="52">
        <f t="shared" si="272"/>
        <v>4.08</v>
      </c>
      <c r="AC1001" s="52">
        <f t="shared" si="273"/>
        <v>3.6300000000000003</v>
      </c>
      <c r="AD1001" s="52">
        <f t="shared" si="274"/>
        <v>5.3500000000000005</v>
      </c>
      <c r="AE1001" s="52">
        <f t="shared" si="275"/>
        <v>6.79</v>
      </c>
      <c r="AF1001" s="52">
        <f t="shared" si="276"/>
        <v>7.78</v>
      </c>
      <c r="AH1001" s="52">
        <f t="shared" si="277"/>
        <v>0</v>
      </c>
      <c r="AI1001" s="52">
        <f t="shared" si="278"/>
        <v>0</v>
      </c>
      <c r="AJ1001" s="52">
        <f t="shared" si="279"/>
        <v>0</v>
      </c>
      <c r="AK1001" s="52">
        <f t="shared" si="280"/>
        <v>0</v>
      </c>
      <c r="AL1001" s="52">
        <f t="shared" si="281"/>
        <v>0</v>
      </c>
      <c r="AN1001" s="52">
        <f t="shared" si="282"/>
        <v>0</v>
      </c>
      <c r="AO1001" s="52">
        <f t="shared" si="283"/>
        <v>0</v>
      </c>
      <c r="AP1001" s="52">
        <f t="shared" si="284"/>
        <v>0</v>
      </c>
      <c r="AQ1001" s="52">
        <f t="shared" si="285"/>
        <v>0</v>
      </c>
      <c r="AR1001" s="52">
        <f t="shared" si="286"/>
        <v>0</v>
      </c>
    </row>
    <row r="1002" spans="1:44">
      <c r="A1002" s="52">
        <v>200910</v>
      </c>
      <c r="B1002" s="52">
        <v>-6.79</v>
      </c>
      <c r="C1002" s="52">
        <v>-6.45</v>
      </c>
      <c r="D1002" s="52">
        <v>-9.4</v>
      </c>
      <c r="E1002" s="52">
        <v>-0.57999999999999996</v>
      </c>
      <c r="F1002" s="52">
        <v>-2.71</v>
      </c>
      <c r="G1002" s="52">
        <v>-6.66</v>
      </c>
      <c r="H1002" s="52">
        <v>-2.59</v>
      </c>
      <c r="I1002" s="52">
        <v>-4.2300000000000004</v>
      </c>
      <c r="J1002" s="52">
        <v>-4.3499999999999996</v>
      </c>
      <c r="K1002" s="52">
        <v>0</v>
      </c>
      <c r="L1002" s="52">
        <f t="shared" si="270"/>
        <v>-2.59</v>
      </c>
      <c r="M1002" s="113">
        <f t="shared" si="271"/>
        <v>2009.8333333333326</v>
      </c>
      <c r="N1002" s="52">
        <f t="shared" si="287"/>
        <v>23.909396403164099</v>
      </c>
      <c r="AA1002" s="52">
        <v>200910</v>
      </c>
      <c r="AB1002" s="52">
        <f t="shared" si="272"/>
        <v>-2.59</v>
      </c>
      <c r="AC1002" s="52">
        <f t="shared" si="273"/>
        <v>-0.57999999999999996</v>
      </c>
      <c r="AD1002" s="52">
        <f t="shared" si="274"/>
        <v>-6.66</v>
      </c>
      <c r="AE1002" s="52">
        <f t="shared" si="275"/>
        <v>-6.79</v>
      </c>
      <c r="AF1002" s="52">
        <f t="shared" si="276"/>
        <v>-9.4</v>
      </c>
      <c r="AH1002" s="52">
        <f t="shared" si="277"/>
        <v>0</v>
      </c>
      <c r="AI1002" s="52">
        <f t="shared" si="278"/>
        <v>0</v>
      </c>
      <c r="AJ1002" s="52">
        <f t="shared" si="279"/>
        <v>0</v>
      </c>
      <c r="AK1002" s="52">
        <f t="shared" si="280"/>
        <v>0</v>
      </c>
      <c r="AL1002" s="52">
        <f t="shared" si="281"/>
        <v>0</v>
      </c>
      <c r="AN1002" s="52">
        <f t="shared" si="282"/>
        <v>0</v>
      </c>
      <c r="AO1002" s="52">
        <f t="shared" si="283"/>
        <v>0</v>
      </c>
      <c r="AP1002" s="52">
        <f t="shared" si="284"/>
        <v>0</v>
      </c>
      <c r="AQ1002" s="52">
        <f t="shared" si="285"/>
        <v>0</v>
      </c>
      <c r="AR1002" s="52">
        <f t="shared" si="286"/>
        <v>0</v>
      </c>
    </row>
    <row r="1003" spans="1:44">
      <c r="A1003" s="52">
        <v>200911</v>
      </c>
      <c r="B1003" s="52">
        <v>1.71</v>
      </c>
      <c r="C1003" s="52">
        <v>2.09</v>
      </c>
      <c r="D1003" s="52">
        <v>4.3499999999999996</v>
      </c>
      <c r="E1003" s="52">
        <v>6.65</v>
      </c>
      <c r="F1003" s="52">
        <v>4.8499999999999996</v>
      </c>
      <c r="G1003" s="52">
        <v>4.47</v>
      </c>
      <c r="H1003" s="52">
        <v>5.56</v>
      </c>
      <c r="I1003" s="52">
        <v>-2.61</v>
      </c>
      <c r="J1003" s="52">
        <v>0.23</v>
      </c>
      <c r="K1003" s="52">
        <v>0</v>
      </c>
      <c r="L1003" s="52">
        <f t="shared" si="270"/>
        <v>5.56</v>
      </c>
      <c r="M1003" s="113">
        <f t="shared" si="271"/>
        <v>2009.9166666666658</v>
      </c>
      <c r="N1003" s="52">
        <f t="shared" si="287"/>
        <v>22.134670459793078</v>
      </c>
      <c r="AA1003" s="52">
        <v>200911</v>
      </c>
      <c r="AB1003" s="52">
        <f t="shared" si="272"/>
        <v>5.56</v>
      </c>
      <c r="AC1003" s="52">
        <f t="shared" si="273"/>
        <v>6.65</v>
      </c>
      <c r="AD1003" s="52">
        <f t="shared" si="274"/>
        <v>4.47</v>
      </c>
      <c r="AE1003" s="52">
        <f t="shared" si="275"/>
        <v>1.71</v>
      </c>
      <c r="AF1003" s="52">
        <f t="shared" si="276"/>
        <v>4.3499999999999996</v>
      </c>
      <c r="AH1003" s="52">
        <f t="shared" si="277"/>
        <v>0</v>
      </c>
      <c r="AI1003" s="52">
        <f t="shared" si="278"/>
        <v>0</v>
      </c>
      <c r="AJ1003" s="52">
        <f t="shared" si="279"/>
        <v>0</v>
      </c>
      <c r="AK1003" s="52">
        <f t="shared" si="280"/>
        <v>0</v>
      </c>
      <c r="AL1003" s="52">
        <f t="shared" si="281"/>
        <v>0</v>
      </c>
      <c r="AN1003" s="52">
        <f t="shared" si="282"/>
        <v>0</v>
      </c>
      <c r="AO1003" s="52">
        <f t="shared" si="283"/>
        <v>0</v>
      </c>
      <c r="AP1003" s="52">
        <f t="shared" si="284"/>
        <v>0</v>
      </c>
      <c r="AQ1003" s="52">
        <f t="shared" si="285"/>
        <v>0</v>
      </c>
      <c r="AR1003" s="52">
        <f t="shared" si="286"/>
        <v>0</v>
      </c>
    </row>
    <row r="1004" spans="1:44">
      <c r="A1004" s="52">
        <v>200912</v>
      </c>
      <c r="B1004" s="52">
        <v>8.4600000000000009</v>
      </c>
      <c r="C1004" s="52">
        <v>8.2799999999999994</v>
      </c>
      <c r="D1004" s="52">
        <v>8.57</v>
      </c>
      <c r="E1004" s="52">
        <v>1.93</v>
      </c>
      <c r="F1004" s="52">
        <v>2.75</v>
      </c>
      <c r="G1004" s="52">
        <v>3.25</v>
      </c>
      <c r="H1004" s="52">
        <v>2.75</v>
      </c>
      <c r="I1004" s="52">
        <v>5.79</v>
      </c>
      <c r="J1004" s="52">
        <v>0.72</v>
      </c>
      <c r="K1004" s="52">
        <v>0.01</v>
      </c>
      <c r="L1004" s="52">
        <f t="shared" si="270"/>
        <v>2.76</v>
      </c>
      <c r="M1004" s="113">
        <f t="shared" si="271"/>
        <v>2009.9999999999991</v>
      </c>
      <c r="N1004" s="52">
        <f t="shared" si="287"/>
        <v>22.134815644959946</v>
      </c>
      <c r="AA1004" s="52">
        <v>200912</v>
      </c>
      <c r="AB1004" s="52">
        <f t="shared" si="272"/>
        <v>2.75</v>
      </c>
      <c r="AC1004" s="52">
        <f t="shared" si="273"/>
        <v>1.92</v>
      </c>
      <c r="AD1004" s="52">
        <f t="shared" si="274"/>
        <v>3.24</v>
      </c>
      <c r="AE1004" s="52">
        <f t="shared" si="275"/>
        <v>8.4500000000000011</v>
      </c>
      <c r="AF1004" s="52">
        <f t="shared" si="276"/>
        <v>8.56</v>
      </c>
      <c r="AH1004" s="52">
        <f t="shared" si="277"/>
        <v>0</v>
      </c>
      <c r="AI1004" s="52">
        <f t="shared" si="278"/>
        <v>0</v>
      </c>
      <c r="AJ1004" s="52">
        <f t="shared" si="279"/>
        <v>0</v>
      </c>
      <c r="AK1004" s="52">
        <f t="shared" si="280"/>
        <v>0</v>
      </c>
      <c r="AL1004" s="52">
        <f t="shared" si="281"/>
        <v>0</v>
      </c>
      <c r="AN1004" s="52">
        <f t="shared" si="282"/>
        <v>0</v>
      </c>
      <c r="AO1004" s="52">
        <f t="shared" si="283"/>
        <v>0</v>
      </c>
      <c r="AP1004" s="52">
        <f t="shared" si="284"/>
        <v>0</v>
      </c>
      <c r="AQ1004" s="52">
        <f t="shared" si="285"/>
        <v>0</v>
      </c>
      <c r="AR1004" s="52">
        <f t="shared" si="286"/>
        <v>0</v>
      </c>
    </row>
    <row r="1005" spans="1:44">
      <c r="A1005" s="52">
        <v>201001</v>
      </c>
      <c r="B1005" s="52">
        <v>-3.75</v>
      </c>
      <c r="C1005" s="52">
        <v>-2.7</v>
      </c>
      <c r="D1005" s="52">
        <v>-2.98</v>
      </c>
      <c r="E1005" s="52">
        <v>-4</v>
      </c>
      <c r="F1005" s="52">
        <v>-2.48</v>
      </c>
      <c r="G1005" s="52">
        <v>-3.55</v>
      </c>
      <c r="H1005" s="52">
        <v>-3.36</v>
      </c>
      <c r="I1005" s="52">
        <v>0.2</v>
      </c>
      <c r="J1005" s="52">
        <v>0.61</v>
      </c>
      <c r="K1005" s="52">
        <v>0</v>
      </c>
      <c r="L1005" s="52">
        <f t="shared" si="270"/>
        <v>-3.36</v>
      </c>
      <c r="M1005" s="113">
        <f t="shared" si="271"/>
        <v>2010.0833333333333</v>
      </c>
      <c r="N1005" s="52">
        <f t="shared" si="287"/>
        <v>20.113569142157829</v>
      </c>
      <c r="AA1005" s="52">
        <v>201001</v>
      </c>
      <c r="AB1005" s="52">
        <f t="shared" si="272"/>
        <v>-3.36</v>
      </c>
      <c r="AC1005" s="52">
        <f t="shared" si="273"/>
        <v>-4</v>
      </c>
      <c r="AD1005" s="52">
        <f t="shared" si="274"/>
        <v>-3.55</v>
      </c>
      <c r="AE1005" s="52">
        <f t="shared" si="275"/>
        <v>-3.75</v>
      </c>
      <c r="AF1005" s="52">
        <f t="shared" si="276"/>
        <v>-2.98</v>
      </c>
      <c r="AH1005" s="52">
        <f t="shared" si="277"/>
        <v>0</v>
      </c>
      <c r="AI1005" s="52">
        <f t="shared" si="278"/>
        <v>0</v>
      </c>
      <c r="AJ1005" s="52">
        <f t="shared" si="279"/>
        <v>0</v>
      </c>
      <c r="AK1005" s="52">
        <f t="shared" si="280"/>
        <v>0</v>
      </c>
      <c r="AL1005" s="52">
        <f t="shared" si="281"/>
        <v>0</v>
      </c>
      <c r="AN1005" s="52">
        <f t="shared" si="282"/>
        <v>0</v>
      </c>
      <c r="AO1005" s="52">
        <f t="shared" si="283"/>
        <v>0</v>
      </c>
      <c r="AP1005" s="52">
        <f t="shared" si="284"/>
        <v>0</v>
      </c>
      <c r="AQ1005" s="52">
        <f t="shared" si="285"/>
        <v>0</v>
      </c>
      <c r="AR1005" s="52">
        <f t="shared" si="286"/>
        <v>0</v>
      </c>
    </row>
    <row r="1006" spans="1:44">
      <c r="A1006" s="52">
        <v>201002</v>
      </c>
      <c r="B1006" s="52">
        <v>3.6</v>
      </c>
      <c r="C1006" s="52">
        <v>4.13</v>
      </c>
      <c r="D1006" s="52">
        <v>7.55</v>
      </c>
      <c r="E1006" s="52">
        <v>3.14</v>
      </c>
      <c r="F1006" s="52">
        <v>3.14</v>
      </c>
      <c r="G1006" s="52">
        <v>4.67</v>
      </c>
      <c r="H1006" s="52">
        <v>3.4</v>
      </c>
      <c r="I1006" s="52">
        <v>1.44</v>
      </c>
      <c r="J1006" s="52">
        <v>2.74</v>
      </c>
      <c r="K1006" s="52">
        <v>0</v>
      </c>
      <c r="L1006" s="52">
        <f t="shared" si="270"/>
        <v>3.4</v>
      </c>
      <c r="M1006" s="113">
        <f t="shared" si="271"/>
        <v>2010.1666666666665</v>
      </c>
      <c r="N1006" s="52">
        <f t="shared" si="287"/>
        <v>14.503517755107804</v>
      </c>
      <c r="AA1006" s="52">
        <v>201002</v>
      </c>
      <c r="AB1006" s="52">
        <f t="shared" si="272"/>
        <v>3.4</v>
      </c>
      <c r="AC1006" s="52">
        <f t="shared" si="273"/>
        <v>3.14</v>
      </c>
      <c r="AD1006" s="52">
        <f t="shared" si="274"/>
        <v>4.67</v>
      </c>
      <c r="AE1006" s="52">
        <f t="shared" si="275"/>
        <v>3.6</v>
      </c>
      <c r="AF1006" s="52">
        <f t="shared" si="276"/>
        <v>7.55</v>
      </c>
      <c r="AH1006" s="52">
        <f t="shared" si="277"/>
        <v>0</v>
      </c>
      <c r="AI1006" s="52">
        <f t="shared" si="278"/>
        <v>0</v>
      </c>
      <c r="AJ1006" s="52">
        <f t="shared" si="279"/>
        <v>0</v>
      </c>
      <c r="AK1006" s="52">
        <f t="shared" si="280"/>
        <v>0</v>
      </c>
      <c r="AL1006" s="52">
        <f t="shared" si="281"/>
        <v>0</v>
      </c>
      <c r="AN1006" s="52">
        <f t="shared" si="282"/>
        <v>0</v>
      </c>
      <c r="AO1006" s="52">
        <f t="shared" si="283"/>
        <v>0</v>
      </c>
      <c r="AP1006" s="52">
        <f t="shared" si="284"/>
        <v>0</v>
      </c>
      <c r="AQ1006" s="52">
        <f t="shared" si="285"/>
        <v>0</v>
      </c>
      <c r="AR1006" s="52">
        <f t="shared" si="286"/>
        <v>0</v>
      </c>
    </row>
    <row r="1007" spans="1:44">
      <c r="A1007" s="52">
        <v>201003</v>
      </c>
      <c r="B1007" s="52">
        <v>7.37</v>
      </c>
      <c r="C1007" s="52">
        <v>8.1199999999999992</v>
      </c>
      <c r="D1007" s="52">
        <v>9</v>
      </c>
      <c r="E1007" s="52">
        <v>5.4</v>
      </c>
      <c r="F1007" s="52">
        <v>6.58</v>
      </c>
      <c r="G1007" s="52">
        <v>7.8</v>
      </c>
      <c r="H1007" s="52">
        <v>6.31</v>
      </c>
      <c r="I1007" s="52">
        <v>1.57</v>
      </c>
      <c r="J1007" s="52">
        <v>2.0099999999999998</v>
      </c>
      <c r="K1007" s="52">
        <v>0.01</v>
      </c>
      <c r="L1007" s="52">
        <f t="shared" si="270"/>
        <v>6.3199999999999994</v>
      </c>
      <c r="M1007" s="113">
        <f t="shared" si="271"/>
        <v>2010.2499999999998</v>
      </c>
      <c r="N1007" s="52">
        <f t="shared" si="287"/>
        <v>13.700044790902229</v>
      </c>
      <c r="AA1007" s="52">
        <v>201003</v>
      </c>
      <c r="AB1007" s="52">
        <f t="shared" si="272"/>
        <v>6.31</v>
      </c>
      <c r="AC1007" s="52">
        <f t="shared" si="273"/>
        <v>5.3900000000000006</v>
      </c>
      <c r="AD1007" s="52">
        <f t="shared" si="274"/>
        <v>7.79</v>
      </c>
      <c r="AE1007" s="52">
        <f t="shared" si="275"/>
        <v>7.36</v>
      </c>
      <c r="AF1007" s="52">
        <f t="shared" si="276"/>
        <v>8.99</v>
      </c>
      <c r="AH1007" s="52">
        <f t="shared" si="277"/>
        <v>0</v>
      </c>
      <c r="AI1007" s="52">
        <f t="shared" si="278"/>
        <v>0</v>
      </c>
      <c r="AJ1007" s="52">
        <f t="shared" si="279"/>
        <v>0</v>
      </c>
      <c r="AK1007" s="52">
        <f t="shared" si="280"/>
        <v>0</v>
      </c>
      <c r="AL1007" s="52">
        <f t="shared" si="281"/>
        <v>0</v>
      </c>
      <c r="AN1007" s="52">
        <f t="shared" si="282"/>
        <v>0</v>
      </c>
      <c r="AO1007" s="52">
        <f t="shared" si="283"/>
        <v>0</v>
      </c>
      <c r="AP1007" s="52">
        <f t="shared" si="284"/>
        <v>0</v>
      </c>
      <c r="AQ1007" s="52">
        <f t="shared" si="285"/>
        <v>0</v>
      </c>
      <c r="AR1007" s="52">
        <f t="shared" si="286"/>
        <v>0</v>
      </c>
    </row>
    <row r="1008" spans="1:44">
      <c r="A1008" s="52">
        <v>201004</v>
      </c>
      <c r="B1008" s="52">
        <v>4.6399999999999997</v>
      </c>
      <c r="C1008" s="52">
        <v>6.28</v>
      </c>
      <c r="D1008" s="52">
        <v>9.3800000000000008</v>
      </c>
      <c r="E1008" s="52">
        <v>0.94</v>
      </c>
      <c r="F1008" s="52">
        <v>2.16</v>
      </c>
      <c r="G1008" s="52">
        <v>2.44</v>
      </c>
      <c r="H1008" s="52">
        <v>2</v>
      </c>
      <c r="I1008" s="52">
        <v>4.92</v>
      </c>
      <c r="J1008" s="52">
        <v>3.12</v>
      </c>
      <c r="K1008" s="52">
        <v>0.01</v>
      </c>
      <c r="L1008" s="52">
        <f t="shared" si="270"/>
        <v>2.0099999999999998</v>
      </c>
      <c r="M1008" s="113">
        <f t="shared" si="271"/>
        <v>2010.333333333333</v>
      </c>
      <c r="N1008" s="52">
        <f t="shared" si="287"/>
        <v>11.694309416432963</v>
      </c>
      <c r="AA1008" s="52">
        <v>201004</v>
      </c>
      <c r="AB1008" s="52">
        <f t="shared" si="272"/>
        <v>2</v>
      </c>
      <c r="AC1008" s="52">
        <f t="shared" si="273"/>
        <v>0.92999999999999994</v>
      </c>
      <c r="AD1008" s="52">
        <f t="shared" si="274"/>
        <v>2.4300000000000002</v>
      </c>
      <c r="AE1008" s="52">
        <f t="shared" si="275"/>
        <v>4.63</v>
      </c>
      <c r="AF1008" s="52">
        <f t="shared" si="276"/>
        <v>9.370000000000001</v>
      </c>
      <c r="AH1008" s="52">
        <f t="shared" si="277"/>
        <v>0</v>
      </c>
      <c r="AI1008" s="52">
        <f t="shared" si="278"/>
        <v>0</v>
      </c>
      <c r="AJ1008" s="52">
        <f t="shared" si="279"/>
        <v>0</v>
      </c>
      <c r="AK1008" s="52">
        <f t="shared" si="280"/>
        <v>0</v>
      </c>
      <c r="AL1008" s="52">
        <f t="shared" si="281"/>
        <v>0</v>
      </c>
      <c r="AN1008" s="52">
        <f t="shared" si="282"/>
        <v>0</v>
      </c>
      <c r="AO1008" s="52">
        <f t="shared" si="283"/>
        <v>0</v>
      </c>
      <c r="AP1008" s="52">
        <f t="shared" si="284"/>
        <v>0</v>
      </c>
      <c r="AQ1008" s="52">
        <f t="shared" si="285"/>
        <v>0</v>
      </c>
      <c r="AR1008" s="52">
        <f t="shared" si="286"/>
        <v>0</v>
      </c>
    </row>
    <row r="1009" spans="1:44">
      <c r="A1009" s="52">
        <v>201005</v>
      </c>
      <c r="B1009" s="52">
        <v>-6.52</v>
      </c>
      <c r="C1009" s="52">
        <v>-7.25</v>
      </c>
      <c r="D1009" s="52">
        <v>-10.44</v>
      </c>
      <c r="E1009" s="52">
        <v>-7.45</v>
      </c>
      <c r="F1009" s="52">
        <v>-8.32</v>
      </c>
      <c r="G1009" s="52">
        <v>-8.17</v>
      </c>
      <c r="H1009" s="52">
        <v>-7.89</v>
      </c>
      <c r="I1009" s="52">
        <v>-0.09</v>
      </c>
      <c r="J1009" s="52">
        <v>-2.3199999999999998</v>
      </c>
      <c r="K1009" s="52">
        <v>0.01</v>
      </c>
      <c r="L1009" s="52">
        <f t="shared" si="270"/>
        <v>-7.88</v>
      </c>
      <c r="M1009" s="113">
        <f t="shared" si="271"/>
        <v>2010.4166666666663</v>
      </c>
      <c r="N1009" s="52">
        <f t="shared" si="287"/>
        <v>15.570425345973867</v>
      </c>
      <c r="AA1009" s="52">
        <v>201005</v>
      </c>
      <c r="AB1009" s="52">
        <f t="shared" si="272"/>
        <v>-7.89</v>
      </c>
      <c r="AC1009" s="52">
        <f t="shared" si="273"/>
        <v>-7.46</v>
      </c>
      <c r="AD1009" s="52">
        <f t="shared" si="274"/>
        <v>-8.18</v>
      </c>
      <c r="AE1009" s="52">
        <f t="shared" si="275"/>
        <v>-6.5299999999999994</v>
      </c>
      <c r="AF1009" s="52">
        <f t="shared" si="276"/>
        <v>-10.45</v>
      </c>
      <c r="AH1009" s="52">
        <f t="shared" si="277"/>
        <v>0</v>
      </c>
      <c r="AI1009" s="52">
        <f t="shared" si="278"/>
        <v>0</v>
      </c>
      <c r="AJ1009" s="52">
        <f t="shared" si="279"/>
        <v>0</v>
      </c>
      <c r="AK1009" s="52">
        <f t="shared" si="280"/>
        <v>0</v>
      </c>
      <c r="AL1009" s="52">
        <f t="shared" si="281"/>
        <v>0</v>
      </c>
      <c r="AN1009" s="52">
        <f t="shared" si="282"/>
        <v>0</v>
      </c>
      <c r="AO1009" s="52">
        <f t="shared" si="283"/>
        <v>0</v>
      </c>
      <c r="AP1009" s="52">
        <f t="shared" si="284"/>
        <v>0</v>
      </c>
      <c r="AQ1009" s="52">
        <f t="shared" si="285"/>
        <v>0</v>
      </c>
      <c r="AR1009" s="52">
        <f t="shared" si="286"/>
        <v>0</v>
      </c>
    </row>
    <row r="1010" spans="1:44">
      <c r="A1010" s="52">
        <v>201006</v>
      </c>
      <c r="B1010" s="52">
        <v>-6.12</v>
      </c>
      <c r="C1010" s="52">
        <v>-7.68</v>
      </c>
      <c r="D1010" s="52">
        <v>-10.94</v>
      </c>
      <c r="E1010" s="52">
        <v>-4.6900000000000004</v>
      </c>
      <c r="F1010" s="52">
        <v>-5.18</v>
      </c>
      <c r="G1010" s="52">
        <v>-8.42</v>
      </c>
      <c r="H1010" s="52">
        <v>-5.56</v>
      </c>
      <c r="I1010" s="52">
        <v>-2.15</v>
      </c>
      <c r="J1010" s="52">
        <v>-4.2699999999999996</v>
      </c>
      <c r="K1010" s="52">
        <v>0.01</v>
      </c>
      <c r="L1010" s="52">
        <f t="shared" si="270"/>
        <v>-5.55</v>
      </c>
      <c r="M1010" s="113">
        <f t="shared" si="271"/>
        <v>2010.4999999999995</v>
      </c>
      <c r="N1010" s="52">
        <f t="shared" si="287"/>
        <v>17.21555612599467</v>
      </c>
      <c r="AA1010" s="52">
        <v>201006</v>
      </c>
      <c r="AB1010" s="52">
        <f t="shared" si="272"/>
        <v>-5.56</v>
      </c>
      <c r="AC1010" s="52">
        <f t="shared" si="273"/>
        <v>-4.7</v>
      </c>
      <c r="AD1010" s="52">
        <f t="shared" si="274"/>
        <v>-8.43</v>
      </c>
      <c r="AE1010" s="52">
        <f t="shared" si="275"/>
        <v>-6.13</v>
      </c>
      <c r="AF1010" s="52">
        <f t="shared" si="276"/>
        <v>-10.95</v>
      </c>
      <c r="AH1010" s="52">
        <f t="shared" si="277"/>
        <v>0</v>
      </c>
      <c r="AI1010" s="52">
        <f t="shared" si="278"/>
        <v>0</v>
      </c>
      <c r="AJ1010" s="52">
        <f t="shared" si="279"/>
        <v>0</v>
      </c>
      <c r="AK1010" s="52">
        <f t="shared" si="280"/>
        <v>0</v>
      </c>
      <c r="AL1010" s="52">
        <f t="shared" si="281"/>
        <v>0</v>
      </c>
      <c r="AN1010" s="52">
        <f t="shared" si="282"/>
        <v>0</v>
      </c>
      <c r="AO1010" s="52">
        <f t="shared" si="283"/>
        <v>0</v>
      </c>
      <c r="AP1010" s="52">
        <f t="shared" si="284"/>
        <v>0</v>
      </c>
      <c r="AQ1010" s="52">
        <f t="shared" si="285"/>
        <v>0</v>
      </c>
      <c r="AR1010" s="52">
        <f t="shared" si="286"/>
        <v>0</v>
      </c>
    </row>
    <row r="1011" spans="1:44">
      <c r="A1011" s="52">
        <v>201007</v>
      </c>
      <c r="B1011" s="52">
        <v>6.83</v>
      </c>
      <c r="C1011" s="52">
        <v>6.63</v>
      </c>
      <c r="D1011" s="52">
        <v>7.73</v>
      </c>
      <c r="E1011" s="52">
        <v>6.85</v>
      </c>
      <c r="F1011" s="52">
        <v>7.56</v>
      </c>
      <c r="G1011" s="52">
        <v>6.04</v>
      </c>
      <c r="H1011" s="52">
        <v>6.93</v>
      </c>
      <c r="I1011" s="52">
        <v>0.24</v>
      </c>
      <c r="J1011" s="52">
        <v>0.04</v>
      </c>
      <c r="K1011" s="52">
        <v>0.01</v>
      </c>
      <c r="L1011" s="52">
        <f t="shared" si="270"/>
        <v>6.9399999999999995</v>
      </c>
      <c r="M1011" s="113">
        <f t="shared" si="271"/>
        <v>2010.5833333333328</v>
      </c>
      <c r="N1011" s="52">
        <f t="shared" si="287"/>
        <v>16.910212084041781</v>
      </c>
      <c r="AA1011" s="52">
        <v>201007</v>
      </c>
      <c r="AB1011" s="52">
        <f t="shared" si="272"/>
        <v>6.93</v>
      </c>
      <c r="AC1011" s="52">
        <f t="shared" si="273"/>
        <v>6.84</v>
      </c>
      <c r="AD1011" s="52">
        <f t="shared" si="274"/>
        <v>6.03</v>
      </c>
      <c r="AE1011" s="52">
        <f t="shared" si="275"/>
        <v>6.82</v>
      </c>
      <c r="AF1011" s="52">
        <f t="shared" si="276"/>
        <v>7.7200000000000006</v>
      </c>
      <c r="AH1011" s="52">
        <f t="shared" si="277"/>
        <v>0</v>
      </c>
      <c r="AI1011" s="52">
        <f t="shared" si="278"/>
        <v>0</v>
      </c>
      <c r="AJ1011" s="52">
        <f t="shared" si="279"/>
        <v>0</v>
      </c>
      <c r="AK1011" s="52">
        <f t="shared" si="280"/>
        <v>0</v>
      </c>
      <c r="AL1011" s="52">
        <f t="shared" si="281"/>
        <v>0</v>
      </c>
      <c r="AN1011" s="52">
        <f t="shared" si="282"/>
        <v>0</v>
      </c>
      <c r="AO1011" s="52">
        <f t="shared" si="283"/>
        <v>0</v>
      </c>
      <c r="AP1011" s="52">
        <f t="shared" si="284"/>
        <v>0</v>
      </c>
      <c r="AQ1011" s="52">
        <f t="shared" si="285"/>
        <v>0</v>
      </c>
      <c r="AR1011" s="52">
        <f t="shared" si="286"/>
        <v>0</v>
      </c>
    </row>
    <row r="1012" spans="1:44">
      <c r="A1012" s="52">
        <v>201008</v>
      </c>
      <c r="B1012" s="52">
        <v>-6.92</v>
      </c>
      <c r="C1012" s="52">
        <v>-7.97</v>
      </c>
      <c r="D1012" s="52">
        <v>-8.36</v>
      </c>
      <c r="E1012" s="52">
        <v>-4.07</v>
      </c>
      <c r="F1012" s="52">
        <v>-4.4400000000000004</v>
      </c>
      <c r="G1012" s="52">
        <v>-5.65</v>
      </c>
      <c r="H1012" s="52">
        <v>-4.7699999999999996</v>
      </c>
      <c r="I1012" s="52">
        <v>-3.03</v>
      </c>
      <c r="J1012" s="52">
        <v>-1.51</v>
      </c>
      <c r="K1012" s="52">
        <v>0.01</v>
      </c>
      <c r="L1012" s="52">
        <f t="shared" si="270"/>
        <v>-4.76</v>
      </c>
      <c r="M1012" s="113">
        <f t="shared" si="271"/>
        <v>2010.6666666666661</v>
      </c>
      <c r="N1012" s="52">
        <f t="shared" si="287"/>
        <v>17.741113012127812</v>
      </c>
      <c r="AA1012" s="52">
        <v>201008</v>
      </c>
      <c r="AB1012" s="52">
        <f t="shared" si="272"/>
        <v>-4.7699999999999996</v>
      </c>
      <c r="AC1012" s="52">
        <f t="shared" si="273"/>
        <v>-4.08</v>
      </c>
      <c r="AD1012" s="52">
        <f t="shared" si="274"/>
        <v>-5.66</v>
      </c>
      <c r="AE1012" s="52">
        <f t="shared" si="275"/>
        <v>-6.93</v>
      </c>
      <c r="AF1012" s="52">
        <f t="shared" si="276"/>
        <v>-8.3699999999999992</v>
      </c>
      <c r="AH1012" s="52">
        <f t="shared" si="277"/>
        <v>0</v>
      </c>
      <c r="AI1012" s="52">
        <f t="shared" si="278"/>
        <v>0</v>
      </c>
      <c r="AJ1012" s="52">
        <f t="shared" si="279"/>
        <v>0</v>
      </c>
      <c r="AK1012" s="52">
        <f t="shared" si="280"/>
        <v>0</v>
      </c>
      <c r="AL1012" s="52">
        <f t="shared" si="281"/>
        <v>0</v>
      </c>
      <c r="AN1012" s="52">
        <f t="shared" si="282"/>
        <v>0</v>
      </c>
      <c r="AO1012" s="52">
        <f t="shared" si="283"/>
        <v>0</v>
      </c>
      <c r="AP1012" s="52">
        <f t="shared" si="284"/>
        <v>0</v>
      </c>
      <c r="AQ1012" s="52">
        <f t="shared" si="285"/>
        <v>0</v>
      </c>
      <c r="AR1012" s="52">
        <f t="shared" si="286"/>
        <v>0</v>
      </c>
    </row>
    <row r="1013" spans="1:44">
      <c r="A1013" s="52">
        <v>201009</v>
      </c>
      <c r="B1013" s="52">
        <v>14.11</v>
      </c>
      <c r="C1013" s="52">
        <v>12.52</v>
      </c>
      <c r="D1013" s="52">
        <v>11.01</v>
      </c>
      <c r="E1013" s="52">
        <v>10.07</v>
      </c>
      <c r="F1013" s="52">
        <v>8.76</v>
      </c>
      <c r="G1013" s="52">
        <v>7.28</v>
      </c>
      <c r="H1013" s="52">
        <v>9.5399999999999991</v>
      </c>
      <c r="I1013" s="52">
        <v>3.84</v>
      </c>
      <c r="J1013" s="52">
        <v>-2.94</v>
      </c>
      <c r="K1013" s="52">
        <v>0.01</v>
      </c>
      <c r="L1013" s="52">
        <f t="shared" si="270"/>
        <v>9.5499999999999989</v>
      </c>
      <c r="M1013" s="113">
        <f t="shared" si="271"/>
        <v>2010.7499999999993</v>
      </c>
      <c r="N1013" s="52">
        <f t="shared" si="287"/>
        <v>19.655851777292913</v>
      </c>
      <c r="AA1013" s="52">
        <v>201009</v>
      </c>
      <c r="AB1013" s="52">
        <f t="shared" si="272"/>
        <v>9.5399999999999991</v>
      </c>
      <c r="AC1013" s="52">
        <f t="shared" si="273"/>
        <v>10.06</v>
      </c>
      <c r="AD1013" s="52">
        <f t="shared" si="274"/>
        <v>7.2700000000000005</v>
      </c>
      <c r="AE1013" s="52">
        <f t="shared" si="275"/>
        <v>14.1</v>
      </c>
      <c r="AF1013" s="52">
        <f t="shared" si="276"/>
        <v>11</v>
      </c>
      <c r="AH1013" s="52">
        <f t="shared" si="277"/>
        <v>0</v>
      </c>
      <c r="AI1013" s="52">
        <f t="shared" si="278"/>
        <v>0</v>
      </c>
      <c r="AJ1013" s="52">
        <f t="shared" si="279"/>
        <v>0</v>
      </c>
      <c r="AK1013" s="52">
        <f t="shared" si="280"/>
        <v>0</v>
      </c>
      <c r="AL1013" s="52">
        <f t="shared" si="281"/>
        <v>0</v>
      </c>
      <c r="AN1013" s="52">
        <f t="shared" si="282"/>
        <v>0</v>
      </c>
      <c r="AO1013" s="52">
        <f t="shared" si="283"/>
        <v>0</v>
      </c>
      <c r="AP1013" s="52">
        <f t="shared" si="284"/>
        <v>0</v>
      </c>
      <c r="AQ1013" s="52">
        <f t="shared" si="285"/>
        <v>0</v>
      </c>
      <c r="AR1013" s="52">
        <f t="shared" si="286"/>
        <v>0</v>
      </c>
    </row>
    <row r="1014" spans="1:44">
      <c r="A1014" s="52">
        <v>201010</v>
      </c>
      <c r="B1014" s="52">
        <v>4.5599999999999996</v>
      </c>
      <c r="C1014" s="52">
        <v>4.22</v>
      </c>
      <c r="D1014" s="52">
        <v>3.58</v>
      </c>
      <c r="E1014" s="52">
        <v>4.7300000000000004</v>
      </c>
      <c r="F1014" s="52">
        <v>3.37</v>
      </c>
      <c r="G1014" s="52">
        <v>1.25</v>
      </c>
      <c r="H1014" s="52">
        <v>3.88</v>
      </c>
      <c r="I1014" s="52">
        <v>1.01</v>
      </c>
      <c r="J1014" s="52">
        <v>-2.23</v>
      </c>
      <c r="K1014" s="52">
        <v>0.01</v>
      </c>
      <c r="L1014" s="52">
        <f t="shared" si="270"/>
        <v>3.8899999999999997</v>
      </c>
      <c r="M1014" s="113">
        <f t="shared" si="271"/>
        <v>2010.8333333333326</v>
      </c>
      <c r="N1014" s="52">
        <f t="shared" si="287"/>
        <v>19.420587716975177</v>
      </c>
      <c r="AA1014" s="52">
        <v>201010</v>
      </c>
      <c r="AB1014" s="52">
        <f t="shared" si="272"/>
        <v>3.88</v>
      </c>
      <c r="AC1014" s="52">
        <f t="shared" si="273"/>
        <v>4.7200000000000006</v>
      </c>
      <c r="AD1014" s="52">
        <f t="shared" si="274"/>
        <v>1.24</v>
      </c>
      <c r="AE1014" s="52">
        <f t="shared" si="275"/>
        <v>4.55</v>
      </c>
      <c r="AF1014" s="52">
        <f t="shared" si="276"/>
        <v>3.5700000000000003</v>
      </c>
      <c r="AH1014" s="52">
        <f t="shared" si="277"/>
        <v>0</v>
      </c>
      <c r="AI1014" s="52">
        <f t="shared" si="278"/>
        <v>0</v>
      </c>
      <c r="AJ1014" s="52">
        <f t="shared" si="279"/>
        <v>0</v>
      </c>
      <c r="AK1014" s="52">
        <f t="shared" si="280"/>
        <v>0</v>
      </c>
      <c r="AL1014" s="52">
        <f t="shared" si="281"/>
        <v>0</v>
      </c>
      <c r="AN1014" s="52">
        <f t="shared" si="282"/>
        <v>0</v>
      </c>
      <c r="AO1014" s="52">
        <f t="shared" si="283"/>
        <v>0</v>
      </c>
      <c r="AP1014" s="52">
        <f t="shared" si="284"/>
        <v>0</v>
      </c>
      <c r="AQ1014" s="52">
        <f t="shared" si="285"/>
        <v>0</v>
      </c>
      <c r="AR1014" s="52">
        <f t="shared" si="286"/>
        <v>0</v>
      </c>
    </row>
    <row r="1015" spans="1:44">
      <c r="A1015" s="52">
        <v>201011</v>
      </c>
      <c r="B1015" s="52">
        <v>3.15</v>
      </c>
      <c r="C1015" s="52">
        <v>4.34</v>
      </c>
      <c r="D1015" s="52">
        <v>3.56</v>
      </c>
      <c r="E1015" s="52">
        <v>0.62</v>
      </c>
      <c r="F1015" s="52">
        <v>0.33</v>
      </c>
      <c r="G1015" s="52">
        <v>-0.96</v>
      </c>
      <c r="H1015" s="52">
        <v>0.6</v>
      </c>
      <c r="I1015" s="52">
        <v>3.69</v>
      </c>
      <c r="J1015" s="52">
        <v>-0.57999999999999996</v>
      </c>
      <c r="K1015" s="52">
        <v>0.01</v>
      </c>
      <c r="L1015" s="52">
        <f t="shared" si="270"/>
        <v>0.61</v>
      </c>
      <c r="M1015" s="113">
        <f t="shared" si="271"/>
        <v>2010.9166666666658</v>
      </c>
      <c r="N1015" s="52">
        <f t="shared" si="287"/>
        <v>18.935064874939872</v>
      </c>
      <c r="AA1015" s="52">
        <v>201011</v>
      </c>
      <c r="AB1015" s="52">
        <f t="shared" si="272"/>
        <v>0.6</v>
      </c>
      <c r="AC1015" s="52">
        <f t="shared" si="273"/>
        <v>0.61</v>
      </c>
      <c r="AD1015" s="52">
        <f t="shared" si="274"/>
        <v>-0.97</v>
      </c>
      <c r="AE1015" s="52">
        <f t="shared" si="275"/>
        <v>3.14</v>
      </c>
      <c r="AF1015" s="52">
        <f t="shared" si="276"/>
        <v>3.5500000000000003</v>
      </c>
      <c r="AH1015" s="52">
        <f t="shared" si="277"/>
        <v>0</v>
      </c>
      <c r="AI1015" s="52">
        <f t="shared" si="278"/>
        <v>0</v>
      </c>
      <c r="AJ1015" s="52">
        <f t="shared" si="279"/>
        <v>0</v>
      </c>
      <c r="AK1015" s="52">
        <f t="shared" si="280"/>
        <v>0</v>
      </c>
      <c r="AL1015" s="52">
        <f t="shared" si="281"/>
        <v>0</v>
      </c>
      <c r="AN1015" s="52">
        <f t="shared" si="282"/>
        <v>0</v>
      </c>
      <c r="AO1015" s="52">
        <f t="shared" si="283"/>
        <v>0</v>
      </c>
      <c r="AP1015" s="52">
        <f t="shared" si="284"/>
        <v>0</v>
      </c>
      <c r="AQ1015" s="52">
        <f t="shared" si="285"/>
        <v>0</v>
      </c>
      <c r="AR1015" s="52">
        <f t="shared" si="286"/>
        <v>0</v>
      </c>
    </row>
    <row r="1016" spans="1:44">
      <c r="A1016" s="52">
        <v>201012</v>
      </c>
      <c r="B1016" s="52">
        <v>7.36</v>
      </c>
      <c r="C1016" s="52">
        <v>7.99</v>
      </c>
      <c r="D1016" s="52">
        <v>9.73</v>
      </c>
      <c r="E1016" s="52">
        <v>4.91</v>
      </c>
      <c r="F1016" s="52">
        <v>8.15</v>
      </c>
      <c r="G1016" s="52">
        <v>9.48</v>
      </c>
      <c r="H1016" s="52">
        <v>6.82</v>
      </c>
      <c r="I1016" s="52">
        <v>0.85</v>
      </c>
      <c r="J1016" s="52">
        <v>3.47</v>
      </c>
      <c r="K1016" s="52">
        <v>0.01</v>
      </c>
      <c r="L1016" s="52">
        <f t="shared" si="270"/>
        <v>6.83</v>
      </c>
      <c r="M1016" s="113">
        <f t="shared" si="271"/>
        <v>2010.9999999999991</v>
      </c>
      <c r="N1016" s="52">
        <f t="shared" si="287"/>
        <v>19.730366996540681</v>
      </c>
      <c r="AA1016" s="52">
        <v>201012</v>
      </c>
      <c r="AB1016" s="52">
        <f t="shared" si="272"/>
        <v>6.82</v>
      </c>
      <c r="AC1016" s="52">
        <f t="shared" si="273"/>
        <v>4.9000000000000004</v>
      </c>
      <c r="AD1016" s="52">
        <f t="shared" si="274"/>
        <v>9.4700000000000006</v>
      </c>
      <c r="AE1016" s="52">
        <f t="shared" si="275"/>
        <v>7.3500000000000005</v>
      </c>
      <c r="AF1016" s="52">
        <f t="shared" si="276"/>
        <v>9.7200000000000006</v>
      </c>
      <c r="AH1016" s="52">
        <f t="shared" si="277"/>
        <v>0</v>
      </c>
      <c r="AI1016" s="52">
        <f t="shared" si="278"/>
        <v>0</v>
      </c>
      <c r="AJ1016" s="52">
        <f t="shared" si="279"/>
        <v>0</v>
      </c>
      <c r="AK1016" s="52">
        <f t="shared" si="280"/>
        <v>0</v>
      </c>
      <c r="AL1016" s="52">
        <f t="shared" si="281"/>
        <v>0</v>
      </c>
      <c r="AN1016" s="52">
        <f t="shared" si="282"/>
        <v>0</v>
      </c>
      <c r="AO1016" s="52">
        <f t="shared" si="283"/>
        <v>0</v>
      </c>
      <c r="AP1016" s="52">
        <f t="shared" si="284"/>
        <v>0</v>
      </c>
      <c r="AQ1016" s="52">
        <f t="shared" si="285"/>
        <v>0</v>
      </c>
      <c r="AR1016" s="52">
        <f t="shared" si="286"/>
        <v>0</v>
      </c>
    </row>
    <row r="1017" spans="1:44">
      <c r="A1017" s="52">
        <v>201101</v>
      </c>
      <c r="B1017" s="52">
        <v>-0.4</v>
      </c>
      <c r="C1017" s="52">
        <v>0.01</v>
      </c>
      <c r="D1017" s="52">
        <v>0.38</v>
      </c>
      <c r="E1017" s="52">
        <v>1.88</v>
      </c>
      <c r="F1017" s="52">
        <v>2.85</v>
      </c>
      <c r="G1017" s="52">
        <v>2.4700000000000002</v>
      </c>
      <c r="H1017" s="52">
        <v>1.99</v>
      </c>
      <c r="I1017" s="52">
        <v>-2.4</v>
      </c>
      <c r="J1017" s="52">
        <v>0.68</v>
      </c>
      <c r="K1017" s="52">
        <v>0.01</v>
      </c>
      <c r="L1017" s="52">
        <f t="shared" si="270"/>
        <v>2</v>
      </c>
      <c r="M1017" s="113">
        <f t="shared" si="271"/>
        <v>2011.0833333333333</v>
      </c>
      <c r="N1017" s="52">
        <f t="shared" si="287"/>
        <v>19.007306489873834</v>
      </c>
      <c r="AA1017" s="52">
        <v>201101</v>
      </c>
      <c r="AB1017" s="52">
        <f t="shared" si="272"/>
        <v>1.99</v>
      </c>
      <c r="AC1017" s="52">
        <f t="shared" si="273"/>
        <v>1.8699999999999999</v>
      </c>
      <c r="AD1017" s="52">
        <f t="shared" si="274"/>
        <v>2.4600000000000004</v>
      </c>
      <c r="AE1017" s="52">
        <f t="shared" si="275"/>
        <v>-0.41000000000000003</v>
      </c>
      <c r="AF1017" s="52">
        <f t="shared" si="276"/>
        <v>0.37</v>
      </c>
      <c r="AH1017" s="52">
        <f t="shared" si="277"/>
        <v>0</v>
      </c>
      <c r="AI1017" s="52">
        <f t="shared" si="278"/>
        <v>0</v>
      </c>
      <c r="AJ1017" s="52">
        <f t="shared" si="279"/>
        <v>0</v>
      </c>
      <c r="AK1017" s="52">
        <f t="shared" si="280"/>
        <v>0</v>
      </c>
      <c r="AL1017" s="52">
        <f t="shared" si="281"/>
        <v>0</v>
      </c>
      <c r="AN1017" s="52">
        <f t="shared" si="282"/>
        <v>0</v>
      </c>
      <c r="AO1017" s="52">
        <f t="shared" si="283"/>
        <v>0</v>
      </c>
      <c r="AP1017" s="52">
        <f t="shared" si="284"/>
        <v>0</v>
      </c>
      <c r="AQ1017" s="52">
        <f t="shared" si="285"/>
        <v>0</v>
      </c>
      <c r="AR1017" s="52">
        <f t="shared" si="286"/>
        <v>0</v>
      </c>
    </row>
    <row r="1018" spans="1:44">
      <c r="A1018" s="52">
        <v>201102</v>
      </c>
      <c r="B1018" s="52">
        <v>4.99</v>
      </c>
      <c r="C1018" s="52">
        <v>5.0999999999999996</v>
      </c>
      <c r="D1018" s="52">
        <v>6.21</v>
      </c>
      <c r="E1018" s="52">
        <v>2.56</v>
      </c>
      <c r="F1018" s="52">
        <v>4.09</v>
      </c>
      <c r="G1018" s="52">
        <v>4.8099999999999996</v>
      </c>
      <c r="H1018" s="52">
        <v>3.49</v>
      </c>
      <c r="I1018" s="52">
        <v>1.62</v>
      </c>
      <c r="J1018" s="52">
        <v>1.73</v>
      </c>
      <c r="K1018" s="52">
        <v>0.01</v>
      </c>
      <c r="L1018" s="52">
        <f t="shared" si="270"/>
        <v>3.5</v>
      </c>
      <c r="M1018" s="113">
        <f t="shared" si="271"/>
        <v>2011.1666666666665</v>
      </c>
      <c r="N1018" s="52">
        <f t="shared" si="287"/>
        <v>19.015072490479277</v>
      </c>
      <c r="AA1018" s="52">
        <v>201102</v>
      </c>
      <c r="AB1018" s="52">
        <f t="shared" si="272"/>
        <v>3.49</v>
      </c>
      <c r="AC1018" s="52">
        <f t="shared" si="273"/>
        <v>2.5500000000000003</v>
      </c>
      <c r="AD1018" s="52">
        <f t="shared" si="274"/>
        <v>4.8</v>
      </c>
      <c r="AE1018" s="52">
        <f t="shared" si="275"/>
        <v>4.9800000000000004</v>
      </c>
      <c r="AF1018" s="52">
        <f t="shared" si="276"/>
        <v>6.2</v>
      </c>
      <c r="AH1018" s="52">
        <f t="shared" si="277"/>
        <v>0</v>
      </c>
      <c r="AI1018" s="52">
        <f t="shared" si="278"/>
        <v>0</v>
      </c>
      <c r="AJ1018" s="52">
        <f t="shared" si="279"/>
        <v>0</v>
      </c>
      <c r="AK1018" s="52">
        <f t="shared" si="280"/>
        <v>0</v>
      </c>
      <c r="AL1018" s="52">
        <f t="shared" si="281"/>
        <v>0</v>
      </c>
      <c r="AN1018" s="52">
        <f t="shared" si="282"/>
        <v>0</v>
      </c>
      <c r="AO1018" s="52">
        <f t="shared" si="283"/>
        <v>0</v>
      </c>
      <c r="AP1018" s="52">
        <f t="shared" si="284"/>
        <v>0</v>
      </c>
      <c r="AQ1018" s="52">
        <f t="shared" si="285"/>
        <v>0</v>
      </c>
      <c r="AR1018" s="52">
        <f t="shared" si="286"/>
        <v>0</v>
      </c>
    </row>
    <row r="1019" spans="1:44">
      <c r="A1019" s="52">
        <v>201103</v>
      </c>
      <c r="B1019" s="52">
        <v>3.15</v>
      </c>
      <c r="C1019" s="52">
        <v>2.4900000000000002</v>
      </c>
      <c r="D1019" s="52">
        <v>2.37</v>
      </c>
      <c r="E1019" s="52">
        <v>0.09</v>
      </c>
      <c r="F1019" s="52">
        <v>1.34</v>
      </c>
      <c r="G1019" s="52">
        <v>-1.45</v>
      </c>
      <c r="H1019" s="52">
        <v>0.45</v>
      </c>
      <c r="I1019" s="52">
        <v>2.68</v>
      </c>
      <c r="J1019" s="52">
        <v>-1.1599999999999999</v>
      </c>
      <c r="K1019" s="52">
        <v>0.01</v>
      </c>
      <c r="L1019" s="52">
        <f t="shared" si="270"/>
        <v>0.46</v>
      </c>
      <c r="M1019" s="113">
        <f t="shared" si="271"/>
        <v>2011.2499999999998</v>
      </c>
      <c r="N1019" s="52">
        <f t="shared" si="287"/>
        <v>18.441910766709416</v>
      </c>
      <c r="AA1019" s="52">
        <v>201103</v>
      </c>
      <c r="AB1019" s="52">
        <f t="shared" si="272"/>
        <v>0.45</v>
      </c>
      <c r="AC1019" s="52">
        <f t="shared" si="273"/>
        <v>0.08</v>
      </c>
      <c r="AD1019" s="52">
        <f t="shared" si="274"/>
        <v>-1.46</v>
      </c>
      <c r="AE1019" s="52">
        <f t="shared" si="275"/>
        <v>3.14</v>
      </c>
      <c r="AF1019" s="52">
        <f t="shared" si="276"/>
        <v>2.3600000000000003</v>
      </c>
      <c r="AH1019" s="52">
        <f t="shared" si="277"/>
        <v>0</v>
      </c>
      <c r="AI1019" s="52">
        <f t="shared" si="278"/>
        <v>0</v>
      </c>
      <c r="AJ1019" s="52">
        <f t="shared" si="279"/>
        <v>0</v>
      </c>
      <c r="AK1019" s="52">
        <f t="shared" si="280"/>
        <v>0</v>
      </c>
      <c r="AL1019" s="52">
        <f t="shared" si="281"/>
        <v>0</v>
      </c>
      <c r="AN1019" s="52">
        <f t="shared" si="282"/>
        <v>0</v>
      </c>
      <c r="AO1019" s="52">
        <f t="shared" si="283"/>
        <v>0</v>
      </c>
      <c r="AP1019" s="52">
        <f t="shared" si="284"/>
        <v>0</v>
      </c>
      <c r="AQ1019" s="52">
        <f t="shared" si="285"/>
        <v>0</v>
      </c>
      <c r="AR1019" s="52">
        <f t="shared" si="286"/>
        <v>0</v>
      </c>
    </row>
    <row r="1020" spans="1:44">
      <c r="A1020" s="52">
        <v>201104</v>
      </c>
      <c r="B1020" s="52">
        <v>3.43</v>
      </c>
      <c r="C1020" s="52">
        <v>2.0099999999999998</v>
      </c>
      <c r="D1020" s="52">
        <v>1.3</v>
      </c>
      <c r="E1020" s="52">
        <v>3.8</v>
      </c>
      <c r="F1020" s="52">
        <v>2.31</v>
      </c>
      <c r="G1020" s="52">
        <v>1.64</v>
      </c>
      <c r="H1020" s="52">
        <v>2.9</v>
      </c>
      <c r="I1020" s="52">
        <v>-0.34</v>
      </c>
      <c r="J1020" s="52">
        <v>-2.15</v>
      </c>
      <c r="K1020" s="52">
        <v>0</v>
      </c>
      <c r="L1020" s="52">
        <f t="shared" si="270"/>
        <v>2.9</v>
      </c>
      <c r="M1020" s="113">
        <f t="shared" si="271"/>
        <v>2011.333333333333</v>
      </c>
      <c r="N1020" s="52">
        <f t="shared" si="287"/>
        <v>18.492727809011349</v>
      </c>
      <c r="AA1020" s="52">
        <v>201104</v>
      </c>
      <c r="AB1020" s="52">
        <f t="shared" si="272"/>
        <v>2.9</v>
      </c>
      <c r="AC1020" s="52">
        <f t="shared" si="273"/>
        <v>3.8</v>
      </c>
      <c r="AD1020" s="52">
        <f t="shared" si="274"/>
        <v>1.64</v>
      </c>
      <c r="AE1020" s="52">
        <f t="shared" si="275"/>
        <v>3.43</v>
      </c>
      <c r="AF1020" s="52">
        <f t="shared" si="276"/>
        <v>1.3</v>
      </c>
      <c r="AH1020" s="52">
        <f t="shared" si="277"/>
        <v>0</v>
      </c>
      <c r="AI1020" s="52">
        <f t="shared" si="278"/>
        <v>0</v>
      </c>
      <c r="AJ1020" s="52">
        <f t="shared" si="279"/>
        <v>0</v>
      </c>
      <c r="AK1020" s="52">
        <f t="shared" si="280"/>
        <v>0</v>
      </c>
      <c r="AL1020" s="52">
        <f t="shared" si="281"/>
        <v>0</v>
      </c>
      <c r="AN1020" s="52">
        <f t="shared" si="282"/>
        <v>0</v>
      </c>
      <c r="AO1020" s="52">
        <f t="shared" si="283"/>
        <v>0</v>
      </c>
      <c r="AP1020" s="52">
        <f t="shared" si="284"/>
        <v>0</v>
      </c>
      <c r="AQ1020" s="52">
        <f t="shared" si="285"/>
        <v>0</v>
      </c>
      <c r="AR1020" s="52">
        <f t="shared" si="286"/>
        <v>0</v>
      </c>
    </row>
    <row r="1021" spans="1:44">
      <c r="A1021" s="52">
        <v>201105</v>
      </c>
      <c r="B1021" s="52">
        <v>-1.2</v>
      </c>
      <c r="C1021" s="52">
        <v>-2.27</v>
      </c>
      <c r="D1021" s="52">
        <v>-3.35</v>
      </c>
      <c r="E1021" s="52">
        <v>-0.52</v>
      </c>
      <c r="F1021" s="52">
        <v>-1.66</v>
      </c>
      <c r="G1021" s="52">
        <v>-2.61</v>
      </c>
      <c r="H1021" s="52">
        <v>-1.27</v>
      </c>
      <c r="I1021" s="52">
        <v>-0.68</v>
      </c>
      <c r="J1021" s="52">
        <v>-2.12</v>
      </c>
      <c r="K1021" s="52">
        <v>0</v>
      </c>
      <c r="L1021" s="52">
        <f t="shared" si="270"/>
        <v>-1.27</v>
      </c>
      <c r="M1021" s="113">
        <f t="shared" si="271"/>
        <v>2011.4166666666663</v>
      </c>
      <c r="N1021" s="52">
        <f t="shared" si="287"/>
        <v>15.802602777563402</v>
      </c>
      <c r="AA1021" s="52">
        <v>201105</v>
      </c>
      <c r="AB1021" s="52">
        <f t="shared" si="272"/>
        <v>-1.27</v>
      </c>
      <c r="AC1021" s="52">
        <f t="shared" si="273"/>
        <v>-0.52</v>
      </c>
      <c r="AD1021" s="52">
        <f t="shared" si="274"/>
        <v>-2.61</v>
      </c>
      <c r="AE1021" s="52">
        <f t="shared" si="275"/>
        <v>-1.2</v>
      </c>
      <c r="AF1021" s="52">
        <f t="shared" si="276"/>
        <v>-3.35</v>
      </c>
      <c r="AH1021" s="52">
        <f t="shared" si="277"/>
        <v>0</v>
      </c>
      <c r="AI1021" s="52">
        <f t="shared" si="278"/>
        <v>0</v>
      </c>
      <c r="AJ1021" s="52">
        <f t="shared" si="279"/>
        <v>0</v>
      </c>
      <c r="AK1021" s="52">
        <f t="shared" si="280"/>
        <v>0</v>
      </c>
      <c r="AL1021" s="52">
        <f t="shared" si="281"/>
        <v>0</v>
      </c>
      <c r="AN1021" s="52">
        <f t="shared" si="282"/>
        <v>0</v>
      </c>
      <c r="AO1021" s="52">
        <f t="shared" si="283"/>
        <v>0</v>
      </c>
      <c r="AP1021" s="52">
        <f t="shared" si="284"/>
        <v>0</v>
      </c>
      <c r="AQ1021" s="52">
        <f t="shared" si="285"/>
        <v>0</v>
      </c>
      <c r="AR1021" s="52">
        <f t="shared" si="286"/>
        <v>0</v>
      </c>
    </row>
    <row r="1022" spans="1:44">
      <c r="A1022" s="52">
        <v>201106</v>
      </c>
      <c r="B1022" s="52">
        <v>-1.66</v>
      </c>
      <c r="C1022" s="52">
        <v>-1.97</v>
      </c>
      <c r="D1022" s="52">
        <v>-1.93</v>
      </c>
      <c r="E1022" s="52">
        <v>-1.47</v>
      </c>
      <c r="F1022" s="52">
        <v>-1.95</v>
      </c>
      <c r="G1022" s="52">
        <v>-1.72</v>
      </c>
      <c r="H1022" s="52">
        <v>-1.75</v>
      </c>
      <c r="I1022" s="52">
        <v>-0.14000000000000001</v>
      </c>
      <c r="J1022" s="52">
        <v>-0.26</v>
      </c>
      <c r="K1022" s="52">
        <v>0</v>
      </c>
      <c r="L1022" s="52">
        <f t="shared" si="270"/>
        <v>-1.75</v>
      </c>
      <c r="M1022" s="113">
        <f t="shared" si="271"/>
        <v>2011.4999999999995</v>
      </c>
      <c r="N1022" s="52">
        <f t="shared" si="287"/>
        <v>14.166912475585816</v>
      </c>
      <c r="AA1022" s="52">
        <v>201106</v>
      </c>
      <c r="AB1022" s="52">
        <f t="shared" si="272"/>
        <v>-1.75</v>
      </c>
      <c r="AC1022" s="52">
        <f t="shared" si="273"/>
        <v>-1.47</v>
      </c>
      <c r="AD1022" s="52">
        <f t="shared" si="274"/>
        <v>-1.72</v>
      </c>
      <c r="AE1022" s="52">
        <f t="shared" si="275"/>
        <v>-1.66</v>
      </c>
      <c r="AF1022" s="52">
        <f t="shared" si="276"/>
        <v>-1.93</v>
      </c>
      <c r="AH1022" s="52">
        <f t="shared" si="277"/>
        <v>0</v>
      </c>
      <c r="AI1022" s="52">
        <f t="shared" si="278"/>
        <v>0</v>
      </c>
      <c r="AJ1022" s="52">
        <f t="shared" si="279"/>
        <v>0</v>
      </c>
      <c r="AK1022" s="52">
        <f t="shared" si="280"/>
        <v>0</v>
      </c>
      <c r="AL1022" s="52">
        <f t="shared" si="281"/>
        <v>0</v>
      </c>
      <c r="AN1022" s="52">
        <f t="shared" si="282"/>
        <v>0</v>
      </c>
      <c r="AO1022" s="52">
        <f t="shared" si="283"/>
        <v>0</v>
      </c>
      <c r="AP1022" s="52">
        <f t="shared" si="284"/>
        <v>0</v>
      </c>
      <c r="AQ1022" s="52">
        <f t="shared" si="285"/>
        <v>0</v>
      </c>
      <c r="AR1022" s="52">
        <f t="shared" si="286"/>
        <v>0</v>
      </c>
    </row>
    <row r="1023" spans="1:44">
      <c r="A1023" s="52">
        <v>201107</v>
      </c>
      <c r="B1023" s="52">
        <v>-4.3</v>
      </c>
      <c r="C1023" s="52">
        <v>-4.0999999999999996</v>
      </c>
      <c r="D1023" s="52">
        <v>-3.52</v>
      </c>
      <c r="E1023" s="52">
        <v>-0.77</v>
      </c>
      <c r="F1023" s="52">
        <v>-2.9</v>
      </c>
      <c r="G1023" s="52">
        <v>-3.91</v>
      </c>
      <c r="H1023" s="52">
        <v>-2.36</v>
      </c>
      <c r="I1023" s="52">
        <v>-1.44</v>
      </c>
      <c r="J1023" s="52">
        <v>-1.18</v>
      </c>
      <c r="K1023" s="52">
        <v>0</v>
      </c>
      <c r="L1023" s="52">
        <f t="shared" si="270"/>
        <v>-2.36</v>
      </c>
      <c r="M1023" s="113">
        <f t="shared" si="271"/>
        <v>2011.5833333333328</v>
      </c>
      <c r="N1023" s="52">
        <f t="shared" si="287"/>
        <v>13.971521684548833</v>
      </c>
      <c r="AA1023" s="52">
        <v>201107</v>
      </c>
      <c r="AB1023" s="52">
        <f t="shared" si="272"/>
        <v>-2.36</v>
      </c>
      <c r="AC1023" s="52">
        <f t="shared" si="273"/>
        <v>-0.77</v>
      </c>
      <c r="AD1023" s="52">
        <f t="shared" si="274"/>
        <v>-3.91</v>
      </c>
      <c r="AE1023" s="52">
        <f t="shared" si="275"/>
        <v>-4.3</v>
      </c>
      <c r="AF1023" s="52">
        <f t="shared" si="276"/>
        <v>-3.52</v>
      </c>
      <c r="AH1023" s="52">
        <f t="shared" si="277"/>
        <v>0</v>
      </c>
      <c r="AI1023" s="52">
        <f t="shared" si="278"/>
        <v>0</v>
      </c>
      <c r="AJ1023" s="52">
        <f t="shared" si="279"/>
        <v>0</v>
      </c>
      <c r="AK1023" s="52">
        <f t="shared" si="280"/>
        <v>0</v>
      </c>
      <c r="AL1023" s="52">
        <f t="shared" si="281"/>
        <v>0</v>
      </c>
      <c r="AN1023" s="52">
        <f t="shared" si="282"/>
        <v>0</v>
      </c>
      <c r="AO1023" s="52">
        <f t="shared" si="283"/>
        <v>0</v>
      </c>
      <c r="AP1023" s="52">
        <f t="shared" si="284"/>
        <v>0</v>
      </c>
      <c r="AQ1023" s="52">
        <f t="shared" si="285"/>
        <v>0</v>
      </c>
      <c r="AR1023" s="52">
        <f t="shared" si="286"/>
        <v>0</v>
      </c>
    </row>
    <row r="1024" spans="1:44">
      <c r="A1024" s="52">
        <v>201108</v>
      </c>
      <c r="B1024" s="52">
        <v>-9.06</v>
      </c>
      <c r="C1024" s="52">
        <v>-9.23</v>
      </c>
      <c r="D1024" s="52">
        <v>-9.69</v>
      </c>
      <c r="E1024" s="52">
        <v>-4.2300000000000004</v>
      </c>
      <c r="F1024" s="52">
        <v>-7.08</v>
      </c>
      <c r="G1024" s="52">
        <v>-6.76</v>
      </c>
      <c r="H1024" s="52">
        <v>-5.99</v>
      </c>
      <c r="I1024" s="52">
        <v>-3.3</v>
      </c>
      <c r="J1024" s="52">
        <v>-1.58</v>
      </c>
      <c r="K1024" s="52">
        <v>0.01</v>
      </c>
      <c r="L1024" s="52">
        <f t="shared" si="270"/>
        <v>-5.98</v>
      </c>
      <c r="M1024" s="113">
        <f t="shared" si="271"/>
        <v>2011.6666666666661</v>
      </c>
      <c r="N1024" s="52">
        <f t="shared" si="287"/>
        <v>14.619116998580379</v>
      </c>
      <c r="AA1024" s="52">
        <v>201108</v>
      </c>
      <c r="AB1024" s="52">
        <f t="shared" si="272"/>
        <v>-5.99</v>
      </c>
      <c r="AC1024" s="52">
        <f t="shared" si="273"/>
        <v>-4.24</v>
      </c>
      <c r="AD1024" s="52">
        <f t="shared" si="274"/>
        <v>-6.77</v>
      </c>
      <c r="AE1024" s="52">
        <f t="shared" si="275"/>
        <v>-9.07</v>
      </c>
      <c r="AF1024" s="52">
        <f t="shared" si="276"/>
        <v>-9.6999999999999993</v>
      </c>
      <c r="AH1024" s="52">
        <f t="shared" si="277"/>
        <v>0</v>
      </c>
      <c r="AI1024" s="52">
        <f t="shared" si="278"/>
        <v>0</v>
      </c>
      <c r="AJ1024" s="52">
        <f t="shared" si="279"/>
        <v>0</v>
      </c>
      <c r="AK1024" s="52">
        <f t="shared" si="280"/>
        <v>0</v>
      </c>
      <c r="AL1024" s="52">
        <f t="shared" si="281"/>
        <v>0</v>
      </c>
      <c r="AN1024" s="52">
        <f t="shared" si="282"/>
        <v>0</v>
      </c>
      <c r="AO1024" s="52">
        <f t="shared" si="283"/>
        <v>0</v>
      </c>
      <c r="AP1024" s="52">
        <f t="shared" si="284"/>
        <v>0</v>
      </c>
      <c r="AQ1024" s="52">
        <f t="shared" si="285"/>
        <v>0</v>
      </c>
      <c r="AR1024" s="52">
        <f t="shared" si="286"/>
        <v>0</v>
      </c>
    </row>
    <row r="1025" spans="1:44">
      <c r="A1025" s="52">
        <v>201109</v>
      </c>
      <c r="B1025" s="52">
        <v>-11.12</v>
      </c>
      <c r="C1025" s="52">
        <v>-11.41</v>
      </c>
      <c r="D1025" s="52">
        <v>-11.12</v>
      </c>
      <c r="E1025" s="52">
        <v>-6.43</v>
      </c>
      <c r="F1025" s="52">
        <v>-7.65</v>
      </c>
      <c r="G1025" s="52">
        <v>-8.4</v>
      </c>
      <c r="H1025" s="52">
        <v>-7.59</v>
      </c>
      <c r="I1025" s="52">
        <v>-3.72</v>
      </c>
      <c r="J1025" s="52">
        <v>-0.98</v>
      </c>
      <c r="K1025" s="52">
        <v>0</v>
      </c>
      <c r="L1025" s="52">
        <f t="shared" si="270"/>
        <v>-7.59</v>
      </c>
      <c r="M1025" s="113">
        <f t="shared" si="271"/>
        <v>2011.7499999999993</v>
      </c>
      <c r="N1025" s="52">
        <f t="shared" si="287"/>
        <v>14.408278870149619</v>
      </c>
      <c r="AA1025" s="52">
        <v>201109</v>
      </c>
      <c r="AB1025" s="52">
        <f t="shared" si="272"/>
        <v>-7.59</v>
      </c>
      <c r="AC1025" s="52">
        <f t="shared" si="273"/>
        <v>-6.43</v>
      </c>
      <c r="AD1025" s="52">
        <f t="shared" si="274"/>
        <v>-8.4</v>
      </c>
      <c r="AE1025" s="52">
        <f t="shared" si="275"/>
        <v>-11.12</v>
      </c>
      <c r="AF1025" s="52">
        <f t="shared" si="276"/>
        <v>-11.12</v>
      </c>
      <c r="AH1025" s="52">
        <f t="shared" si="277"/>
        <v>0</v>
      </c>
      <c r="AI1025" s="52">
        <f t="shared" si="278"/>
        <v>0</v>
      </c>
      <c r="AJ1025" s="52">
        <f t="shared" si="279"/>
        <v>0</v>
      </c>
      <c r="AK1025" s="52">
        <f t="shared" si="280"/>
        <v>0</v>
      </c>
      <c r="AL1025" s="52">
        <f t="shared" si="281"/>
        <v>0</v>
      </c>
      <c r="AN1025" s="52">
        <f t="shared" si="282"/>
        <v>0</v>
      </c>
      <c r="AO1025" s="52">
        <f t="shared" si="283"/>
        <v>0</v>
      </c>
      <c r="AP1025" s="52">
        <f t="shared" si="284"/>
        <v>0</v>
      </c>
      <c r="AQ1025" s="52">
        <f t="shared" si="285"/>
        <v>0</v>
      </c>
      <c r="AR1025" s="52">
        <f t="shared" si="286"/>
        <v>0</v>
      </c>
    </row>
    <row r="1026" spans="1:44">
      <c r="A1026" s="52">
        <v>201110</v>
      </c>
      <c r="B1026" s="52">
        <v>15.54</v>
      </c>
      <c r="C1026" s="52">
        <v>15.86</v>
      </c>
      <c r="D1026" s="52">
        <v>12.97</v>
      </c>
      <c r="E1026" s="52">
        <v>10.25</v>
      </c>
      <c r="F1026" s="52">
        <v>12.5</v>
      </c>
      <c r="G1026" s="52">
        <v>10.89</v>
      </c>
      <c r="H1026" s="52">
        <v>11.35</v>
      </c>
      <c r="I1026" s="52">
        <v>3.58</v>
      </c>
      <c r="J1026" s="52">
        <v>-0.96</v>
      </c>
      <c r="K1026" s="52">
        <v>0</v>
      </c>
      <c r="L1026" s="52">
        <f t="shared" si="270"/>
        <v>11.35</v>
      </c>
      <c r="M1026" s="113">
        <f t="shared" si="271"/>
        <v>2011.8333333333326</v>
      </c>
      <c r="N1026" s="52">
        <f t="shared" si="287"/>
        <v>18.029067439201416</v>
      </c>
      <c r="AA1026" s="52">
        <v>201110</v>
      </c>
      <c r="AB1026" s="52">
        <f t="shared" si="272"/>
        <v>11.35</v>
      </c>
      <c r="AC1026" s="52">
        <f t="shared" si="273"/>
        <v>10.25</v>
      </c>
      <c r="AD1026" s="52">
        <f t="shared" si="274"/>
        <v>10.89</v>
      </c>
      <c r="AE1026" s="52">
        <f t="shared" si="275"/>
        <v>15.54</v>
      </c>
      <c r="AF1026" s="52">
        <f t="shared" si="276"/>
        <v>12.97</v>
      </c>
      <c r="AH1026" s="52">
        <f t="shared" si="277"/>
        <v>0</v>
      </c>
      <c r="AI1026" s="52">
        <f t="shared" si="278"/>
        <v>0</v>
      </c>
      <c r="AJ1026" s="52">
        <f t="shared" si="279"/>
        <v>0</v>
      </c>
      <c r="AK1026" s="52">
        <f t="shared" si="280"/>
        <v>0</v>
      </c>
      <c r="AL1026" s="52">
        <f t="shared" si="281"/>
        <v>0</v>
      </c>
      <c r="AN1026" s="52">
        <f t="shared" si="282"/>
        <v>0</v>
      </c>
      <c r="AO1026" s="52">
        <f t="shared" si="283"/>
        <v>0</v>
      </c>
      <c r="AP1026" s="52">
        <f t="shared" si="284"/>
        <v>0</v>
      </c>
      <c r="AQ1026" s="52">
        <f t="shared" si="285"/>
        <v>0</v>
      </c>
      <c r="AR1026" s="52">
        <f t="shared" si="286"/>
        <v>0</v>
      </c>
    </row>
    <row r="1027" spans="1:44">
      <c r="A1027" s="52">
        <v>201111</v>
      </c>
      <c r="B1027" s="52">
        <v>-1.43</v>
      </c>
      <c r="C1027" s="52">
        <v>-0.36</v>
      </c>
      <c r="D1027" s="52">
        <v>-7.0000000000000007E-2</v>
      </c>
      <c r="E1027" s="52">
        <v>-0.18</v>
      </c>
      <c r="F1027" s="52">
        <v>0.92</v>
      </c>
      <c r="G1027" s="52">
        <v>-1.89</v>
      </c>
      <c r="H1027" s="52">
        <v>-0.28000000000000003</v>
      </c>
      <c r="I1027" s="52">
        <v>-0.24</v>
      </c>
      <c r="J1027" s="52">
        <v>-0.18</v>
      </c>
      <c r="K1027" s="52">
        <v>0</v>
      </c>
      <c r="L1027" s="52">
        <f t="shared" ref="L1027:L1090" si="288">H1027+K1027</f>
        <v>-0.28000000000000003</v>
      </c>
      <c r="M1027" s="113">
        <f t="shared" ref="M1027:M1082" si="289">INT(A1027/100)+ (A1027/100-INT(A1027/100))/0.12</f>
        <v>2011.9166666666658</v>
      </c>
      <c r="N1027" s="52">
        <f t="shared" si="287"/>
        <v>18.056912048500227</v>
      </c>
      <c r="AA1027" s="52">
        <v>201111</v>
      </c>
      <c r="AB1027" s="52">
        <f t="shared" ref="AB1027:AB1082" si="290">H1027</f>
        <v>-0.28000000000000003</v>
      </c>
      <c r="AC1027" s="52">
        <f t="shared" ref="AC1027:AC1082" si="291">E1027-$K1027</f>
        <v>-0.18</v>
      </c>
      <c r="AD1027" s="52">
        <f t="shared" ref="AD1027:AD1082" si="292">G1027-$K1027</f>
        <v>-1.89</v>
      </c>
      <c r="AE1027" s="52">
        <f t="shared" ref="AE1027:AE1082" si="293">B1027-$K1027</f>
        <v>-1.43</v>
      </c>
      <c r="AF1027" s="52">
        <f t="shared" ref="AF1027:AF1082" si="294">D1027-$K1027</f>
        <v>-7.0000000000000007E-2</v>
      </c>
      <c r="AH1027" s="52">
        <f t="shared" ref="AH1027:AH1082" si="295">IF(AB1027&lt;=AB$1093,AB1027,0)</f>
        <v>0</v>
      </c>
      <c r="AI1027" s="52">
        <f t="shared" ref="AI1027:AI1082" si="296">IF(AC1027&lt;=AC$1093,AC1027,0)</f>
        <v>0</v>
      </c>
      <c r="AJ1027" s="52">
        <f t="shared" ref="AJ1027:AJ1082" si="297">IF(AD1027&lt;=AD$1093,AD1027,0)</f>
        <v>0</v>
      </c>
      <c r="AK1027" s="52">
        <f t="shared" ref="AK1027:AK1082" si="298">IF(AE1027&lt;=AE$1093,AE1027,0)</f>
        <v>0</v>
      </c>
      <c r="AL1027" s="52">
        <f t="shared" ref="AL1027:AL1082" si="299">IF(AF1027&lt;=AF$1093,AF1027,0)</f>
        <v>0</v>
      </c>
      <c r="AN1027" s="52">
        <f t="shared" ref="AN1027:AN1082" si="300">IF(AB1027&lt;=AB$1094,AB1027,0)</f>
        <v>0</v>
      </c>
      <c r="AO1027" s="52">
        <f t="shared" ref="AO1027:AO1082" si="301">IF(AC1027&lt;=AC$1094,AC1027,0)</f>
        <v>0</v>
      </c>
      <c r="AP1027" s="52">
        <f t="shared" ref="AP1027:AP1082" si="302">IF(AD1027&lt;=AD$1094,AD1027,0)</f>
        <v>0</v>
      </c>
      <c r="AQ1027" s="52">
        <f t="shared" ref="AQ1027:AQ1082" si="303">IF(AE1027&lt;=AE$1094,AE1027,0)</f>
        <v>0</v>
      </c>
      <c r="AR1027" s="52">
        <f t="shared" ref="AR1027:AR1082" si="304">IF(AF1027&lt;=AF$1094,AF1027,0)</f>
        <v>0</v>
      </c>
    </row>
    <row r="1028" spans="1:44">
      <c r="A1028" s="52">
        <v>201112</v>
      </c>
      <c r="B1028" s="52">
        <v>-0.21</v>
      </c>
      <c r="C1028" s="52">
        <v>0.74</v>
      </c>
      <c r="D1028" s="52">
        <v>1.1000000000000001</v>
      </c>
      <c r="E1028" s="52">
        <v>-0.3</v>
      </c>
      <c r="F1028" s="52">
        <v>2.04</v>
      </c>
      <c r="G1028" s="52">
        <v>1.54</v>
      </c>
      <c r="H1028" s="52">
        <v>0.74</v>
      </c>
      <c r="I1028" s="52">
        <v>-0.55000000000000004</v>
      </c>
      <c r="J1028" s="52">
        <v>1.57</v>
      </c>
      <c r="K1028" s="52">
        <v>0</v>
      </c>
      <c r="L1028" s="52">
        <f t="shared" si="288"/>
        <v>0.74</v>
      </c>
      <c r="M1028" s="113">
        <f t="shared" si="289"/>
        <v>2011.9999999999991</v>
      </c>
      <c r="N1028" s="52">
        <f t="shared" si="287"/>
        <v>16.766824386269448</v>
      </c>
      <c r="AA1028" s="52">
        <v>201112</v>
      </c>
      <c r="AB1028" s="52">
        <f t="shared" si="290"/>
        <v>0.74</v>
      </c>
      <c r="AC1028" s="52">
        <f t="shared" si="291"/>
        <v>-0.3</v>
      </c>
      <c r="AD1028" s="52">
        <f t="shared" si="292"/>
        <v>1.54</v>
      </c>
      <c r="AE1028" s="52">
        <f t="shared" si="293"/>
        <v>-0.21</v>
      </c>
      <c r="AF1028" s="52">
        <f t="shared" si="294"/>
        <v>1.1000000000000001</v>
      </c>
      <c r="AH1028" s="52">
        <f t="shared" si="295"/>
        <v>0</v>
      </c>
      <c r="AI1028" s="52">
        <f t="shared" si="296"/>
        <v>0</v>
      </c>
      <c r="AJ1028" s="52">
        <f t="shared" si="297"/>
        <v>0</v>
      </c>
      <c r="AK1028" s="52">
        <f t="shared" si="298"/>
        <v>0</v>
      </c>
      <c r="AL1028" s="52">
        <f t="shared" si="299"/>
        <v>0</v>
      </c>
      <c r="AN1028" s="52">
        <f t="shared" si="300"/>
        <v>0</v>
      </c>
      <c r="AO1028" s="52">
        <f t="shared" si="301"/>
        <v>0</v>
      </c>
      <c r="AP1028" s="52">
        <f t="shared" si="302"/>
        <v>0</v>
      </c>
      <c r="AQ1028" s="52">
        <f t="shared" si="303"/>
        <v>0</v>
      </c>
      <c r="AR1028" s="52">
        <f t="shared" si="304"/>
        <v>0</v>
      </c>
    </row>
    <row r="1029" spans="1:44">
      <c r="A1029" s="52">
        <v>201201</v>
      </c>
      <c r="B1029" s="52">
        <v>7.99</v>
      </c>
      <c r="C1029" s="52">
        <v>6.99</v>
      </c>
      <c r="D1029" s="52">
        <v>5.98</v>
      </c>
      <c r="E1029" s="52">
        <v>6.09</v>
      </c>
      <c r="F1029" s="52">
        <v>3.54</v>
      </c>
      <c r="G1029" s="52">
        <v>3.81</v>
      </c>
      <c r="H1029" s="52">
        <v>5.05</v>
      </c>
      <c r="I1029" s="52">
        <v>2.5099999999999998</v>
      </c>
      <c r="J1029" s="52">
        <v>-2.14</v>
      </c>
      <c r="K1029" s="52">
        <v>0</v>
      </c>
      <c r="L1029" s="52">
        <f t="shared" si="288"/>
        <v>5.05</v>
      </c>
      <c r="M1029" s="113">
        <f t="shared" si="289"/>
        <v>2012.0833333333333</v>
      </c>
      <c r="N1029" s="52">
        <f t="shared" si="287"/>
        <v>17.402335266488596</v>
      </c>
      <c r="AA1029" s="52">
        <v>201201</v>
      </c>
      <c r="AB1029" s="52">
        <f t="shared" si="290"/>
        <v>5.05</v>
      </c>
      <c r="AC1029" s="52">
        <f t="shared" si="291"/>
        <v>6.09</v>
      </c>
      <c r="AD1029" s="52">
        <f t="shared" si="292"/>
        <v>3.81</v>
      </c>
      <c r="AE1029" s="52">
        <f t="shared" si="293"/>
        <v>7.99</v>
      </c>
      <c r="AF1029" s="52">
        <f t="shared" si="294"/>
        <v>5.98</v>
      </c>
      <c r="AH1029" s="52">
        <f t="shared" si="295"/>
        <v>0</v>
      </c>
      <c r="AI1029" s="52">
        <f t="shared" si="296"/>
        <v>0</v>
      </c>
      <c r="AJ1029" s="52">
        <f t="shared" si="297"/>
        <v>0</v>
      </c>
      <c r="AK1029" s="52">
        <f t="shared" si="298"/>
        <v>0</v>
      </c>
      <c r="AL1029" s="52">
        <f t="shared" si="299"/>
        <v>0</v>
      </c>
      <c r="AN1029" s="52">
        <f t="shared" si="300"/>
        <v>0</v>
      </c>
      <c r="AO1029" s="52">
        <f t="shared" si="301"/>
        <v>0</v>
      </c>
      <c r="AP1029" s="52">
        <f t="shared" si="302"/>
        <v>0</v>
      </c>
      <c r="AQ1029" s="52">
        <f t="shared" si="303"/>
        <v>0</v>
      </c>
      <c r="AR1029" s="52">
        <f t="shared" si="304"/>
        <v>0</v>
      </c>
    </row>
    <row r="1030" spans="1:44">
      <c r="A1030" s="52">
        <v>201202</v>
      </c>
      <c r="B1030" s="52">
        <v>3.58</v>
      </c>
      <c r="C1030" s="52">
        <v>2.38</v>
      </c>
      <c r="D1030" s="52">
        <v>2.87</v>
      </c>
      <c r="E1030" s="52">
        <v>4.57</v>
      </c>
      <c r="F1030" s="52">
        <v>3.9</v>
      </c>
      <c r="G1030" s="52">
        <v>5.29</v>
      </c>
      <c r="H1030" s="52">
        <v>4.42</v>
      </c>
      <c r="I1030" s="52">
        <v>-1.65</v>
      </c>
      <c r="J1030" s="52">
        <v>0.01</v>
      </c>
      <c r="K1030" s="52">
        <v>0</v>
      </c>
      <c r="L1030" s="52">
        <f t="shared" si="288"/>
        <v>4.42</v>
      </c>
      <c r="M1030" s="113">
        <f t="shared" si="289"/>
        <v>2012.1666666666665</v>
      </c>
      <c r="N1030" s="52">
        <f t="shared" si="287"/>
        <v>17.606425221802098</v>
      </c>
      <c r="AA1030" s="52">
        <v>201202</v>
      </c>
      <c r="AB1030" s="52">
        <f t="shared" si="290"/>
        <v>4.42</v>
      </c>
      <c r="AC1030" s="52">
        <f t="shared" si="291"/>
        <v>4.57</v>
      </c>
      <c r="AD1030" s="52">
        <f t="shared" si="292"/>
        <v>5.29</v>
      </c>
      <c r="AE1030" s="52">
        <f t="shared" si="293"/>
        <v>3.58</v>
      </c>
      <c r="AF1030" s="52">
        <f t="shared" si="294"/>
        <v>2.87</v>
      </c>
      <c r="AH1030" s="52">
        <f t="shared" si="295"/>
        <v>0</v>
      </c>
      <c r="AI1030" s="52">
        <f t="shared" si="296"/>
        <v>0</v>
      </c>
      <c r="AJ1030" s="52">
        <f t="shared" si="297"/>
        <v>0</v>
      </c>
      <c r="AK1030" s="52">
        <f t="shared" si="298"/>
        <v>0</v>
      </c>
      <c r="AL1030" s="52">
        <f t="shared" si="299"/>
        <v>0</v>
      </c>
      <c r="AN1030" s="52">
        <f t="shared" si="300"/>
        <v>0</v>
      </c>
      <c r="AO1030" s="52">
        <f t="shared" si="301"/>
        <v>0</v>
      </c>
      <c r="AP1030" s="52">
        <f t="shared" si="302"/>
        <v>0</v>
      </c>
      <c r="AQ1030" s="52">
        <f t="shared" si="303"/>
        <v>0</v>
      </c>
      <c r="AR1030" s="52">
        <f t="shared" si="304"/>
        <v>0</v>
      </c>
    </row>
    <row r="1031" spans="1:44">
      <c r="A1031" s="52">
        <v>201203</v>
      </c>
      <c r="B1031" s="52">
        <v>2.56</v>
      </c>
      <c r="C1031" s="52">
        <v>2.84</v>
      </c>
      <c r="D1031" s="52">
        <v>2.82</v>
      </c>
      <c r="E1031" s="52">
        <v>3.98</v>
      </c>
      <c r="F1031" s="52">
        <v>1.46</v>
      </c>
      <c r="G1031" s="52">
        <v>3.6</v>
      </c>
      <c r="H1031" s="52">
        <v>3.11</v>
      </c>
      <c r="I1031" s="52">
        <v>-0.27</v>
      </c>
      <c r="J1031" s="52">
        <v>-0.06</v>
      </c>
      <c r="K1031" s="52">
        <v>0</v>
      </c>
      <c r="L1031" s="52">
        <f t="shared" si="288"/>
        <v>3.11</v>
      </c>
      <c r="M1031" s="113">
        <f t="shared" si="289"/>
        <v>2012.2499999999998</v>
      </c>
      <c r="N1031" s="52">
        <f t="shared" si="287"/>
        <v>17.8025623794084</v>
      </c>
      <c r="AA1031" s="52">
        <v>201203</v>
      </c>
      <c r="AB1031" s="52">
        <f t="shared" si="290"/>
        <v>3.11</v>
      </c>
      <c r="AC1031" s="52">
        <f t="shared" si="291"/>
        <v>3.98</v>
      </c>
      <c r="AD1031" s="52">
        <f t="shared" si="292"/>
        <v>3.6</v>
      </c>
      <c r="AE1031" s="52">
        <f t="shared" si="293"/>
        <v>2.56</v>
      </c>
      <c r="AF1031" s="52">
        <f t="shared" si="294"/>
        <v>2.82</v>
      </c>
      <c r="AH1031" s="52">
        <f t="shared" si="295"/>
        <v>0</v>
      </c>
      <c r="AI1031" s="52">
        <f t="shared" si="296"/>
        <v>0</v>
      </c>
      <c r="AJ1031" s="52">
        <f t="shared" si="297"/>
        <v>0</v>
      </c>
      <c r="AK1031" s="52">
        <f t="shared" si="298"/>
        <v>0</v>
      </c>
      <c r="AL1031" s="52">
        <f t="shared" si="299"/>
        <v>0</v>
      </c>
      <c r="AN1031" s="52">
        <f t="shared" si="300"/>
        <v>0</v>
      </c>
      <c r="AO1031" s="52">
        <f t="shared" si="301"/>
        <v>0</v>
      </c>
      <c r="AP1031" s="52">
        <f t="shared" si="302"/>
        <v>0</v>
      </c>
      <c r="AQ1031" s="52">
        <f t="shared" si="303"/>
        <v>0</v>
      </c>
      <c r="AR1031" s="52">
        <f t="shared" si="304"/>
        <v>0</v>
      </c>
    </row>
    <row r="1032" spans="1:44">
      <c r="A1032" s="52">
        <v>201204</v>
      </c>
      <c r="B1032" s="52">
        <v>-1.26</v>
      </c>
      <c r="C1032" s="52">
        <v>-2.09</v>
      </c>
      <c r="D1032" s="52">
        <v>-0.99</v>
      </c>
      <c r="E1032" s="52">
        <v>-0.56000000000000005</v>
      </c>
      <c r="F1032" s="52">
        <v>-0.66</v>
      </c>
      <c r="G1032" s="52">
        <v>-1.23</v>
      </c>
      <c r="H1032" s="52">
        <v>-0.85</v>
      </c>
      <c r="I1032" s="52">
        <v>-0.63</v>
      </c>
      <c r="J1032" s="52">
        <v>-0.2</v>
      </c>
      <c r="K1032" s="52">
        <v>0</v>
      </c>
      <c r="L1032" s="52">
        <f t="shared" si="288"/>
        <v>-0.85</v>
      </c>
      <c r="M1032" s="113">
        <f t="shared" si="289"/>
        <v>2012.333333333333</v>
      </c>
      <c r="N1032" s="52">
        <f t="shared" si="287"/>
        <v>17.690279816893792</v>
      </c>
      <c r="AA1032" s="52">
        <v>201204</v>
      </c>
      <c r="AB1032" s="52">
        <f t="shared" si="290"/>
        <v>-0.85</v>
      </c>
      <c r="AC1032" s="52">
        <f t="shared" si="291"/>
        <v>-0.56000000000000005</v>
      </c>
      <c r="AD1032" s="52">
        <f t="shared" si="292"/>
        <v>-1.23</v>
      </c>
      <c r="AE1032" s="52">
        <f t="shared" si="293"/>
        <v>-1.26</v>
      </c>
      <c r="AF1032" s="52">
        <f t="shared" si="294"/>
        <v>-0.99</v>
      </c>
      <c r="AH1032" s="52">
        <f t="shared" si="295"/>
        <v>0</v>
      </c>
      <c r="AI1032" s="52">
        <f t="shared" si="296"/>
        <v>0</v>
      </c>
      <c r="AJ1032" s="52">
        <f t="shared" si="297"/>
        <v>0</v>
      </c>
      <c r="AK1032" s="52">
        <f t="shared" si="298"/>
        <v>0</v>
      </c>
      <c r="AL1032" s="52">
        <f t="shared" si="299"/>
        <v>0</v>
      </c>
      <c r="AN1032" s="52">
        <f t="shared" si="300"/>
        <v>0</v>
      </c>
      <c r="AO1032" s="52">
        <f t="shared" si="301"/>
        <v>0</v>
      </c>
      <c r="AP1032" s="52">
        <f t="shared" si="302"/>
        <v>0</v>
      </c>
      <c r="AQ1032" s="52">
        <f t="shared" si="303"/>
        <v>0</v>
      </c>
      <c r="AR1032" s="52">
        <f t="shared" si="304"/>
        <v>0</v>
      </c>
    </row>
    <row r="1033" spans="1:44">
      <c r="A1033" s="52">
        <v>201205</v>
      </c>
      <c r="B1033" s="52">
        <v>-6.6</v>
      </c>
      <c r="C1033" s="52">
        <v>-6.47</v>
      </c>
      <c r="D1033" s="52">
        <v>-5.81</v>
      </c>
      <c r="E1033" s="52">
        <v>-5.89</v>
      </c>
      <c r="F1033" s="52">
        <v>-6.13</v>
      </c>
      <c r="G1033" s="52">
        <v>-6.52</v>
      </c>
      <c r="H1033" s="52">
        <v>-6.19</v>
      </c>
      <c r="I1033" s="52">
        <v>-0.11</v>
      </c>
      <c r="J1033" s="52">
        <v>0.08</v>
      </c>
      <c r="K1033" s="52">
        <v>0.01</v>
      </c>
      <c r="L1033" s="52">
        <f t="shared" si="288"/>
        <v>-6.1800000000000006</v>
      </c>
      <c r="M1033" s="113">
        <f t="shared" si="289"/>
        <v>2012.4166666666663</v>
      </c>
      <c r="N1033" s="52">
        <f t="shared" si="287"/>
        <v>18.838319747501124</v>
      </c>
      <c r="AA1033" s="52">
        <v>201205</v>
      </c>
      <c r="AB1033" s="52">
        <f t="shared" si="290"/>
        <v>-6.19</v>
      </c>
      <c r="AC1033" s="52">
        <f t="shared" si="291"/>
        <v>-5.8999999999999995</v>
      </c>
      <c r="AD1033" s="52">
        <f t="shared" si="292"/>
        <v>-6.5299999999999994</v>
      </c>
      <c r="AE1033" s="52">
        <f t="shared" si="293"/>
        <v>-6.6099999999999994</v>
      </c>
      <c r="AF1033" s="52">
        <f t="shared" si="294"/>
        <v>-5.8199999999999994</v>
      </c>
      <c r="AH1033" s="52">
        <f t="shared" si="295"/>
        <v>0</v>
      </c>
      <c r="AI1033" s="52">
        <f t="shared" si="296"/>
        <v>0</v>
      </c>
      <c r="AJ1033" s="52">
        <f t="shared" si="297"/>
        <v>0</v>
      </c>
      <c r="AK1033" s="52">
        <f t="shared" si="298"/>
        <v>0</v>
      </c>
      <c r="AL1033" s="52">
        <f t="shared" si="299"/>
        <v>0</v>
      </c>
      <c r="AN1033" s="52">
        <f t="shared" si="300"/>
        <v>0</v>
      </c>
      <c r="AO1033" s="52">
        <f t="shared" si="301"/>
        <v>0</v>
      </c>
      <c r="AP1033" s="52">
        <f t="shared" si="302"/>
        <v>0</v>
      </c>
      <c r="AQ1033" s="52">
        <f t="shared" si="303"/>
        <v>0</v>
      </c>
      <c r="AR1033" s="52">
        <f t="shared" si="304"/>
        <v>0</v>
      </c>
    </row>
    <row r="1034" spans="1:44">
      <c r="A1034" s="52">
        <v>201206</v>
      </c>
      <c r="B1034" s="52">
        <v>5.87</v>
      </c>
      <c r="C1034" s="52">
        <v>4.24</v>
      </c>
      <c r="D1034" s="52">
        <v>4.7699999999999996</v>
      </c>
      <c r="E1034" s="52">
        <v>3</v>
      </c>
      <c r="F1034" s="52">
        <v>4.2699999999999996</v>
      </c>
      <c r="G1034" s="52">
        <v>5.18</v>
      </c>
      <c r="H1034" s="52">
        <v>3.89</v>
      </c>
      <c r="I1034" s="52">
        <v>0.81</v>
      </c>
      <c r="J1034" s="52">
        <v>0.54</v>
      </c>
      <c r="K1034" s="52">
        <v>0</v>
      </c>
      <c r="L1034" s="52">
        <f t="shared" si="288"/>
        <v>3.89</v>
      </c>
      <c r="M1034" s="113">
        <f t="shared" si="289"/>
        <v>2012.4999999999995</v>
      </c>
      <c r="N1034" s="52">
        <f t="shared" si="287"/>
        <v>19.118211213395462</v>
      </c>
      <c r="AA1034" s="52">
        <v>201206</v>
      </c>
      <c r="AB1034" s="52">
        <f t="shared" si="290"/>
        <v>3.89</v>
      </c>
      <c r="AC1034" s="52">
        <f t="shared" si="291"/>
        <v>3</v>
      </c>
      <c r="AD1034" s="52">
        <f t="shared" si="292"/>
        <v>5.18</v>
      </c>
      <c r="AE1034" s="52">
        <f t="shared" si="293"/>
        <v>5.87</v>
      </c>
      <c r="AF1034" s="52">
        <f t="shared" si="294"/>
        <v>4.7699999999999996</v>
      </c>
      <c r="AH1034" s="52">
        <f t="shared" si="295"/>
        <v>0</v>
      </c>
      <c r="AI1034" s="52">
        <f t="shared" si="296"/>
        <v>0</v>
      </c>
      <c r="AJ1034" s="52">
        <f t="shared" si="297"/>
        <v>0</v>
      </c>
      <c r="AK1034" s="52">
        <f t="shared" si="298"/>
        <v>0</v>
      </c>
      <c r="AL1034" s="52">
        <f t="shared" si="299"/>
        <v>0</v>
      </c>
      <c r="AN1034" s="52">
        <f t="shared" si="300"/>
        <v>0</v>
      </c>
      <c r="AO1034" s="52">
        <f t="shared" si="301"/>
        <v>0</v>
      </c>
      <c r="AP1034" s="52">
        <f t="shared" si="302"/>
        <v>0</v>
      </c>
      <c r="AQ1034" s="52">
        <f t="shared" si="303"/>
        <v>0</v>
      </c>
      <c r="AR1034" s="52">
        <f t="shared" si="304"/>
        <v>0</v>
      </c>
    </row>
    <row r="1035" spans="1:44">
      <c r="A1035" s="52">
        <v>201207</v>
      </c>
      <c r="B1035" s="52">
        <v>-2.96</v>
      </c>
      <c r="C1035" s="52">
        <v>-1.1299999999999999</v>
      </c>
      <c r="D1035" s="52">
        <v>-1.44</v>
      </c>
      <c r="E1035" s="52">
        <v>1.27</v>
      </c>
      <c r="F1035" s="52">
        <v>1.25</v>
      </c>
      <c r="G1035" s="52">
        <v>-0.23</v>
      </c>
      <c r="H1035" s="52">
        <v>0.79</v>
      </c>
      <c r="I1035" s="52">
        <v>-2.6</v>
      </c>
      <c r="J1035" s="52">
        <v>0.01</v>
      </c>
      <c r="K1035" s="52">
        <v>0</v>
      </c>
      <c r="L1035" s="52">
        <f t="shared" si="288"/>
        <v>0.79</v>
      </c>
      <c r="M1035" s="113">
        <f t="shared" si="289"/>
        <v>2012.5833333333328</v>
      </c>
      <c r="N1035" s="52">
        <f t="shared" si="287"/>
        <v>18.872557036366562</v>
      </c>
      <c r="AA1035" s="52">
        <v>201207</v>
      </c>
      <c r="AB1035" s="52">
        <f t="shared" si="290"/>
        <v>0.79</v>
      </c>
      <c r="AC1035" s="52">
        <f t="shared" si="291"/>
        <v>1.27</v>
      </c>
      <c r="AD1035" s="52">
        <f t="shared" si="292"/>
        <v>-0.23</v>
      </c>
      <c r="AE1035" s="52">
        <f t="shared" si="293"/>
        <v>-2.96</v>
      </c>
      <c r="AF1035" s="52">
        <f t="shared" si="294"/>
        <v>-1.44</v>
      </c>
      <c r="AH1035" s="52">
        <f t="shared" si="295"/>
        <v>0</v>
      </c>
      <c r="AI1035" s="52">
        <f t="shared" si="296"/>
        <v>0</v>
      </c>
      <c r="AJ1035" s="52">
        <f t="shared" si="297"/>
        <v>0</v>
      </c>
      <c r="AK1035" s="52">
        <f t="shared" si="298"/>
        <v>0</v>
      </c>
      <c r="AL1035" s="52">
        <f t="shared" si="299"/>
        <v>0</v>
      </c>
      <c r="AN1035" s="52">
        <f t="shared" si="300"/>
        <v>0</v>
      </c>
      <c r="AO1035" s="52">
        <f t="shared" si="301"/>
        <v>0</v>
      </c>
      <c r="AP1035" s="52">
        <f t="shared" si="302"/>
        <v>0</v>
      </c>
      <c r="AQ1035" s="52">
        <f t="shared" si="303"/>
        <v>0</v>
      </c>
      <c r="AR1035" s="52">
        <f t="shared" si="304"/>
        <v>0</v>
      </c>
    </row>
    <row r="1036" spans="1:44">
      <c r="A1036" s="52">
        <v>201208</v>
      </c>
      <c r="B1036" s="52">
        <v>3.23</v>
      </c>
      <c r="C1036" s="52">
        <v>3.34</v>
      </c>
      <c r="D1036" s="52">
        <v>3.55</v>
      </c>
      <c r="E1036" s="52">
        <v>2.71</v>
      </c>
      <c r="F1036" s="52">
        <v>1.76</v>
      </c>
      <c r="G1036" s="52">
        <v>3.58</v>
      </c>
      <c r="H1036" s="52">
        <v>2.5499999999999998</v>
      </c>
      <c r="I1036" s="52">
        <v>0.69</v>
      </c>
      <c r="J1036" s="52">
        <v>0.6</v>
      </c>
      <c r="K1036" s="52">
        <v>0.01</v>
      </c>
      <c r="L1036" s="52">
        <f t="shared" si="288"/>
        <v>2.5599999999999996</v>
      </c>
      <c r="M1036" s="113">
        <f t="shared" si="289"/>
        <v>2012.6666666666661</v>
      </c>
      <c r="N1036" s="52">
        <f t="shared" si="287"/>
        <v>17.44632990839985</v>
      </c>
      <c r="AA1036" s="52">
        <v>201208</v>
      </c>
      <c r="AB1036" s="52">
        <f t="shared" si="290"/>
        <v>2.5499999999999998</v>
      </c>
      <c r="AC1036" s="52">
        <f t="shared" si="291"/>
        <v>2.7</v>
      </c>
      <c r="AD1036" s="52">
        <f t="shared" si="292"/>
        <v>3.5700000000000003</v>
      </c>
      <c r="AE1036" s="52">
        <f t="shared" si="293"/>
        <v>3.22</v>
      </c>
      <c r="AF1036" s="52">
        <f t="shared" si="294"/>
        <v>3.54</v>
      </c>
      <c r="AH1036" s="52">
        <f t="shared" si="295"/>
        <v>0</v>
      </c>
      <c r="AI1036" s="52">
        <f t="shared" si="296"/>
        <v>0</v>
      </c>
      <c r="AJ1036" s="52">
        <f t="shared" si="297"/>
        <v>0</v>
      </c>
      <c r="AK1036" s="52">
        <f t="shared" si="298"/>
        <v>0</v>
      </c>
      <c r="AL1036" s="52">
        <f t="shared" si="299"/>
        <v>0</v>
      </c>
      <c r="AN1036" s="52">
        <f t="shared" si="300"/>
        <v>0</v>
      </c>
      <c r="AO1036" s="52">
        <f t="shared" si="301"/>
        <v>0</v>
      </c>
      <c r="AP1036" s="52">
        <f t="shared" si="302"/>
        <v>0</v>
      </c>
      <c r="AQ1036" s="52">
        <f t="shared" si="303"/>
        <v>0</v>
      </c>
      <c r="AR1036" s="52">
        <f t="shared" si="304"/>
        <v>0</v>
      </c>
    </row>
    <row r="1037" spans="1:44">
      <c r="A1037" s="52">
        <v>201209</v>
      </c>
      <c r="B1037" s="52">
        <v>3.25</v>
      </c>
      <c r="C1037" s="52">
        <v>3.59</v>
      </c>
      <c r="D1037" s="52">
        <v>3.86</v>
      </c>
      <c r="E1037" s="52">
        <v>1.7</v>
      </c>
      <c r="F1037" s="52">
        <v>3.29</v>
      </c>
      <c r="G1037" s="52">
        <v>4.21</v>
      </c>
      <c r="H1037" s="52">
        <v>2.73</v>
      </c>
      <c r="I1037" s="52">
        <v>0.5</v>
      </c>
      <c r="J1037" s="52">
        <v>1.56</v>
      </c>
      <c r="K1037" s="52">
        <v>0.01</v>
      </c>
      <c r="L1037" s="52">
        <f t="shared" si="288"/>
        <v>2.7399999999999998</v>
      </c>
      <c r="M1037" s="113">
        <f t="shared" si="289"/>
        <v>2012.7499999999993</v>
      </c>
      <c r="N1037" s="52">
        <f t="shared" si="287"/>
        <v>14.425609487675349</v>
      </c>
      <c r="AA1037" s="52">
        <v>201209</v>
      </c>
      <c r="AB1037" s="52">
        <f t="shared" si="290"/>
        <v>2.73</v>
      </c>
      <c r="AC1037" s="52">
        <f t="shared" si="291"/>
        <v>1.69</v>
      </c>
      <c r="AD1037" s="52">
        <f t="shared" si="292"/>
        <v>4.2</v>
      </c>
      <c r="AE1037" s="52">
        <f t="shared" si="293"/>
        <v>3.24</v>
      </c>
      <c r="AF1037" s="52">
        <f t="shared" si="294"/>
        <v>3.85</v>
      </c>
      <c r="AH1037" s="52">
        <f t="shared" si="295"/>
        <v>0</v>
      </c>
      <c r="AI1037" s="52">
        <f t="shared" si="296"/>
        <v>0</v>
      </c>
      <c r="AJ1037" s="52">
        <f t="shared" si="297"/>
        <v>0</v>
      </c>
      <c r="AK1037" s="52">
        <f t="shared" si="298"/>
        <v>0</v>
      </c>
      <c r="AL1037" s="52">
        <f t="shared" si="299"/>
        <v>0</v>
      </c>
      <c r="AN1037" s="52">
        <f t="shared" si="300"/>
        <v>0</v>
      </c>
      <c r="AO1037" s="52">
        <f t="shared" si="301"/>
        <v>0</v>
      </c>
      <c r="AP1037" s="52">
        <f t="shared" si="302"/>
        <v>0</v>
      </c>
      <c r="AQ1037" s="52">
        <f t="shared" si="303"/>
        <v>0</v>
      </c>
      <c r="AR1037" s="52">
        <f t="shared" si="304"/>
        <v>0</v>
      </c>
    </row>
    <row r="1038" spans="1:44">
      <c r="A1038" s="52">
        <v>201210</v>
      </c>
      <c r="B1038" s="52">
        <v>-3.85</v>
      </c>
      <c r="C1038" s="52">
        <v>-1.27</v>
      </c>
      <c r="D1038" s="52">
        <v>-0.45</v>
      </c>
      <c r="E1038" s="52">
        <v>-2.89</v>
      </c>
      <c r="F1038" s="52">
        <v>-1.51</v>
      </c>
      <c r="G1038" s="52">
        <v>2.04</v>
      </c>
      <c r="H1038" s="52">
        <v>-1.76</v>
      </c>
      <c r="I1038" s="52">
        <v>-1.07</v>
      </c>
      <c r="J1038" s="52">
        <v>4.16</v>
      </c>
      <c r="K1038" s="52">
        <v>0.01</v>
      </c>
      <c r="L1038" s="52">
        <f t="shared" si="288"/>
        <v>-1.75</v>
      </c>
      <c r="M1038" s="113">
        <f t="shared" si="289"/>
        <v>2012.8333333333326</v>
      </c>
      <c r="N1038" s="52">
        <f t="shared" si="287"/>
        <v>10.973429065453763</v>
      </c>
      <c r="AA1038" s="52">
        <v>201210</v>
      </c>
      <c r="AB1038" s="52">
        <f t="shared" si="290"/>
        <v>-1.76</v>
      </c>
      <c r="AC1038" s="52">
        <f t="shared" si="291"/>
        <v>-2.9</v>
      </c>
      <c r="AD1038" s="52">
        <f t="shared" si="292"/>
        <v>2.0300000000000002</v>
      </c>
      <c r="AE1038" s="52">
        <f t="shared" si="293"/>
        <v>-3.86</v>
      </c>
      <c r="AF1038" s="52">
        <f t="shared" si="294"/>
        <v>-0.46</v>
      </c>
      <c r="AH1038" s="52">
        <f t="shared" si="295"/>
        <v>0</v>
      </c>
      <c r="AI1038" s="52">
        <f t="shared" si="296"/>
        <v>0</v>
      </c>
      <c r="AJ1038" s="52">
        <f t="shared" si="297"/>
        <v>0</v>
      </c>
      <c r="AK1038" s="52">
        <f t="shared" si="298"/>
        <v>0</v>
      </c>
      <c r="AL1038" s="52">
        <f t="shared" si="299"/>
        <v>0</v>
      </c>
      <c r="AN1038" s="52">
        <f t="shared" si="300"/>
        <v>0</v>
      </c>
      <c r="AO1038" s="52">
        <f t="shared" si="301"/>
        <v>0</v>
      </c>
      <c r="AP1038" s="52">
        <f t="shared" si="302"/>
        <v>0</v>
      </c>
      <c r="AQ1038" s="52">
        <f t="shared" si="303"/>
        <v>0</v>
      </c>
      <c r="AR1038" s="52">
        <f t="shared" si="304"/>
        <v>0</v>
      </c>
    </row>
    <row r="1039" spans="1:44">
      <c r="A1039" s="52">
        <v>201211</v>
      </c>
      <c r="B1039" s="52">
        <v>0.76</v>
      </c>
      <c r="C1039" s="52">
        <v>0.84</v>
      </c>
      <c r="D1039" s="52">
        <v>1.07</v>
      </c>
      <c r="E1039" s="52">
        <v>1.59</v>
      </c>
      <c r="F1039" s="52">
        <v>0.01</v>
      </c>
      <c r="G1039" s="52">
        <v>-0.97</v>
      </c>
      <c r="H1039" s="52">
        <v>0.78</v>
      </c>
      <c r="I1039" s="52">
        <v>0.68</v>
      </c>
      <c r="J1039" s="52">
        <v>-1.1200000000000001</v>
      </c>
      <c r="K1039" s="52">
        <v>0.01</v>
      </c>
      <c r="L1039" s="52">
        <f t="shared" si="288"/>
        <v>0.79</v>
      </c>
      <c r="M1039" s="113">
        <f t="shared" si="289"/>
        <v>2012.9166666666658</v>
      </c>
      <c r="N1039" s="52">
        <f t="shared" si="287"/>
        <v>10.869933511547094</v>
      </c>
      <c r="AA1039" s="52">
        <v>201211</v>
      </c>
      <c r="AB1039" s="52">
        <f t="shared" si="290"/>
        <v>0.78</v>
      </c>
      <c r="AC1039" s="52">
        <f t="shared" si="291"/>
        <v>1.58</v>
      </c>
      <c r="AD1039" s="52">
        <f t="shared" si="292"/>
        <v>-0.98</v>
      </c>
      <c r="AE1039" s="52">
        <f t="shared" si="293"/>
        <v>0.75</v>
      </c>
      <c r="AF1039" s="52">
        <f t="shared" si="294"/>
        <v>1.06</v>
      </c>
      <c r="AH1039" s="52">
        <f t="shared" si="295"/>
        <v>0</v>
      </c>
      <c r="AI1039" s="52">
        <f t="shared" si="296"/>
        <v>0</v>
      </c>
      <c r="AJ1039" s="52">
        <f t="shared" si="297"/>
        <v>0</v>
      </c>
      <c r="AK1039" s="52">
        <f t="shared" si="298"/>
        <v>0</v>
      </c>
      <c r="AL1039" s="52">
        <f t="shared" si="299"/>
        <v>0</v>
      </c>
      <c r="AN1039" s="52">
        <f t="shared" si="300"/>
        <v>0</v>
      </c>
      <c r="AO1039" s="52">
        <f t="shared" si="301"/>
        <v>0</v>
      </c>
      <c r="AP1039" s="52">
        <f t="shared" si="302"/>
        <v>0</v>
      </c>
      <c r="AQ1039" s="52">
        <f t="shared" si="303"/>
        <v>0</v>
      </c>
      <c r="AR1039" s="52">
        <f t="shared" si="304"/>
        <v>0</v>
      </c>
    </row>
    <row r="1040" spans="1:44">
      <c r="A1040" s="52">
        <v>201212</v>
      </c>
      <c r="B1040" s="52">
        <v>2.5099999999999998</v>
      </c>
      <c r="C1040" s="52">
        <v>3.78</v>
      </c>
      <c r="D1040" s="52">
        <v>4.22</v>
      </c>
      <c r="E1040" s="52">
        <v>-0.14000000000000001</v>
      </c>
      <c r="F1040" s="52">
        <v>1.1499999999999999</v>
      </c>
      <c r="G1040" s="52">
        <v>4.67</v>
      </c>
      <c r="H1040" s="52">
        <v>1.18</v>
      </c>
      <c r="I1040" s="52">
        <v>1.61</v>
      </c>
      <c r="J1040" s="52">
        <v>3.26</v>
      </c>
      <c r="K1040" s="52">
        <v>0.01</v>
      </c>
      <c r="L1040" s="52">
        <f t="shared" si="288"/>
        <v>1.19</v>
      </c>
      <c r="M1040" s="113">
        <f t="shared" si="289"/>
        <v>2012.9999999999991</v>
      </c>
      <c r="N1040" s="52">
        <f t="shared" si="287"/>
        <v>10.85535142431854</v>
      </c>
      <c r="AA1040" s="52">
        <v>201212</v>
      </c>
      <c r="AB1040" s="52">
        <f t="shared" si="290"/>
        <v>1.18</v>
      </c>
      <c r="AC1040" s="52">
        <f t="shared" si="291"/>
        <v>-0.15000000000000002</v>
      </c>
      <c r="AD1040" s="52">
        <f t="shared" si="292"/>
        <v>4.66</v>
      </c>
      <c r="AE1040" s="52">
        <f t="shared" si="293"/>
        <v>2.5</v>
      </c>
      <c r="AF1040" s="52">
        <f t="shared" si="294"/>
        <v>4.21</v>
      </c>
      <c r="AH1040" s="52">
        <f t="shared" si="295"/>
        <v>0</v>
      </c>
      <c r="AI1040" s="52">
        <f t="shared" si="296"/>
        <v>0</v>
      </c>
      <c r="AJ1040" s="52">
        <f t="shared" si="297"/>
        <v>0</v>
      </c>
      <c r="AK1040" s="52">
        <f t="shared" si="298"/>
        <v>0</v>
      </c>
      <c r="AL1040" s="52">
        <f t="shared" si="299"/>
        <v>0</v>
      </c>
      <c r="AN1040" s="52">
        <f t="shared" si="300"/>
        <v>0</v>
      </c>
      <c r="AO1040" s="52">
        <f t="shared" si="301"/>
        <v>0</v>
      </c>
      <c r="AP1040" s="52">
        <f t="shared" si="302"/>
        <v>0</v>
      </c>
      <c r="AQ1040" s="52">
        <f t="shared" si="303"/>
        <v>0</v>
      </c>
      <c r="AR1040" s="52">
        <f t="shared" si="304"/>
        <v>0</v>
      </c>
    </row>
    <row r="1041" spans="1:44">
      <c r="A1041" s="52">
        <v>201301</v>
      </c>
      <c r="B1041" s="52">
        <v>6.58</v>
      </c>
      <c r="C1041" s="52">
        <v>6.14</v>
      </c>
      <c r="D1041" s="52">
        <v>6.46</v>
      </c>
      <c r="E1041" s="52">
        <v>4.59</v>
      </c>
      <c r="F1041" s="52">
        <v>5.7</v>
      </c>
      <c r="G1041" s="52">
        <v>7.39</v>
      </c>
      <c r="H1041" s="52">
        <v>5.57</v>
      </c>
      <c r="I1041" s="52">
        <v>0.5</v>
      </c>
      <c r="J1041" s="52">
        <v>1.34</v>
      </c>
      <c r="K1041" s="52">
        <v>0</v>
      </c>
      <c r="L1041" s="52">
        <f t="shared" si="288"/>
        <v>5.57</v>
      </c>
      <c r="M1041" s="113">
        <f t="shared" si="289"/>
        <v>2013.0833333333333</v>
      </c>
      <c r="N1041" s="52">
        <f t="shared" si="287"/>
        <v>11.061380811388126</v>
      </c>
      <c r="AA1041" s="52">
        <v>201301</v>
      </c>
      <c r="AB1041" s="52">
        <f t="shared" si="290"/>
        <v>5.57</v>
      </c>
      <c r="AC1041" s="52">
        <f t="shared" si="291"/>
        <v>4.59</v>
      </c>
      <c r="AD1041" s="52">
        <f t="shared" si="292"/>
        <v>7.39</v>
      </c>
      <c r="AE1041" s="52">
        <f t="shared" si="293"/>
        <v>6.58</v>
      </c>
      <c r="AF1041" s="52">
        <f t="shared" si="294"/>
        <v>6.46</v>
      </c>
      <c r="AH1041" s="52">
        <f t="shared" si="295"/>
        <v>0</v>
      </c>
      <c r="AI1041" s="52">
        <f t="shared" si="296"/>
        <v>0</v>
      </c>
      <c r="AJ1041" s="52">
        <f t="shared" si="297"/>
        <v>0</v>
      </c>
      <c r="AK1041" s="52">
        <f t="shared" si="298"/>
        <v>0</v>
      </c>
      <c r="AL1041" s="52">
        <f t="shared" si="299"/>
        <v>0</v>
      </c>
      <c r="AN1041" s="52">
        <f t="shared" si="300"/>
        <v>0</v>
      </c>
      <c r="AO1041" s="52">
        <f t="shared" si="301"/>
        <v>0</v>
      </c>
      <c r="AP1041" s="52">
        <f t="shared" si="302"/>
        <v>0</v>
      </c>
      <c r="AQ1041" s="52">
        <f t="shared" si="303"/>
        <v>0</v>
      </c>
      <c r="AR1041" s="52">
        <f t="shared" si="304"/>
        <v>0</v>
      </c>
    </row>
    <row r="1042" spans="1:44">
      <c r="A1042" s="52">
        <v>201302</v>
      </c>
      <c r="B1042" s="52">
        <v>1.0900000000000001</v>
      </c>
      <c r="C1042" s="52">
        <v>0.57999999999999996</v>
      </c>
      <c r="D1042" s="52">
        <v>1.4</v>
      </c>
      <c r="E1042" s="52">
        <v>1.2</v>
      </c>
      <c r="F1042" s="52">
        <v>1.61</v>
      </c>
      <c r="G1042" s="52">
        <v>1.45</v>
      </c>
      <c r="H1042" s="52">
        <v>1.29</v>
      </c>
      <c r="I1042" s="52">
        <v>-0.4</v>
      </c>
      <c r="J1042" s="52">
        <v>0.28000000000000003</v>
      </c>
      <c r="K1042" s="52">
        <v>0</v>
      </c>
      <c r="L1042" s="52">
        <f t="shared" si="288"/>
        <v>1.29</v>
      </c>
      <c r="M1042" s="113">
        <f t="shared" si="289"/>
        <v>2013.1666666666665</v>
      </c>
      <c r="N1042" s="52">
        <f t="shared" si="287"/>
        <v>10.545004418292965</v>
      </c>
      <c r="AA1042" s="52">
        <v>201302</v>
      </c>
      <c r="AB1042" s="52">
        <f t="shared" si="290"/>
        <v>1.29</v>
      </c>
      <c r="AC1042" s="52">
        <f t="shared" si="291"/>
        <v>1.2</v>
      </c>
      <c r="AD1042" s="52">
        <f t="shared" si="292"/>
        <v>1.45</v>
      </c>
      <c r="AE1042" s="52">
        <f t="shared" si="293"/>
        <v>1.0900000000000001</v>
      </c>
      <c r="AF1042" s="52">
        <f t="shared" si="294"/>
        <v>1.4</v>
      </c>
      <c r="AH1042" s="52">
        <f t="shared" si="295"/>
        <v>0</v>
      </c>
      <c r="AI1042" s="52">
        <f t="shared" si="296"/>
        <v>0</v>
      </c>
      <c r="AJ1042" s="52">
        <f t="shared" si="297"/>
        <v>0</v>
      </c>
      <c r="AK1042" s="52">
        <f t="shared" si="298"/>
        <v>0</v>
      </c>
      <c r="AL1042" s="52">
        <f t="shared" si="299"/>
        <v>0</v>
      </c>
      <c r="AN1042" s="52">
        <f t="shared" si="300"/>
        <v>0</v>
      </c>
      <c r="AO1042" s="52">
        <f t="shared" si="301"/>
        <v>0</v>
      </c>
      <c r="AP1042" s="52">
        <f t="shared" si="302"/>
        <v>0</v>
      </c>
      <c r="AQ1042" s="52">
        <f t="shared" si="303"/>
        <v>0</v>
      </c>
      <c r="AR1042" s="52">
        <f t="shared" si="304"/>
        <v>0</v>
      </c>
    </row>
    <row r="1043" spans="1:44">
      <c r="A1043" s="52">
        <v>201303</v>
      </c>
      <c r="B1043" s="52">
        <v>5.34</v>
      </c>
      <c r="C1043" s="52">
        <v>4.3499999999999996</v>
      </c>
      <c r="D1043" s="52">
        <v>4.8600000000000003</v>
      </c>
      <c r="E1043" s="52">
        <v>3.71</v>
      </c>
      <c r="F1043" s="52">
        <v>4.1399999999999997</v>
      </c>
      <c r="G1043" s="52">
        <v>4.05</v>
      </c>
      <c r="H1043" s="52">
        <v>4.03</v>
      </c>
      <c r="I1043" s="52">
        <v>0.88</v>
      </c>
      <c r="J1043" s="52">
        <v>-7.0000000000000007E-2</v>
      </c>
      <c r="K1043" s="52">
        <v>0</v>
      </c>
      <c r="L1043" s="52">
        <f t="shared" si="288"/>
        <v>4.03</v>
      </c>
      <c r="M1043" s="113">
        <f t="shared" si="289"/>
        <v>2013.2499999999998</v>
      </c>
      <c r="N1043" s="52">
        <f t="shared" si="287"/>
        <v>10.774810270424085</v>
      </c>
      <c r="AA1043" s="52">
        <v>201303</v>
      </c>
      <c r="AB1043" s="52">
        <f t="shared" si="290"/>
        <v>4.03</v>
      </c>
      <c r="AC1043" s="52">
        <f t="shared" si="291"/>
        <v>3.71</v>
      </c>
      <c r="AD1043" s="52">
        <f t="shared" si="292"/>
        <v>4.05</v>
      </c>
      <c r="AE1043" s="52">
        <f t="shared" si="293"/>
        <v>5.34</v>
      </c>
      <c r="AF1043" s="52">
        <f t="shared" si="294"/>
        <v>4.8600000000000003</v>
      </c>
      <c r="AH1043" s="52">
        <f t="shared" si="295"/>
        <v>0</v>
      </c>
      <c r="AI1043" s="52">
        <f t="shared" si="296"/>
        <v>0</v>
      </c>
      <c r="AJ1043" s="52">
        <f t="shared" si="297"/>
        <v>0</v>
      </c>
      <c r="AK1043" s="52">
        <f t="shared" si="298"/>
        <v>0</v>
      </c>
      <c r="AL1043" s="52">
        <f t="shared" si="299"/>
        <v>0</v>
      </c>
      <c r="AN1043" s="52">
        <f t="shared" si="300"/>
        <v>0</v>
      </c>
      <c r="AO1043" s="52">
        <f t="shared" si="301"/>
        <v>0</v>
      </c>
      <c r="AP1043" s="52">
        <f t="shared" si="302"/>
        <v>0</v>
      </c>
      <c r="AQ1043" s="52">
        <f t="shared" si="303"/>
        <v>0</v>
      </c>
      <c r="AR1043" s="52">
        <f t="shared" si="304"/>
        <v>0</v>
      </c>
    </row>
    <row r="1044" spans="1:44">
      <c r="A1044" s="52">
        <v>201304</v>
      </c>
      <c r="B1044" s="52">
        <v>-0.77</v>
      </c>
      <c r="C1044" s="52">
        <v>-0.65</v>
      </c>
      <c r="D1044" s="52">
        <v>-0.36</v>
      </c>
      <c r="E1044" s="52">
        <v>1.82</v>
      </c>
      <c r="F1044" s="52">
        <v>1.47</v>
      </c>
      <c r="G1044" s="52">
        <v>2.12</v>
      </c>
      <c r="H1044" s="52">
        <v>1.56</v>
      </c>
      <c r="I1044" s="52">
        <v>-2.4</v>
      </c>
      <c r="J1044" s="52">
        <v>0.35</v>
      </c>
      <c r="K1044" s="52">
        <v>0</v>
      </c>
      <c r="L1044" s="52">
        <f t="shared" si="288"/>
        <v>1.56</v>
      </c>
      <c r="M1044" s="113">
        <f t="shared" si="289"/>
        <v>2013.333333333333</v>
      </c>
      <c r="N1044" s="52">
        <f t="shared" ref="N1044:N1107" si="305">_xlfn.STDEV.S(H1033:H1044)*SQRT(12)</f>
        <v>10.54970400274124</v>
      </c>
      <c r="AA1044" s="52">
        <v>201304</v>
      </c>
      <c r="AB1044" s="52">
        <f t="shared" si="290"/>
        <v>1.56</v>
      </c>
      <c r="AC1044" s="52">
        <f t="shared" si="291"/>
        <v>1.82</v>
      </c>
      <c r="AD1044" s="52">
        <f t="shared" si="292"/>
        <v>2.12</v>
      </c>
      <c r="AE1044" s="52">
        <f t="shared" si="293"/>
        <v>-0.77</v>
      </c>
      <c r="AF1044" s="52">
        <f t="shared" si="294"/>
        <v>-0.36</v>
      </c>
      <c r="AH1044" s="52">
        <f t="shared" si="295"/>
        <v>0</v>
      </c>
      <c r="AI1044" s="52">
        <f t="shared" si="296"/>
        <v>0</v>
      </c>
      <c r="AJ1044" s="52">
        <f t="shared" si="297"/>
        <v>0</v>
      </c>
      <c r="AK1044" s="52">
        <f t="shared" si="298"/>
        <v>0</v>
      </c>
      <c r="AL1044" s="52">
        <f t="shared" si="299"/>
        <v>0</v>
      </c>
      <c r="AN1044" s="52">
        <f t="shared" si="300"/>
        <v>0</v>
      </c>
      <c r="AO1044" s="52">
        <f t="shared" si="301"/>
        <v>0</v>
      </c>
      <c r="AP1044" s="52">
        <f t="shared" si="302"/>
        <v>0</v>
      </c>
      <c r="AQ1044" s="52">
        <f t="shared" si="303"/>
        <v>0</v>
      </c>
      <c r="AR1044" s="52">
        <f t="shared" si="304"/>
        <v>0</v>
      </c>
    </row>
    <row r="1045" spans="1:44">
      <c r="A1045" s="52">
        <v>201305</v>
      </c>
      <c r="B1045" s="52">
        <v>5.25</v>
      </c>
      <c r="C1045" s="52">
        <v>5.38</v>
      </c>
      <c r="D1045" s="52">
        <v>4.7300000000000004</v>
      </c>
      <c r="E1045" s="52">
        <v>2.1</v>
      </c>
      <c r="F1045" s="52">
        <v>2</v>
      </c>
      <c r="G1045" s="52">
        <v>5.28</v>
      </c>
      <c r="H1045" s="52">
        <v>2.8</v>
      </c>
      <c r="I1045" s="52">
        <v>2</v>
      </c>
      <c r="J1045" s="52">
        <v>1.33</v>
      </c>
      <c r="K1045" s="52">
        <v>0</v>
      </c>
      <c r="L1045" s="52">
        <f t="shared" si="288"/>
        <v>2.8</v>
      </c>
      <c r="M1045" s="113">
        <f t="shared" si="289"/>
        <v>2013.4166666666663</v>
      </c>
      <c r="N1045" s="52">
        <f t="shared" si="305"/>
        <v>6.6229209430720077</v>
      </c>
      <c r="AA1045" s="52">
        <v>201305</v>
      </c>
      <c r="AB1045" s="52">
        <f t="shared" si="290"/>
        <v>2.8</v>
      </c>
      <c r="AC1045" s="52">
        <f t="shared" si="291"/>
        <v>2.1</v>
      </c>
      <c r="AD1045" s="52">
        <f t="shared" si="292"/>
        <v>5.28</v>
      </c>
      <c r="AE1045" s="52">
        <f t="shared" si="293"/>
        <v>5.25</v>
      </c>
      <c r="AF1045" s="52">
        <f t="shared" si="294"/>
        <v>4.7300000000000004</v>
      </c>
      <c r="AH1045" s="52">
        <f t="shared" si="295"/>
        <v>0</v>
      </c>
      <c r="AI1045" s="52">
        <f t="shared" si="296"/>
        <v>0</v>
      </c>
      <c r="AJ1045" s="52">
        <f t="shared" si="297"/>
        <v>0</v>
      </c>
      <c r="AK1045" s="52">
        <f t="shared" si="298"/>
        <v>0</v>
      </c>
      <c r="AL1045" s="52">
        <f t="shared" si="299"/>
        <v>0</v>
      </c>
      <c r="AN1045" s="52">
        <f t="shared" si="300"/>
        <v>0</v>
      </c>
      <c r="AO1045" s="52">
        <f t="shared" si="301"/>
        <v>0</v>
      </c>
      <c r="AP1045" s="52">
        <f t="shared" si="302"/>
        <v>0</v>
      </c>
      <c r="AQ1045" s="52">
        <f t="shared" si="303"/>
        <v>0</v>
      </c>
      <c r="AR1045" s="52">
        <f t="shared" si="304"/>
        <v>0</v>
      </c>
    </row>
    <row r="1046" spans="1:44">
      <c r="A1046" s="52">
        <v>201306</v>
      </c>
      <c r="B1046" s="52">
        <v>0.51</v>
      </c>
      <c r="C1046" s="52">
        <v>-0.43</v>
      </c>
      <c r="D1046" s="52">
        <v>-0.52</v>
      </c>
      <c r="E1046" s="52">
        <v>-2.0499999999999998</v>
      </c>
      <c r="F1046" s="52">
        <v>-0.08</v>
      </c>
      <c r="G1046" s="52">
        <v>-1.82</v>
      </c>
      <c r="H1046" s="52">
        <v>-1.2</v>
      </c>
      <c r="I1046" s="52">
        <v>1.18</v>
      </c>
      <c r="J1046" s="52">
        <v>-0.4</v>
      </c>
      <c r="K1046" s="52">
        <v>0</v>
      </c>
      <c r="L1046" s="52">
        <f t="shared" si="288"/>
        <v>-1.2</v>
      </c>
      <c r="M1046" s="113">
        <f t="shared" si="289"/>
        <v>2013.4999999999995</v>
      </c>
      <c r="N1046" s="52">
        <f t="shared" si="305"/>
        <v>7.0772002682108432</v>
      </c>
      <c r="AA1046" s="52">
        <v>201306</v>
      </c>
      <c r="AB1046" s="52">
        <f t="shared" si="290"/>
        <v>-1.2</v>
      </c>
      <c r="AC1046" s="52">
        <f t="shared" si="291"/>
        <v>-2.0499999999999998</v>
      </c>
      <c r="AD1046" s="52">
        <f t="shared" si="292"/>
        <v>-1.82</v>
      </c>
      <c r="AE1046" s="52">
        <f t="shared" si="293"/>
        <v>0.51</v>
      </c>
      <c r="AF1046" s="52">
        <f t="shared" si="294"/>
        <v>-0.52</v>
      </c>
      <c r="AH1046" s="52">
        <f t="shared" si="295"/>
        <v>0</v>
      </c>
      <c r="AI1046" s="52">
        <f t="shared" si="296"/>
        <v>0</v>
      </c>
      <c r="AJ1046" s="52">
        <f t="shared" si="297"/>
        <v>0</v>
      </c>
      <c r="AK1046" s="52">
        <f t="shared" si="298"/>
        <v>0</v>
      </c>
      <c r="AL1046" s="52">
        <f t="shared" si="299"/>
        <v>0</v>
      </c>
      <c r="AN1046" s="52">
        <f t="shared" si="300"/>
        <v>0</v>
      </c>
      <c r="AO1046" s="52">
        <f t="shared" si="301"/>
        <v>0</v>
      </c>
      <c r="AP1046" s="52">
        <f t="shared" si="302"/>
        <v>0</v>
      </c>
      <c r="AQ1046" s="52">
        <f t="shared" si="303"/>
        <v>0</v>
      </c>
      <c r="AR1046" s="52">
        <f t="shared" si="304"/>
        <v>0</v>
      </c>
    </row>
    <row r="1047" spans="1:44">
      <c r="A1047" s="52">
        <v>201307</v>
      </c>
      <c r="B1047" s="52">
        <v>7.39</v>
      </c>
      <c r="C1047" s="52">
        <v>7.1</v>
      </c>
      <c r="D1047" s="52">
        <v>7.97</v>
      </c>
      <c r="E1047" s="52">
        <v>5.54</v>
      </c>
      <c r="F1047" s="52">
        <v>4.8899999999999997</v>
      </c>
      <c r="G1047" s="52">
        <v>6.38</v>
      </c>
      <c r="H1047" s="52">
        <v>5.65</v>
      </c>
      <c r="I1047" s="52">
        <v>1.88</v>
      </c>
      <c r="J1047" s="52">
        <v>0.71</v>
      </c>
      <c r="K1047" s="52">
        <v>0</v>
      </c>
      <c r="L1047" s="52">
        <f t="shared" si="288"/>
        <v>5.65</v>
      </c>
      <c r="M1047" s="113">
        <f t="shared" si="289"/>
        <v>2013.5833333333328</v>
      </c>
      <c r="N1047" s="52">
        <f t="shared" si="305"/>
        <v>8.0079801107735928</v>
      </c>
      <c r="AA1047" s="52">
        <v>201307</v>
      </c>
      <c r="AB1047" s="52">
        <f t="shared" si="290"/>
        <v>5.65</v>
      </c>
      <c r="AC1047" s="52">
        <f t="shared" si="291"/>
        <v>5.54</v>
      </c>
      <c r="AD1047" s="52">
        <f t="shared" si="292"/>
        <v>6.38</v>
      </c>
      <c r="AE1047" s="52">
        <f t="shared" si="293"/>
        <v>7.39</v>
      </c>
      <c r="AF1047" s="52">
        <f t="shared" si="294"/>
        <v>7.97</v>
      </c>
      <c r="AH1047" s="52">
        <f t="shared" si="295"/>
        <v>0</v>
      </c>
      <c r="AI1047" s="52">
        <f t="shared" si="296"/>
        <v>0</v>
      </c>
      <c r="AJ1047" s="52">
        <f t="shared" si="297"/>
        <v>0</v>
      </c>
      <c r="AK1047" s="52">
        <f t="shared" si="298"/>
        <v>0</v>
      </c>
      <c r="AL1047" s="52">
        <f t="shared" si="299"/>
        <v>0</v>
      </c>
      <c r="AN1047" s="52">
        <f t="shared" si="300"/>
        <v>0</v>
      </c>
      <c r="AO1047" s="52">
        <f t="shared" si="301"/>
        <v>0</v>
      </c>
      <c r="AP1047" s="52">
        <f t="shared" si="302"/>
        <v>0</v>
      </c>
      <c r="AQ1047" s="52">
        <f t="shared" si="303"/>
        <v>0</v>
      </c>
      <c r="AR1047" s="52">
        <f t="shared" si="304"/>
        <v>0</v>
      </c>
    </row>
    <row r="1048" spans="1:44">
      <c r="A1048" s="52">
        <v>201308</v>
      </c>
      <c r="B1048" s="52">
        <v>-1.23</v>
      </c>
      <c r="C1048" s="52">
        <v>-3.54</v>
      </c>
      <c r="D1048" s="52">
        <v>-3.64</v>
      </c>
      <c r="E1048" s="52">
        <v>-1.7</v>
      </c>
      <c r="F1048" s="52">
        <v>-3.19</v>
      </c>
      <c r="G1048" s="52">
        <v>-4.25</v>
      </c>
      <c r="H1048" s="52">
        <v>-2.71</v>
      </c>
      <c r="I1048" s="52">
        <v>0.24</v>
      </c>
      <c r="J1048" s="52">
        <v>-2.48</v>
      </c>
      <c r="K1048" s="52">
        <v>0</v>
      </c>
      <c r="L1048" s="52">
        <f t="shared" si="288"/>
        <v>-2.71</v>
      </c>
      <c r="M1048" s="113">
        <f t="shared" si="289"/>
        <v>2013.6666666666661</v>
      </c>
      <c r="N1048" s="52">
        <f t="shared" si="305"/>
        <v>9.30654901375663</v>
      </c>
      <c r="AA1048" s="52">
        <v>201308</v>
      </c>
      <c r="AB1048" s="52">
        <f t="shared" si="290"/>
        <v>-2.71</v>
      </c>
      <c r="AC1048" s="52">
        <f t="shared" si="291"/>
        <v>-1.7</v>
      </c>
      <c r="AD1048" s="52">
        <f t="shared" si="292"/>
        <v>-4.25</v>
      </c>
      <c r="AE1048" s="52">
        <f t="shared" si="293"/>
        <v>-1.23</v>
      </c>
      <c r="AF1048" s="52">
        <f t="shared" si="294"/>
        <v>-3.64</v>
      </c>
      <c r="AH1048" s="52">
        <f t="shared" si="295"/>
        <v>0</v>
      </c>
      <c r="AI1048" s="52">
        <f t="shared" si="296"/>
        <v>0</v>
      </c>
      <c r="AJ1048" s="52">
        <f t="shared" si="297"/>
        <v>0</v>
      </c>
      <c r="AK1048" s="52">
        <f t="shared" si="298"/>
        <v>0</v>
      </c>
      <c r="AL1048" s="52">
        <f t="shared" si="299"/>
        <v>0</v>
      </c>
      <c r="AN1048" s="52">
        <f t="shared" si="300"/>
        <v>0</v>
      </c>
      <c r="AO1048" s="52">
        <f t="shared" si="301"/>
        <v>0</v>
      </c>
      <c r="AP1048" s="52">
        <f t="shared" si="302"/>
        <v>0</v>
      </c>
      <c r="AQ1048" s="52">
        <f t="shared" si="303"/>
        <v>0</v>
      </c>
      <c r="AR1048" s="52">
        <f t="shared" si="304"/>
        <v>0</v>
      </c>
    </row>
    <row r="1049" spans="1:44">
      <c r="A1049" s="52">
        <v>201309</v>
      </c>
      <c r="B1049" s="52">
        <v>6.5</v>
      </c>
      <c r="C1049" s="52">
        <v>6.62</v>
      </c>
      <c r="D1049" s="52">
        <v>5.07</v>
      </c>
      <c r="E1049" s="52">
        <v>4.2</v>
      </c>
      <c r="F1049" s="52">
        <v>2.94</v>
      </c>
      <c r="G1049" s="52">
        <v>2.4900000000000002</v>
      </c>
      <c r="H1049" s="52">
        <v>3.77</v>
      </c>
      <c r="I1049" s="52">
        <v>2.86</v>
      </c>
      <c r="J1049" s="52">
        <v>-1.57</v>
      </c>
      <c r="K1049" s="52">
        <v>0</v>
      </c>
      <c r="L1049" s="52">
        <f t="shared" si="288"/>
        <v>3.77</v>
      </c>
      <c r="M1049" s="113">
        <f t="shared" si="289"/>
        <v>2013.7499999999993</v>
      </c>
      <c r="N1049" s="52">
        <f t="shared" si="305"/>
        <v>9.4932282084748092</v>
      </c>
      <c r="AA1049" s="52">
        <v>201309</v>
      </c>
      <c r="AB1049" s="52">
        <f t="shared" si="290"/>
        <v>3.77</v>
      </c>
      <c r="AC1049" s="52">
        <f t="shared" si="291"/>
        <v>4.2</v>
      </c>
      <c r="AD1049" s="52">
        <f t="shared" si="292"/>
        <v>2.4900000000000002</v>
      </c>
      <c r="AE1049" s="52">
        <f t="shared" si="293"/>
        <v>6.5</v>
      </c>
      <c r="AF1049" s="52">
        <f t="shared" si="294"/>
        <v>5.07</v>
      </c>
      <c r="AH1049" s="52">
        <f t="shared" si="295"/>
        <v>0</v>
      </c>
      <c r="AI1049" s="52">
        <f t="shared" si="296"/>
        <v>0</v>
      </c>
      <c r="AJ1049" s="52">
        <f t="shared" si="297"/>
        <v>0</v>
      </c>
      <c r="AK1049" s="52">
        <f t="shared" si="298"/>
        <v>0</v>
      </c>
      <c r="AL1049" s="52">
        <f t="shared" si="299"/>
        <v>0</v>
      </c>
      <c r="AN1049" s="52">
        <f t="shared" si="300"/>
        <v>0</v>
      </c>
      <c r="AO1049" s="52">
        <f t="shared" si="301"/>
        <v>0</v>
      </c>
      <c r="AP1049" s="52">
        <f t="shared" si="302"/>
        <v>0</v>
      </c>
      <c r="AQ1049" s="52">
        <f t="shared" si="303"/>
        <v>0</v>
      </c>
      <c r="AR1049" s="52">
        <f t="shared" si="304"/>
        <v>0</v>
      </c>
    </row>
    <row r="1050" spans="1:44">
      <c r="A1050" s="52">
        <v>201310</v>
      </c>
      <c r="B1050" s="52">
        <v>1.1299999999999999</v>
      </c>
      <c r="C1050" s="52">
        <v>3.1</v>
      </c>
      <c r="D1050" s="52">
        <v>4.03</v>
      </c>
      <c r="E1050" s="52">
        <v>4.49</v>
      </c>
      <c r="F1050" s="52">
        <v>4.0999999999999996</v>
      </c>
      <c r="G1050" s="52">
        <v>4.3099999999999996</v>
      </c>
      <c r="H1050" s="52">
        <v>4.18</v>
      </c>
      <c r="I1050" s="52">
        <v>-1.55</v>
      </c>
      <c r="J1050" s="52">
        <v>1.36</v>
      </c>
      <c r="K1050" s="52">
        <v>0</v>
      </c>
      <c r="L1050" s="52">
        <f t="shared" si="288"/>
        <v>4.18</v>
      </c>
      <c r="M1050" s="113">
        <f t="shared" si="289"/>
        <v>2013.8333333333326</v>
      </c>
      <c r="N1050" s="52">
        <f t="shared" si="305"/>
        <v>8.9419562634907699</v>
      </c>
      <c r="AA1050" s="52">
        <v>201310</v>
      </c>
      <c r="AB1050" s="52">
        <f t="shared" si="290"/>
        <v>4.18</v>
      </c>
      <c r="AC1050" s="52">
        <f t="shared" si="291"/>
        <v>4.49</v>
      </c>
      <c r="AD1050" s="52">
        <f t="shared" si="292"/>
        <v>4.3099999999999996</v>
      </c>
      <c r="AE1050" s="52">
        <f t="shared" si="293"/>
        <v>1.1299999999999999</v>
      </c>
      <c r="AF1050" s="52">
        <f t="shared" si="294"/>
        <v>4.03</v>
      </c>
      <c r="AH1050" s="52">
        <f t="shared" si="295"/>
        <v>0</v>
      </c>
      <c r="AI1050" s="52">
        <f t="shared" si="296"/>
        <v>0</v>
      </c>
      <c r="AJ1050" s="52">
        <f t="shared" si="297"/>
        <v>0</v>
      </c>
      <c r="AK1050" s="52">
        <f t="shared" si="298"/>
        <v>0</v>
      </c>
      <c r="AL1050" s="52">
        <f t="shared" si="299"/>
        <v>0</v>
      </c>
      <c r="AN1050" s="52">
        <f t="shared" si="300"/>
        <v>0</v>
      </c>
      <c r="AO1050" s="52">
        <f t="shared" si="301"/>
        <v>0</v>
      </c>
      <c r="AP1050" s="52">
        <f t="shared" si="302"/>
        <v>0</v>
      </c>
      <c r="AQ1050" s="52">
        <f t="shared" si="303"/>
        <v>0</v>
      </c>
      <c r="AR1050" s="52">
        <f t="shared" si="304"/>
        <v>0</v>
      </c>
    </row>
    <row r="1051" spans="1:44">
      <c r="A1051" s="52">
        <v>201311</v>
      </c>
      <c r="B1051" s="52">
        <v>4.9400000000000004</v>
      </c>
      <c r="C1051" s="52">
        <v>4.6100000000000003</v>
      </c>
      <c r="D1051" s="52">
        <v>3.73</v>
      </c>
      <c r="E1051" s="52">
        <v>3.22</v>
      </c>
      <c r="F1051" s="52">
        <v>2.4</v>
      </c>
      <c r="G1051" s="52">
        <v>3.66</v>
      </c>
      <c r="H1051" s="52">
        <v>3.12</v>
      </c>
      <c r="I1051" s="52">
        <v>1.33</v>
      </c>
      <c r="J1051" s="52">
        <v>-0.38</v>
      </c>
      <c r="K1051" s="52">
        <v>0</v>
      </c>
      <c r="L1051" s="52">
        <f t="shared" si="288"/>
        <v>3.12</v>
      </c>
      <c r="M1051" s="113">
        <f t="shared" si="289"/>
        <v>2013.9166666666658</v>
      </c>
      <c r="N1051" s="52">
        <f t="shared" si="305"/>
        <v>8.8301590637377014</v>
      </c>
      <c r="AA1051" s="52">
        <v>201311</v>
      </c>
      <c r="AB1051" s="52">
        <f t="shared" si="290"/>
        <v>3.12</v>
      </c>
      <c r="AC1051" s="52">
        <f t="shared" si="291"/>
        <v>3.22</v>
      </c>
      <c r="AD1051" s="52">
        <f t="shared" si="292"/>
        <v>3.66</v>
      </c>
      <c r="AE1051" s="52">
        <f t="shared" si="293"/>
        <v>4.9400000000000004</v>
      </c>
      <c r="AF1051" s="52">
        <f t="shared" si="294"/>
        <v>3.73</v>
      </c>
      <c r="AH1051" s="52">
        <f t="shared" si="295"/>
        <v>0</v>
      </c>
      <c r="AI1051" s="52">
        <f t="shared" si="296"/>
        <v>0</v>
      </c>
      <c r="AJ1051" s="52">
        <f t="shared" si="297"/>
        <v>0</v>
      </c>
      <c r="AK1051" s="52">
        <f t="shared" si="298"/>
        <v>0</v>
      </c>
      <c r="AL1051" s="52">
        <f t="shared" si="299"/>
        <v>0</v>
      </c>
      <c r="AN1051" s="52">
        <f t="shared" si="300"/>
        <v>0</v>
      </c>
      <c r="AO1051" s="52">
        <f t="shared" si="301"/>
        <v>0</v>
      </c>
      <c r="AP1051" s="52">
        <f t="shared" si="302"/>
        <v>0</v>
      </c>
      <c r="AQ1051" s="52">
        <f t="shared" si="303"/>
        <v>0</v>
      </c>
      <c r="AR1051" s="52">
        <f t="shared" si="304"/>
        <v>0</v>
      </c>
    </row>
    <row r="1052" spans="1:44">
      <c r="A1052" s="52">
        <v>201312</v>
      </c>
      <c r="B1052" s="52">
        <v>1.78</v>
      </c>
      <c r="C1052" s="52">
        <v>2.78</v>
      </c>
      <c r="D1052" s="52">
        <v>1.9</v>
      </c>
      <c r="E1052" s="52">
        <v>2.42</v>
      </c>
      <c r="F1052" s="52">
        <v>3.44</v>
      </c>
      <c r="G1052" s="52">
        <v>1.9</v>
      </c>
      <c r="H1052" s="52">
        <v>2.81</v>
      </c>
      <c r="I1052" s="52">
        <v>-0.43</v>
      </c>
      <c r="J1052" s="52">
        <v>-0.2</v>
      </c>
      <c r="K1052" s="52">
        <v>0</v>
      </c>
      <c r="L1052" s="52">
        <f t="shared" si="288"/>
        <v>2.81</v>
      </c>
      <c r="M1052" s="113">
        <f t="shared" si="289"/>
        <v>2013.9999999999991</v>
      </c>
      <c r="N1052" s="52">
        <f t="shared" si="305"/>
        <v>8.7269379197141888</v>
      </c>
      <c r="AA1052" s="52">
        <v>201312</v>
      </c>
      <c r="AB1052" s="52">
        <f t="shared" si="290"/>
        <v>2.81</v>
      </c>
      <c r="AC1052" s="52">
        <f t="shared" si="291"/>
        <v>2.42</v>
      </c>
      <c r="AD1052" s="52">
        <f t="shared" si="292"/>
        <v>1.9</v>
      </c>
      <c r="AE1052" s="52">
        <f t="shared" si="293"/>
        <v>1.78</v>
      </c>
      <c r="AF1052" s="52">
        <f t="shared" si="294"/>
        <v>1.9</v>
      </c>
      <c r="AH1052" s="52">
        <f t="shared" si="295"/>
        <v>0</v>
      </c>
      <c r="AI1052" s="52">
        <f t="shared" si="296"/>
        <v>0</v>
      </c>
      <c r="AJ1052" s="52">
        <f t="shared" si="297"/>
        <v>0</v>
      </c>
      <c r="AK1052" s="52">
        <f t="shared" si="298"/>
        <v>0</v>
      </c>
      <c r="AL1052" s="52">
        <f t="shared" si="299"/>
        <v>0</v>
      </c>
      <c r="AN1052" s="52">
        <f t="shared" si="300"/>
        <v>0</v>
      </c>
      <c r="AO1052" s="52">
        <f t="shared" si="301"/>
        <v>0</v>
      </c>
      <c r="AP1052" s="52">
        <f t="shared" si="302"/>
        <v>0</v>
      </c>
      <c r="AQ1052" s="52">
        <f t="shared" si="303"/>
        <v>0</v>
      </c>
      <c r="AR1052" s="52">
        <f t="shared" si="304"/>
        <v>0</v>
      </c>
    </row>
    <row r="1053" spans="1:44">
      <c r="A1053" s="52">
        <v>201401</v>
      </c>
      <c r="B1053" s="52">
        <v>-0.37</v>
      </c>
      <c r="C1053" s="52">
        <v>-4.07</v>
      </c>
      <c r="D1053" s="52">
        <v>-3.66</v>
      </c>
      <c r="E1053" s="52">
        <v>-3.26</v>
      </c>
      <c r="F1053" s="52">
        <v>-3.6</v>
      </c>
      <c r="G1053" s="52">
        <v>-3.72</v>
      </c>
      <c r="H1053" s="52">
        <v>-3.32</v>
      </c>
      <c r="I1053" s="52">
        <v>0.83</v>
      </c>
      <c r="J1053" s="52">
        <v>-1.88</v>
      </c>
      <c r="K1053" s="52">
        <v>0</v>
      </c>
      <c r="L1053" s="52">
        <f t="shared" si="288"/>
        <v>-3.32</v>
      </c>
      <c r="M1053" s="113">
        <f t="shared" si="289"/>
        <v>2014.0833333333333</v>
      </c>
      <c r="N1053" s="52">
        <f t="shared" si="305"/>
        <v>9.8514438258838712</v>
      </c>
      <c r="AA1053" s="52">
        <v>201401</v>
      </c>
      <c r="AB1053" s="52">
        <f t="shared" si="290"/>
        <v>-3.32</v>
      </c>
      <c r="AC1053" s="52">
        <f t="shared" si="291"/>
        <v>-3.26</v>
      </c>
      <c r="AD1053" s="52">
        <f t="shared" si="292"/>
        <v>-3.72</v>
      </c>
      <c r="AE1053" s="52">
        <f t="shared" si="293"/>
        <v>-0.37</v>
      </c>
      <c r="AF1053" s="52">
        <f t="shared" si="294"/>
        <v>-3.66</v>
      </c>
      <c r="AH1053" s="52">
        <f t="shared" si="295"/>
        <v>0</v>
      </c>
      <c r="AI1053" s="52">
        <f t="shared" si="296"/>
        <v>0</v>
      </c>
      <c r="AJ1053" s="52">
        <f t="shared" si="297"/>
        <v>0</v>
      </c>
      <c r="AK1053" s="52">
        <f t="shared" si="298"/>
        <v>0</v>
      </c>
      <c r="AL1053" s="52">
        <f t="shared" si="299"/>
        <v>0</v>
      </c>
      <c r="AN1053" s="52">
        <f t="shared" si="300"/>
        <v>0</v>
      </c>
      <c r="AO1053" s="52">
        <f t="shared" si="301"/>
        <v>0</v>
      </c>
      <c r="AP1053" s="52">
        <f t="shared" si="302"/>
        <v>0</v>
      </c>
      <c r="AQ1053" s="52">
        <f t="shared" si="303"/>
        <v>0</v>
      </c>
      <c r="AR1053" s="52">
        <f t="shared" si="304"/>
        <v>0</v>
      </c>
    </row>
    <row r="1054" spans="1:44">
      <c r="A1054" s="52">
        <v>201402</v>
      </c>
      <c r="B1054" s="52">
        <v>4.08</v>
      </c>
      <c r="C1054" s="52">
        <v>5.12</v>
      </c>
      <c r="D1054" s="52">
        <v>4.7300000000000004</v>
      </c>
      <c r="E1054" s="52">
        <v>4.9800000000000004</v>
      </c>
      <c r="F1054" s="52">
        <v>4.6399999999999997</v>
      </c>
      <c r="G1054" s="52">
        <v>3.36</v>
      </c>
      <c r="H1054" s="52">
        <v>4.6500000000000004</v>
      </c>
      <c r="I1054" s="52">
        <v>0.32</v>
      </c>
      <c r="J1054" s="52">
        <v>-0.49</v>
      </c>
      <c r="K1054" s="52">
        <v>0</v>
      </c>
      <c r="L1054" s="52">
        <f t="shared" si="288"/>
        <v>4.6500000000000004</v>
      </c>
      <c r="M1054" s="113">
        <f t="shared" si="289"/>
        <v>2014.1666666666665</v>
      </c>
      <c r="N1054" s="52">
        <f t="shared" si="305"/>
        <v>10.21614586640365</v>
      </c>
      <c r="AA1054" s="52">
        <v>201402</v>
      </c>
      <c r="AB1054" s="52">
        <f t="shared" si="290"/>
        <v>4.6500000000000004</v>
      </c>
      <c r="AC1054" s="52">
        <f t="shared" si="291"/>
        <v>4.9800000000000004</v>
      </c>
      <c r="AD1054" s="52">
        <f t="shared" si="292"/>
        <v>3.36</v>
      </c>
      <c r="AE1054" s="52">
        <f t="shared" si="293"/>
        <v>4.08</v>
      </c>
      <c r="AF1054" s="52">
        <f t="shared" si="294"/>
        <v>4.7300000000000004</v>
      </c>
      <c r="AH1054" s="52">
        <f t="shared" si="295"/>
        <v>0</v>
      </c>
      <c r="AI1054" s="52">
        <f t="shared" si="296"/>
        <v>0</v>
      </c>
      <c r="AJ1054" s="52">
        <f t="shared" si="297"/>
        <v>0</v>
      </c>
      <c r="AK1054" s="52">
        <f t="shared" si="298"/>
        <v>0</v>
      </c>
      <c r="AL1054" s="52">
        <f t="shared" si="299"/>
        <v>0</v>
      </c>
      <c r="AN1054" s="52">
        <f t="shared" si="300"/>
        <v>0</v>
      </c>
      <c r="AO1054" s="52">
        <f t="shared" si="301"/>
        <v>0</v>
      </c>
      <c r="AP1054" s="52">
        <f t="shared" si="302"/>
        <v>0</v>
      </c>
      <c r="AQ1054" s="52">
        <f t="shared" si="303"/>
        <v>0</v>
      </c>
      <c r="AR1054" s="52">
        <f t="shared" si="304"/>
        <v>0</v>
      </c>
    </row>
    <row r="1055" spans="1:44">
      <c r="A1055" s="52">
        <v>201403</v>
      </c>
      <c r="B1055" s="52">
        <v>-3.09</v>
      </c>
      <c r="C1055" s="52">
        <v>1.1499999999999999</v>
      </c>
      <c r="D1055" s="52">
        <v>1.07</v>
      </c>
      <c r="E1055" s="52">
        <v>-0.94</v>
      </c>
      <c r="F1055" s="52">
        <v>1.41</v>
      </c>
      <c r="G1055" s="52">
        <v>4.0999999999999996</v>
      </c>
      <c r="H1055" s="52">
        <v>0.43</v>
      </c>
      <c r="I1055" s="52">
        <v>-1.81</v>
      </c>
      <c r="J1055" s="52">
        <v>4.5999999999999996</v>
      </c>
      <c r="K1055" s="52">
        <v>0</v>
      </c>
      <c r="L1055" s="52">
        <f t="shared" si="288"/>
        <v>0.43</v>
      </c>
      <c r="M1055" s="113">
        <f t="shared" si="289"/>
        <v>2014.2499999999998</v>
      </c>
      <c r="N1055" s="52">
        <f t="shared" si="305"/>
        <v>10.112467552481936</v>
      </c>
      <c r="AA1055" s="52">
        <v>201403</v>
      </c>
      <c r="AB1055" s="52">
        <f t="shared" si="290"/>
        <v>0.43</v>
      </c>
      <c r="AC1055" s="52">
        <f t="shared" si="291"/>
        <v>-0.94</v>
      </c>
      <c r="AD1055" s="52">
        <f t="shared" si="292"/>
        <v>4.0999999999999996</v>
      </c>
      <c r="AE1055" s="52">
        <f t="shared" si="293"/>
        <v>-3.09</v>
      </c>
      <c r="AF1055" s="52">
        <f t="shared" si="294"/>
        <v>1.07</v>
      </c>
      <c r="AH1055" s="52">
        <f t="shared" si="295"/>
        <v>0</v>
      </c>
      <c r="AI1055" s="52">
        <f t="shared" si="296"/>
        <v>0</v>
      </c>
      <c r="AJ1055" s="52">
        <f t="shared" si="297"/>
        <v>0</v>
      </c>
      <c r="AK1055" s="52">
        <f t="shared" si="298"/>
        <v>0</v>
      </c>
      <c r="AL1055" s="52">
        <f t="shared" si="299"/>
        <v>0</v>
      </c>
      <c r="AN1055" s="52">
        <f t="shared" si="300"/>
        <v>0</v>
      </c>
      <c r="AO1055" s="52">
        <f t="shared" si="301"/>
        <v>0</v>
      </c>
      <c r="AP1055" s="52">
        <f t="shared" si="302"/>
        <v>0</v>
      </c>
      <c r="AQ1055" s="52">
        <f t="shared" si="303"/>
        <v>0</v>
      </c>
      <c r="AR1055" s="52">
        <f t="shared" si="304"/>
        <v>0</v>
      </c>
    </row>
    <row r="1056" spans="1:44">
      <c r="A1056" s="52">
        <v>201404</v>
      </c>
      <c r="B1056" s="52">
        <v>-6.25</v>
      </c>
      <c r="C1056" s="52">
        <v>-3.19</v>
      </c>
      <c r="D1056" s="52">
        <v>-2.35</v>
      </c>
      <c r="E1056" s="52">
        <v>0.23</v>
      </c>
      <c r="F1056" s="52">
        <v>0.92</v>
      </c>
      <c r="G1056" s="52">
        <v>-0.43</v>
      </c>
      <c r="H1056" s="52">
        <v>-0.19</v>
      </c>
      <c r="I1056" s="52">
        <v>-4.17</v>
      </c>
      <c r="J1056" s="52">
        <v>1.62</v>
      </c>
      <c r="K1056" s="52">
        <v>0</v>
      </c>
      <c r="L1056" s="52">
        <f t="shared" si="288"/>
        <v>-0.19</v>
      </c>
      <c r="M1056" s="113">
        <f t="shared" si="289"/>
        <v>2014.333333333333</v>
      </c>
      <c r="N1056" s="52">
        <f t="shared" si="305"/>
        <v>10.309481514164961</v>
      </c>
      <c r="AA1056" s="52">
        <v>201404</v>
      </c>
      <c r="AB1056" s="52">
        <f t="shared" si="290"/>
        <v>-0.19</v>
      </c>
      <c r="AC1056" s="52">
        <f t="shared" si="291"/>
        <v>0.23</v>
      </c>
      <c r="AD1056" s="52">
        <f t="shared" si="292"/>
        <v>-0.43</v>
      </c>
      <c r="AE1056" s="52">
        <f t="shared" si="293"/>
        <v>-6.25</v>
      </c>
      <c r="AF1056" s="52">
        <f t="shared" si="294"/>
        <v>-2.35</v>
      </c>
      <c r="AH1056" s="52">
        <f t="shared" si="295"/>
        <v>0</v>
      </c>
      <c r="AI1056" s="52">
        <f t="shared" si="296"/>
        <v>0</v>
      </c>
      <c r="AJ1056" s="52">
        <f t="shared" si="297"/>
        <v>0</v>
      </c>
      <c r="AK1056" s="52">
        <f t="shared" si="298"/>
        <v>0</v>
      </c>
      <c r="AL1056" s="52">
        <f t="shared" si="299"/>
        <v>0</v>
      </c>
      <c r="AN1056" s="52">
        <f t="shared" si="300"/>
        <v>0</v>
      </c>
      <c r="AO1056" s="52">
        <f t="shared" si="301"/>
        <v>0</v>
      </c>
      <c r="AP1056" s="52">
        <f t="shared" si="302"/>
        <v>0</v>
      </c>
      <c r="AQ1056" s="52">
        <f t="shared" si="303"/>
        <v>0</v>
      </c>
      <c r="AR1056" s="52">
        <f t="shared" si="304"/>
        <v>0</v>
      </c>
    </row>
    <row r="1057" spans="1:44">
      <c r="A1057" s="52">
        <v>201405</v>
      </c>
      <c r="B1057" s="52">
        <v>-0.53</v>
      </c>
      <c r="C1057" s="52">
        <v>1.05</v>
      </c>
      <c r="D1057" s="52">
        <v>-0.15</v>
      </c>
      <c r="E1057" s="52">
        <v>2.52</v>
      </c>
      <c r="F1057" s="52">
        <v>2.0099999999999998</v>
      </c>
      <c r="G1057" s="52">
        <v>1.37</v>
      </c>
      <c r="H1057" s="52">
        <v>2.06</v>
      </c>
      <c r="I1057" s="52">
        <v>-1.84</v>
      </c>
      <c r="J1057" s="52">
        <v>-0.38</v>
      </c>
      <c r="K1057" s="52">
        <v>0</v>
      </c>
      <c r="L1057" s="52">
        <f t="shared" si="288"/>
        <v>2.06</v>
      </c>
      <c r="M1057" s="113">
        <f t="shared" si="289"/>
        <v>2014.4166666666663</v>
      </c>
      <c r="N1057" s="52">
        <f t="shared" si="305"/>
        <v>10.247040814525208</v>
      </c>
      <c r="AA1057" s="52">
        <v>201405</v>
      </c>
      <c r="AB1057" s="52">
        <f t="shared" si="290"/>
        <v>2.06</v>
      </c>
      <c r="AC1057" s="52">
        <f t="shared" si="291"/>
        <v>2.52</v>
      </c>
      <c r="AD1057" s="52">
        <f t="shared" si="292"/>
        <v>1.37</v>
      </c>
      <c r="AE1057" s="52">
        <f t="shared" si="293"/>
        <v>-0.53</v>
      </c>
      <c r="AF1057" s="52">
        <f t="shared" si="294"/>
        <v>-0.15</v>
      </c>
      <c r="AH1057" s="52">
        <f t="shared" si="295"/>
        <v>0</v>
      </c>
      <c r="AI1057" s="52">
        <f t="shared" si="296"/>
        <v>0</v>
      </c>
      <c r="AJ1057" s="52">
        <f t="shared" si="297"/>
        <v>0</v>
      </c>
      <c r="AK1057" s="52">
        <f t="shared" si="298"/>
        <v>0</v>
      </c>
      <c r="AL1057" s="52">
        <f t="shared" si="299"/>
        <v>0</v>
      </c>
      <c r="AN1057" s="52">
        <f t="shared" si="300"/>
        <v>0</v>
      </c>
      <c r="AO1057" s="52">
        <f t="shared" si="301"/>
        <v>0</v>
      </c>
      <c r="AP1057" s="52">
        <f t="shared" si="302"/>
        <v>0</v>
      </c>
      <c r="AQ1057" s="52">
        <f t="shared" si="303"/>
        <v>0</v>
      </c>
      <c r="AR1057" s="52">
        <f t="shared" si="304"/>
        <v>0</v>
      </c>
    </row>
    <row r="1058" spans="1:44">
      <c r="A1058" s="52">
        <v>201406</v>
      </c>
      <c r="B1058" s="52">
        <v>7.28</v>
      </c>
      <c r="C1058" s="52">
        <v>4.6100000000000003</v>
      </c>
      <c r="D1058" s="52">
        <v>4.49</v>
      </c>
      <c r="E1058" s="52">
        <v>1.76</v>
      </c>
      <c r="F1058" s="52">
        <v>2.4300000000000002</v>
      </c>
      <c r="G1058" s="52">
        <v>3.37</v>
      </c>
      <c r="H1058" s="52">
        <v>2.61</v>
      </c>
      <c r="I1058" s="52">
        <v>2.94</v>
      </c>
      <c r="J1058" s="52">
        <v>-0.6</v>
      </c>
      <c r="K1058" s="52">
        <v>0</v>
      </c>
      <c r="L1058" s="52">
        <f t="shared" si="288"/>
        <v>2.61</v>
      </c>
      <c r="M1058" s="113">
        <f t="shared" si="289"/>
        <v>2014.4999999999995</v>
      </c>
      <c r="N1058" s="52">
        <f t="shared" si="305"/>
        <v>9.8085510003910752</v>
      </c>
      <c r="AA1058" s="52">
        <v>201406</v>
      </c>
      <c r="AB1058" s="52">
        <f t="shared" si="290"/>
        <v>2.61</v>
      </c>
      <c r="AC1058" s="52">
        <f t="shared" si="291"/>
        <v>1.76</v>
      </c>
      <c r="AD1058" s="52">
        <f t="shared" si="292"/>
        <v>3.37</v>
      </c>
      <c r="AE1058" s="52">
        <f t="shared" si="293"/>
        <v>7.28</v>
      </c>
      <c r="AF1058" s="52">
        <f t="shared" si="294"/>
        <v>4.49</v>
      </c>
      <c r="AH1058" s="52">
        <f t="shared" si="295"/>
        <v>0</v>
      </c>
      <c r="AI1058" s="52">
        <f t="shared" si="296"/>
        <v>0</v>
      </c>
      <c r="AJ1058" s="52">
        <f t="shared" si="297"/>
        <v>0</v>
      </c>
      <c r="AK1058" s="52">
        <f t="shared" si="298"/>
        <v>0</v>
      </c>
      <c r="AL1058" s="52">
        <f t="shared" si="299"/>
        <v>0</v>
      </c>
      <c r="AN1058" s="52">
        <f t="shared" si="300"/>
        <v>0</v>
      </c>
      <c r="AO1058" s="52">
        <f t="shared" si="301"/>
        <v>0</v>
      </c>
      <c r="AP1058" s="52">
        <f t="shared" si="302"/>
        <v>0</v>
      </c>
      <c r="AQ1058" s="52">
        <f t="shared" si="303"/>
        <v>0</v>
      </c>
      <c r="AR1058" s="52">
        <f t="shared" si="304"/>
        <v>0</v>
      </c>
    </row>
    <row r="1059" spans="1:44">
      <c r="A1059" s="52">
        <v>201407</v>
      </c>
      <c r="B1059" s="52">
        <v>-6.21</v>
      </c>
      <c r="C1059" s="52">
        <v>-6.02</v>
      </c>
      <c r="D1059" s="52">
        <v>-5.6</v>
      </c>
      <c r="E1059" s="52">
        <v>-1.65</v>
      </c>
      <c r="F1059" s="52">
        <v>-1.25</v>
      </c>
      <c r="G1059" s="52">
        <v>-2.17</v>
      </c>
      <c r="H1059" s="52">
        <v>-2.04</v>
      </c>
      <c r="I1059" s="52">
        <v>-4.25</v>
      </c>
      <c r="J1059" s="52">
        <v>0.04</v>
      </c>
      <c r="K1059" s="52">
        <v>0</v>
      </c>
      <c r="L1059" s="52">
        <f t="shared" si="288"/>
        <v>-2.04</v>
      </c>
      <c r="M1059" s="113">
        <f t="shared" si="289"/>
        <v>2014.5833333333328</v>
      </c>
      <c r="N1059" s="52">
        <f t="shared" si="305"/>
        <v>9.6327108428426413</v>
      </c>
      <c r="AA1059" s="52">
        <v>201407</v>
      </c>
      <c r="AB1059" s="52">
        <f t="shared" si="290"/>
        <v>-2.04</v>
      </c>
      <c r="AC1059" s="52">
        <f t="shared" si="291"/>
        <v>-1.65</v>
      </c>
      <c r="AD1059" s="52">
        <f t="shared" si="292"/>
        <v>-2.17</v>
      </c>
      <c r="AE1059" s="52">
        <f t="shared" si="293"/>
        <v>-6.21</v>
      </c>
      <c r="AF1059" s="52">
        <f t="shared" si="294"/>
        <v>-5.6</v>
      </c>
      <c r="AH1059" s="52">
        <f t="shared" si="295"/>
        <v>0</v>
      </c>
      <c r="AI1059" s="52">
        <f t="shared" si="296"/>
        <v>0</v>
      </c>
      <c r="AJ1059" s="52">
        <f t="shared" si="297"/>
        <v>0</v>
      </c>
      <c r="AK1059" s="52">
        <f t="shared" si="298"/>
        <v>0</v>
      </c>
      <c r="AL1059" s="52">
        <f t="shared" si="299"/>
        <v>0</v>
      </c>
      <c r="AN1059" s="52">
        <f t="shared" si="300"/>
        <v>0</v>
      </c>
      <c r="AO1059" s="52">
        <f t="shared" si="301"/>
        <v>0</v>
      </c>
      <c r="AP1059" s="52">
        <f t="shared" si="302"/>
        <v>0</v>
      </c>
      <c r="AQ1059" s="52">
        <f t="shared" si="303"/>
        <v>0</v>
      </c>
      <c r="AR1059" s="52">
        <f t="shared" si="304"/>
        <v>0</v>
      </c>
    </row>
    <row r="1060" spans="1:44">
      <c r="A1060" s="52">
        <v>201408</v>
      </c>
      <c r="B1060" s="52">
        <v>4.93</v>
      </c>
      <c r="C1060" s="52">
        <v>4.29</v>
      </c>
      <c r="D1060" s="52">
        <v>4.4400000000000004</v>
      </c>
      <c r="E1060" s="52">
        <v>4.8600000000000003</v>
      </c>
      <c r="F1060" s="52">
        <v>3.47</v>
      </c>
      <c r="G1060" s="52">
        <v>3.83</v>
      </c>
      <c r="H1060" s="52">
        <v>4.24</v>
      </c>
      <c r="I1060" s="52">
        <v>0.5</v>
      </c>
      <c r="J1060" s="52">
        <v>-0.76</v>
      </c>
      <c r="K1060" s="52">
        <v>0</v>
      </c>
      <c r="L1060" s="52">
        <f t="shared" si="288"/>
        <v>4.24</v>
      </c>
      <c r="M1060" s="113">
        <f t="shared" si="289"/>
        <v>2014.6666666666661</v>
      </c>
      <c r="N1060" s="52">
        <f t="shared" si="305"/>
        <v>8.9764175887306354</v>
      </c>
      <c r="AA1060" s="52">
        <v>201408</v>
      </c>
      <c r="AB1060" s="52">
        <f t="shared" si="290"/>
        <v>4.24</v>
      </c>
      <c r="AC1060" s="52">
        <f t="shared" si="291"/>
        <v>4.8600000000000003</v>
      </c>
      <c r="AD1060" s="52">
        <f t="shared" si="292"/>
        <v>3.83</v>
      </c>
      <c r="AE1060" s="52">
        <f t="shared" si="293"/>
        <v>4.93</v>
      </c>
      <c r="AF1060" s="52">
        <f t="shared" si="294"/>
        <v>4.4400000000000004</v>
      </c>
      <c r="AH1060" s="52">
        <f t="shared" si="295"/>
        <v>0</v>
      </c>
      <c r="AI1060" s="52">
        <f t="shared" si="296"/>
        <v>0</v>
      </c>
      <c r="AJ1060" s="52">
        <f t="shared" si="297"/>
        <v>0</v>
      </c>
      <c r="AK1060" s="52">
        <f t="shared" si="298"/>
        <v>0</v>
      </c>
      <c r="AL1060" s="52">
        <f t="shared" si="299"/>
        <v>0</v>
      </c>
      <c r="AN1060" s="52">
        <f t="shared" si="300"/>
        <v>0</v>
      </c>
      <c r="AO1060" s="52">
        <f t="shared" si="301"/>
        <v>0</v>
      </c>
      <c r="AP1060" s="52">
        <f t="shared" si="302"/>
        <v>0</v>
      </c>
      <c r="AQ1060" s="52">
        <f t="shared" si="303"/>
        <v>0</v>
      </c>
      <c r="AR1060" s="52">
        <f t="shared" si="304"/>
        <v>0</v>
      </c>
    </row>
    <row r="1061" spans="1:44">
      <c r="A1061" s="52">
        <v>201409</v>
      </c>
      <c r="B1061" s="52">
        <v>-4.75</v>
      </c>
      <c r="C1061" s="52">
        <v>-5.21</v>
      </c>
      <c r="D1061" s="52">
        <v>-6.88</v>
      </c>
      <c r="E1061" s="52">
        <v>-0.99</v>
      </c>
      <c r="F1061" s="52">
        <v>-2.2400000000000002</v>
      </c>
      <c r="G1061" s="52">
        <v>-2.23</v>
      </c>
      <c r="H1061" s="52">
        <v>-1.97</v>
      </c>
      <c r="I1061" s="52">
        <v>-3.8</v>
      </c>
      <c r="J1061" s="52">
        <v>-1.68</v>
      </c>
      <c r="K1061" s="52">
        <v>0</v>
      </c>
      <c r="L1061" s="52">
        <f t="shared" si="288"/>
        <v>-1.97</v>
      </c>
      <c r="M1061" s="113">
        <f t="shared" si="289"/>
        <v>2014.7499999999993</v>
      </c>
      <c r="N1061" s="52">
        <f t="shared" si="305"/>
        <v>9.4659139692227949</v>
      </c>
      <c r="AA1061" s="52">
        <v>201409</v>
      </c>
      <c r="AB1061" s="52">
        <f t="shared" si="290"/>
        <v>-1.97</v>
      </c>
      <c r="AC1061" s="52">
        <f t="shared" si="291"/>
        <v>-0.99</v>
      </c>
      <c r="AD1061" s="52">
        <f t="shared" si="292"/>
        <v>-2.23</v>
      </c>
      <c r="AE1061" s="52">
        <f t="shared" si="293"/>
        <v>-4.75</v>
      </c>
      <c r="AF1061" s="52">
        <f t="shared" si="294"/>
        <v>-6.88</v>
      </c>
      <c r="AH1061" s="52">
        <f t="shared" si="295"/>
        <v>0</v>
      </c>
      <c r="AI1061" s="52">
        <f t="shared" si="296"/>
        <v>0</v>
      </c>
      <c r="AJ1061" s="52">
        <f t="shared" si="297"/>
        <v>0</v>
      </c>
      <c r="AK1061" s="52">
        <f t="shared" si="298"/>
        <v>0</v>
      </c>
      <c r="AL1061" s="52">
        <f t="shared" si="299"/>
        <v>0</v>
      </c>
      <c r="AN1061" s="52">
        <f t="shared" si="300"/>
        <v>0</v>
      </c>
      <c r="AO1061" s="52">
        <f t="shared" si="301"/>
        <v>0</v>
      </c>
      <c r="AP1061" s="52">
        <f t="shared" si="302"/>
        <v>0</v>
      </c>
      <c r="AQ1061" s="52">
        <f t="shared" si="303"/>
        <v>0</v>
      </c>
      <c r="AR1061" s="52">
        <f t="shared" si="304"/>
        <v>0</v>
      </c>
    </row>
    <row r="1062" spans="1:44">
      <c r="A1062" s="52">
        <v>201410</v>
      </c>
      <c r="B1062" s="52">
        <v>7.14</v>
      </c>
      <c r="C1062" s="52">
        <v>6.14</v>
      </c>
      <c r="D1062" s="52">
        <v>5.26</v>
      </c>
      <c r="E1062" s="52">
        <v>2.77</v>
      </c>
      <c r="F1062" s="52">
        <v>1.89</v>
      </c>
      <c r="G1062" s="52">
        <v>1.03</v>
      </c>
      <c r="H1062" s="52">
        <v>2.52</v>
      </c>
      <c r="I1062" s="52">
        <v>4.28</v>
      </c>
      <c r="J1062" s="52">
        <v>-1.81</v>
      </c>
      <c r="K1062" s="52">
        <v>0</v>
      </c>
      <c r="L1062" s="52">
        <f t="shared" si="288"/>
        <v>2.52</v>
      </c>
      <c r="M1062" s="113">
        <f t="shared" si="289"/>
        <v>2014.8333333333326</v>
      </c>
      <c r="N1062" s="52">
        <f t="shared" si="305"/>
        <v>9.067749044127364</v>
      </c>
      <c r="AA1062" s="52">
        <v>201410</v>
      </c>
      <c r="AB1062" s="52">
        <f t="shared" si="290"/>
        <v>2.52</v>
      </c>
      <c r="AC1062" s="52">
        <f t="shared" si="291"/>
        <v>2.77</v>
      </c>
      <c r="AD1062" s="52">
        <f t="shared" si="292"/>
        <v>1.03</v>
      </c>
      <c r="AE1062" s="52">
        <f t="shared" si="293"/>
        <v>7.14</v>
      </c>
      <c r="AF1062" s="52">
        <f t="shared" si="294"/>
        <v>5.26</v>
      </c>
      <c r="AH1062" s="52">
        <f t="shared" si="295"/>
        <v>0</v>
      </c>
      <c r="AI1062" s="52">
        <f t="shared" si="296"/>
        <v>0</v>
      </c>
      <c r="AJ1062" s="52">
        <f t="shared" si="297"/>
        <v>0</v>
      </c>
      <c r="AK1062" s="52">
        <f t="shared" si="298"/>
        <v>0</v>
      </c>
      <c r="AL1062" s="52">
        <f t="shared" si="299"/>
        <v>0</v>
      </c>
      <c r="AN1062" s="52">
        <f t="shared" si="300"/>
        <v>0</v>
      </c>
      <c r="AO1062" s="52">
        <f t="shared" si="301"/>
        <v>0</v>
      </c>
      <c r="AP1062" s="52">
        <f t="shared" si="302"/>
        <v>0</v>
      </c>
      <c r="AQ1062" s="52">
        <f t="shared" si="303"/>
        <v>0</v>
      </c>
      <c r="AR1062" s="52">
        <f t="shared" si="304"/>
        <v>0</v>
      </c>
    </row>
    <row r="1063" spans="1:44">
      <c r="A1063" s="52">
        <v>201411</v>
      </c>
      <c r="B1063" s="52">
        <v>1.6</v>
      </c>
      <c r="C1063" s="52">
        <v>-0.06</v>
      </c>
      <c r="D1063" s="52">
        <v>-1.26</v>
      </c>
      <c r="E1063" s="52">
        <v>3.73</v>
      </c>
      <c r="F1063" s="52">
        <v>2.96</v>
      </c>
      <c r="G1063" s="52">
        <v>-0.16</v>
      </c>
      <c r="H1063" s="52">
        <v>2.5499999999999998</v>
      </c>
      <c r="I1063" s="52">
        <v>-2.08</v>
      </c>
      <c r="J1063" s="52">
        <v>-3.37</v>
      </c>
      <c r="K1063" s="52">
        <v>0</v>
      </c>
      <c r="L1063" s="52">
        <f t="shared" si="288"/>
        <v>2.5499999999999998</v>
      </c>
      <c r="M1063" s="113">
        <f t="shared" si="289"/>
        <v>2014.9166666666658</v>
      </c>
      <c r="N1063" s="52">
        <f t="shared" si="305"/>
        <v>8.9562872786764611</v>
      </c>
      <c r="AA1063" s="52">
        <v>201411</v>
      </c>
      <c r="AB1063" s="52">
        <f t="shared" si="290"/>
        <v>2.5499999999999998</v>
      </c>
      <c r="AC1063" s="52">
        <f t="shared" si="291"/>
        <v>3.73</v>
      </c>
      <c r="AD1063" s="52">
        <f t="shared" si="292"/>
        <v>-0.16</v>
      </c>
      <c r="AE1063" s="52">
        <f t="shared" si="293"/>
        <v>1.6</v>
      </c>
      <c r="AF1063" s="52">
        <f t="shared" si="294"/>
        <v>-1.26</v>
      </c>
      <c r="AH1063" s="52">
        <f t="shared" si="295"/>
        <v>0</v>
      </c>
      <c r="AI1063" s="52">
        <f t="shared" si="296"/>
        <v>0</v>
      </c>
      <c r="AJ1063" s="52">
        <f t="shared" si="297"/>
        <v>0</v>
      </c>
      <c r="AK1063" s="52">
        <f t="shared" si="298"/>
        <v>0</v>
      </c>
      <c r="AL1063" s="52">
        <f t="shared" si="299"/>
        <v>0</v>
      </c>
      <c r="AN1063" s="52">
        <f t="shared" si="300"/>
        <v>0</v>
      </c>
      <c r="AO1063" s="52">
        <f t="shared" si="301"/>
        <v>0</v>
      </c>
      <c r="AP1063" s="52">
        <f t="shared" si="302"/>
        <v>0</v>
      </c>
      <c r="AQ1063" s="52">
        <f t="shared" si="303"/>
        <v>0</v>
      </c>
      <c r="AR1063" s="52">
        <f t="shared" si="304"/>
        <v>0</v>
      </c>
    </row>
    <row r="1064" spans="1:44">
      <c r="A1064" s="52">
        <v>201412</v>
      </c>
      <c r="B1064" s="52">
        <v>2.37</v>
      </c>
      <c r="C1064" s="52">
        <v>3.05</v>
      </c>
      <c r="D1064" s="52">
        <v>2.71</v>
      </c>
      <c r="E1064" s="52">
        <v>-1.29</v>
      </c>
      <c r="F1064" s="52">
        <v>0.11</v>
      </c>
      <c r="G1064" s="52">
        <v>1.5</v>
      </c>
      <c r="H1064" s="52">
        <v>-0.06</v>
      </c>
      <c r="I1064" s="52">
        <v>2.6</v>
      </c>
      <c r="J1064" s="52">
        <v>1.56</v>
      </c>
      <c r="K1064" s="52">
        <v>0</v>
      </c>
      <c r="L1064" s="52">
        <f t="shared" si="288"/>
        <v>-0.06</v>
      </c>
      <c r="M1064" s="113">
        <f t="shared" si="289"/>
        <v>2014.9999999999991</v>
      </c>
      <c r="N1064" s="52">
        <f t="shared" si="305"/>
        <v>8.851235147501372</v>
      </c>
      <c r="AA1064" s="52">
        <v>201412</v>
      </c>
      <c r="AB1064" s="52">
        <f t="shared" si="290"/>
        <v>-0.06</v>
      </c>
      <c r="AC1064" s="52">
        <f t="shared" si="291"/>
        <v>-1.29</v>
      </c>
      <c r="AD1064" s="52">
        <f t="shared" si="292"/>
        <v>1.5</v>
      </c>
      <c r="AE1064" s="52">
        <f t="shared" si="293"/>
        <v>2.37</v>
      </c>
      <c r="AF1064" s="52">
        <f t="shared" si="294"/>
        <v>2.71</v>
      </c>
      <c r="AH1064" s="52">
        <f t="shared" si="295"/>
        <v>0</v>
      </c>
      <c r="AI1064" s="52">
        <f t="shared" si="296"/>
        <v>0</v>
      </c>
      <c r="AJ1064" s="52">
        <f t="shared" si="297"/>
        <v>0</v>
      </c>
      <c r="AK1064" s="52">
        <f t="shared" si="298"/>
        <v>0</v>
      </c>
      <c r="AL1064" s="52">
        <f t="shared" si="299"/>
        <v>0</v>
      </c>
      <c r="AN1064" s="52">
        <f t="shared" si="300"/>
        <v>0</v>
      </c>
      <c r="AO1064" s="52">
        <f t="shared" si="301"/>
        <v>0</v>
      </c>
      <c r="AP1064" s="52">
        <f t="shared" si="302"/>
        <v>0</v>
      </c>
      <c r="AQ1064" s="52">
        <f t="shared" si="303"/>
        <v>0</v>
      </c>
      <c r="AR1064" s="52">
        <f t="shared" si="304"/>
        <v>0</v>
      </c>
    </row>
    <row r="1065" spans="1:44">
      <c r="A1065" s="52">
        <v>201501</v>
      </c>
      <c r="B1065" s="52">
        <v>-2.95</v>
      </c>
      <c r="C1065" s="52">
        <v>-4.83</v>
      </c>
      <c r="D1065" s="52">
        <v>-4.91</v>
      </c>
      <c r="E1065" s="52">
        <v>-1.46</v>
      </c>
      <c r="F1065" s="52">
        <v>-3.75</v>
      </c>
      <c r="G1065" s="52">
        <v>-5.62</v>
      </c>
      <c r="H1065" s="52">
        <v>-3.11</v>
      </c>
      <c r="I1065" s="52">
        <v>-0.62</v>
      </c>
      <c r="J1065" s="52">
        <v>-3.06</v>
      </c>
      <c r="K1065" s="52">
        <v>0</v>
      </c>
      <c r="L1065" s="52">
        <f t="shared" si="288"/>
        <v>-3.11</v>
      </c>
      <c r="M1065" s="113">
        <f t="shared" si="289"/>
        <v>2015.0833333333333</v>
      </c>
      <c r="N1065" s="52">
        <f t="shared" si="305"/>
        <v>8.7423665404324442</v>
      </c>
      <c r="AA1065" s="52">
        <v>201501</v>
      </c>
      <c r="AB1065" s="52">
        <f t="shared" si="290"/>
        <v>-3.11</v>
      </c>
      <c r="AC1065" s="52">
        <f t="shared" si="291"/>
        <v>-1.46</v>
      </c>
      <c r="AD1065" s="52">
        <f t="shared" si="292"/>
        <v>-5.62</v>
      </c>
      <c r="AE1065" s="52">
        <f t="shared" si="293"/>
        <v>-2.95</v>
      </c>
      <c r="AF1065" s="52">
        <f t="shared" si="294"/>
        <v>-4.91</v>
      </c>
      <c r="AH1065" s="52">
        <f t="shared" si="295"/>
        <v>0</v>
      </c>
      <c r="AI1065" s="52">
        <f t="shared" si="296"/>
        <v>0</v>
      </c>
      <c r="AJ1065" s="52">
        <f t="shared" si="297"/>
        <v>0</v>
      </c>
      <c r="AK1065" s="52">
        <f t="shared" si="298"/>
        <v>0</v>
      </c>
      <c r="AL1065" s="52">
        <f t="shared" si="299"/>
        <v>0</v>
      </c>
      <c r="AN1065" s="52">
        <f t="shared" si="300"/>
        <v>0</v>
      </c>
      <c r="AO1065" s="52">
        <f t="shared" si="301"/>
        <v>0</v>
      </c>
      <c r="AP1065" s="52">
        <f t="shared" si="302"/>
        <v>0</v>
      </c>
      <c r="AQ1065" s="52">
        <f t="shared" si="303"/>
        <v>0</v>
      </c>
      <c r="AR1065" s="52">
        <f t="shared" si="304"/>
        <v>0</v>
      </c>
    </row>
    <row r="1066" spans="1:44">
      <c r="A1066" s="52">
        <v>201502</v>
      </c>
      <c r="B1066" s="52">
        <v>7.6</v>
      </c>
      <c r="C1066" s="52">
        <v>6.75</v>
      </c>
      <c r="D1066" s="52">
        <v>4.7300000000000004</v>
      </c>
      <c r="E1066" s="52">
        <v>6.38</v>
      </c>
      <c r="F1066" s="52">
        <v>6.35</v>
      </c>
      <c r="G1066" s="52">
        <v>4.9400000000000004</v>
      </c>
      <c r="H1066" s="52">
        <v>6.13</v>
      </c>
      <c r="I1066" s="52">
        <v>0.47</v>
      </c>
      <c r="J1066" s="52">
        <v>-2.16</v>
      </c>
      <c r="K1066" s="52">
        <v>0</v>
      </c>
      <c r="L1066" s="52">
        <f t="shared" si="288"/>
        <v>6.13</v>
      </c>
      <c r="M1066" s="113">
        <f t="shared" si="289"/>
        <v>2015.1666666666665</v>
      </c>
      <c r="N1066" s="52">
        <f t="shared" si="305"/>
        <v>9.5125691969768447</v>
      </c>
      <c r="AA1066" s="52">
        <v>201502</v>
      </c>
      <c r="AB1066" s="52">
        <f t="shared" si="290"/>
        <v>6.13</v>
      </c>
      <c r="AC1066" s="52">
        <f t="shared" si="291"/>
        <v>6.38</v>
      </c>
      <c r="AD1066" s="52">
        <f t="shared" si="292"/>
        <v>4.9400000000000004</v>
      </c>
      <c r="AE1066" s="52">
        <f t="shared" si="293"/>
        <v>7.6</v>
      </c>
      <c r="AF1066" s="52">
        <f t="shared" si="294"/>
        <v>4.7300000000000004</v>
      </c>
      <c r="AH1066" s="52">
        <f t="shared" si="295"/>
        <v>0</v>
      </c>
      <c r="AI1066" s="52">
        <f t="shared" si="296"/>
        <v>0</v>
      </c>
      <c r="AJ1066" s="52">
        <f t="shared" si="297"/>
        <v>0</v>
      </c>
      <c r="AK1066" s="52">
        <f t="shared" si="298"/>
        <v>0</v>
      </c>
      <c r="AL1066" s="52">
        <f t="shared" si="299"/>
        <v>0</v>
      </c>
      <c r="AN1066" s="52">
        <f t="shared" si="300"/>
        <v>0</v>
      </c>
      <c r="AO1066" s="52">
        <f t="shared" si="301"/>
        <v>0</v>
      </c>
      <c r="AP1066" s="52">
        <f t="shared" si="302"/>
        <v>0</v>
      </c>
      <c r="AQ1066" s="52">
        <f t="shared" si="303"/>
        <v>0</v>
      </c>
      <c r="AR1066" s="52">
        <f t="shared" si="304"/>
        <v>0</v>
      </c>
    </row>
    <row r="1067" spans="1:44">
      <c r="A1067" s="52">
        <v>201503</v>
      </c>
      <c r="B1067" s="52">
        <v>2.13</v>
      </c>
      <c r="C1067" s="52">
        <v>1.65</v>
      </c>
      <c r="D1067" s="52">
        <v>1.1599999999999999</v>
      </c>
      <c r="E1067" s="52">
        <v>-1.26</v>
      </c>
      <c r="F1067" s="52">
        <v>-1.47</v>
      </c>
      <c r="G1067" s="52">
        <v>-1.74</v>
      </c>
      <c r="H1067" s="52">
        <v>-1.1200000000000001</v>
      </c>
      <c r="I1067" s="52">
        <v>3.14</v>
      </c>
      <c r="J1067" s="52">
        <v>-0.73</v>
      </c>
      <c r="K1067" s="52">
        <v>0</v>
      </c>
      <c r="L1067" s="52">
        <f t="shared" si="288"/>
        <v>-1.1200000000000001</v>
      </c>
      <c r="M1067" s="113">
        <f t="shared" si="289"/>
        <v>2015.2499999999998</v>
      </c>
      <c r="N1067" s="52">
        <f t="shared" si="305"/>
        <v>9.7544265010115456</v>
      </c>
      <c r="AA1067" s="52">
        <v>201503</v>
      </c>
      <c r="AB1067" s="52">
        <f t="shared" si="290"/>
        <v>-1.1200000000000001</v>
      </c>
      <c r="AC1067" s="52">
        <f t="shared" si="291"/>
        <v>-1.26</v>
      </c>
      <c r="AD1067" s="52">
        <f t="shared" si="292"/>
        <v>-1.74</v>
      </c>
      <c r="AE1067" s="52">
        <f t="shared" si="293"/>
        <v>2.13</v>
      </c>
      <c r="AF1067" s="52">
        <f t="shared" si="294"/>
        <v>1.1599999999999999</v>
      </c>
      <c r="AH1067" s="52">
        <f t="shared" si="295"/>
        <v>0</v>
      </c>
      <c r="AI1067" s="52">
        <f t="shared" si="296"/>
        <v>0</v>
      </c>
      <c r="AJ1067" s="52">
        <f t="shared" si="297"/>
        <v>0</v>
      </c>
      <c r="AK1067" s="52">
        <f t="shared" si="298"/>
        <v>0</v>
      </c>
      <c r="AL1067" s="52">
        <f t="shared" si="299"/>
        <v>0</v>
      </c>
      <c r="AN1067" s="52">
        <f t="shared" si="300"/>
        <v>0</v>
      </c>
      <c r="AO1067" s="52">
        <f t="shared" si="301"/>
        <v>0</v>
      </c>
      <c r="AP1067" s="52">
        <f t="shared" si="302"/>
        <v>0</v>
      </c>
      <c r="AQ1067" s="52">
        <f t="shared" si="303"/>
        <v>0</v>
      </c>
      <c r="AR1067" s="52">
        <f t="shared" si="304"/>
        <v>0</v>
      </c>
    </row>
    <row r="1068" spans="1:44">
      <c r="A1068" s="52">
        <v>201504</v>
      </c>
      <c r="B1068" s="52">
        <v>-2.98</v>
      </c>
      <c r="C1068" s="52">
        <v>-2.14</v>
      </c>
      <c r="D1068" s="52">
        <v>-0.57999999999999996</v>
      </c>
      <c r="E1068" s="52">
        <v>0.23</v>
      </c>
      <c r="F1068" s="52">
        <v>1.06</v>
      </c>
      <c r="G1068" s="52">
        <v>2.08</v>
      </c>
      <c r="H1068" s="52">
        <v>0.59</v>
      </c>
      <c r="I1068" s="52">
        <v>-3.03</v>
      </c>
      <c r="J1068" s="52">
        <v>2.13</v>
      </c>
      <c r="K1068" s="52">
        <v>0</v>
      </c>
      <c r="L1068" s="52">
        <f t="shared" si="288"/>
        <v>0.59</v>
      </c>
      <c r="M1068" s="113">
        <f t="shared" si="289"/>
        <v>2015.333333333333</v>
      </c>
      <c r="N1068" s="52">
        <f t="shared" si="305"/>
        <v>9.6843153416420531</v>
      </c>
      <c r="AA1068" s="52">
        <v>201504</v>
      </c>
      <c r="AB1068" s="52">
        <f t="shared" si="290"/>
        <v>0.59</v>
      </c>
      <c r="AC1068" s="52">
        <f t="shared" si="291"/>
        <v>0.23</v>
      </c>
      <c r="AD1068" s="52">
        <f t="shared" si="292"/>
        <v>2.08</v>
      </c>
      <c r="AE1068" s="52">
        <f t="shared" si="293"/>
        <v>-2.98</v>
      </c>
      <c r="AF1068" s="52">
        <f t="shared" si="294"/>
        <v>-0.57999999999999996</v>
      </c>
      <c r="AH1068" s="52">
        <f t="shared" si="295"/>
        <v>0</v>
      </c>
      <c r="AI1068" s="52">
        <f t="shared" si="296"/>
        <v>0</v>
      </c>
      <c r="AJ1068" s="52">
        <f t="shared" si="297"/>
        <v>0</v>
      </c>
      <c r="AK1068" s="52">
        <f t="shared" si="298"/>
        <v>0</v>
      </c>
      <c r="AL1068" s="52">
        <f t="shared" si="299"/>
        <v>0</v>
      </c>
      <c r="AN1068" s="52">
        <f t="shared" si="300"/>
        <v>0</v>
      </c>
      <c r="AO1068" s="52">
        <f t="shared" si="301"/>
        <v>0</v>
      </c>
      <c r="AP1068" s="52">
        <f t="shared" si="302"/>
        <v>0</v>
      </c>
      <c r="AQ1068" s="52">
        <f t="shared" si="303"/>
        <v>0</v>
      </c>
      <c r="AR1068" s="52">
        <f t="shared" si="304"/>
        <v>0</v>
      </c>
    </row>
    <row r="1069" spans="1:44">
      <c r="A1069" s="52">
        <v>201505</v>
      </c>
      <c r="B1069" s="52">
        <v>3.18</v>
      </c>
      <c r="C1069" s="52">
        <v>2.2599999999999998</v>
      </c>
      <c r="D1069" s="52">
        <v>0.61</v>
      </c>
      <c r="E1069" s="52">
        <v>1.46</v>
      </c>
      <c r="F1069" s="52">
        <v>1.5</v>
      </c>
      <c r="G1069" s="52">
        <v>0.24</v>
      </c>
      <c r="H1069" s="52">
        <v>1.36</v>
      </c>
      <c r="I1069" s="52">
        <v>0.95</v>
      </c>
      <c r="J1069" s="52">
        <v>-1.9</v>
      </c>
      <c r="K1069" s="52">
        <v>0</v>
      </c>
      <c r="L1069" s="52">
        <f t="shared" si="288"/>
        <v>1.36</v>
      </c>
      <c r="M1069" s="113">
        <f t="shared" si="289"/>
        <v>2015.4166666666663</v>
      </c>
      <c r="N1069" s="52">
        <f t="shared" si="305"/>
        <v>9.6284974755339494</v>
      </c>
      <c r="AA1069" s="52">
        <v>201505</v>
      </c>
      <c r="AB1069" s="52">
        <f t="shared" si="290"/>
        <v>1.36</v>
      </c>
      <c r="AC1069" s="52">
        <f t="shared" si="291"/>
        <v>1.46</v>
      </c>
      <c r="AD1069" s="52">
        <f t="shared" si="292"/>
        <v>0.24</v>
      </c>
      <c r="AE1069" s="52">
        <f t="shared" si="293"/>
        <v>3.18</v>
      </c>
      <c r="AF1069" s="52">
        <f t="shared" si="294"/>
        <v>0.61</v>
      </c>
      <c r="AH1069" s="52">
        <f t="shared" si="295"/>
        <v>0</v>
      </c>
      <c r="AI1069" s="52">
        <f t="shared" si="296"/>
        <v>0</v>
      </c>
      <c r="AJ1069" s="52">
        <f t="shared" si="297"/>
        <v>0</v>
      </c>
      <c r="AK1069" s="52">
        <f t="shared" si="298"/>
        <v>0</v>
      </c>
      <c r="AL1069" s="52">
        <f t="shared" si="299"/>
        <v>0</v>
      </c>
      <c r="AN1069" s="52">
        <f t="shared" si="300"/>
        <v>0</v>
      </c>
      <c r="AO1069" s="52">
        <f t="shared" si="301"/>
        <v>0</v>
      </c>
      <c r="AP1069" s="52">
        <f t="shared" si="302"/>
        <v>0</v>
      </c>
      <c r="AQ1069" s="52">
        <f t="shared" si="303"/>
        <v>0</v>
      </c>
      <c r="AR1069" s="52">
        <f t="shared" si="304"/>
        <v>0</v>
      </c>
    </row>
    <row r="1070" spans="1:44">
      <c r="A1070" s="52">
        <v>201506</v>
      </c>
      <c r="B1070" s="52">
        <v>2.2400000000000002</v>
      </c>
      <c r="C1070" s="52">
        <v>0.67</v>
      </c>
      <c r="D1070" s="52">
        <v>0.25</v>
      </c>
      <c r="E1070" s="52">
        <v>-1.64</v>
      </c>
      <c r="F1070" s="52">
        <v>-2.0099999999999998</v>
      </c>
      <c r="G1070" s="52">
        <v>-1.72</v>
      </c>
      <c r="H1070" s="52">
        <v>-1.53</v>
      </c>
      <c r="I1070" s="52">
        <v>2.84</v>
      </c>
      <c r="J1070" s="52">
        <v>-1.04</v>
      </c>
      <c r="K1070" s="52">
        <v>0</v>
      </c>
      <c r="L1070" s="52">
        <f t="shared" si="288"/>
        <v>-1.53</v>
      </c>
      <c r="M1070" s="113">
        <f t="shared" si="289"/>
        <v>2015.4999999999995</v>
      </c>
      <c r="N1070" s="52">
        <f t="shared" si="305"/>
        <v>9.7508489140922769</v>
      </c>
      <c r="AA1070" s="52">
        <v>201506</v>
      </c>
      <c r="AB1070" s="52">
        <f t="shared" si="290"/>
        <v>-1.53</v>
      </c>
      <c r="AC1070" s="52">
        <f t="shared" si="291"/>
        <v>-1.64</v>
      </c>
      <c r="AD1070" s="52">
        <f t="shared" si="292"/>
        <v>-1.72</v>
      </c>
      <c r="AE1070" s="52">
        <f t="shared" si="293"/>
        <v>2.2400000000000002</v>
      </c>
      <c r="AF1070" s="52">
        <f t="shared" si="294"/>
        <v>0.25</v>
      </c>
      <c r="AH1070" s="52">
        <f t="shared" si="295"/>
        <v>0</v>
      </c>
      <c r="AI1070" s="52">
        <f t="shared" si="296"/>
        <v>0</v>
      </c>
      <c r="AJ1070" s="52">
        <f t="shared" si="297"/>
        <v>0</v>
      </c>
      <c r="AK1070" s="52">
        <f t="shared" si="298"/>
        <v>0</v>
      </c>
      <c r="AL1070" s="52">
        <f t="shared" si="299"/>
        <v>0</v>
      </c>
      <c r="AN1070" s="52">
        <f t="shared" si="300"/>
        <v>0</v>
      </c>
      <c r="AO1070" s="52">
        <f t="shared" si="301"/>
        <v>0</v>
      </c>
      <c r="AP1070" s="52">
        <f t="shared" si="302"/>
        <v>0</v>
      </c>
      <c r="AQ1070" s="52">
        <f t="shared" si="303"/>
        <v>0</v>
      </c>
      <c r="AR1070" s="52">
        <f t="shared" si="304"/>
        <v>0</v>
      </c>
    </row>
    <row r="1071" spans="1:44">
      <c r="A1071" s="52">
        <v>201507</v>
      </c>
      <c r="B1071" s="52">
        <v>-0.17</v>
      </c>
      <c r="C1071" s="52">
        <v>-2.5099999999999998</v>
      </c>
      <c r="D1071" s="52">
        <v>-5.78</v>
      </c>
      <c r="E1071" s="52">
        <v>3.2</v>
      </c>
      <c r="F1071" s="52">
        <v>1.03</v>
      </c>
      <c r="G1071" s="52">
        <v>-0.17</v>
      </c>
      <c r="H1071" s="52">
        <v>1.54</v>
      </c>
      <c r="I1071" s="52">
        <v>-4.17</v>
      </c>
      <c r="J1071" s="52">
        <v>-4.49</v>
      </c>
      <c r="K1071" s="52">
        <v>0</v>
      </c>
      <c r="L1071" s="52">
        <f t="shared" si="288"/>
        <v>1.54</v>
      </c>
      <c r="M1071" s="113">
        <f t="shared" si="289"/>
        <v>2015.5833333333328</v>
      </c>
      <c r="N1071" s="52">
        <f t="shared" si="305"/>
        <v>9.3295405713640189</v>
      </c>
      <c r="AA1071" s="52">
        <v>201507</v>
      </c>
      <c r="AB1071" s="52">
        <f t="shared" si="290"/>
        <v>1.54</v>
      </c>
      <c r="AC1071" s="52">
        <f t="shared" si="291"/>
        <v>3.2</v>
      </c>
      <c r="AD1071" s="52">
        <f t="shared" si="292"/>
        <v>-0.17</v>
      </c>
      <c r="AE1071" s="52">
        <f t="shared" si="293"/>
        <v>-0.17</v>
      </c>
      <c r="AF1071" s="52">
        <f t="shared" si="294"/>
        <v>-5.78</v>
      </c>
      <c r="AH1071" s="52">
        <f t="shared" si="295"/>
        <v>0</v>
      </c>
      <c r="AI1071" s="52">
        <f t="shared" si="296"/>
        <v>0</v>
      </c>
      <c r="AJ1071" s="52">
        <f t="shared" si="297"/>
        <v>0</v>
      </c>
      <c r="AK1071" s="52">
        <f t="shared" si="298"/>
        <v>0</v>
      </c>
      <c r="AL1071" s="52">
        <f t="shared" si="299"/>
        <v>0</v>
      </c>
      <c r="AN1071" s="52">
        <f t="shared" si="300"/>
        <v>0</v>
      </c>
      <c r="AO1071" s="52">
        <f t="shared" si="301"/>
        <v>0</v>
      </c>
      <c r="AP1071" s="52">
        <f t="shared" si="302"/>
        <v>0</v>
      </c>
      <c r="AQ1071" s="52">
        <f t="shared" si="303"/>
        <v>0</v>
      </c>
      <c r="AR1071" s="52">
        <f t="shared" si="304"/>
        <v>0</v>
      </c>
    </row>
    <row r="1072" spans="1:44">
      <c r="A1072" s="52">
        <v>201508</v>
      </c>
      <c r="B1072" s="52">
        <v>-8.85</v>
      </c>
      <c r="C1072" s="52">
        <v>-4.3899999999999997</v>
      </c>
      <c r="D1072" s="52">
        <v>-3.47</v>
      </c>
      <c r="E1072" s="52">
        <v>-6.38</v>
      </c>
      <c r="F1072" s="52">
        <v>-5.62</v>
      </c>
      <c r="G1072" s="52">
        <v>-6.01</v>
      </c>
      <c r="H1072" s="52">
        <v>-6.04</v>
      </c>
      <c r="I1072" s="52">
        <v>0.43</v>
      </c>
      <c r="J1072" s="52">
        <v>2.88</v>
      </c>
      <c r="K1072" s="52">
        <v>0</v>
      </c>
      <c r="L1072" s="52">
        <f t="shared" si="288"/>
        <v>-6.04</v>
      </c>
      <c r="M1072" s="113">
        <f t="shared" si="289"/>
        <v>2015.6666666666661</v>
      </c>
      <c r="N1072" s="52">
        <f t="shared" si="305"/>
        <v>10.883062737366469</v>
      </c>
      <c r="AA1072" s="52">
        <v>201508</v>
      </c>
      <c r="AB1072" s="52">
        <f t="shared" si="290"/>
        <v>-6.04</v>
      </c>
      <c r="AC1072" s="52">
        <f t="shared" si="291"/>
        <v>-6.38</v>
      </c>
      <c r="AD1072" s="52">
        <f t="shared" si="292"/>
        <v>-6.01</v>
      </c>
      <c r="AE1072" s="52">
        <f t="shared" si="293"/>
        <v>-8.85</v>
      </c>
      <c r="AF1072" s="52">
        <f t="shared" si="294"/>
        <v>-3.47</v>
      </c>
      <c r="AH1072" s="52">
        <f t="shared" si="295"/>
        <v>0</v>
      </c>
      <c r="AI1072" s="52">
        <f t="shared" si="296"/>
        <v>0</v>
      </c>
      <c r="AJ1072" s="52">
        <f t="shared" si="297"/>
        <v>0</v>
      </c>
      <c r="AK1072" s="52">
        <f t="shared" si="298"/>
        <v>0</v>
      </c>
      <c r="AL1072" s="52">
        <f t="shared" si="299"/>
        <v>0</v>
      </c>
      <c r="AN1072" s="52">
        <f t="shared" si="300"/>
        <v>0</v>
      </c>
      <c r="AO1072" s="52">
        <f t="shared" si="301"/>
        <v>0</v>
      </c>
      <c r="AP1072" s="52">
        <f t="shared" si="302"/>
        <v>0</v>
      </c>
      <c r="AQ1072" s="52">
        <f t="shared" si="303"/>
        <v>0</v>
      </c>
      <c r="AR1072" s="52">
        <f t="shared" si="304"/>
        <v>0</v>
      </c>
    </row>
    <row r="1073" spans="1:44">
      <c r="A1073" s="52">
        <v>201509</v>
      </c>
      <c r="B1073" s="52">
        <v>-7.52</v>
      </c>
      <c r="C1073" s="52">
        <v>-4.49</v>
      </c>
      <c r="D1073" s="52">
        <v>-4.88</v>
      </c>
      <c r="E1073" s="52">
        <v>-2.19</v>
      </c>
      <c r="F1073" s="52">
        <v>-3.21</v>
      </c>
      <c r="G1073" s="52">
        <v>-3.37</v>
      </c>
      <c r="H1073" s="52">
        <v>-3.07</v>
      </c>
      <c r="I1073" s="52">
        <v>-2.71</v>
      </c>
      <c r="J1073" s="52">
        <v>0.73</v>
      </c>
      <c r="K1073" s="52">
        <v>0</v>
      </c>
      <c r="L1073" s="52">
        <f t="shared" si="288"/>
        <v>-3.07</v>
      </c>
      <c r="M1073" s="113">
        <f t="shared" si="289"/>
        <v>2015.7499999999993</v>
      </c>
      <c r="N1073" s="52">
        <f t="shared" si="305"/>
        <v>11.160244376601012</v>
      </c>
      <c r="AA1073" s="52">
        <v>201509</v>
      </c>
      <c r="AB1073" s="52">
        <f t="shared" si="290"/>
        <v>-3.07</v>
      </c>
      <c r="AC1073" s="52">
        <f t="shared" si="291"/>
        <v>-2.19</v>
      </c>
      <c r="AD1073" s="52">
        <f t="shared" si="292"/>
        <v>-3.37</v>
      </c>
      <c r="AE1073" s="52">
        <f t="shared" si="293"/>
        <v>-7.52</v>
      </c>
      <c r="AF1073" s="52">
        <f t="shared" si="294"/>
        <v>-4.88</v>
      </c>
      <c r="AH1073" s="52">
        <f t="shared" si="295"/>
        <v>0</v>
      </c>
      <c r="AI1073" s="52">
        <f t="shared" si="296"/>
        <v>0</v>
      </c>
      <c r="AJ1073" s="52">
        <f t="shared" si="297"/>
        <v>0</v>
      </c>
      <c r="AK1073" s="52">
        <f t="shared" si="298"/>
        <v>0</v>
      </c>
      <c r="AL1073" s="52">
        <f t="shared" si="299"/>
        <v>0</v>
      </c>
      <c r="AN1073" s="52">
        <f t="shared" si="300"/>
        <v>0</v>
      </c>
      <c r="AO1073" s="52">
        <f t="shared" si="301"/>
        <v>0</v>
      </c>
      <c r="AP1073" s="52">
        <f t="shared" si="302"/>
        <v>0</v>
      </c>
      <c r="AQ1073" s="52">
        <f t="shared" si="303"/>
        <v>0</v>
      </c>
      <c r="AR1073" s="52">
        <f t="shared" si="304"/>
        <v>0</v>
      </c>
    </row>
    <row r="1074" spans="1:44">
      <c r="A1074" s="52">
        <v>201510</v>
      </c>
      <c r="B1074" s="52">
        <v>4.4000000000000004</v>
      </c>
      <c r="C1074" s="52">
        <v>6.84</v>
      </c>
      <c r="D1074" s="52">
        <v>5.94</v>
      </c>
      <c r="E1074" s="52">
        <v>8.25</v>
      </c>
      <c r="F1074" s="52">
        <v>8.4499999999999993</v>
      </c>
      <c r="G1074" s="52">
        <v>6.07</v>
      </c>
      <c r="H1074" s="52">
        <v>7.75</v>
      </c>
      <c r="I1074" s="52">
        <v>-1.86</v>
      </c>
      <c r="J1074" s="52">
        <v>-0.32</v>
      </c>
      <c r="K1074" s="52">
        <v>0</v>
      </c>
      <c r="L1074" s="52">
        <f t="shared" si="288"/>
        <v>7.75</v>
      </c>
      <c r="M1074" s="113">
        <f t="shared" si="289"/>
        <v>2015.8333333333326</v>
      </c>
      <c r="N1074" s="52">
        <f t="shared" si="305"/>
        <v>13.449448451009566</v>
      </c>
      <c r="AA1074" s="52">
        <v>201510</v>
      </c>
      <c r="AB1074" s="52">
        <f t="shared" si="290"/>
        <v>7.75</v>
      </c>
      <c r="AC1074" s="52">
        <f t="shared" si="291"/>
        <v>8.25</v>
      </c>
      <c r="AD1074" s="52">
        <f t="shared" si="292"/>
        <v>6.07</v>
      </c>
      <c r="AE1074" s="52">
        <f t="shared" si="293"/>
        <v>4.4000000000000004</v>
      </c>
      <c r="AF1074" s="52">
        <f t="shared" si="294"/>
        <v>5.94</v>
      </c>
      <c r="AH1074" s="52">
        <f t="shared" si="295"/>
        <v>0</v>
      </c>
      <c r="AI1074" s="52">
        <f t="shared" si="296"/>
        <v>0</v>
      </c>
      <c r="AJ1074" s="52">
        <f t="shared" si="297"/>
        <v>0</v>
      </c>
      <c r="AK1074" s="52">
        <f t="shared" si="298"/>
        <v>0</v>
      </c>
      <c r="AL1074" s="52">
        <f t="shared" si="299"/>
        <v>0</v>
      </c>
      <c r="AN1074" s="52">
        <f t="shared" si="300"/>
        <v>0</v>
      </c>
      <c r="AO1074" s="52">
        <f t="shared" si="301"/>
        <v>0</v>
      </c>
      <c r="AP1074" s="52">
        <f t="shared" si="302"/>
        <v>0</v>
      </c>
      <c r="AQ1074" s="52">
        <f t="shared" si="303"/>
        <v>0</v>
      </c>
      <c r="AR1074" s="52">
        <f t="shared" si="304"/>
        <v>0</v>
      </c>
    </row>
    <row r="1075" spans="1:44">
      <c r="A1075" s="52">
        <v>201511</v>
      </c>
      <c r="B1075" s="52">
        <v>5.61</v>
      </c>
      <c r="C1075" s="52">
        <v>3.89</v>
      </c>
      <c r="D1075" s="52">
        <v>2.6</v>
      </c>
      <c r="E1075" s="52">
        <v>0.75</v>
      </c>
      <c r="F1075" s="52">
        <v>-0.57999999999999996</v>
      </c>
      <c r="G1075" s="52">
        <v>1.3</v>
      </c>
      <c r="H1075" s="52">
        <v>0.56000000000000005</v>
      </c>
      <c r="I1075" s="52">
        <v>3.55</v>
      </c>
      <c r="J1075" s="52">
        <v>-1.23</v>
      </c>
      <c r="K1075" s="52">
        <v>0</v>
      </c>
      <c r="L1075" s="52">
        <f t="shared" si="288"/>
        <v>0.56000000000000005</v>
      </c>
      <c r="M1075" s="113">
        <f t="shared" si="289"/>
        <v>2015.9166666666658</v>
      </c>
      <c r="N1075" s="52">
        <f t="shared" si="305"/>
        <v>13.250720735114751</v>
      </c>
      <c r="AA1075" s="52">
        <v>201511</v>
      </c>
      <c r="AB1075" s="52">
        <f t="shared" si="290"/>
        <v>0.56000000000000005</v>
      </c>
      <c r="AC1075" s="52">
        <f t="shared" si="291"/>
        <v>0.75</v>
      </c>
      <c r="AD1075" s="52">
        <f t="shared" si="292"/>
        <v>1.3</v>
      </c>
      <c r="AE1075" s="52">
        <f t="shared" si="293"/>
        <v>5.61</v>
      </c>
      <c r="AF1075" s="52">
        <f t="shared" si="294"/>
        <v>2.6</v>
      </c>
      <c r="AH1075" s="52">
        <f t="shared" si="295"/>
        <v>0</v>
      </c>
      <c r="AI1075" s="52">
        <f t="shared" si="296"/>
        <v>0</v>
      </c>
      <c r="AJ1075" s="52">
        <f t="shared" si="297"/>
        <v>0</v>
      </c>
      <c r="AK1075" s="52">
        <f t="shared" si="298"/>
        <v>0</v>
      </c>
      <c r="AL1075" s="52">
        <f t="shared" si="299"/>
        <v>0</v>
      </c>
      <c r="AN1075" s="52">
        <f t="shared" si="300"/>
        <v>0</v>
      </c>
      <c r="AO1075" s="52">
        <f t="shared" si="301"/>
        <v>0</v>
      </c>
      <c r="AP1075" s="52">
        <f t="shared" si="302"/>
        <v>0</v>
      </c>
      <c r="AQ1075" s="52">
        <f t="shared" si="303"/>
        <v>0</v>
      </c>
      <c r="AR1075" s="52">
        <f t="shared" si="304"/>
        <v>0</v>
      </c>
    </row>
    <row r="1076" spans="1:44">
      <c r="A1076" s="52">
        <v>201512</v>
      </c>
      <c r="B1076" s="52">
        <v>-3.93</v>
      </c>
      <c r="C1076" s="52">
        <v>-5.16</v>
      </c>
      <c r="D1076" s="52">
        <v>-6.59</v>
      </c>
      <c r="E1076" s="52">
        <v>-1.46</v>
      </c>
      <c r="F1076" s="52">
        <v>-2.3199999999999998</v>
      </c>
      <c r="G1076" s="52">
        <v>-2.93</v>
      </c>
      <c r="H1076" s="52">
        <v>-2.17</v>
      </c>
      <c r="I1076" s="52">
        <v>-2.99</v>
      </c>
      <c r="J1076" s="52">
        <v>-2.0699999999999998</v>
      </c>
      <c r="K1076" s="52">
        <v>0.01</v>
      </c>
      <c r="L1076" s="52">
        <f t="shared" si="288"/>
        <v>-2.16</v>
      </c>
      <c r="M1076" s="113">
        <f t="shared" si="289"/>
        <v>2015.9999999999991</v>
      </c>
      <c r="N1076" s="52">
        <f t="shared" si="305"/>
        <v>13.470739670587033</v>
      </c>
      <c r="AA1076" s="52">
        <v>201512</v>
      </c>
      <c r="AB1076" s="52">
        <f t="shared" si="290"/>
        <v>-2.17</v>
      </c>
      <c r="AC1076" s="52">
        <f t="shared" si="291"/>
        <v>-1.47</v>
      </c>
      <c r="AD1076" s="52">
        <f t="shared" si="292"/>
        <v>-2.94</v>
      </c>
      <c r="AE1076" s="52">
        <f t="shared" si="293"/>
        <v>-3.94</v>
      </c>
      <c r="AF1076" s="52">
        <f t="shared" si="294"/>
        <v>-6.6</v>
      </c>
      <c r="AH1076" s="52">
        <f t="shared" si="295"/>
        <v>0</v>
      </c>
      <c r="AI1076" s="52">
        <f t="shared" si="296"/>
        <v>0</v>
      </c>
      <c r="AJ1076" s="52">
        <f t="shared" si="297"/>
        <v>0</v>
      </c>
      <c r="AK1076" s="52">
        <f t="shared" si="298"/>
        <v>0</v>
      </c>
      <c r="AL1076" s="52">
        <f t="shared" si="299"/>
        <v>0</v>
      </c>
      <c r="AN1076" s="52">
        <f t="shared" si="300"/>
        <v>0</v>
      </c>
      <c r="AO1076" s="52">
        <f t="shared" si="301"/>
        <v>0</v>
      </c>
      <c r="AP1076" s="52">
        <f t="shared" si="302"/>
        <v>0</v>
      </c>
      <c r="AQ1076" s="52">
        <f t="shared" si="303"/>
        <v>0</v>
      </c>
      <c r="AR1076" s="52">
        <f t="shared" si="304"/>
        <v>0</v>
      </c>
    </row>
    <row r="1077" spans="1:44">
      <c r="A1077" s="52">
        <v>201601</v>
      </c>
      <c r="B1077" s="52">
        <v>-13.52</v>
      </c>
      <c r="C1077" s="52">
        <v>-7.6</v>
      </c>
      <c r="D1077" s="52">
        <v>-6.77</v>
      </c>
      <c r="E1077" s="52">
        <v>-5.75</v>
      </c>
      <c r="F1077" s="52">
        <v>-4.92</v>
      </c>
      <c r="G1077" s="52">
        <v>-6.23</v>
      </c>
      <c r="H1077" s="52">
        <v>-5.77</v>
      </c>
      <c r="I1077" s="52">
        <v>-3.66</v>
      </c>
      <c r="J1077" s="52">
        <v>3.13</v>
      </c>
      <c r="K1077" s="52">
        <v>0.01</v>
      </c>
      <c r="L1077" s="52">
        <f t="shared" si="288"/>
        <v>-5.76</v>
      </c>
      <c r="M1077" s="113">
        <f t="shared" si="289"/>
        <v>2016.0833333333333</v>
      </c>
      <c r="N1077" s="52">
        <f t="shared" si="305"/>
        <v>14.388056600085806</v>
      </c>
      <c r="AA1077" s="52">
        <v>201601</v>
      </c>
      <c r="AB1077" s="52">
        <f t="shared" si="290"/>
        <v>-5.77</v>
      </c>
      <c r="AC1077" s="52">
        <f t="shared" si="291"/>
        <v>-5.76</v>
      </c>
      <c r="AD1077" s="52">
        <f t="shared" si="292"/>
        <v>-6.24</v>
      </c>
      <c r="AE1077" s="52">
        <f t="shared" si="293"/>
        <v>-13.53</v>
      </c>
      <c r="AF1077" s="52">
        <f t="shared" si="294"/>
        <v>-6.7799999999999994</v>
      </c>
      <c r="AH1077" s="52">
        <f t="shared" si="295"/>
        <v>0</v>
      </c>
      <c r="AI1077" s="52">
        <f t="shared" si="296"/>
        <v>0</v>
      </c>
      <c r="AJ1077" s="52">
        <f t="shared" si="297"/>
        <v>0</v>
      </c>
      <c r="AK1077" s="52">
        <f t="shared" si="298"/>
        <v>0</v>
      </c>
      <c r="AL1077" s="52">
        <f t="shared" si="299"/>
        <v>0</v>
      </c>
      <c r="AN1077" s="52">
        <f t="shared" si="300"/>
        <v>0</v>
      </c>
      <c r="AO1077" s="52">
        <f t="shared" si="301"/>
        <v>0</v>
      </c>
      <c r="AP1077" s="52">
        <f t="shared" si="302"/>
        <v>0</v>
      </c>
      <c r="AQ1077" s="52">
        <f t="shared" si="303"/>
        <v>0</v>
      </c>
      <c r="AR1077" s="52">
        <f t="shared" si="304"/>
        <v>0</v>
      </c>
    </row>
    <row r="1078" spans="1:44">
      <c r="A1078" s="52">
        <v>201602</v>
      </c>
      <c r="B1078" s="52">
        <v>-0.7</v>
      </c>
      <c r="C1078" s="52">
        <v>0.81</v>
      </c>
      <c r="D1078" s="52">
        <v>0.92</v>
      </c>
      <c r="E1078" s="52">
        <v>-0.03</v>
      </c>
      <c r="F1078" s="52">
        <v>0.59</v>
      </c>
      <c r="G1078" s="52">
        <v>-1.71</v>
      </c>
      <c r="H1078" s="52">
        <v>-7.0000000000000007E-2</v>
      </c>
      <c r="I1078" s="52">
        <v>0.73</v>
      </c>
      <c r="J1078" s="52">
        <v>-0.03</v>
      </c>
      <c r="K1078" s="52">
        <v>0.02</v>
      </c>
      <c r="L1078" s="52">
        <f t="shared" si="288"/>
        <v>-0.05</v>
      </c>
      <c r="M1078" s="113">
        <f t="shared" si="289"/>
        <v>2016.1666666666665</v>
      </c>
      <c r="N1078" s="52">
        <f t="shared" si="305"/>
        <v>12.670387451921828</v>
      </c>
      <c r="AA1078" s="52">
        <v>201602</v>
      </c>
      <c r="AB1078" s="52">
        <f t="shared" si="290"/>
        <v>-7.0000000000000007E-2</v>
      </c>
      <c r="AC1078" s="52">
        <f t="shared" si="291"/>
        <v>-0.05</v>
      </c>
      <c r="AD1078" s="52">
        <f t="shared" si="292"/>
        <v>-1.73</v>
      </c>
      <c r="AE1078" s="52">
        <f t="shared" si="293"/>
        <v>-0.72</v>
      </c>
      <c r="AF1078" s="52">
        <f t="shared" si="294"/>
        <v>0.9</v>
      </c>
      <c r="AH1078" s="52">
        <f t="shared" si="295"/>
        <v>0</v>
      </c>
      <c r="AI1078" s="52">
        <f t="shared" si="296"/>
        <v>0</v>
      </c>
      <c r="AJ1078" s="52">
        <f t="shared" si="297"/>
        <v>0</v>
      </c>
      <c r="AK1078" s="52">
        <f t="shared" si="298"/>
        <v>0</v>
      </c>
      <c r="AL1078" s="52">
        <f t="shared" si="299"/>
        <v>0</v>
      </c>
      <c r="AN1078" s="52">
        <f t="shared" si="300"/>
        <v>0</v>
      </c>
      <c r="AO1078" s="52">
        <f t="shared" si="301"/>
        <v>0</v>
      </c>
      <c r="AP1078" s="52">
        <f t="shared" si="302"/>
        <v>0</v>
      </c>
      <c r="AQ1078" s="52">
        <f t="shared" si="303"/>
        <v>0</v>
      </c>
      <c r="AR1078" s="52">
        <f t="shared" si="304"/>
        <v>0</v>
      </c>
    </row>
    <row r="1079" spans="1:44">
      <c r="A1079" s="52">
        <v>201603</v>
      </c>
      <c r="B1079" s="52">
        <v>7.77</v>
      </c>
      <c r="C1079" s="52">
        <v>7.65</v>
      </c>
      <c r="D1079" s="52">
        <v>8.7100000000000009</v>
      </c>
      <c r="E1079" s="52">
        <v>6.53</v>
      </c>
      <c r="F1079" s="52">
        <v>6.82</v>
      </c>
      <c r="G1079" s="52">
        <v>8.17</v>
      </c>
      <c r="H1079" s="52">
        <v>6.96</v>
      </c>
      <c r="I1079" s="52">
        <v>0.87</v>
      </c>
      <c r="J1079" s="52">
        <v>1.29</v>
      </c>
      <c r="K1079" s="52">
        <v>0.02</v>
      </c>
      <c r="L1079" s="52">
        <f t="shared" si="288"/>
        <v>6.9799999999999995</v>
      </c>
      <c r="M1079" s="113">
        <f t="shared" si="289"/>
        <v>2016.2499999999998</v>
      </c>
      <c r="N1079" s="52">
        <f t="shared" si="305"/>
        <v>14.757682436923856</v>
      </c>
      <c r="AA1079" s="52">
        <v>201603</v>
      </c>
      <c r="AB1079" s="52">
        <f t="shared" si="290"/>
        <v>6.96</v>
      </c>
      <c r="AC1079" s="52">
        <f t="shared" si="291"/>
        <v>6.5100000000000007</v>
      </c>
      <c r="AD1079" s="52">
        <f t="shared" si="292"/>
        <v>8.15</v>
      </c>
      <c r="AE1079" s="52">
        <f t="shared" si="293"/>
        <v>7.75</v>
      </c>
      <c r="AF1079" s="52">
        <f t="shared" si="294"/>
        <v>8.6900000000000013</v>
      </c>
      <c r="AH1079" s="52">
        <f t="shared" si="295"/>
        <v>0</v>
      </c>
      <c r="AI1079" s="52">
        <f t="shared" si="296"/>
        <v>0</v>
      </c>
      <c r="AJ1079" s="52">
        <f t="shared" si="297"/>
        <v>0</v>
      </c>
      <c r="AK1079" s="52">
        <f t="shared" si="298"/>
        <v>0</v>
      </c>
      <c r="AL1079" s="52">
        <f t="shared" si="299"/>
        <v>0</v>
      </c>
      <c r="AN1079" s="52">
        <f t="shared" si="300"/>
        <v>0</v>
      </c>
      <c r="AO1079" s="52">
        <f t="shared" si="301"/>
        <v>0</v>
      </c>
      <c r="AP1079" s="52">
        <f t="shared" si="302"/>
        <v>0</v>
      </c>
      <c r="AQ1079" s="52">
        <f t="shared" si="303"/>
        <v>0</v>
      </c>
      <c r="AR1079" s="52">
        <f t="shared" si="304"/>
        <v>0</v>
      </c>
    </row>
    <row r="1080" spans="1:44">
      <c r="A1080" s="52">
        <v>201604</v>
      </c>
      <c r="B1080" s="52">
        <v>1.98</v>
      </c>
      <c r="C1080" s="52">
        <v>1.73</v>
      </c>
      <c r="D1080" s="52">
        <v>3.57</v>
      </c>
      <c r="E1080" s="52">
        <v>-0.46</v>
      </c>
      <c r="F1080" s="52">
        <v>1.03</v>
      </c>
      <c r="G1080" s="52">
        <v>4.1900000000000004</v>
      </c>
      <c r="H1080" s="52">
        <v>0.91</v>
      </c>
      <c r="I1080" s="52">
        <v>0.84</v>
      </c>
      <c r="J1080" s="52">
        <v>3.12</v>
      </c>
      <c r="K1080" s="52">
        <v>0.01</v>
      </c>
      <c r="L1080" s="52">
        <f t="shared" si="288"/>
        <v>0.92</v>
      </c>
      <c r="M1080" s="113">
        <f t="shared" si="289"/>
        <v>2016.333333333333</v>
      </c>
      <c r="N1080" s="52">
        <f t="shared" si="305"/>
        <v>14.774881325473247</v>
      </c>
      <c r="AA1080" s="52">
        <v>201604</v>
      </c>
      <c r="AB1080" s="52">
        <f t="shared" si="290"/>
        <v>0.91</v>
      </c>
      <c r="AC1080" s="52">
        <f t="shared" si="291"/>
        <v>-0.47000000000000003</v>
      </c>
      <c r="AD1080" s="52">
        <f t="shared" si="292"/>
        <v>4.1800000000000006</v>
      </c>
      <c r="AE1080" s="52">
        <f t="shared" si="293"/>
        <v>1.97</v>
      </c>
      <c r="AF1080" s="52">
        <f t="shared" si="294"/>
        <v>3.56</v>
      </c>
      <c r="AH1080" s="52">
        <f t="shared" si="295"/>
        <v>0</v>
      </c>
      <c r="AI1080" s="52">
        <f t="shared" si="296"/>
        <v>0</v>
      </c>
      <c r="AJ1080" s="52">
        <f t="shared" si="297"/>
        <v>0</v>
      </c>
      <c r="AK1080" s="52">
        <f t="shared" si="298"/>
        <v>0</v>
      </c>
      <c r="AL1080" s="52">
        <f t="shared" si="299"/>
        <v>0</v>
      </c>
      <c r="AN1080" s="52">
        <f t="shared" si="300"/>
        <v>0</v>
      </c>
      <c r="AO1080" s="52">
        <f t="shared" si="301"/>
        <v>0</v>
      </c>
      <c r="AP1080" s="52">
        <f t="shared" si="302"/>
        <v>0</v>
      </c>
      <c r="AQ1080" s="52">
        <f t="shared" si="303"/>
        <v>0</v>
      </c>
      <c r="AR1080" s="52">
        <f t="shared" si="304"/>
        <v>0</v>
      </c>
    </row>
    <row r="1081" spans="1:44">
      <c r="A1081" s="52">
        <v>201605</v>
      </c>
      <c r="B1081" s="52">
        <v>2.39</v>
      </c>
      <c r="C1081" s="52">
        <v>0.97</v>
      </c>
      <c r="D1081" s="52">
        <v>0.42</v>
      </c>
      <c r="E1081" s="52">
        <v>2.17</v>
      </c>
      <c r="F1081" s="52">
        <v>2.0299999999999998</v>
      </c>
      <c r="G1081" s="52">
        <v>0.44</v>
      </c>
      <c r="H1081" s="52">
        <v>1.78</v>
      </c>
      <c r="I1081" s="52">
        <v>-0.28000000000000003</v>
      </c>
      <c r="J1081" s="52">
        <v>-1.85</v>
      </c>
      <c r="K1081" s="52">
        <v>0.01</v>
      </c>
      <c r="L1081" s="52">
        <f t="shared" si="288"/>
        <v>1.79</v>
      </c>
      <c r="M1081" s="113">
        <f t="shared" si="289"/>
        <v>2016.4166666666663</v>
      </c>
      <c r="N1081" s="52">
        <f t="shared" si="305"/>
        <v>14.82183984408266</v>
      </c>
      <c r="AA1081" s="52">
        <v>201605</v>
      </c>
      <c r="AB1081" s="52">
        <f t="shared" si="290"/>
        <v>1.78</v>
      </c>
      <c r="AC1081" s="52">
        <f t="shared" si="291"/>
        <v>2.16</v>
      </c>
      <c r="AD1081" s="52">
        <f t="shared" si="292"/>
        <v>0.43</v>
      </c>
      <c r="AE1081" s="52">
        <f t="shared" si="293"/>
        <v>2.3800000000000003</v>
      </c>
      <c r="AF1081" s="52">
        <f t="shared" si="294"/>
        <v>0.41</v>
      </c>
      <c r="AH1081" s="52">
        <f t="shared" si="295"/>
        <v>0</v>
      </c>
      <c r="AI1081" s="52">
        <f t="shared" si="296"/>
        <v>0</v>
      </c>
      <c r="AJ1081" s="52">
        <f t="shared" si="297"/>
        <v>0</v>
      </c>
      <c r="AK1081" s="52">
        <f t="shared" si="298"/>
        <v>0</v>
      </c>
      <c r="AL1081" s="52">
        <f t="shared" si="299"/>
        <v>0</v>
      </c>
      <c r="AN1081" s="52">
        <f t="shared" si="300"/>
        <v>0</v>
      </c>
      <c r="AO1081" s="52">
        <f t="shared" si="301"/>
        <v>0</v>
      </c>
      <c r="AP1081" s="52">
        <f t="shared" si="302"/>
        <v>0</v>
      </c>
      <c r="AQ1081" s="52">
        <f t="shared" si="303"/>
        <v>0</v>
      </c>
      <c r="AR1081" s="52">
        <f t="shared" si="304"/>
        <v>0</v>
      </c>
    </row>
    <row r="1082" spans="1:44">
      <c r="A1082" s="52">
        <v>201606</v>
      </c>
      <c r="B1082" s="52">
        <v>0.27</v>
      </c>
      <c r="C1082" s="52">
        <v>-0.71</v>
      </c>
      <c r="D1082" s="52">
        <v>0.56000000000000005</v>
      </c>
      <c r="E1082" s="52">
        <v>-0.22</v>
      </c>
      <c r="F1082" s="52">
        <v>0.28000000000000003</v>
      </c>
      <c r="G1082" s="52">
        <v>-0.67</v>
      </c>
      <c r="H1082" s="52">
        <v>-0.04</v>
      </c>
      <c r="I1082" s="52">
        <v>0.24</v>
      </c>
      <c r="J1082" s="52">
        <v>-0.08</v>
      </c>
      <c r="K1082" s="52">
        <v>0.02</v>
      </c>
      <c r="L1082" s="52">
        <f t="shared" si="288"/>
        <v>-0.02</v>
      </c>
      <c r="M1082" s="113">
        <f t="shared" si="289"/>
        <v>2016.4999999999995</v>
      </c>
      <c r="N1082" s="52">
        <f t="shared" si="305"/>
        <v>14.720831251232813</v>
      </c>
      <c r="AA1082" s="52">
        <v>201606</v>
      </c>
      <c r="AB1082" s="52">
        <f t="shared" si="290"/>
        <v>-0.04</v>
      </c>
      <c r="AC1082" s="52">
        <f t="shared" si="291"/>
        <v>-0.24</v>
      </c>
      <c r="AD1082" s="52">
        <f t="shared" si="292"/>
        <v>-0.69000000000000006</v>
      </c>
      <c r="AE1082" s="52">
        <f t="shared" si="293"/>
        <v>0.25</v>
      </c>
      <c r="AF1082" s="52">
        <f t="shared" si="294"/>
        <v>0.54</v>
      </c>
      <c r="AH1082" s="52">
        <f t="shared" si="295"/>
        <v>0</v>
      </c>
      <c r="AI1082" s="52">
        <f t="shared" si="296"/>
        <v>0</v>
      </c>
      <c r="AJ1082" s="52">
        <f t="shared" si="297"/>
        <v>0</v>
      </c>
      <c r="AK1082" s="52">
        <f t="shared" si="298"/>
        <v>0</v>
      </c>
      <c r="AL1082" s="52">
        <f t="shared" si="299"/>
        <v>0</v>
      </c>
      <c r="AN1082" s="52">
        <f t="shared" si="300"/>
        <v>0</v>
      </c>
      <c r="AO1082" s="52">
        <f t="shared" si="301"/>
        <v>0</v>
      </c>
      <c r="AP1082" s="52">
        <f t="shared" si="302"/>
        <v>0</v>
      </c>
      <c r="AQ1082" s="52">
        <f t="shared" si="303"/>
        <v>0</v>
      </c>
      <c r="AR1082" s="52">
        <f t="shared" si="304"/>
        <v>0</v>
      </c>
    </row>
    <row r="1084" spans="1:44">
      <c r="AA1084" s="52" t="s">
        <v>135</v>
      </c>
      <c r="AB1084" s="113">
        <f>AVERAGE(AB3:AB1082)</f>
        <v>0.6473611111111095</v>
      </c>
      <c r="AC1084" s="113">
        <f>AVERAGE(AC3:AC1082)</f>
        <v>0.62287037037037052</v>
      </c>
      <c r="AD1084" s="113">
        <f>AVERAGE(AD3:AD1082)</f>
        <v>0.89727777777777828</v>
      </c>
      <c r="AE1084" s="113">
        <f>AVERAGE(AE3:AE1082)</f>
        <v>0.6844074074074068</v>
      </c>
      <c r="AF1084" s="113">
        <f>AVERAGE(AF3:AF1082)</f>
        <v>1.1786203703703702</v>
      </c>
    </row>
    <row r="1085" spans="1:44">
      <c r="AA1085" s="52" t="s">
        <v>134</v>
      </c>
      <c r="AB1085" s="113">
        <f>_xlfn.STDEV.S(AB3:AB1082)</f>
        <v>5.3811101985225855</v>
      </c>
      <c r="AC1085" s="113">
        <f>_xlfn.STDEV.S(AC3:AC1082)</f>
        <v>5.3401436063701544</v>
      </c>
      <c r="AD1085" s="113">
        <f>_xlfn.STDEV.S(AD3:AD1082)</f>
        <v>7.1063930410842984</v>
      </c>
      <c r="AE1085" s="113">
        <f>_xlfn.STDEV.S(AE3:AE1082)</f>
        <v>7.5663237609523541</v>
      </c>
      <c r="AF1085" s="113">
        <f>_xlfn.STDEV.S(AF3:AF1082)</f>
        <v>8.1876341944362387</v>
      </c>
    </row>
    <row r="1086" spans="1:44">
      <c r="AA1086" s="52" t="s">
        <v>133</v>
      </c>
      <c r="AB1086" s="113">
        <f>AB1084-3*AB1085</f>
        <v>-15.495969484456648</v>
      </c>
      <c r="AC1086" s="113">
        <f>AC1084-3*AC1085</f>
        <v>-15.397560448740093</v>
      </c>
      <c r="AD1086" s="113">
        <f>AD1084-3*AD1085</f>
        <v>-20.421901345475117</v>
      </c>
      <c r="AE1086" s="113">
        <f>AE1084-3*AE1085</f>
        <v>-22.014563875449657</v>
      </c>
      <c r="AF1086" s="113">
        <f>AF1084-3*AF1085</f>
        <v>-23.384282212938345</v>
      </c>
    </row>
    <row r="1087" spans="1:44">
      <c r="A1087" s="52" t="s">
        <v>132</v>
      </c>
      <c r="AA1087" s="52" t="s">
        <v>131</v>
      </c>
      <c r="AB1087" s="52">
        <f>COUNTIF(AB3:AB1082,"&lt;-15.5")</f>
        <v>10</v>
      </c>
      <c r="AC1087" s="52">
        <f>COUNTIF(AC1:AC1059,"&lt;-15.4")</f>
        <v>8</v>
      </c>
      <c r="AD1087" s="52">
        <f>COUNTIF(AD1:AD1059,"&lt;-20.42")</f>
        <v>10</v>
      </c>
      <c r="AE1087" s="52">
        <f>COUNTIF(AE1:AE1059,"&lt;-22.01")</f>
        <v>8</v>
      </c>
      <c r="AF1087" s="52">
        <f>COUNTIF(AF1:AF1059,"&lt;-23.38")</f>
        <v>6</v>
      </c>
    </row>
    <row r="1088" spans="1:44">
      <c r="B1088" s="52" t="s">
        <v>118</v>
      </c>
      <c r="C1088" s="52" t="s">
        <v>117</v>
      </c>
      <c r="D1088" s="52" t="s">
        <v>116</v>
      </c>
      <c r="E1088" s="52" t="s">
        <v>115</v>
      </c>
      <c r="F1088" s="52" t="s">
        <v>114</v>
      </c>
      <c r="G1088" s="52" t="s">
        <v>113</v>
      </c>
      <c r="H1088" s="52" t="s">
        <v>111</v>
      </c>
      <c r="I1088" s="52" t="s">
        <v>110</v>
      </c>
      <c r="J1088" s="52" t="s">
        <v>109</v>
      </c>
      <c r="K1088" s="52" t="s">
        <v>130</v>
      </c>
      <c r="AA1088" s="52" t="s">
        <v>129</v>
      </c>
      <c r="AB1088" s="115">
        <f>AB1087/1060</f>
        <v>9.433962264150943E-3</v>
      </c>
      <c r="AC1088" s="115">
        <f>AC1087/1060</f>
        <v>7.5471698113207548E-3</v>
      </c>
      <c r="AD1088" s="115">
        <f>AD1087/1060</f>
        <v>9.433962264150943E-3</v>
      </c>
      <c r="AE1088" s="115">
        <f>AE1087/1060</f>
        <v>7.5471698113207548E-3</v>
      </c>
      <c r="AF1088" s="115">
        <f>AF1087/1060</f>
        <v>5.6603773584905656E-3</v>
      </c>
    </row>
    <row r="1089" spans="1:32">
      <c r="A1089" s="52">
        <v>1927</v>
      </c>
      <c r="B1089" s="52">
        <v>32.08</v>
      </c>
      <c r="C1089" s="52">
        <v>26.49</v>
      </c>
      <c r="D1089" s="52">
        <v>35.33</v>
      </c>
      <c r="E1089" s="52">
        <v>44.38</v>
      </c>
      <c r="F1089" s="52">
        <v>23.28</v>
      </c>
      <c r="G1089" s="52">
        <v>33.61</v>
      </c>
      <c r="H1089" s="52">
        <v>29.47</v>
      </c>
      <c r="I1089" s="52">
        <v>-2.46</v>
      </c>
      <c r="J1089" s="52">
        <v>-3.75</v>
      </c>
      <c r="K1089" s="52">
        <v>3.12</v>
      </c>
      <c r="AA1089" s="52" t="s">
        <v>128</v>
      </c>
      <c r="AB1089" s="115">
        <f>_xlfn.NORM.S.DIST(-3,TRUE)</f>
        <v>1.3498980316300933E-3</v>
      </c>
      <c r="AC1089" s="115">
        <f>_xlfn.NORM.S.DIST(-3,TRUE)</f>
        <v>1.3498980316300933E-3</v>
      </c>
      <c r="AD1089" s="115">
        <f>_xlfn.NORM.S.DIST(-3,TRUE)</f>
        <v>1.3498980316300933E-3</v>
      </c>
      <c r="AE1089" s="115">
        <f>_xlfn.NORM.S.DIST(-3,TRUE)</f>
        <v>1.3498980316300933E-3</v>
      </c>
      <c r="AF1089" s="115">
        <f>_xlfn.NORM.S.DIST(-3,TRUE)</f>
        <v>1.3498980316300933E-3</v>
      </c>
    </row>
    <row r="1090" spans="1:32">
      <c r="A1090" s="52">
        <v>1928</v>
      </c>
      <c r="B1090" s="52">
        <v>41.63</v>
      </c>
      <c r="C1090" s="52">
        <v>41.44</v>
      </c>
      <c r="D1090" s="52">
        <v>41.41</v>
      </c>
      <c r="E1090" s="52">
        <v>46.42</v>
      </c>
      <c r="F1090" s="52">
        <v>31.11</v>
      </c>
      <c r="G1090" s="52">
        <v>34.340000000000003</v>
      </c>
      <c r="H1090" s="52">
        <v>35.39</v>
      </c>
      <c r="I1090" s="52">
        <v>4.2</v>
      </c>
      <c r="J1090" s="52">
        <v>-6.15</v>
      </c>
      <c r="K1090" s="52">
        <v>3.56</v>
      </c>
    </row>
    <row r="1091" spans="1:32">
      <c r="A1091" s="52">
        <v>1929</v>
      </c>
      <c r="B1091" s="52">
        <v>-45.15</v>
      </c>
      <c r="C1091" s="52">
        <v>-32.15</v>
      </c>
      <c r="D1091" s="52">
        <v>-37.5</v>
      </c>
      <c r="E1091" s="52">
        <v>-19.260000000000002</v>
      </c>
      <c r="F1091" s="52">
        <v>0.05</v>
      </c>
      <c r="G1091" s="52">
        <v>-3.24</v>
      </c>
      <c r="H1091" s="52">
        <v>-19.54</v>
      </c>
      <c r="I1091" s="52">
        <v>-30.78</v>
      </c>
      <c r="J1091" s="52">
        <v>11.83</v>
      </c>
      <c r="K1091" s="52">
        <v>4.75</v>
      </c>
      <c r="AA1091" s="52" t="s">
        <v>78</v>
      </c>
      <c r="AB1091" s="52">
        <f>MIN(AB3:AB1082)</f>
        <v>-29.13</v>
      </c>
      <c r="AC1091" s="52">
        <f>MIN(AC3:AC1082)</f>
        <v>-28.900000000000002</v>
      </c>
      <c r="AD1091" s="52">
        <f>MIN(AD3:AD1082)</f>
        <v>-35.14</v>
      </c>
      <c r="AE1091" s="52">
        <f>MIN(AE3:AE1082)</f>
        <v>-32.99</v>
      </c>
      <c r="AF1091" s="52">
        <f>MIN(AF3:AF1082)</f>
        <v>-33.86</v>
      </c>
    </row>
    <row r="1092" spans="1:32">
      <c r="A1092" s="52">
        <v>1930</v>
      </c>
      <c r="B1092" s="52">
        <v>-37.08</v>
      </c>
      <c r="C1092" s="52">
        <v>-31.56</v>
      </c>
      <c r="D1092" s="52">
        <v>-44.67</v>
      </c>
      <c r="E1092" s="52">
        <v>-25.93</v>
      </c>
      <c r="F1092" s="52">
        <v>-29.07</v>
      </c>
      <c r="G1092" s="52">
        <v>-42.91</v>
      </c>
      <c r="H1092" s="52">
        <v>-31.23</v>
      </c>
      <c r="I1092" s="52">
        <v>-5.13</v>
      </c>
      <c r="J1092" s="52">
        <v>-12.28</v>
      </c>
      <c r="K1092" s="52">
        <v>2.41</v>
      </c>
    </row>
    <row r="1093" spans="1:32">
      <c r="A1093" s="52">
        <v>1931</v>
      </c>
      <c r="B1093" s="52">
        <v>-43.54</v>
      </c>
      <c r="C1093" s="52">
        <v>-45.69</v>
      </c>
      <c r="D1093" s="52">
        <v>-52.54</v>
      </c>
      <c r="E1093" s="52">
        <v>-36.119999999999997</v>
      </c>
      <c r="F1093" s="52">
        <v>-60.55</v>
      </c>
      <c r="G1093" s="52">
        <v>-55.69</v>
      </c>
      <c r="H1093" s="52">
        <v>-45.11</v>
      </c>
      <c r="I1093" s="52">
        <v>3.53</v>
      </c>
      <c r="J1093" s="52">
        <v>-14.29</v>
      </c>
      <c r="K1093" s="52">
        <v>1.07</v>
      </c>
      <c r="AA1093" s="52" t="s">
        <v>127</v>
      </c>
      <c r="AB1093" s="113">
        <f>_xlfn.PERCENTILE.INC(AB3:AB1082,0.01)</f>
        <v>-13.952299999999997</v>
      </c>
      <c r="AC1093" s="113">
        <f>_xlfn.PERCENTILE.INC(AC3:AC1082,0.01)</f>
        <v>-14.683</v>
      </c>
      <c r="AD1093" s="113">
        <f>_xlfn.PERCENTILE.INC(AD3:AD1082,0.01)</f>
        <v>-19.5276</v>
      </c>
      <c r="AE1093" s="113">
        <f>_xlfn.PERCENTILE.INC(AE3:AE1082,0.01)</f>
        <v>-20.5914</v>
      </c>
      <c r="AF1093" s="113">
        <f>_xlfn.PERCENTILE.INC(AF3:AF1082,0.01)</f>
        <v>-20.472899999999996</v>
      </c>
    </row>
    <row r="1094" spans="1:32">
      <c r="A1094" s="52">
        <v>1932</v>
      </c>
      <c r="B1094" s="52">
        <v>-8.84</v>
      </c>
      <c r="C1094" s="52">
        <v>-12.26</v>
      </c>
      <c r="D1094" s="52">
        <v>8.06</v>
      </c>
      <c r="E1094" s="52">
        <v>-6.68</v>
      </c>
      <c r="F1094" s="52">
        <v>-17.13</v>
      </c>
      <c r="G1094" s="52">
        <v>-3.28</v>
      </c>
      <c r="H1094" s="52">
        <v>-9.39</v>
      </c>
      <c r="I1094" s="52">
        <v>4.68</v>
      </c>
      <c r="J1094" s="52">
        <v>10.16</v>
      </c>
      <c r="K1094" s="52">
        <v>0.96</v>
      </c>
      <c r="AA1094" s="52" t="s">
        <v>126</v>
      </c>
      <c r="AB1094" s="113">
        <f>_xlfn.PERCENTILE.INC(AB309:AB1082,0.01)</f>
        <v>-10.7956</v>
      </c>
      <c r="AC1094" s="113">
        <f>_xlfn.PERCENTILE.INC(AC309:AC1082,0.01)</f>
        <v>-10.9002</v>
      </c>
      <c r="AD1094" s="113">
        <f>_xlfn.PERCENTILE.INC(AD309:AD1082,0.01)</f>
        <v>-11.9361</v>
      </c>
      <c r="AE1094" s="113">
        <f>_xlfn.PERCENTILE.INC(AE309:AE1082,0.01)</f>
        <v>-16.934100000000001</v>
      </c>
      <c r="AF1094" s="113">
        <f>_xlfn.PERCENTILE.INC(AF309:AF1082,0.01)</f>
        <v>-15.209100000000001</v>
      </c>
    </row>
    <row r="1095" spans="1:32">
      <c r="A1095" s="52">
        <v>1933</v>
      </c>
      <c r="B1095" s="52">
        <v>149.38999999999999</v>
      </c>
      <c r="C1095" s="52">
        <v>115.85</v>
      </c>
      <c r="D1095" s="52">
        <v>132.43</v>
      </c>
      <c r="E1095" s="52">
        <v>43.97</v>
      </c>
      <c r="F1095" s="52">
        <v>89.39</v>
      </c>
      <c r="G1095" s="52">
        <v>117.48</v>
      </c>
      <c r="H1095" s="52">
        <v>57.05</v>
      </c>
      <c r="I1095" s="52">
        <v>48.94</v>
      </c>
      <c r="J1095" s="52">
        <v>28.27</v>
      </c>
      <c r="K1095" s="52">
        <v>0.3</v>
      </c>
    </row>
    <row r="1096" spans="1:32">
      <c r="A1096" s="52">
        <v>1934</v>
      </c>
      <c r="B1096" s="52">
        <v>38.06</v>
      </c>
      <c r="C1096" s="52">
        <v>16.57</v>
      </c>
      <c r="D1096" s="52">
        <v>9.99</v>
      </c>
      <c r="E1096" s="52">
        <v>8.57</v>
      </c>
      <c r="F1096" s="52">
        <v>-2.1800000000000002</v>
      </c>
      <c r="G1096" s="52">
        <v>-18.09</v>
      </c>
      <c r="H1096" s="52">
        <v>3.02</v>
      </c>
      <c r="I1096" s="52">
        <v>25.44</v>
      </c>
      <c r="J1096" s="52">
        <v>-27.37</v>
      </c>
      <c r="K1096" s="52">
        <v>0.16</v>
      </c>
      <c r="AA1096" s="52" t="s">
        <v>125</v>
      </c>
      <c r="AB1096" s="113">
        <f>SUM(AH3:AH1082)/COUNTIF(AH3:AH1082,"&lt;0")</f>
        <v>-20.140909090909091</v>
      </c>
      <c r="AC1096" s="113">
        <f>SUM(AI3:AI1082)/COUNTIF(AI3:AI1082,"&lt;0")</f>
        <v>-20.330909090909092</v>
      </c>
      <c r="AD1096" s="113">
        <f>SUM(AJ3:AJ1082)/COUNTIF(AJ3:AJ1082,"&lt;0")</f>
        <v>-24.304545454545458</v>
      </c>
      <c r="AE1096" s="113">
        <f>SUM(AK3:AK1082)/COUNTIF(AK3:AK1082,"&lt;0")</f>
        <v>-25.021818181818183</v>
      </c>
      <c r="AF1096" s="113">
        <f>SUM(AL3:AL1082)/COUNTIF(AL3:AL1082,"&lt;0")</f>
        <v>-25.760909090909092</v>
      </c>
    </row>
    <row r="1097" spans="1:32">
      <c r="A1097" s="52">
        <v>1935</v>
      </c>
      <c r="B1097" s="52">
        <v>31.16</v>
      </c>
      <c r="C1097" s="52">
        <v>76.09</v>
      </c>
      <c r="D1097" s="52">
        <v>54.3</v>
      </c>
      <c r="E1097" s="52">
        <v>43.7</v>
      </c>
      <c r="F1097" s="52">
        <v>47.52</v>
      </c>
      <c r="G1097" s="52">
        <v>50.01</v>
      </c>
      <c r="H1097" s="52">
        <v>44.96</v>
      </c>
      <c r="I1097" s="52">
        <v>6.77</v>
      </c>
      <c r="J1097" s="52">
        <v>14.73</v>
      </c>
      <c r="K1097" s="52">
        <v>0.17</v>
      </c>
      <c r="AA1097" s="52" t="s">
        <v>124</v>
      </c>
      <c r="AB1097" s="52">
        <f>SUM(AH309:AH1082)/COUNTIF(AH309:AH1082,"&lt;0")</f>
        <v>-18.849999999999998</v>
      </c>
      <c r="AC1097" s="52">
        <f>SUM(AI309:AI1082)/COUNTIF(AI309:AI1082,"&lt;0")</f>
        <v>-17.989999999999998</v>
      </c>
      <c r="AD1097" s="52">
        <f>SUM(AJ309:AJ1082)/COUNTIF(AJ309:AJ1082,"&lt;0")</f>
        <v>-21.295000000000002</v>
      </c>
      <c r="AE1097" s="52">
        <f>SUM(AK309:AK1082)/COUNTIF(AK309:AK1082,"&lt;0")</f>
        <v>-24.654999999999998</v>
      </c>
      <c r="AF1097" s="52">
        <f>SUM(AL309:AL1082)/COUNTIF(AL309:AL1082,"&lt;0")</f>
        <v>-28.330000000000002</v>
      </c>
    </row>
    <row r="1098" spans="1:32">
      <c r="A1098" s="52">
        <v>1936</v>
      </c>
      <c r="B1098" s="52">
        <v>32.520000000000003</v>
      </c>
      <c r="C1098" s="52">
        <v>47.61</v>
      </c>
      <c r="D1098" s="52">
        <v>84.23</v>
      </c>
      <c r="E1098" s="52">
        <v>26.47</v>
      </c>
      <c r="F1098" s="52">
        <v>37.799999999999997</v>
      </c>
      <c r="G1098" s="52">
        <v>46.47</v>
      </c>
      <c r="H1098" s="52">
        <v>32.07</v>
      </c>
      <c r="I1098" s="52">
        <v>17.87</v>
      </c>
      <c r="J1098" s="52">
        <v>35.86</v>
      </c>
      <c r="K1098" s="52">
        <v>0.18</v>
      </c>
    </row>
    <row r="1099" spans="1:32">
      <c r="A1099" s="52">
        <v>1937</v>
      </c>
      <c r="B1099" s="52">
        <v>-49.32</v>
      </c>
      <c r="C1099" s="52">
        <v>-49.19</v>
      </c>
      <c r="D1099" s="52">
        <v>-50.24</v>
      </c>
      <c r="E1099" s="52">
        <v>-34.44</v>
      </c>
      <c r="F1099" s="52">
        <v>-30.85</v>
      </c>
      <c r="G1099" s="52">
        <v>-41.46</v>
      </c>
      <c r="H1099" s="52">
        <v>-34.96</v>
      </c>
      <c r="I1099" s="52">
        <v>-14</v>
      </c>
      <c r="J1099" s="52">
        <v>-3.97</v>
      </c>
      <c r="K1099" s="52">
        <v>0.31</v>
      </c>
    </row>
    <row r="1100" spans="1:32">
      <c r="A1100" s="52">
        <v>1938</v>
      </c>
      <c r="B1100" s="52">
        <v>44.1</v>
      </c>
      <c r="C1100" s="52">
        <v>42.1</v>
      </c>
      <c r="D1100" s="52">
        <v>25.16</v>
      </c>
      <c r="E1100" s="52">
        <v>34.01</v>
      </c>
      <c r="F1100" s="52">
        <v>20.7</v>
      </c>
      <c r="G1100" s="52">
        <v>28.59</v>
      </c>
      <c r="H1100" s="52">
        <v>28.48</v>
      </c>
      <c r="I1100" s="52">
        <v>9.35</v>
      </c>
      <c r="J1100" s="52">
        <v>-12.18</v>
      </c>
      <c r="K1100" s="52">
        <v>-0.02</v>
      </c>
    </row>
    <row r="1101" spans="1:32">
      <c r="A1101" s="52">
        <v>1939</v>
      </c>
      <c r="B1101" s="52">
        <v>11.41</v>
      </c>
      <c r="C1101" s="52">
        <v>4.18</v>
      </c>
      <c r="D1101" s="52">
        <v>-6.77</v>
      </c>
      <c r="E1101" s="52">
        <v>7.63</v>
      </c>
      <c r="F1101" s="52">
        <v>-3.81</v>
      </c>
      <c r="G1101" s="52">
        <v>-12.54</v>
      </c>
      <c r="H1101" s="52">
        <v>2.7</v>
      </c>
      <c r="I1101" s="52">
        <v>5.85</v>
      </c>
      <c r="J1101" s="52">
        <v>-19.170000000000002</v>
      </c>
      <c r="K1101" s="52">
        <v>0.02</v>
      </c>
    </row>
    <row r="1102" spans="1:32">
      <c r="A1102" s="52">
        <v>1940</v>
      </c>
      <c r="B1102" s="52">
        <v>-3.01</v>
      </c>
      <c r="C1102" s="52">
        <v>-2.33</v>
      </c>
      <c r="D1102" s="52">
        <v>-10.210000000000001</v>
      </c>
      <c r="E1102" s="52">
        <v>-10.130000000000001</v>
      </c>
      <c r="F1102" s="52">
        <v>-3.19</v>
      </c>
      <c r="G1102" s="52">
        <v>-4.58</v>
      </c>
      <c r="H1102" s="52">
        <v>-7.14</v>
      </c>
      <c r="I1102" s="52">
        <v>0.79</v>
      </c>
      <c r="J1102" s="52">
        <v>-0.82</v>
      </c>
      <c r="K1102" s="52">
        <v>0</v>
      </c>
    </row>
    <row r="1103" spans="1:32">
      <c r="A1103" s="52">
        <v>1941</v>
      </c>
      <c r="B1103" s="52">
        <v>-15.3</v>
      </c>
      <c r="C1103" s="52">
        <v>-14.96</v>
      </c>
      <c r="D1103" s="52">
        <v>-3.21</v>
      </c>
      <c r="E1103" s="52">
        <v>-13.98</v>
      </c>
      <c r="F1103" s="52">
        <v>-3.55</v>
      </c>
      <c r="G1103" s="52">
        <v>-3.81</v>
      </c>
      <c r="H1103" s="52">
        <v>-10.53</v>
      </c>
      <c r="I1103" s="52">
        <v>-4.04</v>
      </c>
      <c r="J1103" s="52">
        <v>11.13</v>
      </c>
      <c r="K1103" s="52">
        <v>0.06</v>
      </c>
    </row>
    <row r="1104" spans="1:32">
      <c r="A1104" s="52">
        <v>1942</v>
      </c>
      <c r="B1104" s="52">
        <v>17.07</v>
      </c>
      <c r="C1104" s="52">
        <v>25.95</v>
      </c>
      <c r="D1104" s="52">
        <v>36.770000000000003</v>
      </c>
      <c r="E1104" s="52">
        <v>14.24</v>
      </c>
      <c r="F1104" s="52">
        <v>16.100000000000001</v>
      </c>
      <c r="G1104" s="52">
        <v>34.28</v>
      </c>
      <c r="H1104" s="52">
        <v>16.2</v>
      </c>
      <c r="I1104" s="52">
        <v>5.05</v>
      </c>
      <c r="J1104" s="52">
        <v>19.87</v>
      </c>
      <c r="K1104" s="52">
        <v>0.27</v>
      </c>
    </row>
    <row r="1105" spans="1:11">
      <c r="A1105" s="52">
        <v>1943</v>
      </c>
      <c r="B1105" s="52">
        <v>43.14</v>
      </c>
      <c r="C1105" s="52">
        <v>52.53</v>
      </c>
      <c r="D1105" s="52">
        <v>100.54</v>
      </c>
      <c r="E1105" s="52">
        <v>20.77</v>
      </c>
      <c r="F1105" s="52">
        <v>34.08</v>
      </c>
      <c r="G1105" s="52">
        <v>41.3</v>
      </c>
      <c r="H1105" s="52">
        <v>27.96</v>
      </c>
      <c r="I1105" s="52">
        <v>33.35</v>
      </c>
      <c r="J1105" s="52">
        <v>38.97</v>
      </c>
      <c r="K1105" s="52">
        <v>0.35</v>
      </c>
    </row>
    <row r="1106" spans="1:11">
      <c r="A1106" s="52">
        <v>1944</v>
      </c>
      <c r="B1106" s="52">
        <v>41.14</v>
      </c>
      <c r="C1106" s="52">
        <v>42.72</v>
      </c>
      <c r="D1106" s="52">
        <v>47.9</v>
      </c>
      <c r="E1106" s="52">
        <v>15.65</v>
      </c>
      <c r="F1106" s="52">
        <v>22.04</v>
      </c>
      <c r="G1106" s="52">
        <v>40.119999999999997</v>
      </c>
      <c r="H1106" s="52">
        <v>20.97</v>
      </c>
      <c r="I1106" s="52">
        <v>17.98</v>
      </c>
      <c r="J1106" s="52">
        <v>15.61</v>
      </c>
      <c r="K1106" s="52">
        <v>0.33</v>
      </c>
    </row>
    <row r="1107" spans="1:11">
      <c r="A1107" s="52">
        <v>1945</v>
      </c>
      <c r="B1107" s="52">
        <v>64.19</v>
      </c>
      <c r="C1107" s="52">
        <v>64.099999999999994</v>
      </c>
      <c r="D1107" s="52">
        <v>69.180000000000007</v>
      </c>
      <c r="E1107" s="52">
        <v>32.35</v>
      </c>
      <c r="F1107" s="52">
        <v>38.26</v>
      </c>
      <c r="G1107" s="52">
        <v>50.18</v>
      </c>
      <c r="H1107" s="52">
        <v>38.380000000000003</v>
      </c>
      <c r="I1107" s="52">
        <v>25.56</v>
      </c>
      <c r="J1107" s="52">
        <v>11.4</v>
      </c>
      <c r="K1107" s="52">
        <v>0.33</v>
      </c>
    </row>
    <row r="1108" spans="1:11">
      <c r="A1108" s="52">
        <v>1946</v>
      </c>
      <c r="B1108" s="52">
        <v>-12.09</v>
      </c>
      <c r="C1108" s="52">
        <v>-9.3699999999999992</v>
      </c>
      <c r="D1108" s="52">
        <v>-8.07</v>
      </c>
      <c r="E1108" s="52">
        <v>-9.5</v>
      </c>
      <c r="F1108" s="52">
        <v>-1.1100000000000001</v>
      </c>
      <c r="G1108" s="52">
        <v>-7.55</v>
      </c>
      <c r="H1108" s="52">
        <v>-6.73</v>
      </c>
      <c r="I1108" s="52">
        <v>-3.79</v>
      </c>
      <c r="J1108" s="52">
        <v>2.98</v>
      </c>
      <c r="K1108" s="52">
        <v>0.35</v>
      </c>
    </row>
    <row r="1109" spans="1:11">
      <c r="A1109" s="52">
        <v>1947</v>
      </c>
      <c r="B1109" s="52">
        <v>-8.17</v>
      </c>
      <c r="C1109" s="52">
        <v>-2.72</v>
      </c>
      <c r="D1109" s="52">
        <v>5.97</v>
      </c>
      <c r="E1109" s="52">
        <v>3.32</v>
      </c>
      <c r="F1109" s="52">
        <v>4.3099999999999996</v>
      </c>
      <c r="G1109" s="52">
        <v>8.69</v>
      </c>
      <c r="H1109" s="52">
        <v>2.95</v>
      </c>
      <c r="I1109" s="52">
        <v>-7.08</v>
      </c>
      <c r="J1109" s="52">
        <v>9.76</v>
      </c>
      <c r="K1109" s="52">
        <v>0.5</v>
      </c>
    </row>
    <row r="1110" spans="1:11">
      <c r="A1110" s="52">
        <v>1948</v>
      </c>
      <c r="B1110" s="52">
        <v>-8.09</v>
      </c>
      <c r="C1110" s="52">
        <v>-7.21</v>
      </c>
      <c r="D1110" s="52">
        <v>-2.54</v>
      </c>
      <c r="E1110" s="52">
        <v>3.26</v>
      </c>
      <c r="F1110" s="52">
        <v>1.56</v>
      </c>
      <c r="G1110" s="52">
        <v>4.75</v>
      </c>
      <c r="H1110" s="52">
        <v>1.07</v>
      </c>
      <c r="I1110" s="52">
        <v>-9.14</v>
      </c>
      <c r="J1110" s="52">
        <v>3.52</v>
      </c>
      <c r="K1110" s="52">
        <v>0.81</v>
      </c>
    </row>
    <row r="1111" spans="1:11">
      <c r="A1111" s="52">
        <v>1949</v>
      </c>
      <c r="B1111" s="52">
        <v>25.25</v>
      </c>
      <c r="C1111" s="52">
        <v>22.32</v>
      </c>
      <c r="D1111" s="52">
        <v>21.52</v>
      </c>
      <c r="E1111" s="52">
        <v>23.39</v>
      </c>
      <c r="F1111" s="52">
        <v>15.87</v>
      </c>
      <c r="G1111" s="52">
        <v>18.03</v>
      </c>
      <c r="H1111" s="52">
        <v>19.12</v>
      </c>
      <c r="I1111" s="52">
        <v>3.93</v>
      </c>
      <c r="J1111" s="52">
        <v>-4.55</v>
      </c>
      <c r="K1111" s="52">
        <v>1.1000000000000001</v>
      </c>
    </row>
    <row r="1112" spans="1:11">
      <c r="A1112" s="52">
        <v>1950</v>
      </c>
      <c r="B1112" s="52">
        <v>30.88</v>
      </c>
      <c r="C1112" s="52">
        <v>31.89</v>
      </c>
      <c r="D1112" s="52">
        <v>51.36</v>
      </c>
      <c r="E1112" s="52">
        <v>23.36</v>
      </c>
      <c r="F1112" s="52">
        <v>31.1</v>
      </c>
      <c r="G1112" s="52">
        <v>56.89</v>
      </c>
      <c r="H1112" s="52">
        <v>28.82</v>
      </c>
      <c r="I1112" s="52">
        <v>0.93</v>
      </c>
      <c r="J1112" s="52">
        <v>27.01</v>
      </c>
      <c r="K1112" s="52">
        <v>1.2</v>
      </c>
    </row>
    <row r="1113" spans="1:11">
      <c r="A1113" s="52">
        <v>1951</v>
      </c>
      <c r="B1113" s="52">
        <v>16.45</v>
      </c>
      <c r="C1113" s="52">
        <v>15.11</v>
      </c>
      <c r="D1113" s="52">
        <v>12.11</v>
      </c>
      <c r="E1113" s="52">
        <v>20.32</v>
      </c>
      <c r="F1113" s="52">
        <v>25.24</v>
      </c>
      <c r="G1113" s="52">
        <v>13.42</v>
      </c>
      <c r="H1113" s="52">
        <v>19.22</v>
      </c>
      <c r="I1113" s="52">
        <v>-5.0999999999999996</v>
      </c>
      <c r="J1113" s="52">
        <v>-5.62</v>
      </c>
      <c r="K1113" s="52">
        <v>1.49</v>
      </c>
    </row>
    <row r="1114" spans="1:11">
      <c r="A1114" s="52">
        <v>1952</v>
      </c>
      <c r="B1114" s="52">
        <v>7.66</v>
      </c>
      <c r="C1114" s="52">
        <v>9.57</v>
      </c>
      <c r="D1114" s="52">
        <v>8.5500000000000007</v>
      </c>
      <c r="E1114" s="52">
        <v>13.11</v>
      </c>
      <c r="F1114" s="52">
        <v>13.42</v>
      </c>
      <c r="G1114" s="52">
        <v>20.309999999999999</v>
      </c>
      <c r="H1114" s="52">
        <v>11.8</v>
      </c>
      <c r="I1114" s="52">
        <v>-7.02</v>
      </c>
      <c r="J1114" s="52">
        <v>4.05</v>
      </c>
      <c r="K1114" s="52">
        <v>1.66</v>
      </c>
    </row>
    <row r="1115" spans="1:11">
      <c r="A1115" s="52">
        <v>1953</v>
      </c>
      <c r="B1115" s="52">
        <v>0.62</v>
      </c>
      <c r="C1115" s="52">
        <v>-1.1499999999999999</v>
      </c>
      <c r="D1115" s="52">
        <v>-6.81</v>
      </c>
      <c r="E1115" s="52">
        <v>2.31</v>
      </c>
      <c r="F1115" s="52">
        <v>0.4</v>
      </c>
      <c r="G1115" s="52">
        <v>-7.65</v>
      </c>
      <c r="H1115" s="52">
        <v>-1.05</v>
      </c>
      <c r="I1115" s="52">
        <v>-0.8</v>
      </c>
      <c r="J1115" s="52">
        <v>-8.6999999999999993</v>
      </c>
      <c r="K1115" s="52">
        <v>1.82</v>
      </c>
    </row>
    <row r="1116" spans="1:11">
      <c r="A1116" s="52">
        <v>1954</v>
      </c>
      <c r="B1116" s="52">
        <v>42.33</v>
      </c>
      <c r="C1116" s="52">
        <v>61.27</v>
      </c>
      <c r="D1116" s="52">
        <v>63.31</v>
      </c>
      <c r="E1116" s="52">
        <v>47.26</v>
      </c>
      <c r="F1116" s="52">
        <v>49.26</v>
      </c>
      <c r="G1116" s="52">
        <v>77.77</v>
      </c>
      <c r="H1116" s="52">
        <v>49.35</v>
      </c>
      <c r="I1116" s="52">
        <v>-2.46</v>
      </c>
      <c r="J1116" s="52">
        <v>25.74</v>
      </c>
      <c r="K1116" s="52">
        <v>0.86</v>
      </c>
    </row>
    <row r="1117" spans="1:11">
      <c r="A1117" s="52">
        <v>1955</v>
      </c>
      <c r="B1117" s="52">
        <v>14.65</v>
      </c>
      <c r="C1117" s="52">
        <v>20.77</v>
      </c>
      <c r="D1117" s="52">
        <v>23.88</v>
      </c>
      <c r="E1117" s="52">
        <v>27.32</v>
      </c>
      <c r="F1117" s="52">
        <v>22.77</v>
      </c>
      <c r="G1117" s="52">
        <v>29.5</v>
      </c>
      <c r="H1117" s="52">
        <v>23.75</v>
      </c>
      <c r="I1117" s="52">
        <v>-6.76</v>
      </c>
      <c r="J1117" s="52">
        <v>5.71</v>
      </c>
      <c r="K1117" s="52">
        <v>1.57</v>
      </c>
    </row>
    <row r="1118" spans="1:11">
      <c r="A1118" s="52">
        <v>1956</v>
      </c>
      <c r="B1118" s="52">
        <v>6.68</v>
      </c>
      <c r="C1118" s="52">
        <v>7.39</v>
      </c>
      <c r="D1118" s="52">
        <v>6.52</v>
      </c>
      <c r="E1118" s="52">
        <v>6.31</v>
      </c>
      <c r="F1118" s="52">
        <v>14.09</v>
      </c>
      <c r="G1118" s="52">
        <v>4.32</v>
      </c>
      <c r="H1118" s="52">
        <v>5.9</v>
      </c>
      <c r="I1118" s="52">
        <v>-1.38</v>
      </c>
      <c r="J1118" s="52">
        <v>-1.07</v>
      </c>
      <c r="K1118" s="52">
        <v>2.46</v>
      </c>
    </row>
    <row r="1119" spans="1:11">
      <c r="A1119" s="52">
        <v>1957</v>
      </c>
      <c r="B1119" s="52">
        <v>-17.18</v>
      </c>
      <c r="C1119" s="52">
        <v>-15.14</v>
      </c>
      <c r="D1119" s="52">
        <v>-15.95</v>
      </c>
      <c r="E1119" s="52">
        <v>-8.9499999999999993</v>
      </c>
      <c r="F1119" s="52">
        <v>-7.98</v>
      </c>
      <c r="G1119" s="52">
        <v>-23.04</v>
      </c>
      <c r="H1119" s="52">
        <v>-13.16</v>
      </c>
      <c r="I1119" s="52">
        <v>-2.76</v>
      </c>
      <c r="J1119" s="52">
        <v>-6.42</v>
      </c>
      <c r="K1119" s="52">
        <v>3.14</v>
      </c>
    </row>
    <row r="1120" spans="1:11">
      <c r="A1120" s="52">
        <v>1958</v>
      </c>
      <c r="B1120" s="52">
        <v>76.58</v>
      </c>
      <c r="C1120" s="52">
        <v>57.54</v>
      </c>
      <c r="D1120" s="52">
        <v>70.63</v>
      </c>
      <c r="E1120" s="52">
        <v>41.36</v>
      </c>
      <c r="F1120" s="52">
        <v>45.46</v>
      </c>
      <c r="G1120" s="52">
        <v>73.599999999999994</v>
      </c>
      <c r="H1120" s="52">
        <v>43.45</v>
      </c>
      <c r="I1120" s="52">
        <v>14.78</v>
      </c>
      <c r="J1120" s="52">
        <v>13.14</v>
      </c>
      <c r="K1120" s="52">
        <v>1.54</v>
      </c>
    </row>
    <row r="1121" spans="1:11">
      <c r="A1121" s="52">
        <v>1959</v>
      </c>
      <c r="B1121" s="52">
        <v>20.48</v>
      </c>
      <c r="C1121" s="52">
        <v>20.23</v>
      </c>
      <c r="D1121" s="52">
        <v>18</v>
      </c>
      <c r="E1121" s="52">
        <v>13.01</v>
      </c>
      <c r="F1121" s="52">
        <v>10.42</v>
      </c>
      <c r="G1121" s="52">
        <v>18.510000000000002</v>
      </c>
      <c r="H1121" s="52">
        <v>9.76</v>
      </c>
      <c r="I1121" s="52">
        <v>5.59</v>
      </c>
      <c r="J1121" s="52">
        <v>1.51</v>
      </c>
      <c r="K1121" s="52">
        <v>2.95</v>
      </c>
    </row>
    <row r="1122" spans="1:11">
      <c r="A1122" s="52">
        <v>1960</v>
      </c>
      <c r="B1122" s="52">
        <v>-2.67</v>
      </c>
      <c r="C1122" s="52">
        <v>-0.66</v>
      </c>
      <c r="D1122" s="52">
        <v>-6.17</v>
      </c>
      <c r="E1122" s="52">
        <v>-2.48</v>
      </c>
      <c r="F1122" s="52">
        <v>9.39</v>
      </c>
      <c r="G1122" s="52">
        <v>-8.33</v>
      </c>
      <c r="H1122" s="52">
        <v>-1.46</v>
      </c>
      <c r="I1122" s="52">
        <v>-2.7</v>
      </c>
      <c r="J1122" s="52">
        <v>-4.67</v>
      </c>
      <c r="K1122" s="52">
        <v>2.66</v>
      </c>
    </row>
    <row r="1123" spans="1:11">
      <c r="A1123" s="52">
        <v>1961</v>
      </c>
      <c r="B1123" s="52">
        <v>20.71</v>
      </c>
      <c r="C1123" s="52">
        <v>30.14</v>
      </c>
      <c r="D1123" s="52">
        <v>31.93</v>
      </c>
      <c r="E1123" s="52">
        <v>26.22</v>
      </c>
      <c r="F1123" s="52">
        <v>27.17</v>
      </c>
      <c r="G1123" s="52">
        <v>29.21</v>
      </c>
      <c r="H1123" s="52">
        <v>24.81</v>
      </c>
      <c r="I1123" s="52">
        <v>0.06</v>
      </c>
      <c r="J1123" s="52">
        <v>7.11</v>
      </c>
      <c r="K1123" s="52">
        <v>2.13</v>
      </c>
    </row>
    <row r="1124" spans="1:11">
      <c r="A1124" s="52">
        <v>1962</v>
      </c>
      <c r="B1124" s="52">
        <v>-20.37</v>
      </c>
      <c r="C1124" s="52">
        <v>-16.2</v>
      </c>
      <c r="D1124" s="52">
        <v>-9.11</v>
      </c>
      <c r="E1124" s="52">
        <v>-10.73</v>
      </c>
      <c r="F1124" s="52">
        <v>-5.69</v>
      </c>
      <c r="G1124" s="52">
        <v>-3.41</v>
      </c>
      <c r="H1124" s="52">
        <v>-12.9</v>
      </c>
      <c r="I1124" s="52">
        <v>-8.6199999999999992</v>
      </c>
      <c r="J1124" s="52">
        <v>9.2899999999999991</v>
      </c>
      <c r="K1124" s="52">
        <v>2.73</v>
      </c>
    </row>
    <row r="1125" spans="1:11">
      <c r="A1125" s="52">
        <v>1963</v>
      </c>
      <c r="B1125" s="52">
        <v>8.02</v>
      </c>
      <c r="C1125" s="52">
        <v>17.32</v>
      </c>
      <c r="D1125" s="52">
        <v>28.63</v>
      </c>
      <c r="E1125" s="52">
        <v>21.96</v>
      </c>
      <c r="F1125" s="52">
        <v>17.170000000000002</v>
      </c>
      <c r="G1125" s="52">
        <v>32.31</v>
      </c>
      <c r="H1125" s="52">
        <v>17.84</v>
      </c>
      <c r="I1125" s="52">
        <v>-5.82</v>
      </c>
      <c r="J1125" s="52">
        <v>15.48</v>
      </c>
      <c r="K1125" s="52">
        <v>3.12</v>
      </c>
    </row>
    <row r="1126" spans="1:11">
      <c r="A1126" s="52">
        <v>1964</v>
      </c>
      <c r="B1126" s="52">
        <v>8.61</v>
      </c>
      <c r="C1126" s="52">
        <v>17.59</v>
      </c>
      <c r="D1126" s="52">
        <v>23.99</v>
      </c>
      <c r="E1126" s="52">
        <v>14.4</v>
      </c>
      <c r="F1126" s="52">
        <v>19.87</v>
      </c>
      <c r="G1126" s="52">
        <v>19.2</v>
      </c>
      <c r="H1126" s="52">
        <v>12.54</v>
      </c>
      <c r="I1126" s="52">
        <v>-1.0900000000000001</v>
      </c>
      <c r="J1126" s="52">
        <v>10.09</v>
      </c>
      <c r="K1126" s="52">
        <v>3.54</v>
      </c>
    </row>
    <row r="1127" spans="1:11">
      <c r="A1127" s="52">
        <v>1965</v>
      </c>
      <c r="B1127" s="52">
        <v>34.950000000000003</v>
      </c>
      <c r="C1127" s="52">
        <v>33.24</v>
      </c>
      <c r="D1127" s="52">
        <v>42.2</v>
      </c>
      <c r="E1127" s="52">
        <v>14.63</v>
      </c>
      <c r="F1127" s="52">
        <v>8.26</v>
      </c>
      <c r="G1127" s="52">
        <v>22.46</v>
      </c>
      <c r="H1127" s="52">
        <v>10.52</v>
      </c>
      <c r="I1127" s="52">
        <v>21.68</v>
      </c>
      <c r="J1127" s="52">
        <v>7.54</v>
      </c>
      <c r="K1127" s="52">
        <v>3.93</v>
      </c>
    </row>
    <row r="1128" spans="1:11">
      <c r="A1128" s="52">
        <v>1966</v>
      </c>
      <c r="B1128" s="52">
        <v>-5.78</v>
      </c>
      <c r="C1128" s="52">
        <v>-5.8</v>
      </c>
      <c r="D1128" s="52">
        <v>-7.47</v>
      </c>
      <c r="E1128" s="52">
        <v>-10.77</v>
      </c>
      <c r="F1128" s="52">
        <v>-5.5</v>
      </c>
      <c r="G1128" s="52">
        <v>-10.8</v>
      </c>
      <c r="H1128" s="52">
        <v>-13.51</v>
      </c>
      <c r="I1128" s="52">
        <v>2.68</v>
      </c>
      <c r="J1128" s="52">
        <v>-0.86</v>
      </c>
      <c r="K1128" s="52">
        <v>4.76</v>
      </c>
    </row>
    <row r="1129" spans="1:11">
      <c r="A1129" s="52">
        <v>1967</v>
      </c>
      <c r="B1129" s="52">
        <v>89.3</v>
      </c>
      <c r="C1129" s="52">
        <v>72.47</v>
      </c>
      <c r="D1129" s="52">
        <v>68.19</v>
      </c>
      <c r="E1129" s="52">
        <v>28.89</v>
      </c>
      <c r="F1129" s="52">
        <v>15.64</v>
      </c>
      <c r="G1129" s="52">
        <v>32.18</v>
      </c>
      <c r="H1129" s="52">
        <v>24.49</v>
      </c>
      <c r="I1129" s="52">
        <v>51.08</v>
      </c>
      <c r="J1129" s="52">
        <v>-8.92</v>
      </c>
      <c r="K1129" s="52">
        <v>4.21</v>
      </c>
    </row>
    <row r="1130" spans="1:11">
      <c r="A1130" s="52">
        <v>1968</v>
      </c>
      <c r="B1130" s="52">
        <v>32.24</v>
      </c>
      <c r="C1130" s="52">
        <v>41.16</v>
      </c>
      <c r="D1130" s="52">
        <v>46.25</v>
      </c>
      <c r="E1130" s="52">
        <v>3.84</v>
      </c>
      <c r="F1130" s="52">
        <v>15.29</v>
      </c>
      <c r="G1130" s="52">
        <v>27.02</v>
      </c>
      <c r="H1130" s="52">
        <v>8.7899999999999991</v>
      </c>
      <c r="I1130" s="52">
        <v>24.5</v>
      </c>
      <c r="J1130" s="52">
        <v>18.59</v>
      </c>
      <c r="K1130" s="52">
        <v>5.21</v>
      </c>
    </row>
    <row r="1131" spans="1:11">
      <c r="A1131" s="52">
        <v>1969</v>
      </c>
      <c r="B1131" s="52">
        <v>-24.5</v>
      </c>
      <c r="C1131" s="52">
        <v>-22.94</v>
      </c>
      <c r="D1131" s="52">
        <v>-25.22</v>
      </c>
      <c r="E1131" s="52">
        <v>2.56</v>
      </c>
      <c r="F1131" s="52">
        <v>-16.850000000000001</v>
      </c>
      <c r="G1131" s="52">
        <v>-16.440000000000001</v>
      </c>
      <c r="H1131" s="52">
        <v>-17.54</v>
      </c>
      <c r="I1131" s="52">
        <v>-13.97</v>
      </c>
      <c r="J1131" s="52">
        <v>-9.86</v>
      </c>
      <c r="K1131" s="52">
        <v>6.58</v>
      </c>
    </row>
    <row r="1132" spans="1:11">
      <c r="A1132" s="52">
        <v>1970</v>
      </c>
      <c r="B1132" s="52">
        <v>-21.45</v>
      </c>
      <c r="C1132" s="52">
        <v>-8.1300000000000008</v>
      </c>
      <c r="D1132" s="52">
        <v>6.92</v>
      </c>
      <c r="E1132" s="52">
        <v>-6.07</v>
      </c>
      <c r="F1132" s="52">
        <v>7.97</v>
      </c>
      <c r="G1132" s="52">
        <v>10.48</v>
      </c>
      <c r="H1132" s="52">
        <v>-6.49</v>
      </c>
      <c r="I1132" s="52">
        <v>-11.68</v>
      </c>
      <c r="J1132" s="52">
        <v>22.46</v>
      </c>
      <c r="K1132" s="52">
        <v>6.52</v>
      </c>
    </row>
    <row r="1133" spans="1:11">
      <c r="A1133" s="52">
        <v>1971</v>
      </c>
      <c r="B1133" s="52">
        <v>26.33</v>
      </c>
      <c r="C1133" s="52">
        <v>21.57</v>
      </c>
      <c r="D1133" s="52">
        <v>14.37</v>
      </c>
      <c r="E1133" s="52">
        <v>24.8</v>
      </c>
      <c r="F1133" s="52">
        <v>5.88</v>
      </c>
      <c r="G1133" s="52">
        <v>14.41</v>
      </c>
      <c r="H1133" s="52">
        <v>11.78</v>
      </c>
      <c r="I1133" s="52">
        <v>5.73</v>
      </c>
      <c r="J1133" s="52">
        <v>-11.18</v>
      </c>
      <c r="K1133" s="52">
        <v>4.3899999999999997</v>
      </c>
    </row>
    <row r="1134" spans="1:11">
      <c r="A1134" s="52">
        <v>1972</v>
      </c>
      <c r="B1134" s="52">
        <v>0.39</v>
      </c>
      <c r="C1134" s="52">
        <v>7.36</v>
      </c>
      <c r="D1134" s="52">
        <v>7.19</v>
      </c>
      <c r="E1134" s="52">
        <v>21.39</v>
      </c>
      <c r="F1134" s="52">
        <v>11.19</v>
      </c>
      <c r="G1134" s="52">
        <v>18.18</v>
      </c>
      <c r="H1134" s="52">
        <v>13.05</v>
      </c>
      <c r="I1134" s="52">
        <v>-11.94</v>
      </c>
      <c r="J1134" s="52">
        <v>1.79</v>
      </c>
      <c r="K1134" s="52">
        <v>3.84</v>
      </c>
    </row>
    <row r="1135" spans="1:11">
      <c r="A1135" s="52">
        <v>1973</v>
      </c>
      <c r="B1135" s="52">
        <v>-45.48</v>
      </c>
      <c r="C1135" s="52">
        <v>-32.92</v>
      </c>
      <c r="D1135" s="52">
        <v>-27.39</v>
      </c>
      <c r="E1135" s="52">
        <v>-22.3</v>
      </c>
      <c r="F1135" s="52">
        <v>-9</v>
      </c>
      <c r="G1135" s="52">
        <v>-4.01</v>
      </c>
      <c r="H1135" s="52">
        <v>-26.24</v>
      </c>
      <c r="I1135" s="52">
        <v>-23.49</v>
      </c>
      <c r="J1135" s="52">
        <v>18.190000000000001</v>
      </c>
      <c r="K1135" s="52">
        <v>6.93</v>
      </c>
    </row>
    <row r="1136" spans="1:11">
      <c r="A1136" s="52">
        <v>1974</v>
      </c>
      <c r="B1136" s="52">
        <v>-32.6</v>
      </c>
      <c r="C1136" s="52">
        <v>-25.97</v>
      </c>
      <c r="D1136" s="52">
        <v>-18.54</v>
      </c>
      <c r="E1136" s="52">
        <v>-29.2</v>
      </c>
      <c r="F1136" s="52">
        <v>-22.8</v>
      </c>
      <c r="G1136" s="52">
        <v>-23.22</v>
      </c>
      <c r="H1136" s="52">
        <v>-35.74</v>
      </c>
      <c r="I1136" s="52">
        <v>-0.63</v>
      </c>
      <c r="J1136" s="52">
        <v>10.02</v>
      </c>
      <c r="K1136" s="52">
        <v>8</v>
      </c>
    </row>
    <row r="1137" spans="1:11">
      <c r="A1137" s="52">
        <v>1975</v>
      </c>
      <c r="B1137" s="52">
        <v>61.78</v>
      </c>
      <c r="C1137" s="52">
        <v>57.96</v>
      </c>
      <c r="D1137" s="52">
        <v>58.29</v>
      </c>
      <c r="E1137" s="52">
        <v>34.21</v>
      </c>
      <c r="F1137" s="52">
        <v>41.84</v>
      </c>
      <c r="G1137" s="52">
        <v>55.5</v>
      </c>
      <c r="H1137" s="52">
        <v>32.450000000000003</v>
      </c>
      <c r="I1137" s="52">
        <v>15.49</v>
      </c>
      <c r="J1137" s="52">
        <v>8.9</v>
      </c>
      <c r="K1137" s="52">
        <v>5.8</v>
      </c>
    </row>
    <row r="1138" spans="1:11">
      <c r="A1138" s="52">
        <v>1976</v>
      </c>
      <c r="B1138" s="52">
        <v>38.33</v>
      </c>
      <c r="C1138" s="52">
        <v>47.32</v>
      </c>
      <c r="D1138" s="52">
        <v>60.62</v>
      </c>
      <c r="E1138" s="52">
        <v>17.3</v>
      </c>
      <c r="F1138" s="52">
        <v>40.74</v>
      </c>
      <c r="G1138" s="52">
        <v>44.48</v>
      </c>
      <c r="H1138" s="52">
        <v>21.89</v>
      </c>
      <c r="I1138" s="52">
        <v>14.58</v>
      </c>
      <c r="J1138" s="52">
        <v>24.74</v>
      </c>
      <c r="K1138" s="52">
        <v>5.08</v>
      </c>
    </row>
    <row r="1139" spans="1:11">
      <c r="A1139" s="52">
        <v>1977</v>
      </c>
      <c r="B1139" s="52">
        <v>18.75</v>
      </c>
      <c r="C1139" s="52">
        <v>18.18</v>
      </c>
      <c r="D1139" s="52">
        <v>23.2</v>
      </c>
      <c r="E1139" s="52">
        <v>-9.14</v>
      </c>
      <c r="F1139" s="52">
        <v>-0.94</v>
      </c>
      <c r="G1139" s="52">
        <v>1.35</v>
      </c>
      <c r="H1139" s="52">
        <v>-8.27</v>
      </c>
      <c r="I1139" s="52">
        <v>22.95</v>
      </c>
      <c r="J1139" s="52">
        <v>7.47</v>
      </c>
      <c r="K1139" s="52">
        <v>5.12</v>
      </c>
    </row>
    <row r="1140" spans="1:11">
      <c r="A1140" s="52">
        <v>1978</v>
      </c>
      <c r="B1140" s="52">
        <v>17.77</v>
      </c>
      <c r="C1140" s="52">
        <v>20.94</v>
      </c>
      <c r="D1140" s="52">
        <v>22.08</v>
      </c>
      <c r="E1140" s="52">
        <v>7.05</v>
      </c>
      <c r="F1140" s="52">
        <v>6.95</v>
      </c>
      <c r="G1140" s="52">
        <v>3.77</v>
      </c>
      <c r="H1140" s="52">
        <v>1.03</v>
      </c>
      <c r="I1140" s="52">
        <v>14.34</v>
      </c>
      <c r="J1140" s="52">
        <v>0.52</v>
      </c>
      <c r="K1140" s="52">
        <v>7.18</v>
      </c>
    </row>
    <row r="1141" spans="1:11">
      <c r="A1141" s="52">
        <v>1979</v>
      </c>
      <c r="B1141" s="52">
        <v>49.49</v>
      </c>
      <c r="C1141" s="52">
        <v>37.54</v>
      </c>
      <c r="D1141" s="52">
        <v>40.26</v>
      </c>
      <c r="E1141" s="52">
        <v>16.190000000000001</v>
      </c>
      <c r="F1141" s="52">
        <v>23.46</v>
      </c>
      <c r="G1141" s="52">
        <v>22.6</v>
      </c>
      <c r="H1141" s="52">
        <v>13.08</v>
      </c>
      <c r="I1141" s="52">
        <v>21.68</v>
      </c>
      <c r="J1141" s="52">
        <v>-1.41</v>
      </c>
      <c r="K1141" s="52">
        <v>10.38</v>
      </c>
    </row>
    <row r="1142" spans="1:11">
      <c r="A1142" s="52">
        <v>1980</v>
      </c>
      <c r="B1142" s="52">
        <v>52.89</v>
      </c>
      <c r="C1142" s="52">
        <v>30.8</v>
      </c>
      <c r="D1142" s="52">
        <v>21.65</v>
      </c>
      <c r="E1142" s="52">
        <v>35.479999999999997</v>
      </c>
      <c r="F1142" s="52">
        <v>36.880000000000003</v>
      </c>
      <c r="G1142" s="52">
        <v>16.420000000000002</v>
      </c>
      <c r="H1142" s="52">
        <v>22.12</v>
      </c>
      <c r="I1142" s="52">
        <v>5.52</v>
      </c>
      <c r="J1142" s="52">
        <v>-25.14</v>
      </c>
      <c r="K1142" s="52">
        <v>11.24</v>
      </c>
    </row>
    <row r="1143" spans="1:11">
      <c r="A1143" s="52">
        <v>1981</v>
      </c>
      <c r="B1143" s="52">
        <v>-10.85</v>
      </c>
      <c r="C1143" s="52">
        <v>13.89</v>
      </c>
      <c r="D1143" s="52">
        <v>17.87</v>
      </c>
      <c r="E1143" s="52">
        <v>-7.64</v>
      </c>
      <c r="F1143" s="52">
        <v>-7.38</v>
      </c>
      <c r="G1143" s="52">
        <v>14.06</v>
      </c>
      <c r="H1143" s="52">
        <v>-18.13</v>
      </c>
      <c r="I1143" s="52">
        <v>7.29</v>
      </c>
      <c r="J1143" s="52">
        <v>25.21</v>
      </c>
      <c r="K1143" s="52">
        <v>14.71</v>
      </c>
    </row>
    <row r="1144" spans="1:11">
      <c r="A1144" s="52">
        <v>1982</v>
      </c>
      <c r="B1144" s="52">
        <v>19.440000000000001</v>
      </c>
      <c r="C1144" s="52">
        <v>33.590000000000003</v>
      </c>
      <c r="D1144" s="52">
        <v>41.01</v>
      </c>
      <c r="E1144" s="52">
        <v>21.84</v>
      </c>
      <c r="F1144" s="52">
        <v>17.87</v>
      </c>
      <c r="G1144" s="52">
        <v>27.51</v>
      </c>
      <c r="H1144" s="52">
        <v>10.66</v>
      </c>
      <c r="I1144" s="52">
        <v>8.9499999999999993</v>
      </c>
      <c r="J1144" s="52">
        <v>13.62</v>
      </c>
      <c r="K1144" s="52">
        <v>10.54</v>
      </c>
    </row>
    <row r="1145" spans="1:11">
      <c r="A1145" s="52">
        <v>1983</v>
      </c>
      <c r="B1145" s="52">
        <v>19.489999999999998</v>
      </c>
      <c r="C1145" s="52">
        <v>40.380000000000003</v>
      </c>
      <c r="D1145" s="52">
        <v>48.23</v>
      </c>
      <c r="E1145" s="52">
        <v>14.65</v>
      </c>
      <c r="F1145" s="52">
        <v>25.22</v>
      </c>
      <c r="G1145" s="52">
        <v>27.26</v>
      </c>
      <c r="H1145" s="52">
        <v>13.75</v>
      </c>
      <c r="I1145" s="52">
        <v>13.66</v>
      </c>
      <c r="J1145" s="52">
        <v>20.67</v>
      </c>
      <c r="K1145" s="52">
        <v>8.8000000000000007</v>
      </c>
    </row>
    <row r="1146" spans="1:11">
      <c r="A1146" s="52">
        <v>1984</v>
      </c>
      <c r="B1146" s="52">
        <v>-14.07</v>
      </c>
      <c r="C1146" s="52">
        <v>2.5099999999999998</v>
      </c>
      <c r="D1146" s="52">
        <v>8.15</v>
      </c>
      <c r="E1146" s="52">
        <v>-0.52</v>
      </c>
      <c r="F1146" s="52">
        <v>5.83</v>
      </c>
      <c r="G1146" s="52">
        <v>15.97</v>
      </c>
      <c r="H1146" s="52">
        <v>-6.06</v>
      </c>
      <c r="I1146" s="52">
        <v>-8.23</v>
      </c>
      <c r="J1146" s="52">
        <v>19.350000000000001</v>
      </c>
      <c r="K1146" s="52">
        <v>9.85</v>
      </c>
    </row>
    <row r="1147" spans="1:11">
      <c r="A1147" s="52">
        <v>1985</v>
      </c>
      <c r="B1147" s="52">
        <v>29.1</v>
      </c>
      <c r="C1147" s="52">
        <v>35.54</v>
      </c>
      <c r="D1147" s="52">
        <v>32.729999999999997</v>
      </c>
      <c r="E1147" s="52">
        <v>32.39</v>
      </c>
      <c r="F1147" s="52">
        <v>32.64</v>
      </c>
      <c r="G1147" s="52">
        <v>31.62</v>
      </c>
      <c r="H1147" s="52">
        <v>24.91</v>
      </c>
      <c r="I1147" s="52">
        <v>0.24</v>
      </c>
      <c r="J1147" s="52">
        <v>1.43</v>
      </c>
      <c r="K1147" s="52">
        <v>7.72</v>
      </c>
    </row>
    <row r="1148" spans="1:11">
      <c r="A1148" s="52">
        <v>1986</v>
      </c>
      <c r="B1148" s="52">
        <v>2.52</v>
      </c>
      <c r="C1148" s="52">
        <v>9.9499999999999993</v>
      </c>
      <c r="D1148" s="52">
        <v>14.32</v>
      </c>
      <c r="E1148" s="52">
        <v>14.68</v>
      </c>
      <c r="F1148" s="52">
        <v>20.079999999999998</v>
      </c>
      <c r="G1148" s="52">
        <v>21.41</v>
      </c>
      <c r="H1148" s="52">
        <v>10.119999999999999</v>
      </c>
      <c r="I1148" s="52">
        <v>-9.8000000000000007</v>
      </c>
      <c r="J1148" s="52">
        <v>9.26</v>
      </c>
      <c r="K1148" s="52">
        <v>6.16</v>
      </c>
    </row>
    <row r="1149" spans="1:11">
      <c r="A1149" s="52">
        <v>1987</v>
      </c>
      <c r="B1149" s="52">
        <v>-13.18</v>
      </c>
      <c r="C1149" s="52">
        <v>-4.46</v>
      </c>
      <c r="D1149" s="52">
        <v>-6.8</v>
      </c>
      <c r="E1149" s="52">
        <v>7.55</v>
      </c>
      <c r="F1149" s="52">
        <v>3.03</v>
      </c>
      <c r="G1149" s="52">
        <v>-2.1</v>
      </c>
      <c r="H1149" s="52">
        <v>-3.87</v>
      </c>
      <c r="I1149" s="52">
        <v>-10.98</v>
      </c>
      <c r="J1149" s="52">
        <v>-1.63</v>
      </c>
      <c r="K1149" s="52">
        <v>5.47</v>
      </c>
    </row>
    <row r="1150" spans="1:11">
      <c r="A1150" s="52">
        <v>1988</v>
      </c>
      <c r="B1150" s="52">
        <v>14.61</v>
      </c>
      <c r="C1150" s="52">
        <v>28.75</v>
      </c>
      <c r="D1150" s="52">
        <v>31.02</v>
      </c>
      <c r="E1150" s="52">
        <v>12.73</v>
      </c>
      <c r="F1150" s="52">
        <v>17.87</v>
      </c>
      <c r="G1150" s="52">
        <v>26.08</v>
      </c>
      <c r="H1150" s="52">
        <v>11.55</v>
      </c>
      <c r="I1150" s="52">
        <v>5.9</v>
      </c>
      <c r="J1150" s="52">
        <v>14.88</v>
      </c>
      <c r="K1150" s="52">
        <v>6.35</v>
      </c>
    </row>
    <row r="1151" spans="1:11">
      <c r="A1151" s="52">
        <v>1989</v>
      </c>
      <c r="B1151" s="52">
        <v>18.86</v>
      </c>
      <c r="C1151" s="52">
        <v>18.149999999999999</v>
      </c>
      <c r="D1151" s="52">
        <v>16.649999999999999</v>
      </c>
      <c r="E1151" s="52">
        <v>36.35</v>
      </c>
      <c r="F1151" s="52">
        <v>25.34</v>
      </c>
      <c r="G1151" s="52">
        <v>30.03</v>
      </c>
      <c r="H1151" s="52">
        <v>20.49</v>
      </c>
      <c r="I1151" s="52">
        <v>-12.69</v>
      </c>
      <c r="J1151" s="52">
        <v>-4.2699999999999996</v>
      </c>
      <c r="K1151" s="52">
        <v>8.3699999999999992</v>
      </c>
    </row>
    <row r="1152" spans="1:11">
      <c r="A1152" s="52">
        <v>1990</v>
      </c>
      <c r="B1152" s="52">
        <v>-18.73</v>
      </c>
      <c r="C1152" s="52">
        <v>-17.989999999999998</v>
      </c>
      <c r="D1152" s="52">
        <v>-23.82</v>
      </c>
      <c r="E1152" s="52">
        <v>0.95</v>
      </c>
      <c r="F1152" s="52">
        <v>-5.7</v>
      </c>
      <c r="G1152" s="52">
        <v>-13.24</v>
      </c>
      <c r="H1152" s="52">
        <v>-13.95</v>
      </c>
      <c r="I1152" s="52">
        <v>-14.18</v>
      </c>
      <c r="J1152" s="52">
        <v>-9.64</v>
      </c>
      <c r="K1152" s="52">
        <v>7.81</v>
      </c>
    </row>
    <row r="1153" spans="1:11">
      <c r="A1153" s="52">
        <v>1991</v>
      </c>
      <c r="B1153" s="52">
        <v>53.79</v>
      </c>
      <c r="C1153" s="52">
        <v>46.4</v>
      </c>
      <c r="D1153" s="52">
        <v>40.6</v>
      </c>
      <c r="E1153" s="52">
        <v>42.92</v>
      </c>
      <c r="F1153" s="52">
        <v>22.24</v>
      </c>
      <c r="G1153" s="52">
        <v>27.16</v>
      </c>
      <c r="H1153" s="52">
        <v>29.17</v>
      </c>
      <c r="I1153" s="52">
        <v>16.16</v>
      </c>
      <c r="J1153" s="52">
        <v>-14.48</v>
      </c>
      <c r="K1153" s="52">
        <v>5.6</v>
      </c>
    </row>
    <row r="1154" spans="1:11">
      <c r="A1154" s="52">
        <v>1992</v>
      </c>
      <c r="B1154" s="52">
        <v>4.59</v>
      </c>
      <c r="C1154" s="52">
        <v>22.73</v>
      </c>
      <c r="D1154" s="52">
        <v>35.17</v>
      </c>
      <c r="E1154" s="52">
        <v>6.25</v>
      </c>
      <c r="F1154" s="52">
        <v>9.43</v>
      </c>
      <c r="G1154" s="52">
        <v>24.11</v>
      </c>
      <c r="H1154" s="52">
        <v>6.23</v>
      </c>
      <c r="I1154" s="52">
        <v>7.57</v>
      </c>
      <c r="J1154" s="52">
        <v>24.22</v>
      </c>
      <c r="K1154" s="52">
        <v>3.51</v>
      </c>
    </row>
    <row r="1155" spans="1:11">
      <c r="A1155" s="52">
        <v>1993</v>
      </c>
      <c r="B1155" s="52">
        <v>10.39</v>
      </c>
      <c r="C1155" s="52">
        <v>20.27</v>
      </c>
      <c r="D1155" s="52">
        <v>26.93</v>
      </c>
      <c r="E1155" s="52">
        <v>0.86</v>
      </c>
      <c r="F1155" s="52">
        <v>17.010000000000002</v>
      </c>
      <c r="G1155" s="52">
        <v>22.23</v>
      </c>
      <c r="H1155" s="52">
        <v>8.2100000000000009</v>
      </c>
      <c r="I1155" s="52">
        <v>5.83</v>
      </c>
      <c r="J1155" s="52">
        <v>18.96</v>
      </c>
      <c r="K1155" s="52">
        <v>2.9</v>
      </c>
    </row>
    <row r="1156" spans="1:11">
      <c r="A1156" s="52">
        <v>1994</v>
      </c>
      <c r="B1156" s="52">
        <v>-6.76</v>
      </c>
      <c r="C1156" s="52">
        <v>0.13</v>
      </c>
      <c r="D1156" s="52">
        <v>0.06</v>
      </c>
      <c r="E1156" s="52">
        <v>2.61</v>
      </c>
      <c r="F1156" s="52">
        <v>1.1000000000000001</v>
      </c>
      <c r="G1156" s="52">
        <v>-5.83</v>
      </c>
      <c r="H1156" s="52">
        <v>-4.1100000000000003</v>
      </c>
      <c r="I1156" s="52">
        <v>-1.49</v>
      </c>
      <c r="J1156" s="52">
        <v>-0.81</v>
      </c>
      <c r="K1156" s="52">
        <v>3.9</v>
      </c>
    </row>
    <row r="1157" spans="1:11">
      <c r="A1157" s="52">
        <v>1995</v>
      </c>
      <c r="B1157" s="52">
        <v>28.8</v>
      </c>
      <c r="C1157" s="52">
        <v>28.26</v>
      </c>
      <c r="D1157" s="52">
        <v>32.840000000000003</v>
      </c>
      <c r="E1157" s="52">
        <v>37.33</v>
      </c>
      <c r="F1157" s="52">
        <v>39.19</v>
      </c>
      <c r="G1157" s="52">
        <v>36.58</v>
      </c>
      <c r="H1157" s="52">
        <v>31.21</v>
      </c>
      <c r="I1157" s="52">
        <v>-7.73</v>
      </c>
      <c r="J1157" s="52">
        <v>1.65</v>
      </c>
      <c r="K1157" s="52">
        <v>5.6</v>
      </c>
    </row>
    <row r="1158" spans="1:11">
      <c r="A1158" s="52">
        <v>1996</v>
      </c>
      <c r="B1158" s="52">
        <v>9.35</v>
      </c>
      <c r="C1158" s="52">
        <v>22.33</v>
      </c>
      <c r="D1158" s="52">
        <v>24</v>
      </c>
      <c r="E1158" s="52">
        <v>22.9</v>
      </c>
      <c r="F1158" s="52">
        <v>25.25</v>
      </c>
      <c r="G1158" s="52">
        <v>14.68</v>
      </c>
      <c r="H1158" s="52">
        <v>15.97</v>
      </c>
      <c r="I1158" s="52">
        <v>-2.38</v>
      </c>
      <c r="J1158" s="52">
        <v>3.21</v>
      </c>
      <c r="K1158" s="52">
        <v>5.21</v>
      </c>
    </row>
    <row r="1159" spans="1:11">
      <c r="A1159" s="52">
        <v>1997</v>
      </c>
      <c r="B1159" s="52">
        <v>9.89</v>
      </c>
      <c r="C1159" s="52">
        <v>32.03</v>
      </c>
      <c r="D1159" s="52">
        <v>38.409999999999997</v>
      </c>
      <c r="E1159" s="52">
        <v>30.75</v>
      </c>
      <c r="F1159" s="52">
        <v>36.619999999999997</v>
      </c>
      <c r="G1159" s="52">
        <v>28.54</v>
      </c>
      <c r="H1159" s="52">
        <v>25.97</v>
      </c>
      <c r="I1159" s="52">
        <v>-5.19</v>
      </c>
      <c r="J1159" s="52">
        <v>13.15</v>
      </c>
      <c r="K1159" s="52">
        <v>5.26</v>
      </c>
    </row>
    <row r="1160" spans="1:11">
      <c r="A1160" s="52">
        <v>1998</v>
      </c>
      <c r="B1160" s="52">
        <v>-1.86</v>
      </c>
      <c r="C1160" s="52">
        <v>-5.83</v>
      </c>
      <c r="D1160" s="52">
        <v>-1.06</v>
      </c>
      <c r="E1160" s="52">
        <v>38.869999999999997</v>
      </c>
      <c r="F1160" s="52">
        <v>9.4499999999999993</v>
      </c>
      <c r="G1160" s="52">
        <v>17.68</v>
      </c>
      <c r="H1160" s="52">
        <v>19.46</v>
      </c>
      <c r="I1160" s="52">
        <v>-24.92</v>
      </c>
      <c r="J1160" s="52">
        <v>-10.19</v>
      </c>
      <c r="K1160" s="52">
        <v>4.8600000000000003</v>
      </c>
    </row>
    <row r="1161" spans="1:11">
      <c r="A1161" s="52">
        <v>1999</v>
      </c>
      <c r="B1161" s="52">
        <v>47.6</v>
      </c>
      <c r="C1161" s="52">
        <v>21.62</v>
      </c>
      <c r="D1161" s="52">
        <v>7.88</v>
      </c>
      <c r="E1161" s="52">
        <v>27.69</v>
      </c>
      <c r="F1161" s="52">
        <v>3.86</v>
      </c>
      <c r="G1161" s="52">
        <v>-1.17</v>
      </c>
      <c r="H1161" s="52">
        <v>20.56</v>
      </c>
      <c r="I1161" s="52">
        <v>15.57</v>
      </c>
      <c r="J1161" s="52">
        <v>-34.29</v>
      </c>
      <c r="K1161" s="52">
        <v>4.68</v>
      </c>
    </row>
    <row r="1162" spans="1:11">
      <c r="A1162" s="52">
        <v>2000</v>
      </c>
      <c r="B1162" s="52">
        <v>-23.12</v>
      </c>
      <c r="C1162" s="52">
        <v>19.32</v>
      </c>
      <c r="D1162" s="52">
        <v>21.75</v>
      </c>
      <c r="E1162" s="52">
        <v>-14.01</v>
      </c>
      <c r="F1162" s="52">
        <v>19.03</v>
      </c>
      <c r="G1162" s="52">
        <v>19.5</v>
      </c>
      <c r="H1162" s="52">
        <v>-17.59</v>
      </c>
      <c r="I1162" s="52">
        <v>-2.19</v>
      </c>
      <c r="J1162" s="52">
        <v>39.19</v>
      </c>
      <c r="K1162" s="52">
        <v>5.89</v>
      </c>
    </row>
    <row r="1163" spans="1:11">
      <c r="A1163" s="52">
        <v>2001</v>
      </c>
      <c r="B1163" s="52">
        <v>0.67</v>
      </c>
      <c r="C1163" s="52">
        <v>16.71</v>
      </c>
      <c r="D1163" s="52">
        <v>22.71</v>
      </c>
      <c r="E1163" s="52">
        <v>-14.71</v>
      </c>
      <c r="F1163" s="52">
        <v>-1.51</v>
      </c>
      <c r="G1163" s="52">
        <v>-0.08</v>
      </c>
      <c r="H1163" s="52">
        <v>-15.2</v>
      </c>
      <c r="I1163" s="52">
        <v>18.8</v>
      </c>
      <c r="J1163" s="52">
        <v>18.329999999999998</v>
      </c>
      <c r="K1163" s="52">
        <v>3.83</v>
      </c>
    </row>
    <row r="1164" spans="1:11">
      <c r="A1164" s="52">
        <v>2002</v>
      </c>
      <c r="B1164" s="52">
        <v>-31.98</v>
      </c>
      <c r="C1164" s="52">
        <v>-11.45</v>
      </c>
      <c r="D1164" s="52">
        <v>-8.76</v>
      </c>
      <c r="E1164" s="52">
        <v>-22.67</v>
      </c>
      <c r="F1164" s="52">
        <v>-15.7</v>
      </c>
      <c r="G1164" s="52">
        <v>-24.92</v>
      </c>
      <c r="H1164" s="52">
        <v>-22.76</v>
      </c>
      <c r="I1164" s="52">
        <v>3.7</v>
      </c>
      <c r="J1164" s="52">
        <v>10.49</v>
      </c>
      <c r="K1164" s="52">
        <v>1.65</v>
      </c>
    </row>
    <row r="1165" spans="1:11">
      <c r="A1165" s="52">
        <v>2003</v>
      </c>
      <c r="B1165" s="52">
        <v>54.56</v>
      </c>
      <c r="C1165" s="52">
        <v>50.21</v>
      </c>
      <c r="D1165" s="52">
        <v>65.16</v>
      </c>
      <c r="E1165" s="52">
        <v>28.14</v>
      </c>
      <c r="F1165" s="52">
        <v>30.87</v>
      </c>
      <c r="G1165" s="52">
        <v>27.63</v>
      </c>
      <c r="H1165" s="52">
        <v>30.75</v>
      </c>
      <c r="I1165" s="52">
        <v>27.76</v>
      </c>
      <c r="J1165" s="52">
        <v>5.05</v>
      </c>
      <c r="K1165" s="52">
        <v>1.02</v>
      </c>
    </row>
    <row r="1166" spans="1:11">
      <c r="A1166" s="52">
        <v>2004</v>
      </c>
      <c r="B1166" s="52">
        <v>14.94</v>
      </c>
      <c r="C1166" s="52">
        <v>20.03</v>
      </c>
      <c r="D1166" s="52">
        <v>22.72</v>
      </c>
      <c r="E1166" s="52">
        <v>7.59</v>
      </c>
      <c r="F1166" s="52">
        <v>14.74</v>
      </c>
      <c r="G1166" s="52">
        <v>20.12</v>
      </c>
      <c r="H1166" s="52">
        <v>10.72</v>
      </c>
      <c r="I1166" s="52">
        <v>5.08</v>
      </c>
      <c r="J1166" s="52">
        <v>10.16</v>
      </c>
      <c r="K1166" s="52">
        <v>1.2</v>
      </c>
    </row>
    <row r="1167" spans="1:11">
      <c r="A1167" s="52">
        <v>2005</v>
      </c>
      <c r="B1167" s="52">
        <v>-0.25</v>
      </c>
      <c r="C1167" s="52">
        <v>8.3800000000000008</v>
      </c>
      <c r="D1167" s="52">
        <v>9.89</v>
      </c>
      <c r="E1167" s="52">
        <v>3.88</v>
      </c>
      <c r="F1167" s="52">
        <v>8.0299999999999994</v>
      </c>
      <c r="G1167" s="52">
        <v>12.11</v>
      </c>
      <c r="H1167" s="52">
        <v>3.09</v>
      </c>
      <c r="I1167" s="52">
        <v>-2</v>
      </c>
      <c r="J1167" s="52">
        <v>9.18</v>
      </c>
      <c r="K1167" s="52">
        <v>2.98</v>
      </c>
    </row>
    <row r="1168" spans="1:11">
      <c r="A1168" s="52">
        <v>2006</v>
      </c>
      <c r="B1168" s="52">
        <v>9.1300000000000008</v>
      </c>
      <c r="C1168" s="52">
        <v>22.03</v>
      </c>
      <c r="D1168" s="52">
        <v>23.36</v>
      </c>
      <c r="E1168" s="52">
        <v>9.76</v>
      </c>
      <c r="F1168" s="52">
        <v>19.760000000000002</v>
      </c>
      <c r="G1168" s="52">
        <v>24.41</v>
      </c>
      <c r="H1168" s="52">
        <v>10.6</v>
      </c>
      <c r="I1168" s="52">
        <v>0.2</v>
      </c>
      <c r="J1168" s="52">
        <v>14.44</v>
      </c>
      <c r="K1168" s="52">
        <v>4.8</v>
      </c>
    </row>
    <row r="1169" spans="1:11">
      <c r="A1169" s="52">
        <v>2007</v>
      </c>
      <c r="B1169" s="52">
        <v>5.17</v>
      </c>
      <c r="C1169" s="52">
        <v>-2.85</v>
      </c>
      <c r="D1169" s="52">
        <v>-10.98</v>
      </c>
      <c r="E1169" s="52">
        <v>11.57</v>
      </c>
      <c r="F1169" s="52">
        <v>1.37</v>
      </c>
      <c r="G1169" s="52">
        <v>3.09</v>
      </c>
      <c r="H1169" s="52">
        <v>1.04</v>
      </c>
      <c r="I1169" s="52">
        <v>-8.23</v>
      </c>
      <c r="J1169" s="52">
        <v>-12.31</v>
      </c>
      <c r="K1169" s="52">
        <v>4.66</v>
      </c>
    </row>
    <row r="1170" spans="1:11">
      <c r="A1170" s="52">
        <v>2008</v>
      </c>
      <c r="B1170" s="52">
        <v>-39.26</v>
      </c>
      <c r="C1170" s="52">
        <v>-31.54</v>
      </c>
      <c r="D1170" s="52">
        <v>-32.090000000000003</v>
      </c>
      <c r="E1170" s="52">
        <v>-33.54</v>
      </c>
      <c r="F1170" s="52">
        <v>-41.82</v>
      </c>
      <c r="G1170" s="52">
        <v>-38.89</v>
      </c>
      <c r="H1170" s="52">
        <v>-38.340000000000003</v>
      </c>
      <c r="I1170" s="52">
        <v>3.79</v>
      </c>
      <c r="J1170" s="52">
        <v>0.91</v>
      </c>
      <c r="K1170" s="52">
        <v>1.6</v>
      </c>
    </row>
    <row r="1171" spans="1:11">
      <c r="A1171" s="52">
        <v>2009</v>
      </c>
      <c r="B1171" s="52">
        <v>36.06</v>
      </c>
      <c r="C1171" s="52">
        <v>32.44</v>
      </c>
      <c r="D1171" s="52">
        <v>34.25</v>
      </c>
      <c r="E1171" s="52">
        <v>32.200000000000003</v>
      </c>
      <c r="F1171" s="52">
        <v>22.07</v>
      </c>
      <c r="G1171" s="52">
        <v>22.87</v>
      </c>
      <c r="H1171" s="52">
        <v>28.26</v>
      </c>
      <c r="I1171" s="52">
        <v>8.5399999999999991</v>
      </c>
      <c r="J1171" s="52">
        <v>-5.57</v>
      </c>
      <c r="K1171" s="52">
        <v>0.1</v>
      </c>
    </row>
    <row r="1172" spans="1:11">
      <c r="A1172" s="52">
        <v>2010</v>
      </c>
      <c r="B1172" s="52">
        <v>29.17</v>
      </c>
      <c r="C1172" s="52">
        <v>29.26</v>
      </c>
      <c r="D1172" s="52">
        <v>28.01</v>
      </c>
      <c r="E1172" s="52">
        <v>15.89</v>
      </c>
      <c r="F1172" s="52">
        <v>19.37</v>
      </c>
      <c r="G1172" s="52">
        <v>10.47</v>
      </c>
      <c r="H1172" s="52">
        <v>17.37</v>
      </c>
      <c r="I1172" s="52">
        <v>13.57</v>
      </c>
      <c r="J1172" s="52">
        <v>-3.29</v>
      </c>
      <c r="K1172" s="52">
        <v>0.12</v>
      </c>
    </row>
    <row r="1173" spans="1:11">
      <c r="A1173" s="52">
        <v>2011</v>
      </c>
      <c r="B1173" s="52">
        <v>-4.71</v>
      </c>
      <c r="C1173" s="52">
        <v>-5.58</v>
      </c>
      <c r="D1173" s="52">
        <v>-7.37</v>
      </c>
      <c r="E1173" s="52">
        <v>3.82</v>
      </c>
      <c r="F1173" s="52">
        <v>3.31</v>
      </c>
      <c r="G1173" s="52">
        <v>-6.65</v>
      </c>
      <c r="H1173" s="52">
        <v>0.44</v>
      </c>
      <c r="I1173" s="52">
        <v>-6.04</v>
      </c>
      <c r="J1173" s="52">
        <v>-6.56</v>
      </c>
      <c r="K1173" s="52">
        <v>0.04</v>
      </c>
    </row>
    <row r="1174" spans="1:11">
      <c r="A1174" s="52">
        <v>2012</v>
      </c>
      <c r="B1174" s="52">
        <v>15.04</v>
      </c>
      <c r="C1174" s="52">
        <v>17.600000000000001</v>
      </c>
      <c r="D1174" s="52">
        <v>21.73</v>
      </c>
      <c r="E1174" s="52">
        <v>15.86</v>
      </c>
      <c r="F1174" s="52">
        <v>12.52</v>
      </c>
      <c r="G1174" s="52">
        <v>25.24</v>
      </c>
      <c r="H1174" s="52">
        <v>16.28</v>
      </c>
      <c r="I1174" s="52">
        <v>0.25</v>
      </c>
      <c r="J1174" s="52">
        <v>8.0299999999999994</v>
      </c>
      <c r="K1174" s="52">
        <v>0.06</v>
      </c>
    </row>
    <row r="1175" spans="1:11">
      <c r="A1175" s="52">
        <v>2013</v>
      </c>
      <c r="B1175" s="52">
        <v>45.38</v>
      </c>
      <c r="C1175" s="52">
        <v>41.78</v>
      </c>
      <c r="D1175" s="52">
        <v>41.25</v>
      </c>
      <c r="E1175" s="52">
        <v>33.479999999999997</v>
      </c>
      <c r="F1175" s="52">
        <v>33.340000000000003</v>
      </c>
      <c r="G1175" s="52">
        <v>37.61</v>
      </c>
      <c r="H1175" s="52">
        <v>35.19</v>
      </c>
      <c r="I1175" s="52">
        <v>7.99</v>
      </c>
      <c r="J1175" s="52">
        <v>0</v>
      </c>
      <c r="K1175" s="52">
        <v>0.02</v>
      </c>
    </row>
    <row r="1176" spans="1:11">
      <c r="A1176" s="52">
        <v>2014</v>
      </c>
      <c r="B1176" s="52">
        <v>5.01</v>
      </c>
      <c r="C1176" s="52">
        <v>6.02</v>
      </c>
      <c r="D1176" s="52">
        <v>1.81</v>
      </c>
      <c r="E1176" s="52">
        <v>13.04</v>
      </c>
      <c r="F1176" s="52">
        <v>13.16</v>
      </c>
      <c r="G1176" s="52">
        <v>9.89</v>
      </c>
      <c r="H1176" s="52">
        <v>11.7</v>
      </c>
      <c r="I1176" s="52">
        <v>-7.75</v>
      </c>
      <c r="J1176" s="52">
        <v>-3.17</v>
      </c>
      <c r="K1176" s="52">
        <v>0.02</v>
      </c>
    </row>
    <row r="1177" spans="1:11">
      <c r="A1177" s="52">
        <v>2015</v>
      </c>
      <c r="B1177" s="52">
        <v>-2.7</v>
      </c>
      <c r="C1177" s="52">
        <v>-2.5</v>
      </c>
      <c r="D1177" s="52">
        <v>-11.27</v>
      </c>
      <c r="E1177" s="52">
        <v>5.14</v>
      </c>
      <c r="F1177" s="52">
        <v>-1.46</v>
      </c>
      <c r="G1177" s="52">
        <v>-7.45</v>
      </c>
      <c r="H1177" s="52">
        <v>7.0000000000000007E-2</v>
      </c>
      <c r="I1177" s="52">
        <v>-4.24</v>
      </c>
      <c r="J1177" s="52">
        <v>-10.58</v>
      </c>
      <c r="K1177" s="52">
        <v>0.02</v>
      </c>
    </row>
    <row r="1181" spans="1:11">
      <c r="A1181" s="52" t="s">
        <v>123</v>
      </c>
    </row>
    <row r="1182" spans="1:11">
      <c r="B1182" s="52" t="s">
        <v>118</v>
      </c>
      <c r="C1182" s="52" t="s">
        <v>117</v>
      </c>
      <c r="D1182" s="52" t="s">
        <v>116</v>
      </c>
      <c r="E1182" s="52" t="s">
        <v>115</v>
      </c>
      <c r="F1182" s="52" t="s">
        <v>114</v>
      </c>
      <c r="G1182" s="52" t="s">
        <v>113</v>
      </c>
    </row>
    <row r="1183" spans="1:11">
      <c r="A1183" s="52">
        <v>192607</v>
      </c>
      <c r="B1183" s="52">
        <v>43</v>
      </c>
      <c r="C1183" s="52">
        <v>69</v>
      </c>
      <c r="D1183" s="52">
        <v>94</v>
      </c>
      <c r="E1183" s="52">
        <v>84</v>
      </c>
      <c r="F1183" s="52">
        <v>103</v>
      </c>
      <c r="G1183" s="52">
        <v>34</v>
      </c>
    </row>
    <row r="1184" spans="1:11">
      <c r="A1184" s="52">
        <v>192608</v>
      </c>
      <c r="B1184" s="52">
        <v>43</v>
      </c>
      <c r="C1184" s="52">
        <v>69</v>
      </c>
      <c r="D1184" s="52">
        <v>94</v>
      </c>
      <c r="E1184" s="52">
        <v>84</v>
      </c>
      <c r="F1184" s="52">
        <v>103</v>
      </c>
      <c r="G1184" s="52">
        <v>34</v>
      </c>
    </row>
    <row r="1185" spans="1:7">
      <c r="A1185" s="52">
        <v>192609</v>
      </c>
      <c r="B1185" s="52">
        <v>43</v>
      </c>
      <c r="C1185" s="52">
        <v>69</v>
      </c>
      <c r="D1185" s="52">
        <v>94</v>
      </c>
      <c r="E1185" s="52">
        <v>84</v>
      </c>
      <c r="F1185" s="52">
        <v>102</v>
      </c>
      <c r="G1185" s="52">
        <v>34</v>
      </c>
    </row>
    <row r="1186" spans="1:7">
      <c r="A1186" s="52">
        <v>192610</v>
      </c>
      <c r="B1186" s="52">
        <v>43</v>
      </c>
      <c r="C1186" s="52">
        <v>69</v>
      </c>
      <c r="D1186" s="52">
        <v>94</v>
      </c>
      <c r="E1186" s="52">
        <v>84</v>
      </c>
      <c r="F1186" s="52">
        <v>102</v>
      </c>
      <c r="G1186" s="52">
        <v>34</v>
      </c>
    </row>
    <row r="1187" spans="1:7">
      <c r="A1187" s="52">
        <v>192611</v>
      </c>
      <c r="B1187" s="52">
        <v>43</v>
      </c>
      <c r="C1187" s="52">
        <v>69</v>
      </c>
      <c r="D1187" s="52">
        <v>94</v>
      </c>
      <c r="E1187" s="52">
        <v>84</v>
      </c>
      <c r="F1187" s="52">
        <v>102</v>
      </c>
      <c r="G1187" s="52">
        <v>34</v>
      </c>
    </row>
    <row r="1188" spans="1:7">
      <c r="A1188" s="52">
        <v>192612</v>
      </c>
      <c r="B1188" s="52">
        <v>43</v>
      </c>
      <c r="C1188" s="52">
        <v>68</v>
      </c>
      <c r="D1188" s="52">
        <v>94</v>
      </c>
      <c r="E1188" s="52">
        <v>84</v>
      </c>
      <c r="F1188" s="52">
        <v>102</v>
      </c>
      <c r="G1188" s="52">
        <v>34</v>
      </c>
    </row>
    <row r="1189" spans="1:7">
      <c r="A1189" s="52">
        <v>192701</v>
      </c>
      <c r="B1189" s="52">
        <v>43</v>
      </c>
      <c r="C1189" s="52">
        <v>68</v>
      </c>
      <c r="D1189" s="52">
        <v>93</v>
      </c>
      <c r="E1189" s="52">
        <v>84</v>
      </c>
      <c r="F1189" s="52">
        <v>102</v>
      </c>
      <c r="G1189" s="52">
        <v>34</v>
      </c>
    </row>
    <row r="1190" spans="1:7">
      <c r="A1190" s="52">
        <v>192702</v>
      </c>
      <c r="B1190" s="52">
        <v>43</v>
      </c>
      <c r="C1190" s="52">
        <v>68</v>
      </c>
      <c r="D1190" s="52">
        <v>90</v>
      </c>
      <c r="E1190" s="52">
        <v>84</v>
      </c>
      <c r="F1190" s="52">
        <v>102</v>
      </c>
      <c r="G1190" s="52">
        <v>34</v>
      </c>
    </row>
    <row r="1191" spans="1:7">
      <c r="A1191" s="52">
        <v>192703</v>
      </c>
      <c r="B1191" s="52">
        <v>43</v>
      </c>
      <c r="C1191" s="52">
        <v>68</v>
      </c>
      <c r="D1191" s="52">
        <v>90</v>
      </c>
      <c r="E1191" s="52">
        <v>84</v>
      </c>
      <c r="F1191" s="52">
        <v>102</v>
      </c>
      <c r="G1191" s="52">
        <v>34</v>
      </c>
    </row>
    <row r="1192" spans="1:7">
      <c r="A1192" s="52">
        <v>192704</v>
      </c>
      <c r="B1192" s="52">
        <v>43</v>
      </c>
      <c r="C1192" s="52">
        <v>68</v>
      </c>
      <c r="D1192" s="52">
        <v>90</v>
      </c>
      <c r="E1192" s="52">
        <v>84</v>
      </c>
      <c r="F1192" s="52">
        <v>101</v>
      </c>
      <c r="G1192" s="52">
        <v>34</v>
      </c>
    </row>
    <row r="1193" spans="1:7">
      <c r="A1193" s="52">
        <v>192705</v>
      </c>
      <c r="B1193" s="52">
        <v>43</v>
      </c>
      <c r="C1193" s="52">
        <v>68</v>
      </c>
      <c r="D1193" s="52">
        <v>90</v>
      </c>
      <c r="E1193" s="52">
        <v>84</v>
      </c>
      <c r="F1193" s="52">
        <v>101</v>
      </c>
      <c r="G1193" s="52">
        <v>34</v>
      </c>
    </row>
    <row r="1194" spans="1:7">
      <c r="A1194" s="52">
        <v>192706</v>
      </c>
      <c r="B1194" s="52">
        <v>43</v>
      </c>
      <c r="C1194" s="52">
        <v>67</v>
      </c>
      <c r="D1194" s="52">
        <v>90</v>
      </c>
      <c r="E1194" s="52">
        <v>84</v>
      </c>
      <c r="F1194" s="52">
        <v>101</v>
      </c>
      <c r="G1194" s="52">
        <v>34</v>
      </c>
    </row>
    <row r="1195" spans="1:7">
      <c r="A1195" s="52">
        <v>192707</v>
      </c>
      <c r="B1195" s="52">
        <v>41</v>
      </c>
      <c r="C1195" s="52">
        <v>83</v>
      </c>
      <c r="D1195" s="52">
        <v>99</v>
      </c>
      <c r="E1195" s="52">
        <v>98</v>
      </c>
      <c r="F1195" s="52">
        <v>102</v>
      </c>
      <c r="G1195" s="52">
        <v>40</v>
      </c>
    </row>
    <row r="1196" spans="1:7">
      <c r="A1196" s="52">
        <v>192708</v>
      </c>
      <c r="B1196" s="52">
        <v>41</v>
      </c>
      <c r="C1196" s="52">
        <v>83</v>
      </c>
      <c r="D1196" s="52">
        <v>98</v>
      </c>
      <c r="E1196" s="52">
        <v>98</v>
      </c>
      <c r="F1196" s="52">
        <v>102</v>
      </c>
      <c r="G1196" s="52">
        <v>40</v>
      </c>
    </row>
    <row r="1197" spans="1:7">
      <c r="A1197" s="52">
        <v>192709</v>
      </c>
      <c r="B1197" s="52">
        <v>41</v>
      </c>
      <c r="C1197" s="52">
        <v>83</v>
      </c>
      <c r="D1197" s="52">
        <v>98</v>
      </c>
      <c r="E1197" s="52">
        <v>98</v>
      </c>
      <c r="F1197" s="52">
        <v>102</v>
      </c>
      <c r="G1197" s="52">
        <v>40</v>
      </c>
    </row>
    <row r="1198" spans="1:7">
      <c r="A1198" s="52">
        <v>192710</v>
      </c>
      <c r="B1198" s="52">
        <v>41</v>
      </c>
      <c r="C1198" s="52">
        <v>83</v>
      </c>
      <c r="D1198" s="52">
        <v>98</v>
      </c>
      <c r="E1198" s="52">
        <v>98</v>
      </c>
      <c r="F1198" s="52">
        <v>102</v>
      </c>
      <c r="G1198" s="52">
        <v>40</v>
      </c>
    </row>
    <row r="1199" spans="1:7">
      <c r="A1199" s="52">
        <v>192711</v>
      </c>
      <c r="B1199" s="52">
        <v>40</v>
      </c>
      <c r="C1199" s="52">
        <v>82</v>
      </c>
      <c r="D1199" s="52">
        <v>97</v>
      </c>
      <c r="E1199" s="52">
        <v>97</v>
      </c>
      <c r="F1199" s="52">
        <v>102</v>
      </c>
      <c r="G1199" s="52">
        <v>40</v>
      </c>
    </row>
    <row r="1200" spans="1:7">
      <c r="A1200" s="52">
        <v>192712</v>
      </c>
      <c r="B1200" s="52">
        <v>40</v>
      </c>
      <c r="C1200" s="52">
        <v>82</v>
      </c>
      <c r="D1200" s="52">
        <v>97</v>
      </c>
      <c r="E1200" s="52">
        <v>97</v>
      </c>
      <c r="F1200" s="52">
        <v>102</v>
      </c>
      <c r="G1200" s="52">
        <v>40</v>
      </c>
    </row>
    <row r="1201" spans="1:7">
      <c r="A1201" s="52">
        <v>192801</v>
      </c>
      <c r="B1201" s="52">
        <v>39</v>
      </c>
      <c r="C1201" s="52">
        <v>82</v>
      </c>
      <c r="D1201" s="52">
        <v>97</v>
      </c>
      <c r="E1201" s="52">
        <v>97</v>
      </c>
      <c r="F1201" s="52">
        <v>102</v>
      </c>
      <c r="G1201" s="52">
        <v>40</v>
      </c>
    </row>
    <row r="1202" spans="1:7">
      <c r="A1202" s="52">
        <v>192802</v>
      </c>
      <c r="B1202" s="52">
        <v>39</v>
      </c>
      <c r="C1202" s="52">
        <v>82</v>
      </c>
      <c r="D1202" s="52">
        <v>97</v>
      </c>
      <c r="E1202" s="52">
        <v>97</v>
      </c>
      <c r="F1202" s="52">
        <v>102</v>
      </c>
      <c r="G1202" s="52">
        <v>40</v>
      </c>
    </row>
    <row r="1203" spans="1:7">
      <c r="A1203" s="52">
        <v>192803</v>
      </c>
      <c r="B1203" s="52">
        <v>38</v>
      </c>
      <c r="C1203" s="52">
        <v>82</v>
      </c>
      <c r="D1203" s="52">
        <v>97</v>
      </c>
      <c r="E1203" s="52">
        <v>97</v>
      </c>
      <c r="F1203" s="52">
        <v>101</v>
      </c>
      <c r="G1203" s="52">
        <v>40</v>
      </c>
    </row>
    <row r="1204" spans="1:7">
      <c r="A1204" s="52">
        <v>192804</v>
      </c>
      <c r="B1204" s="52">
        <v>38</v>
      </c>
      <c r="C1204" s="52">
        <v>82</v>
      </c>
      <c r="D1204" s="52">
        <v>97</v>
      </c>
      <c r="E1204" s="52">
        <v>97</v>
      </c>
      <c r="F1204" s="52">
        <v>101</v>
      </c>
      <c r="G1204" s="52">
        <v>40</v>
      </c>
    </row>
    <row r="1205" spans="1:7">
      <c r="A1205" s="52">
        <v>192805</v>
      </c>
      <c r="B1205" s="52">
        <v>38</v>
      </c>
      <c r="C1205" s="52">
        <v>82</v>
      </c>
      <c r="D1205" s="52">
        <v>97</v>
      </c>
      <c r="E1205" s="52">
        <v>97</v>
      </c>
      <c r="F1205" s="52">
        <v>100</v>
      </c>
      <c r="G1205" s="52">
        <v>40</v>
      </c>
    </row>
    <row r="1206" spans="1:7">
      <c r="A1206" s="52">
        <v>192806</v>
      </c>
      <c r="B1206" s="52">
        <v>38</v>
      </c>
      <c r="C1206" s="52">
        <v>82</v>
      </c>
      <c r="D1206" s="52">
        <v>96</v>
      </c>
      <c r="E1206" s="52">
        <v>97</v>
      </c>
      <c r="F1206" s="52">
        <v>100</v>
      </c>
      <c r="G1206" s="52">
        <v>40</v>
      </c>
    </row>
    <row r="1207" spans="1:7">
      <c r="A1207" s="52">
        <v>192807</v>
      </c>
      <c r="B1207" s="52">
        <v>42</v>
      </c>
      <c r="C1207" s="52">
        <v>79</v>
      </c>
      <c r="D1207" s="52">
        <v>112</v>
      </c>
      <c r="E1207" s="52">
        <v>104</v>
      </c>
      <c r="F1207" s="52">
        <v>115</v>
      </c>
      <c r="G1207" s="52">
        <v>33</v>
      </c>
    </row>
    <row r="1208" spans="1:7">
      <c r="A1208" s="52">
        <v>192808</v>
      </c>
      <c r="B1208" s="52">
        <v>42</v>
      </c>
      <c r="C1208" s="52">
        <v>79</v>
      </c>
      <c r="D1208" s="52">
        <v>111</v>
      </c>
      <c r="E1208" s="52">
        <v>104</v>
      </c>
      <c r="F1208" s="52">
        <v>115</v>
      </c>
      <c r="G1208" s="52">
        <v>33</v>
      </c>
    </row>
    <row r="1209" spans="1:7">
      <c r="A1209" s="52">
        <v>192809</v>
      </c>
      <c r="B1209" s="52">
        <v>42</v>
      </c>
      <c r="C1209" s="52">
        <v>79</v>
      </c>
      <c r="D1209" s="52">
        <v>111</v>
      </c>
      <c r="E1209" s="52">
        <v>104</v>
      </c>
      <c r="F1209" s="52">
        <v>115</v>
      </c>
      <c r="G1209" s="52">
        <v>33</v>
      </c>
    </row>
    <row r="1210" spans="1:7">
      <c r="A1210" s="52">
        <v>192810</v>
      </c>
      <c r="B1210" s="52">
        <v>42</v>
      </c>
      <c r="C1210" s="52">
        <v>79</v>
      </c>
      <c r="D1210" s="52">
        <v>111</v>
      </c>
      <c r="E1210" s="52">
        <v>103</v>
      </c>
      <c r="F1210" s="52">
        <v>115</v>
      </c>
      <c r="G1210" s="52">
        <v>33</v>
      </c>
    </row>
    <row r="1211" spans="1:7">
      <c r="A1211" s="52">
        <v>192811</v>
      </c>
      <c r="B1211" s="52">
        <v>42</v>
      </c>
      <c r="C1211" s="52">
        <v>79</v>
      </c>
      <c r="D1211" s="52">
        <v>111</v>
      </c>
      <c r="E1211" s="52">
        <v>103</v>
      </c>
      <c r="F1211" s="52">
        <v>115</v>
      </c>
      <c r="G1211" s="52">
        <v>33</v>
      </c>
    </row>
    <row r="1212" spans="1:7">
      <c r="A1212" s="52">
        <v>192812</v>
      </c>
      <c r="B1212" s="52">
        <v>42</v>
      </c>
      <c r="C1212" s="52">
        <v>79</v>
      </c>
      <c r="D1212" s="52">
        <v>110</v>
      </c>
      <c r="E1212" s="52">
        <v>103</v>
      </c>
      <c r="F1212" s="52">
        <v>115</v>
      </c>
      <c r="G1212" s="52">
        <v>33</v>
      </c>
    </row>
    <row r="1213" spans="1:7">
      <c r="A1213" s="52">
        <v>192901</v>
      </c>
      <c r="B1213" s="52">
        <v>40</v>
      </c>
      <c r="C1213" s="52">
        <v>78</v>
      </c>
      <c r="D1213" s="52">
        <v>109</v>
      </c>
      <c r="E1213" s="52">
        <v>103</v>
      </c>
      <c r="F1213" s="52">
        <v>115</v>
      </c>
      <c r="G1213" s="52">
        <v>33</v>
      </c>
    </row>
    <row r="1214" spans="1:7">
      <c r="A1214" s="52">
        <v>192902</v>
      </c>
      <c r="B1214" s="52">
        <v>40</v>
      </c>
      <c r="C1214" s="52">
        <v>78</v>
      </c>
      <c r="D1214" s="52">
        <v>109</v>
      </c>
      <c r="E1214" s="52">
        <v>103</v>
      </c>
      <c r="F1214" s="52">
        <v>115</v>
      </c>
      <c r="G1214" s="52">
        <v>33</v>
      </c>
    </row>
    <row r="1215" spans="1:7">
      <c r="A1215" s="52">
        <v>192903</v>
      </c>
      <c r="B1215" s="52">
        <v>40</v>
      </c>
      <c r="C1215" s="52">
        <v>78</v>
      </c>
      <c r="D1215" s="52">
        <v>108</v>
      </c>
      <c r="E1215" s="52">
        <v>103</v>
      </c>
      <c r="F1215" s="52">
        <v>114</v>
      </c>
      <c r="G1215" s="52">
        <v>33</v>
      </c>
    </row>
    <row r="1216" spans="1:7">
      <c r="A1216" s="52">
        <v>192904</v>
      </c>
      <c r="B1216" s="52">
        <v>40</v>
      </c>
      <c r="C1216" s="52">
        <v>78</v>
      </c>
      <c r="D1216" s="52">
        <v>108</v>
      </c>
      <c r="E1216" s="52">
        <v>103</v>
      </c>
      <c r="F1216" s="52">
        <v>114</v>
      </c>
      <c r="G1216" s="52">
        <v>33</v>
      </c>
    </row>
    <row r="1217" spans="1:7">
      <c r="A1217" s="52">
        <v>192905</v>
      </c>
      <c r="B1217" s="52">
        <v>40</v>
      </c>
      <c r="C1217" s="52">
        <v>78</v>
      </c>
      <c r="D1217" s="52">
        <v>108</v>
      </c>
      <c r="E1217" s="52">
        <v>102</v>
      </c>
      <c r="F1217" s="52">
        <v>113</v>
      </c>
      <c r="G1217" s="52">
        <v>33</v>
      </c>
    </row>
    <row r="1218" spans="1:7">
      <c r="A1218" s="52">
        <v>192906</v>
      </c>
      <c r="B1218" s="52">
        <v>40</v>
      </c>
      <c r="C1218" s="52">
        <v>78</v>
      </c>
      <c r="D1218" s="52">
        <v>108</v>
      </c>
      <c r="E1218" s="52">
        <v>102</v>
      </c>
      <c r="F1218" s="52">
        <v>113</v>
      </c>
      <c r="G1218" s="52">
        <v>33</v>
      </c>
    </row>
    <row r="1219" spans="1:7">
      <c r="A1219" s="52">
        <v>192907</v>
      </c>
      <c r="B1219" s="52">
        <v>39</v>
      </c>
      <c r="C1219" s="52">
        <v>91</v>
      </c>
      <c r="D1219" s="52">
        <v>114</v>
      </c>
      <c r="E1219" s="52">
        <v>116</v>
      </c>
      <c r="F1219" s="52">
        <v>117</v>
      </c>
      <c r="G1219" s="52">
        <v>41</v>
      </c>
    </row>
    <row r="1220" spans="1:7">
      <c r="A1220" s="52">
        <v>192908</v>
      </c>
      <c r="B1220" s="52">
        <v>39</v>
      </c>
      <c r="C1220" s="52">
        <v>91</v>
      </c>
      <c r="D1220" s="52">
        <v>114</v>
      </c>
      <c r="E1220" s="52">
        <v>115</v>
      </c>
      <c r="F1220" s="52">
        <v>117</v>
      </c>
      <c r="G1220" s="52">
        <v>41</v>
      </c>
    </row>
    <row r="1221" spans="1:7">
      <c r="A1221" s="52">
        <v>192909</v>
      </c>
      <c r="B1221" s="52">
        <v>39</v>
      </c>
      <c r="C1221" s="52">
        <v>91</v>
      </c>
      <c r="D1221" s="52">
        <v>114</v>
      </c>
      <c r="E1221" s="52">
        <v>113</v>
      </c>
      <c r="F1221" s="52">
        <v>117</v>
      </c>
      <c r="G1221" s="52">
        <v>41</v>
      </c>
    </row>
    <row r="1222" spans="1:7">
      <c r="A1222" s="52">
        <v>192910</v>
      </c>
      <c r="B1222" s="52">
        <v>39</v>
      </c>
      <c r="C1222" s="52">
        <v>90</v>
      </c>
      <c r="D1222" s="52">
        <v>114</v>
      </c>
      <c r="E1222" s="52">
        <v>112</v>
      </c>
      <c r="F1222" s="52">
        <v>117</v>
      </c>
      <c r="G1222" s="52">
        <v>41</v>
      </c>
    </row>
    <row r="1223" spans="1:7">
      <c r="A1223" s="52">
        <v>192911</v>
      </c>
      <c r="B1223" s="52">
        <v>39</v>
      </c>
      <c r="C1223" s="52">
        <v>89</v>
      </c>
      <c r="D1223" s="52">
        <v>114</v>
      </c>
      <c r="E1223" s="52">
        <v>112</v>
      </c>
      <c r="F1223" s="52">
        <v>117</v>
      </c>
      <c r="G1223" s="52">
        <v>41</v>
      </c>
    </row>
    <row r="1224" spans="1:7">
      <c r="A1224" s="52">
        <v>192912</v>
      </c>
      <c r="B1224" s="52">
        <v>39</v>
      </c>
      <c r="C1224" s="52">
        <v>89</v>
      </c>
      <c r="D1224" s="52">
        <v>114</v>
      </c>
      <c r="E1224" s="52">
        <v>112</v>
      </c>
      <c r="F1224" s="52">
        <v>115</v>
      </c>
      <c r="G1224" s="52">
        <v>41</v>
      </c>
    </row>
    <row r="1225" spans="1:7">
      <c r="A1225" s="52">
        <v>193001</v>
      </c>
      <c r="B1225" s="52">
        <v>39</v>
      </c>
      <c r="C1225" s="52">
        <v>88</v>
      </c>
      <c r="D1225" s="52">
        <v>114</v>
      </c>
      <c r="E1225" s="52">
        <v>112</v>
      </c>
      <c r="F1225" s="52">
        <v>115</v>
      </c>
      <c r="G1225" s="52">
        <v>41</v>
      </c>
    </row>
    <row r="1226" spans="1:7">
      <c r="A1226" s="52">
        <v>193002</v>
      </c>
      <c r="B1226" s="52">
        <v>39</v>
      </c>
      <c r="C1226" s="52">
        <v>88</v>
      </c>
      <c r="D1226" s="52">
        <v>113</v>
      </c>
      <c r="E1226" s="52">
        <v>112</v>
      </c>
      <c r="F1226" s="52">
        <v>115</v>
      </c>
      <c r="G1226" s="52">
        <v>40</v>
      </c>
    </row>
    <row r="1227" spans="1:7">
      <c r="A1227" s="52">
        <v>193003</v>
      </c>
      <c r="B1227" s="52">
        <v>39</v>
      </c>
      <c r="C1227" s="52">
        <v>87</v>
      </c>
      <c r="D1227" s="52">
        <v>113</v>
      </c>
      <c r="E1227" s="52">
        <v>112</v>
      </c>
      <c r="F1227" s="52">
        <v>114</v>
      </c>
      <c r="G1227" s="52">
        <v>40</v>
      </c>
    </row>
    <row r="1228" spans="1:7">
      <c r="A1228" s="52">
        <v>193004</v>
      </c>
      <c r="B1228" s="52">
        <v>39</v>
      </c>
      <c r="C1228" s="52">
        <v>86</v>
      </c>
      <c r="D1228" s="52">
        <v>112</v>
      </c>
      <c r="E1228" s="52">
        <v>112</v>
      </c>
      <c r="F1228" s="52">
        <v>112</v>
      </c>
      <c r="G1228" s="52">
        <v>40</v>
      </c>
    </row>
    <row r="1229" spans="1:7">
      <c r="A1229" s="52">
        <v>193005</v>
      </c>
      <c r="B1229" s="52">
        <v>39</v>
      </c>
      <c r="C1229" s="52">
        <v>86</v>
      </c>
      <c r="D1229" s="52">
        <v>112</v>
      </c>
      <c r="E1229" s="52">
        <v>112</v>
      </c>
      <c r="F1229" s="52">
        <v>112</v>
      </c>
      <c r="G1229" s="52">
        <v>40</v>
      </c>
    </row>
    <row r="1230" spans="1:7">
      <c r="A1230" s="52">
        <v>193006</v>
      </c>
      <c r="B1230" s="52">
        <v>39</v>
      </c>
      <c r="C1230" s="52">
        <v>86</v>
      </c>
      <c r="D1230" s="52">
        <v>111</v>
      </c>
      <c r="E1230" s="52">
        <v>111</v>
      </c>
      <c r="F1230" s="52">
        <v>111</v>
      </c>
      <c r="G1230" s="52">
        <v>40</v>
      </c>
    </row>
    <row r="1231" spans="1:7">
      <c r="A1231" s="52">
        <v>193007</v>
      </c>
      <c r="B1231" s="52">
        <v>42</v>
      </c>
      <c r="C1231" s="52">
        <v>103</v>
      </c>
      <c r="D1231" s="52">
        <v>143</v>
      </c>
      <c r="E1231" s="52">
        <v>134</v>
      </c>
      <c r="F1231" s="52">
        <v>133</v>
      </c>
      <c r="G1231" s="52">
        <v>32</v>
      </c>
    </row>
    <row r="1232" spans="1:7">
      <c r="A1232" s="52">
        <v>193008</v>
      </c>
      <c r="B1232" s="52">
        <v>42</v>
      </c>
      <c r="C1232" s="52">
        <v>103</v>
      </c>
      <c r="D1232" s="52">
        <v>143</v>
      </c>
      <c r="E1232" s="52">
        <v>134</v>
      </c>
      <c r="F1232" s="52">
        <v>132</v>
      </c>
      <c r="G1232" s="52">
        <v>32</v>
      </c>
    </row>
    <row r="1233" spans="1:7">
      <c r="A1233" s="52">
        <v>193009</v>
      </c>
      <c r="B1233" s="52">
        <v>42</v>
      </c>
      <c r="C1233" s="52">
        <v>103</v>
      </c>
      <c r="D1233" s="52">
        <v>143</v>
      </c>
      <c r="E1233" s="52">
        <v>134</v>
      </c>
      <c r="F1233" s="52">
        <v>132</v>
      </c>
      <c r="G1233" s="52">
        <v>32</v>
      </c>
    </row>
    <row r="1234" spans="1:7">
      <c r="A1234" s="52">
        <v>193010</v>
      </c>
      <c r="B1234" s="52">
        <v>42</v>
      </c>
      <c r="C1234" s="52">
        <v>103</v>
      </c>
      <c r="D1234" s="52">
        <v>143</v>
      </c>
      <c r="E1234" s="52">
        <v>134</v>
      </c>
      <c r="F1234" s="52">
        <v>131</v>
      </c>
      <c r="G1234" s="52">
        <v>32</v>
      </c>
    </row>
    <row r="1235" spans="1:7">
      <c r="A1235" s="52">
        <v>193011</v>
      </c>
      <c r="B1235" s="52">
        <v>41</v>
      </c>
      <c r="C1235" s="52">
        <v>102</v>
      </c>
      <c r="D1235" s="52">
        <v>143</v>
      </c>
      <c r="E1235" s="52">
        <v>134</v>
      </c>
      <c r="F1235" s="52">
        <v>131</v>
      </c>
      <c r="G1235" s="52">
        <v>32</v>
      </c>
    </row>
    <row r="1236" spans="1:7">
      <c r="A1236" s="52">
        <v>193012</v>
      </c>
      <c r="B1236" s="52">
        <v>41</v>
      </c>
      <c r="C1236" s="52">
        <v>102</v>
      </c>
      <c r="D1236" s="52">
        <v>143</v>
      </c>
      <c r="E1236" s="52">
        <v>134</v>
      </c>
      <c r="F1236" s="52">
        <v>131</v>
      </c>
      <c r="G1236" s="52">
        <v>32</v>
      </c>
    </row>
    <row r="1237" spans="1:7">
      <c r="A1237" s="52">
        <v>193101</v>
      </c>
      <c r="B1237" s="52">
        <v>40</v>
      </c>
      <c r="C1237" s="52">
        <v>102</v>
      </c>
      <c r="D1237" s="52">
        <v>141</v>
      </c>
      <c r="E1237" s="52">
        <v>134</v>
      </c>
      <c r="F1237" s="52">
        <v>131</v>
      </c>
      <c r="G1237" s="52">
        <v>32</v>
      </c>
    </row>
    <row r="1238" spans="1:7">
      <c r="A1238" s="52">
        <v>193102</v>
      </c>
      <c r="B1238" s="52">
        <v>40</v>
      </c>
      <c r="C1238" s="52">
        <v>102</v>
      </c>
      <c r="D1238" s="52">
        <v>139</v>
      </c>
      <c r="E1238" s="52">
        <v>134</v>
      </c>
      <c r="F1238" s="52">
        <v>131</v>
      </c>
      <c r="G1238" s="52">
        <v>32</v>
      </c>
    </row>
    <row r="1239" spans="1:7">
      <c r="A1239" s="52">
        <v>193103</v>
      </c>
      <c r="B1239" s="52">
        <v>40</v>
      </c>
      <c r="C1239" s="52">
        <v>102</v>
      </c>
      <c r="D1239" s="52">
        <v>138</v>
      </c>
      <c r="E1239" s="52">
        <v>134</v>
      </c>
      <c r="F1239" s="52">
        <v>130</v>
      </c>
      <c r="G1239" s="52">
        <v>32</v>
      </c>
    </row>
    <row r="1240" spans="1:7">
      <c r="A1240" s="52">
        <v>193104</v>
      </c>
      <c r="B1240" s="52">
        <v>40</v>
      </c>
      <c r="C1240" s="52">
        <v>102</v>
      </c>
      <c r="D1240" s="52">
        <v>137</v>
      </c>
      <c r="E1240" s="52">
        <v>134</v>
      </c>
      <c r="F1240" s="52">
        <v>130</v>
      </c>
      <c r="G1240" s="52">
        <v>32</v>
      </c>
    </row>
    <row r="1241" spans="1:7">
      <c r="A1241" s="52">
        <v>193105</v>
      </c>
      <c r="B1241" s="52">
        <v>40</v>
      </c>
      <c r="C1241" s="52">
        <v>101</v>
      </c>
      <c r="D1241" s="52">
        <v>137</v>
      </c>
      <c r="E1241" s="52">
        <v>134</v>
      </c>
      <c r="F1241" s="52">
        <v>130</v>
      </c>
      <c r="G1241" s="52">
        <v>32</v>
      </c>
    </row>
    <row r="1242" spans="1:7">
      <c r="A1242" s="52">
        <v>193106</v>
      </c>
      <c r="B1242" s="52">
        <v>40</v>
      </c>
      <c r="C1242" s="52">
        <v>101</v>
      </c>
      <c r="D1242" s="52">
        <v>136</v>
      </c>
      <c r="E1242" s="52">
        <v>134</v>
      </c>
      <c r="F1242" s="52">
        <v>130</v>
      </c>
      <c r="G1242" s="52">
        <v>32</v>
      </c>
    </row>
    <row r="1243" spans="1:7">
      <c r="A1243" s="52">
        <v>193107</v>
      </c>
      <c r="B1243" s="52">
        <v>31</v>
      </c>
      <c r="C1243" s="52">
        <v>113</v>
      </c>
      <c r="D1243" s="52">
        <v>154</v>
      </c>
      <c r="E1243" s="52">
        <v>154</v>
      </c>
      <c r="F1243" s="52">
        <v>134</v>
      </c>
      <c r="G1243" s="52">
        <v>31</v>
      </c>
    </row>
    <row r="1244" spans="1:7">
      <c r="A1244" s="52">
        <v>193108</v>
      </c>
      <c r="B1244" s="52">
        <v>31</v>
      </c>
      <c r="C1244" s="52">
        <v>113</v>
      </c>
      <c r="D1244" s="52">
        <v>153</v>
      </c>
      <c r="E1244" s="52">
        <v>154</v>
      </c>
      <c r="F1244" s="52">
        <v>134</v>
      </c>
      <c r="G1244" s="52">
        <v>31</v>
      </c>
    </row>
    <row r="1245" spans="1:7">
      <c r="A1245" s="52">
        <v>193109</v>
      </c>
      <c r="B1245" s="52">
        <v>31</v>
      </c>
      <c r="C1245" s="52">
        <v>113</v>
      </c>
      <c r="D1245" s="52">
        <v>153</v>
      </c>
      <c r="E1245" s="52">
        <v>153</v>
      </c>
      <c r="F1245" s="52">
        <v>134</v>
      </c>
      <c r="G1245" s="52">
        <v>31</v>
      </c>
    </row>
    <row r="1246" spans="1:7">
      <c r="A1246" s="52">
        <v>193110</v>
      </c>
      <c r="B1246" s="52">
        <v>31</v>
      </c>
      <c r="C1246" s="52">
        <v>112</v>
      </c>
      <c r="D1246" s="52">
        <v>152</v>
      </c>
      <c r="E1246" s="52">
        <v>153</v>
      </c>
      <c r="F1246" s="52">
        <v>133</v>
      </c>
      <c r="G1246" s="52">
        <v>31</v>
      </c>
    </row>
    <row r="1247" spans="1:7">
      <c r="A1247" s="52">
        <v>193111</v>
      </c>
      <c r="B1247" s="52">
        <v>31</v>
      </c>
      <c r="C1247" s="52">
        <v>112</v>
      </c>
      <c r="D1247" s="52">
        <v>152</v>
      </c>
      <c r="E1247" s="52">
        <v>153</v>
      </c>
      <c r="F1247" s="52">
        <v>133</v>
      </c>
      <c r="G1247" s="52">
        <v>31</v>
      </c>
    </row>
    <row r="1248" spans="1:7">
      <c r="A1248" s="52">
        <v>193112</v>
      </c>
      <c r="B1248" s="52">
        <v>31</v>
      </c>
      <c r="C1248" s="52">
        <v>111</v>
      </c>
      <c r="D1248" s="52">
        <v>152</v>
      </c>
      <c r="E1248" s="52">
        <v>153</v>
      </c>
      <c r="F1248" s="52">
        <v>133</v>
      </c>
      <c r="G1248" s="52">
        <v>31</v>
      </c>
    </row>
    <row r="1249" spans="1:7">
      <c r="A1249" s="52">
        <v>193201</v>
      </c>
      <c r="B1249" s="52">
        <v>31</v>
      </c>
      <c r="C1249" s="52">
        <v>111</v>
      </c>
      <c r="D1249" s="52">
        <v>152</v>
      </c>
      <c r="E1249" s="52">
        <v>153</v>
      </c>
      <c r="F1249" s="52">
        <v>133</v>
      </c>
      <c r="G1249" s="52">
        <v>31</v>
      </c>
    </row>
    <row r="1250" spans="1:7">
      <c r="A1250" s="52">
        <v>193202</v>
      </c>
      <c r="B1250" s="52">
        <v>31</v>
      </c>
      <c r="C1250" s="52">
        <v>111</v>
      </c>
      <c r="D1250" s="52">
        <v>152</v>
      </c>
      <c r="E1250" s="52">
        <v>153</v>
      </c>
      <c r="F1250" s="52">
        <v>133</v>
      </c>
      <c r="G1250" s="52">
        <v>31</v>
      </c>
    </row>
    <row r="1251" spans="1:7">
      <c r="A1251" s="52">
        <v>193203</v>
      </c>
      <c r="B1251" s="52">
        <v>29</v>
      </c>
      <c r="C1251" s="52">
        <v>111</v>
      </c>
      <c r="D1251" s="52">
        <v>152</v>
      </c>
      <c r="E1251" s="52">
        <v>153</v>
      </c>
      <c r="F1251" s="52">
        <v>133</v>
      </c>
      <c r="G1251" s="52">
        <v>31</v>
      </c>
    </row>
    <row r="1252" spans="1:7">
      <c r="A1252" s="52">
        <v>193204</v>
      </c>
      <c r="B1252" s="52">
        <v>29</v>
      </c>
      <c r="C1252" s="52">
        <v>111</v>
      </c>
      <c r="D1252" s="52">
        <v>150</v>
      </c>
      <c r="E1252" s="52">
        <v>153</v>
      </c>
      <c r="F1252" s="52">
        <v>132</v>
      </c>
      <c r="G1252" s="52">
        <v>30</v>
      </c>
    </row>
    <row r="1253" spans="1:7">
      <c r="A1253" s="52">
        <v>193205</v>
      </c>
      <c r="B1253" s="52">
        <v>29</v>
      </c>
      <c r="C1253" s="52">
        <v>111</v>
      </c>
      <c r="D1253" s="52">
        <v>149</v>
      </c>
      <c r="E1253" s="52">
        <v>153</v>
      </c>
      <c r="F1253" s="52">
        <v>132</v>
      </c>
      <c r="G1253" s="52">
        <v>30</v>
      </c>
    </row>
    <row r="1254" spans="1:7">
      <c r="A1254" s="52">
        <v>193206</v>
      </c>
      <c r="B1254" s="52">
        <v>29</v>
      </c>
      <c r="C1254" s="52">
        <v>110</v>
      </c>
      <c r="D1254" s="52">
        <v>146</v>
      </c>
      <c r="E1254" s="52">
        <v>153</v>
      </c>
      <c r="F1254" s="52">
        <v>132</v>
      </c>
      <c r="G1254" s="52">
        <v>30</v>
      </c>
    </row>
    <row r="1255" spans="1:7">
      <c r="A1255" s="52">
        <v>193207</v>
      </c>
      <c r="B1255" s="52">
        <v>27</v>
      </c>
      <c r="C1255" s="52">
        <v>115</v>
      </c>
      <c r="D1255" s="52">
        <v>143</v>
      </c>
      <c r="E1255" s="52">
        <v>151</v>
      </c>
      <c r="F1255" s="52">
        <v>122</v>
      </c>
      <c r="G1255" s="52">
        <v>35</v>
      </c>
    </row>
    <row r="1256" spans="1:7">
      <c r="A1256" s="52">
        <v>193208</v>
      </c>
      <c r="B1256" s="52">
        <v>27</v>
      </c>
      <c r="C1256" s="52">
        <v>115</v>
      </c>
      <c r="D1256" s="52">
        <v>141</v>
      </c>
      <c r="E1256" s="52">
        <v>151</v>
      </c>
      <c r="F1256" s="52">
        <v>122</v>
      </c>
      <c r="G1256" s="52">
        <v>35</v>
      </c>
    </row>
    <row r="1257" spans="1:7">
      <c r="A1257" s="52">
        <v>193209</v>
      </c>
      <c r="B1257" s="52">
        <v>27</v>
      </c>
      <c r="C1257" s="52">
        <v>115</v>
      </c>
      <c r="D1257" s="52">
        <v>140</v>
      </c>
      <c r="E1257" s="52">
        <v>151</v>
      </c>
      <c r="F1257" s="52">
        <v>122</v>
      </c>
      <c r="G1257" s="52">
        <v>34</v>
      </c>
    </row>
    <row r="1258" spans="1:7">
      <c r="A1258" s="52">
        <v>193210</v>
      </c>
      <c r="B1258" s="52">
        <v>27</v>
      </c>
      <c r="C1258" s="52">
        <v>115</v>
      </c>
      <c r="D1258" s="52">
        <v>140</v>
      </c>
      <c r="E1258" s="52">
        <v>151</v>
      </c>
      <c r="F1258" s="52">
        <v>122</v>
      </c>
      <c r="G1258" s="52">
        <v>34</v>
      </c>
    </row>
    <row r="1259" spans="1:7">
      <c r="A1259" s="52">
        <v>193211</v>
      </c>
      <c r="B1259" s="52">
        <v>27</v>
      </c>
      <c r="C1259" s="52">
        <v>115</v>
      </c>
      <c r="D1259" s="52">
        <v>139</v>
      </c>
      <c r="E1259" s="52">
        <v>151</v>
      </c>
      <c r="F1259" s="52">
        <v>122</v>
      </c>
      <c r="G1259" s="52">
        <v>34</v>
      </c>
    </row>
    <row r="1260" spans="1:7">
      <c r="A1260" s="52">
        <v>193212</v>
      </c>
      <c r="B1260" s="52">
        <v>27</v>
      </c>
      <c r="C1260" s="52">
        <v>115</v>
      </c>
      <c r="D1260" s="52">
        <v>137</v>
      </c>
      <c r="E1260" s="52">
        <v>151</v>
      </c>
      <c r="F1260" s="52">
        <v>121</v>
      </c>
      <c r="G1260" s="52">
        <v>34</v>
      </c>
    </row>
    <row r="1261" spans="1:7">
      <c r="A1261" s="52">
        <v>193301</v>
      </c>
      <c r="B1261" s="52">
        <v>27</v>
      </c>
      <c r="C1261" s="52">
        <v>115</v>
      </c>
      <c r="D1261" s="52">
        <v>137</v>
      </c>
      <c r="E1261" s="52">
        <v>151</v>
      </c>
      <c r="F1261" s="52">
        <v>121</v>
      </c>
      <c r="G1261" s="52">
        <v>34</v>
      </c>
    </row>
    <row r="1262" spans="1:7">
      <c r="A1262" s="52">
        <v>193302</v>
      </c>
      <c r="B1262" s="52">
        <v>27</v>
      </c>
      <c r="C1262" s="52">
        <v>114</v>
      </c>
      <c r="D1262" s="52">
        <v>136</v>
      </c>
      <c r="E1262" s="52">
        <v>151</v>
      </c>
      <c r="F1262" s="52">
        <v>121</v>
      </c>
      <c r="G1262" s="52">
        <v>34</v>
      </c>
    </row>
    <row r="1263" spans="1:7">
      <c r="A1263" s="52">
        <v>193303</v>
      </c>
      <c r="B1263" s="52">
        <v>27</v>
      </c>
      <c r="C1263" s="52">
        <v>114</v>
      </c>
      <c r="D1263" s="52">
        <v>135</v>
      </c>
      <c r="E1263" s="52">
        <v>151</v>
      </c>
      <c r="F1263" s="52">
        <v>120</v>
      </c>
      <c r="G1263" s="52">
        <v>34</v>
      </c>
    </row>
    <row r="1264" spans="1:7">
      <c r="A1264" s="52">
        <v>193304</v>
      </c>
      <c r="B1264" s="52">
        <v>27</v>
      </c>
      <c r="C1264" s="52">
        <v>114</v>
      </c>
      <c r="D1264" s="52">
        <v>135</v>
      </c>
      <c r="E1264" s="52">
        <v>151</v>
      </c>
      <c r="F1264" s="52">
        <v>120</v>
      </c>
      <c r="G1264" s="52">
        <v>34</v>
      </c>
    </row>
    <row r="1265" spans="1:7">
      <c r="A1265" s="52">
        <v>193305</v>
      </c>
      <c r="B1265" s="52">
        <v>27</v>
      </c>
      <c r="C1265" s="52">
        <v>114</v>
      </c>
      <c r="D1265" s="52">
        <v>133</v>
      </c>
      <c r="E1265" s="52">
        <v>151</v>
      </c>
      <c r="F1265" s="52">
        <v>120</v>
      </c>
      <c r="G1265" s="52">
        <v>34</v>
      </c>
    </row>
    <row r="1266" spans="1:7">
      <c r="A1266" s="52">
        <v>193306</v>
      </c>
      <c r="B1266" s="52">
        <v>27</v>
      </c>
      <c r="C1266" s="52">
        <v>112</v>
      </c>
      <c r="D1266" s="52">
        <v>131</v>
      </c>
      <c r="E1266" s="52">
        <v>151</v>
      </c>
      <c r="F1266" s="52">
        <v>119</v>
      </c>
      <c r="G1266" s="52">
        <v>34</v>
      </c>
    </row>
    <row r="1267" spans="1:7">
      <c r="A1267" s="52">
        <v>193307</v>
      </c>
      <c r="B1267" s="52">
        <v>35</v>
      </c>
      <c r="C1267" s="52">
        <v>128</v>
      </c>
      <c r="D1267" s="52">
        <v>126</v>
      </c>
      <c r="E1267" s="52">
        <v>146</v>
      </c>
      <c r="F1267" s="52">
        <v>113</v>
      </c>
      <c r="G1267" s="52">
        <v>55</v>
      </c>
    </row>
    <row r="1268" spans="1:7">
      <c r="A1268" s="52">
        <v>193308</v>
      </c>
      <c r="B1268" s="52">
        <v>35</v>
      </c>
      <c r="C1268" s="52">
        <v>128</v>
      </c>
      <c r="D1268" s="52">
        <v>126</v>
      </c>
      <c r="E1268" s="52">
        <v>146</v>
      </c>
      <c r="F1268" s="52">
        <v>113</v>
      </c>
      <c r="G1268" s="52">
        <v>55</v>
      </c>
    </row>
    <row r="1269" spans="1:7">
      <c r="A1269" s="52">
        <v>193309</v>
      </c>
      <c r="B1269" s="52">
        <v>35</v>
      </c>
      <c r="C1269" s="52">
        <v>128</v>
      </c>
      <c r="D1269" s="52">
        <v>125</v>
      </c>
      <c r="E1269" s="52">
        <v>146</v>
      </c>
      <c r="F1269" s="52">
        <v>113</v>
      </c>
      <c r="G1269" s="52">
        <v>55</v>
      </c>
    </row>
    <row r="1270" spans="1:7">
      <c r="A1270" s="52">
        <v>193310</v>
      </c>
      <c r="B1270" s="52">
        <v>35</v>
      </c>
      <c r="C1270" s="52">
        <v>128</v>
      </c>
      <c r="D1270" s="52">
        <v>125</v>
      </c>
      <c r="E1270" s="52">
        <v>146</v>
      </c>
      <c r="F1270" s="52">
        <v>113</v>
      </c>
      <c r="G1270" s="52">
        <v>55</v>
      </c>
    </row>
    <row r="1271" spans="1:7">
      <c r="A1271" s="52">
        <v>193311</v>
      </c>
      <c r="B1271" s="52">
        <v>35</v>
      </c>
      <c r="C1271" s="52">
        <v>128</v>
      </c>
      <c r="D1271" s="52">
        <v>125</v>
      </c>
      <c r="E1271" s="52">
        <v>146</v>
      </c>
      <c r="F1271" s="52">
        <v>113</v>
      </c>
      <c r="G1271" s="52">
        <v>55</v>
      </c>
    </row>
    <row r="1272" spans="1:7">
      <c r="A1272" s="52">
        <v>193312</v>
      </c>
      <c r="B1272" s="52">
        <v>35</v>
      </c>
      <c r="C1272" s="52">
        <v>127</v>
      </c>
      <c r="D1272" s="52">
        <v>125</v>
      </c>
      <c r="E1272" s="52">
        <v>146</v>
      </c>
      <c r="F1272" s="52">
        <v>113</v>
      </c>
      <c r="G1272" s="52">
        <v>55</v>
      </c>
    </row>
    <row r="1273" spans="1:7">
      <c r="A1273" s="52">
        <v>193401</v>
      </c>
      <c r="B1273" s="52">
        <v>35</v>
      </c>
      <c r="C1273" s="52">
        <v>126</v>
      </c>
      <c r="D1273" s="52">
        <v>125</v>
      </c>
      <c r="E1273" s="52">
        <v>146</v>
      </c>
      <c r="F1273" s="52">
        <v>113</v>
      </c>
      <c r="G1273" s="52">
        <v>55</v>
      </c>
    </row>
    <row r="1274" spans="1:7">
      <c r="A1274" s="52">
        <v>193402</v>
      </c>
      <c r="B1274" s="52">
        <v>35</v>
      </c>
      <c r="C1274" s="52">
        <v>126</v>
      </c>
      <c r="D1274" s="52">
        <v>125</v>
      </c>
      <c r="E1274" s="52">
        <v>146</v>
      </c>
      <c r="F1274" s="52">
        <v>113</v>
      </c>
      <c r="G1274" s="52">
        <v>55</v>
      </c>
    </row>
    <row r="1275" spans="1:7">
      <c r="A1275" s="52">
        <v>193403</v>
      </c>
      <c r="B1275" s="52">
        <v>35</v>
      </c>
      <c r="C1275" s="52">
        <v>126</v>
      </c>
      <c r="D1275" s="52">
        <v>125</v>
      </c>
      <c r="E1275" s="52">
        <v>146</v>
      </c>
      <c r="F1275" s="52">
        <v>113</v>
      </c>
      <c r="G1275" s="52">
        <v>55</v>
      </c>
    </row>
    <row r="1276" spans="1:7">
      <c r="A1276" s="52">
        <v>193404</v>
      </c>
      <c r="B1276" s="52">
        <v>35</v>
      </c>
      <c r="C1276" s="52">
        <v>126</v>
      </c>
      <c r="D1276" s="52">
        <v>125</v>
      </c>
      <c r="E1276" s="52">
        <v>146</v>
      </c>
      <c r="F1276" s="52">
        <v>113</v>
      </c>
      <c r="G1276" s="52">
        <v>55</v>
      </c>
    </row>
    <row r="1277" spans="1:7">
      <c r="A1277" s="52">
        <v>193405</v>
      </c>
      <c r="B1277" s="52">
        <v>35</v>
      </c>
      <c r="C1277" s="52">
        <v>126</v>
      </c>
      <c r="D1277" s="52">
        <v>124</v>
      </c>
      <c r="E1277" s="52">
        <v>146</v>
      </c>
      <c r="F1277" s="52">
        <v>112</v>
      </c>
      <c r="G1277" s="52">
        <v>55</v>
      </c>
    </row>
    <row r="1278" spans="1:7">
      <c r="A1278" s="52">
        <v>193406</v>
      </c>
      <c r="B1278" s="52">
        <v>35</v>
      </c>
      <c r="C1278" s="52">
        <v>126</v>
      </c>
      <c r="D1278" s="52">
        <v>124</v>
      </c>
      <c r="E1278" s="52">
        <v>146</v>
      </c>
      <c r="F1278" s="52">
        <v>112</v>
      </c>
      <c r="G1278" s="52">
        <v>55</v>
      </c>
    </row>
    <row r="1279" spans="1:7">
      <c r="A1279" s="52">
        <v>193407</v>
      </c>
      <c r="B1279" s="52">
        <v>40</v>
      </c>
      <c r="C1279" s="52">
        <v>115</v>
      </c>
      <c r="D1279" s="52">
        <v>134</v>
      </c>
      <c r="E1279" s="52">
        <v>143</v>
      </c>
      <c r="F1279" s="52">
        <v>128</v>
      </c>
      <c r="G1279" s="52">
        <v>47</v>
      </c>
    </row>
    <row r="1280" spans="1:7">
      <c r="A1280" s="52">
        <v>193408</v>
      </c>
      <c r="B1280" s="52">
        <v>40</v>
      </c>
      <c r="C1280" s="52">
        <v>115</v>
      </c>
      <c r="D1280" s="52">
        <v>134</v>
      </c>
      <c r="E1280" s="52">
        <v>143</v>
      </c>
      <c r="F1280" s="52">
        <v>128</v>
      </c>
      <c r="G1280" s="52">
        <v>47</v>
      </c>
    </row>
    <row r="1281" spans="1:7">
      <c r="A1281" s="52">
        <v>193409</v>
      </c>
      <c r="B1281" s="52">
        <v>40</v>
      </c>
      <c r="C1281" s="52">
        <v>115</v>
      </c>
      <c r="D1281" s="52">
        <v>134</v>
      </c>
      <c r="E1281" s="52">
        <v>143</v>
      </c>
      <c r="F1281" s="52">
        <v>128</v>
      </c>
      <c r="G1281" s="52">
        <v>47</v>
      </c>
    </row>
    <row r="1282" spans="1:7">
      <c r="A1282" s="52">
        <v>193410</v>
      </c>
      <c r="B1282" s="52">
        <v>40</v>
      </c>
      <c r="C1282" s="52">
        <v>112</v>
      </c>
      <c r="D1282" s="52">
        <v>134</v>
      </c>
      <c r="E1282" s="52">
        <v>143</v>
      </c>
      <c r="F1282" s="52">
        <v>128</v>
      </c>
      <c r="G1282" s="52">
        <v>47</v>
      </c>
    </row>
    <row r="1283" spans="1:7">
      <c r="A1283" s="52">
        <v>193411</v>
      </c>
      <c r="B1283" s="52">
        <v>40</v>
      </c>
      <c r="C1283" s="52">
        <v>112</v>
      </c>
      <c r="D1283" s="52">
        <v>133</v>
      </c>
      <c r="E1283" s="52">
        <v>143</v>
      </c>
      <c r="F1283" s="52">
        <v>128</v>
      </c>
      <c r="G1283" s="52">
        <v>47</v>
      </c>
    </row>
    <row r="1284" spans="1:7">
      <c r="A1284" s="52">
        <v>193412</v>
      </c>
      <c r="B1284" s="52">
        <v>40</v>
      </c>
      <c r="C1284" s="52">
        <v>112</v>
      </c>
      <c r="D1284" s="52">
        <v>133</v>
      </c>
      <c r="E1284" s="52">
        <v>143</v>
      </c>
      <c r="F1284" s="52">
        <v>128</v>
      </c>
      <c r="G1284" s="52">
        <v>47</v>
      </c>
    </row>
    <row r="1285" spans="1:7">
      <c r="A1285" s="52">
        <v>193501</v>
      </c>
      <c r="B1285" s="52">
        <v>40</v>
      </c>
      <c r="C1285" s="52">
        <v>111</v>
      </c>
      <c r="D1285" s="52">
        <v>133</v>
      </c>
      <c r="E1285" s="52">
        <v>143</v>
      </c>
      <c r="F1285" s="52">
        <v>128</v>
      </c>
      <c r="G1285" s="52">
        <v>47</v>
      </c>
    </row>
    <row r="1286" spans="1:7">
      <c r="A1286" s="52">
        <v>193502</v>
      </c>
      <c r="B1286" s="52">
        <v>39</v>
      </c>
      <c r="C1286" s="52">
        <v>111</v>
      </c>
      <c r="D1286" s="52">
        <v>133</v>
      </c>
      <c r="E1286" s="52">
        <v>143</v>
      </c>
      <c r="F1286" s="52">
        <v>128</v>
      </c>
      <c r="G1286" s="52">
        <v>46</v>
      </c>
    </row>
    <row r="1287" spans="1:7">
      <c r="A1287" s="52">
        <v>193503</v>
      </c>
      <c r="B1287" s="52">
        <v>39</v>
      </c>
      <c r="C1287" s="52">
        <v>111</v>
      </c>
      <c r="D1287" s="52">
        <v>133</v>
      </c>
      <c r="E1287" s="52">
        <v>143</v>
      </c>
      <c r="F1287" s="52">
        <v>128</v>
      </c>
      <c r="G1287" s="52">
        <v>46</v>
      </c>
    </row>
    <row r="1288" spans="1:7">
      <c r="A1288" s="52">
        <v>193504</v>
      </c>
      <c r="B1288" s="52">
        <v>39</v>
      </c>
      <c r="C1288" s="52">
        <v>111</v>
      </c>
      <c r="D1288" s="52">
        <v>132</v>
      </c>
      <c r="E1288" s="52">
        <v>143</v>
      </c>
      <c r="F1288" s="52">
        <v>128</v>
      </c>
      <c r="G1288" s="52">
        <v>46</v>
      </c>
    </row>
    <row r="1289" spans="1:7">
      <c r="A1289" s="52">
        <v>193505</v>
      </c>
      <c r="B1289" s="52">
        <v>39</v>
      </c>
      <c r="C1289" s="52">
        <v>111</v>
      </c>
      <c r="D1289" s="52">
        <v>132</v>
      </c>
      <c r="E1289" s="52">
        <v>143</v>
      </c>
      <c r="F1289" s="52">
        <v>128</v>
      </c>
      <c r="G1289" s="52">
        <v>46</v>
      </c>
    </row>
    <row r="1290" spans="1:7">
      <c r="A1290" s="52">
        <v>193506</v>
      </c>
      <c r="B1290" s="52">
        <v>39</v>
      </c>
      <c r="C1290" s="52">
        <v>111</v>
      </c>
      <c r="D1290" s="52">
        <v>132</v>
      </c>
      <c r="E1290" s="52">
        <v>143</v>
      </c>
      <c r="F1290" s="52">
        <v>128</v>
      </c>
      <c r="G1290" s="52">
        <v>46</v>
      </c>
    </row>
    <row r="1291" spans="1:7">
      <c r="A1291" s="52">
        <v>193507</v>
      </c>
      <c r="B1291" s="52">
        <v>35</v>
      </c>
      <c r="C1291" s="52">
        <v>116</v>
      </c>
      <c r="D1291" s="52">
        <v>138</v>
      </c>
      <c r="E1291" s="52">
        <v>147</v>
      </c>
      <c r="F1291" s="52">
        <v>128</v>
      </c>
      <c r="G1291" s="52">
        <v>44</v>
      </c>
    </row>
    <row r="1292" spans="1:7">
      <c r="A1292" s="52">
        <v>193508</v>
      </c>
      <c r="B1292" s="52">
        <v>35</v>
      </c>
      <c r="C1292" s="52">
        <v>116</v>
      </c>
      <c r="D1292" s="52">
        <v>137</v>
      </c>
      <c r="E1292" s="52">
        <v>147</v>
      </c>
      <c r="F1292" s="52">
        <v>128</v>
      </c>
      <c r="G1292" s="52">
        <v>44</v>
      </c>
    </row>
    <row r="1293" spans="1:7">
      <c r="A1293" s="52">
        <v>193509</v>
      </c>
      <c r="B1293" s="52">
        <v>35</v>
      </c>
      <c r="C1293" s="52">
        <v>115</v>
      </c>
      <c r="D1293" s="52">
        <v>137</v>
      </c>
      <c r="E1293" s="52">
        <v>147</v>
      </c>
      <c r="F1293" s="52">
        <v>128</v>
      </c>
      <c r="G1293" s="52">
        <v>44</v>
      </c>
    </row>
    <row r="1294" spans="1:7">
      <c r="A1294" s="52">
        <v>193510</v>
      </c>
      <c r="B1294" s="52">
        <v>35</v>
      </c>
      <c r="C1294" s="52">
        <v>114</v>
      </c>
      <c r="D1294" s="52">
        <v>137</v>
      </c>
      <c r="E1294" s="52">
        <v>147</v>
      </c>
      <c r="F1294" s="52">
        <v>128</v>
      </c>
      <c r="G1294" s="52">
        <v>44</v>
      </c>
    </row>
    <row r="1295" spans="1:7">
      <c r="A1295" s="52">
        <v>193511</v>
      </c>
      <c r="B1295" s="52">
        <v>35</v>
      </c>
      <c r="C1295" s="52">
        <v>114</v>
      </c>
      <c r="D1295" s="52">
        <v>137</v>
      </c>
      <c r="E1295" s="52">
        <v>147</v>
      </c>
      <c r="F1295" s="52">
        <v>128</v>
      </c>
      <c r="G1295" s="52">
        <v>44</v>
      </c>
    </row>
    <row r="1296" spans="1:7">
      <c r="A1296" s="52">
        <v>193512</v>
      </c>
      <c r="B1296" s="52">
        <v>35</v>
      </c>
      <c r="C1296" s="52">
        <v>114</v>
      </c>
      <c r="D1296" s="52">
        <v>136</v>
      </c>
      <c r="E1296" s="52">
        <v>147</v>
      </c>
      <c r="F1296" s="52">
        <v>128</v>
      </c>
      <c r="G1296" s="52">
        <v>44</v>
      </c>
    </row>
    <row r="1297" spans="1:7">
      <c r="A1297" s="52">
        <v>193601</v>
      </c>
      <c r="B1297" s="52">
        <v>35</v>
      </c>
      <c r="C1297" s="52">
        <v>114</v>
      </c>
      <c r="D1297" s="52">
        <v>136</v>
      </c>
      <c r="E1297" s="52">
        <v>147</v>
      </c>
      <c r="F1297" s="52">
        <v>128</v>
      </c>
      <c r="G1297" s="52">
        <v>44</v>
      </c>
    </row>
    <row r="1298" spans="1:7">
      <c r="A1298" s="52">
        <v>193602</v>
      </c>
      <c r="B1298" s="52">
        <v>35</v>
      </c>
      <c r="C1298" s="52">
        <v>114</v>
      </c>
      <c r="D1298" s="52">
        <v>135</v>
      </c>
      <c r="E1298" s="52">
        <v>147</v>
      </c>
      <c r="F1298" s="52">
        <v>128</v>
      </c>
      <c r="G1298" s="52">
        <v>44</v>
      </c>
    </row>
    <row r="1299" spans="1:7">
      <c r="A1299" s="52">
        <v>193603</v>
      </c>
      <c r="B1299" s="52">
        <v>35</v>
      </c>
      <c r="C1299" s="52">
        <v>114</v>
      </c>
      <c r="D1299" s="52">
        <v>134</v>
      </c>
      <c r="E1299" s="52">
        <v>147</v>
      </c>
      <c r="F1299" s="52">
        <v>128</v>
      </c>
      <c r="G1299" s="52">
        <v>44</v>
      </c>
    </row>
    <row r="1300" spans="1:7">
      <c r="A1300" s="52">
        <v>193604</v>
      </c>
      <c r="B1300" s="52">
        <v>34</v>
      </c>
      <c r="C1300" s="52">
        <v>114</v>
      </c>
      <c r="D1300" s="52">
        <v>134</v>
      </c>
      <c r="E1300" s="52">
        <v>147</v>
      </c>
      <c r="F1300" s="52">
        <v>128</v>
      </c>
      <c r="G1300" s="52">
        <v>44</v>
      </c>
    </row>
    <row r="1301" spans="1:7">
      <c r="A1301" s="52">
        <v>193605</v>
      </c>
      <c r="B1301" s="52">
        <v>34</v>
      </c>
      <c r="C1301" s="52">
        <v>114</v>
      </c>
      <c r="D1301" s="52">
        <v>134</v>
      </c>
      <c r="E1301" s="52">
        <v>147</v>
      </c>
      <c r="F1301" s="52">
        <v>128</v>
      </c>
      <c r="G1301" s="52">
        <v>44</v>
      </c>
    </row>
    <row r="1302" spans="1:7">
      <c r="A1302" s="52">
        <v>193606</v>
      </c>
      <c r="B1302" s="52">
        <v>34</v>
      </c>
      <c r="C1302" s="52">
        <v>114</v>
      </c>
      <c r="D1302" s="52">
        <v>134</v>
      </c>
      <c r="E1302" s="52">
        <v>147</v>
      </c>
      <c r="F1302" s="52">
        <v>128</v>
      </c>
      <c r="G1302" s="52">
        <v>44</v>
      </c>
    </row>
    <row r="1303" spans="1:7">
      <c r="A1303" s="52">
        <v>193607</v>
      </c>
      <c r="B1303" s="52">
        <v>51</v>
      </c>
      <c r="C1303" s="52">
        <v>117</v>
      </c>
      <c r="D1303" s="52">
        <v>132</v>
      </c>
      <c r="E1303" s="52">
        <v>137</v>
      </c>
      <c r="F1303" s="52">
        <v>133</v>
      </c>
      <c r="G1303" s="52">
        <v>55</v>
      </c>
    </row>
    <row r="1304" spans="1:7">
      <c r="A1304" s="52">
        <v>193608</v>
      </c>
      <c r="B1304" s="52">
        <v>51</v>
      </c>
      <c r="C1304" s="52">
        <v>117</v>
      </c>
      <c r="D1304" s="52">
        <v>130</v>
      </c>
      <c r="E1304" s="52">
        <v>137</v>
      </c>
      <c r="F1304" s="52">
        <v>133</v>
      </c>
      <c r="G1304" s="52">
        <v>55</v>
      </c>
    </row>
    <row r="1305" spans="1:7">
      <c r="A1305" s="52">
        <v>193609</v>
      </c>
      <c r="B1305" s="52">
        <v>51</v>
      </c>
      <c r="C1305" s="52">
        <v>117</v>
      </c>
      <c r="D1305" s="52">
        <v>130</v>
      </c>
      <c r="E1305" s="52">
        <v>137</v>
      </c>
      <c r="F1305" s="52">
        <v>133</v>
      </c>
      <c r="G1305" s="52">
        <v>55</v>
      </c>
    </row>
    <row r="1306" spans="1:7">
      <c r="A1306" s="52">
        <v>193610</v>
      </c>
      <c r="B1306" s="52">
        <v>51</v>
      </c>
      <c r="C1306" s="52">
        <v>117</v>
      </c>
      <c r="D1306" s="52">
        <v>130</v>
      </c>
      <c r="E1306" s="52">
        <v>136</v>
      </c>
      <c r="F1306" s="52">
        <v>133</v>
      </c>
      <c r="G1306" s="52">
        <v>55</v>
      </c>
    </row>
    <row r="1307" spans="1:7">
      <c r="A1307" s="52">
        <v>193611</v>
      </c>
      <c r="B1307" s="52">
        <v>51</v>
      </c>
      <c r="C1307" s="52">
        <v>117</v>
      </c>
      <c r="D1307" s="52">
        <v>130</v>
      </c>
      <c r="E1307" s="52">
        <v>136</v>
      </c>
      <c r="F1307" s="52">
        <v>133</v>
      </c>
      <c r="G1307" s="52">
        <v>55</v>
      </c>
    </row>
    <row r="1308" spans="1:7">
      <c r="A1308" s="52">
        <v>193612</v>
      </c>
      <c r="B1308" s="52">
        <v>51</v>
      </c>
      <c r="C1308" s="52">
        <v>117</v>
      </c>
      <c r="D1308" s="52">
        <v>130</v>
      </c>
      <c r="E1308" s="52">
        <v>136</v>
      </c>
      <c r="F1308" s="52">
        <v>132</v>
      </c>
      <c r="G1308" s="52">
        <v>55</v>
      </c>
    </row>
    <row r="1309" spans="1:7">
      <c r="A1309" s="52">
        <v>193701</v>
      </c>
      <c r="B1309" s="52">
        <v>51</v>
      </c>
      <c r="C1309" s="52">
        <v>117</v>
      </c>
      <c r="D1309" s="52">
        <v>130</v>
      </c>
      <c r="E1309" s="52">
        <v>136</v>
      </c>
      <c r="F1309" s="52">
        <v>131</v>
      </c>
      <c r="G1309" s="52">
        <v>55</v>
      </c>
    </row>
    <row r="1310" spans="1:7">
      <c r="A1310" s="52">
        <v>193702</v>
      </c>
      <c r="B1310" s="52">
        <v>51</v>
      </c>
      <c r="C1310" s="52">
        <v>117</v>
      </c>
      <c r="D1310" s="52">
        <v>130</v>
      </c>
      <c r="E1310" s="52">
        <v>136</v>
      </c>
      <c r="F1310" s="52">
        <v>131</v>
      </c>
      <c r="G1310" s="52">
        <v>55</v>
      </c>
    </row>
    <row r="1311" spans="1:7">
      <c r="A1311" s="52">
        <v>193703</v>
      </c>
      <c r="B1311" s="52">
        <v>51</v>
      </c>
      <c r="C1311" s="52">
        <v>117</v>
      </c>
      <c r="D1311" s="52">
        <v>129</v>
      </c>
      <c r="E1311" s="52">
        <v>136</v>
      </c>
      <c r="F1311" s="52">
        <v>131</v>
      </c>
      <c r="G1311" s="52">
        <v>55</v>
      </c>
    </row>
    <row r="1312" spans="1:7">
      <c r="A1312" s="52">
        <v>193704</v>
      </c>
      <c r="B1312" s="52">
        <v>51</v>
      </c>
      <c r="C1312" s="52">
        <v>116</v>
      </c>
      <c r="D1312" s="52">
        <v>128</v>
      </c>
      <c r="E1312" s="52">
        <v>136</v>
      </c>
      <c r="F1312" s="52">
        <v>131</v>
      </c>
      <c r="G1312" s="52">
        <v>55</v>
      </c>
    </row>
    <row r="1313" spans="1:7">
      <c r="A1313" s="52">
        <v>193705</v>
      </c>
      <c r="B1313" s="52">
        <v>51</v>
      </c>
      <c r="C1313" s="52">
        <v>116</v>
      </c>
      <c r="D1313" s="52">
        <v>128</v>
      </c>
      <c r="E1313" s="52">
        <v>136</v>
      </c>
      <c r="F1313" s="52">
        <v>131</v>
      </c>
      <c r="G1313" s="52">
        <v>55</v>
      </c>
    </row>
    <row r="1314" spans="1:7">
      <c r="A1314" s="52">
        <v>193706</v>
      </c>
      <c r="B1314" s="52">
        <v>51</v>
      </c>
      <c r="C1314" s="52">
        <v>116</v>
      </c>
      <c r="D1314" s="52">
        <v>128</v>
      </c>
      <c r="E1314" s="52">
        <v>136</v>
      </c>
      <c r="F1314" s="52">
        <v>131</v>
      </c>
      <c r="G1314" s="52">
        <v>55</v>
      </c>
    </row>
    <row r="1315" spans="1:7">
      <c r="A1315" s="52">
        <v>193707</v>
      </c>
      <c r="B1315" s="52">
        <v>63</v>
      </c>
      <c r="C1315" s="52">
        <v>117</v>
      </c>
      <c r="D1315" s="52">
        <v>131</v>
      </c>
      <c r="E1315" s="52">
        <v>134</v>
      </c>
      <c r="F1315" s="52">
        <v>147</v>
      </c>
      <c r="G1315" s="52">
        <v>66</v>
      </c>
    </row>
    <row r="1316" spans="1:7">
      <c r="A1316" s="52">
        <v>193708</v>
      </c>
      <c r="B1316" s="52">
        <v>63</v>
      </c>
      <c r="C1316" s="52">
        <v>117</v>
      </c>
      <c r="D1316" s="52">
        <v>131</v>
      </c>
      <c r="E1316" s="52">
        <v>134</v>
      </c>
      <c r="F1316" s="52">
        <v>147</v>
      </c>
      <c r="G1316" s="52">
        <v>66</v>
      </c>
    </row>
    <row r="1317" spans="1:7">
      <c r="A1317" s="52">
        <v>193709</v>
      </c>
      <c r="B1317" s="52">
        <v>63</v>
      </c>
      <c r="C1317" s="52">
        <v>117</v>
      </c>
      <c r="D1317" s="52">
        <v>131</v>
      </c>
      <c r="E1317" s="52">
        <v>134</v>
      </c>
      <c r="F1317" s="52">
        <v>147</v>
      </c>
      <c r="G1317" s="52">
        <v>66</v>
      </c>
    </row>
    <row r="1318" spans="1:7">
      <c r="A1318" s="52">
        <v>193710</v>
      </c>
      <c r="B1318" s="52">
        <v>63</v>
      </c>
      <c r="C1318" s="52">
        <v>117</v>
      </c>
      <c r="D1318" s="52">
        <v>131</v>
      </c>
      <c r="E1318" s="52">
        <v>134</v>
      </c>
      <c r="F1318" s="52">
        <v>147</v>
      </c>
      <c r="G1318" s="52">
        <v>66</v>
      </c>
    </row>
    <row r="1319" spans="1:7">
      <c r="A1319" s="52">
        <v>193711</v>
      </c>
      <c r="B1319" s="52">
        <v>63</v>
      </c>
      <c r="C1319" s="52">
        <v>117</v>
      </c>
      <c r="D1319" s="52">
        <v>131</v>
      </c>
      <c r="E1319" s="52">
        <v>134</v>
      </c>
      <c r="F1319" s="52">
        <v>147</v>
      </c>
      <c r="G1319" s="52">
        <v>66</v>
      </c>
    </row>
    <row r="1320" spans="1:7">
      <c r="A1320" s="52">
        <v>193712</v>
      </c>
      <c r="B1320" s="52">
        <v>63</v>
      </c>
      <c r="C1320" s="52">
        <v>117</v>
      </c>
      <c r="D1320" s="52">
        <v>131</v>
      </c>
      <c r="E1320" s="52">
        <v>134</v>
      </c>
      <c r="F1320" s="52">
        <v>147</v>
      </c>
      <c r="G1320" s="52">
        <v>66</v>
      </c>
    </row>
    <row r="1321" spans="1:7">
      <c r="A1321" s="52">
        <v>193801</v>
      </c>
      <c r="B1321" s="52">
        <v>63</v>
      </c>
      <c r="C1321" s="52">
        <v>117</v>
      </c>
      <c r="D1321" s="52">
        <v>131</v>
      </c>
      <c r="E1321" s="52">
        <v>134</v>
      </c>
      <c r="F1321" s="52">
        <v>147</v>
      </c>
      <c r="G1321" s="52">
        <v>66</v>
      </c>
    </row>
    <row r="1322" spans="1:7">
      <c r="A1322" s="52">
        <v>193802</v>
      </c>
      <c r="B1322" s="52">
        <v>63</v>
      </c>
      <c r="C1322" s="52">
        <v>117</v>
      </c>
      <c r="D1322" s="52">
        <v>131</v>
      </c>
      <c r="E1322" s="52">
        <v>134</v>
      </c>
      <c r="F1322" s="52">
        <v>147</v>
      </c>
      <c r="G1322" s="52">
        <v>66</v>
      </c>
    </row>
    <row r="1323" spans="1:7">
      <c r="A1323" s="52">
        <v>193803</v>
      </c>
      <c r="B1323" s="52">
        <v>63</v>
      </c>
      <c r="C1323" s="52">
        <v>117</v>
      </c>
      <c r="D1323" s="52">
        <v>131</v>
      </c>
      <c r="E1323" s="52">
        <v>134</v>
      </c>
      <c r="F1323" s="52">
        <v>147</v>
      </c>
      <c r="G1323" s="52">
        <v>66</v>
      </c>
    </row>
    <row r="1324" spans="1:7">
      <c r="A1324" s="52">
        <v>193804</v>
      </c>
      <c r="B1324" s="52">
        <v>62</v>
      </c>
      <c r="C1324" s="52">
        <v>117</v>
      </c>
      <c r="D1324" s="52">
        <v>131</v>
      </c>
      <c r="E1324" s="52">
        <v>134</v>
      </c>
      <c r="F1324" s="52">
        <v>147</v>
      </c>
      <c r="G1324" s="52">
        <v>66</v>
      </c>
    </row>
    <row r="1325" spans="1:7">
      <c r="A1325" s="52">
        <v>193805</v>
      </c>
      <c r="B1325" s="52">
        <v>62</v>
      </c>
      <c r="C1325" s="52">
        <v>117</v>
      </c>
      <c r="D1325" s="52">
        <v>131</v>
      </c>
      <c r="E1325" s="52">
        <v>134</v>
      </c>
      <c r="F1325" s="52">
        <v>147</v>
      </c>
      <c r="G1325" s="52">
        <v>66</v>
      </c>
    </row>
    <row r="1326" spans="1:7">
      <c r="A1326" s="52">
        <v>193806</v>
      </c>
      <c r="B1326" s="52">
        <v>62</v>
      </c>
      <c r="C1326" s="52">
        <v>117</v>
      </c>
      <c r="D1326" s="52">
        <v>131</v>
      </c>
      <c r="E1326" s="52">
        <v>134</v>
      </c>
      <c r="F1326" s="52">
        <v>147</v>
      </c>
      <c r="G1326" s="52">
        <v>66</v>
      </c>
    </row>
    <row r="1327" spans="1:7">
      <c r="A1327" s="52">
        <v>193807</v>
      </c>
      <c r="B1327" s="52">
        <v>56</v>
      </c>
      <c r="C1327" s="52">
        <v>130</v>
      </c>
      <c r="D1327" s="52">
        <v>154</v>
      </c>
      <c r="E1327" s="52">
        <v>153</v>
      </c>
      <c r="F1327" s="52">
        <v>148</v>
      </c>
      <c r="G1327" s="52">
        <v>56</v>
      </c>
    </row>
    <row r="1328" spans="1:7">
      <c r="A1328" s="52">
        <v>193808</v>
      </c>
      <c r="B1328" s="52">
        <v>55</v>
      </c>
      <c r="C1328" s="52">
        <v>130</v>
      </c>
      <c r="D1328" s="52">
        <v>153</v>
      </c>
      <c r="E1328" s="52">
        <v>153</v>
      </c>
      <c r="F1328" s="52">
        <v>147</v>
      </c>
      <c r="G1328" s="52">
        <v>56</v>
      </c>
    </row>
    <row r="1329" spans="1:7">
      <c r="A1329" s="52">
        <v>193809</v>
      </c>
      <c r="B1329" s="52">
        <v>55</v>
      </c>
      <c r="C1329" s="52">
        <v>130</v>
      </c>
      <c r="D1329" s="52">
        <v>153</v>
      </c>
      <c r="E1329" s="52">
        <v>153</v>
      </c>
      <c r="F1329" s="52">
        <v>147</v>
      </c>
      <c r="G1329" s="52">
        <v>56</v>
      </c>
    </row>
    <row r="1330" spans="1:7">
      <c r="A1330" s="52">
        <v>193810</v>
      </c>
      <c r="B1330" s="52">
        <v>54</v>
      </c>
      <c r="C1330" s="52">
        <v>130</v>
      </c>
      <c r="D1330" s="52">
        <v>153</v>
      </c>
      <c r="E1330" s="52">
        <v>153</v>
      </c>
      <c r="F1330" s="52">
        <v>147</v>
      </c>
      <c r="G1330" s="52">
        <v>56</v>
      </c>
    </row>
    <row r="1331" spans="1:7">
      <c r="A1331" s="52">
        <v>193811</v>
      </c>
      <c r="B1331" s="52">
        <v>54</v>
      </c>
      <c r="C1331" s="52">
        <v>130</v>
      </c>
      <c r="D1331" s="52">
        <v>153</v>
      </c>
      <c r="E1331" s="52">
        <v>153</v>
      </c>
      <c r="F1331" s="52">
        <v>147</v>
      </c>
      <c r="G1331" s="52">
        <v>56</v>
      </c>
    </row>
    <row r="1332" spans="1:7">
      <c r="A1332" s="52">
        <v>193812</v>
      </c>
      <c r="B1332" s="52">
        <v>54</v>
      </c>
      <c r="C1332" s="52">
        <v>130</v>
      </c>
      <c r="D1332" s="52">
        <v>150</v>
      </c>
      <c r="E1332" s="52">
        <v>153</v>
      </c>
      <c r="F1332" s="52">
        <v>146</v>
      </c>
      <c r="G1332" s="52">
        <v>56</v>
      </c>
    </row>
    <row r="1333" spans="1:7">
      <c r="A1333" s="52">
        <v>193901</v>
      </c>
      <c r="B1333" s="52">
        <v>54</v>
      </c>
      <c r="C1333" s="52">
        <v>130</v>
      </c>
      <c r="D1333" s="52">
        <v>150</v>
      </c>
      <c r="E1333" s="52">
        <v>153</v>
      </c>
      <c r="F1333" s="52">
        <v>146</v>
      </c>
      <c r="G1333" s="52">
        <v>56</v>
      </c>
    </row>
    <row r="1334" spans="1:7">
      <c r="A1334" s="52">
        <v>193902</v>
      </c>
      <c r="B1334" s="52">
        <v>54</v>
      </c>
      <c r="C1334" s="52">
        <v>130</v>
      </c>
      <c r="D1334" s="52">
        <v>150</v>
      </c>
      <c r="E1334" s="52">
        <v>153</v>
      </c>
      <c r="F1334" s="52">
        <v>146</v>
      </c>
      <c r="G1334" s="52">
        <v>56</v>
      </c>
    </row>
    <row r="1335" spans="1:7">
      <c r="A1335" s="52">
        <v>193903</v>
      </c>
      <c r="B1335" s="52">
        <v>54</v>
      </c>
      <c r="C1335" s="52">
        <v>130</v>
      </c>
      <c r="D1335" s="52">
        <v>150</v>
      </c>
      <c r="E1335" s="52">
        <v>153</v>
      </c>
      <c r="F1335" s="52">
        <v>146</v>
      </c>
      <c r="G1335" s="52">
        <v>56</v>
      </c>
    </row>
    <row r="1336" spans="1:7">
      <c r="A1336" s="52">
        <v>193904</v>
      </c>
      <c r="B1336" s="52">
        <v>54</v>
      </c>
      <c r="C1336" s="52">
        <v>130</v>
      </c>
      <c r="D1336" s="52">
        <v>150</v>
      </c>
      <c r="E1336" s="52">
        <v>153</v>
      </c>
      <c r="F1336" s="52">
        <v>146</v>
      </c>
      <c r="G1336" s="52">
        <v>56</v>
      </c>
    </row>
    <row r="1337" spans="1:7">
      <c r="A1337" s="52">
        <v>193905</v>
      </c>
      <c r="B1337" s="52">
        <v>54</v>
      </c>
      <c r="C1337" s="52">
        <v>129</v>
      </c>
      <c r="D1337" s="52">
        <v>150</v>
      </c>
      <c r="E1337" s="52">
        <v>153</v>
      </c>
      <c r="F1337" s="52">
        <v>146</v>
      </c>
      <c r="G1337" s="52">
        <v>56</v>
      </c>
    </row>
    <row r="1338" spans="1:7">
      <c r="A1338" s="52">
        <v>193906</v>
      </c>
      <c r="B1338" s="52">
        <v>54</v>
      </c>
      <c r="C1338" s="52">
        <v>129</v>
      </c>
      <c r="D1338" s="52">
        <v>150</v>
      </c>
      <c r="E1338" s="52">
        <v>153</v>
      </c>
      <c r="F1338" s="52">
        <v>146</v>
      </c>
      <c r="G1338" s="52">
        <v>56</v>
      </c>
    </row>
    <row r="1339" spans="1:7">
      <c r="A1339" s="52">
        <v>193907</v>
      </c>
      <c r="B1339" s="52">
        <v>56</v>
      </c>
      <c r="C1339" s="52">
        <v>129</v>
      </c>
      <c r="D1339" s="52">
        <v>159</v>
      </c>
      <c r="E1339" s="52">
        <v>153</v>
      </c>
      <c r="F1339" s="52">
        <v>149</v>
      </c>
      <c r="G1339" s="52">
        <v>49</v>
      </c>
    </row>
    <row r="1340" spans="1:7">
      <c r="A1340" s="52">
        <v>193908</v>
      </c>
      <c r="B1340" s="52">
        <v>56</v>
      </c>
      <c r="C1340" s="52">
        <v>129</v>
      </c>
      <c r="D1340" s="52">
        <v>159</v>
      </c>
      <c r="E1340" s="52">
        <v>153</v>
      </c>
      <c r="F1340" s="52">
        <v>149</v>
      </c>
      <c r="G1340" s="52">
        <v>49</v>
      </c>
    </row>
    <row r="1341" spans="1:7">
      <c r="A1341" s="52">
        <v>193909</v>
      </c>
      <c r="B1341" s="52">
        <v>56</v>
      </c>
      <c r="C1341" s="52">
        <v>129</v>
      </c>
      <c r="D1341" s="52">
        <v>157</v>
      </c>
      <c r="E1341" s="52">
        <v>153</v>
      </c>
      <c r="F1341" s="52">
        <v>149</v>
      </c>
      <c r="G1341" s="52">
        <v>49</v>
      </c>
    </row>
    <row r="1342" spans="1:7">
      <c r="A1342" s="52">
        <v>193910</v>
      </c>
      <c r="B1342" s="52">
        <v>56</v>
      </c>
      <c r="C1342" s="52">
        <v>129</v>
      </c>
      <c r="D1342" s="52">
        <v>156</v>
      </c>
      <c r="E1342" s="52">
        <v>153</v>
      </c>
      <c r="F1342" s="52">
        <v>149</v>
      </c>
      <c r="G1342" s="52">
        <v>49</v>
      </c>
    </row>
    <row r="1343" spans="1:7">
      <c r="A1343" s="52">
        <v>193911</v>
      </c>
      <c r="B1343" s="52">
        <v>56</v>
      </c>
      <c r="C1343" s="52">
        <v>129</v>
      </c>
      <c r="D1343" s="52">
        <v>155</v>
      </c>
      <c r="E1343" s="52">
        <v>153</v>
      </c>
      <c r="F1343" s="52">
        <v>149</v>
      </c>
      <c r="G1343" s="52">
        <v>49</v>
      </c>
    </row>
    <row r="1344" spans="1:7">
      <c r="A1344" s="52">
        <v>193912</v>
      </c>
      <c r="B1344" s="52">
        <v>56</v>
      </c>
      <c r="C1344" s="52">
        <v>129</v>
      </c>
      <c r="D1344" s="52">
        <v>155</v>
      </c>
      <c r="E1344" s="52">
        <v>153</v>
      </c>
      <c r="F1344" s="52">
        <v>149</v>
      </c>
      <c r="G1344" s="52">
        <v>49</v>
      </c>
    </row>
    <row r="1345" spans="1:7">
      <c r="A1345" s="52">
        <v>194001</v>
      </c>
      <c r="B1345" s="52">
        <v>56</v>
      </c>
      <c r="C1345" s="52">
        <v>129</v>
      </c>
      <c r="D1345" s="52">
        <v>154</v>
      </c>
      <c r="E1345" s="52">
        <v>153</v>
      </c>
      <c r="F1345" s="52">
        <v>149</v>
      </c>
      <c r="G1345" s="52">
        <v>49</v>
      </c>
    </row>
    <row r="1346" spans="1:7">
      <c r="A1346" s="52">
        <v>194002</v>
      </c>
      <c r="B1346" s="52">
        <v>56</v>
      </c>
      <c r="C1346" s="52">
        <v>129</v>
      </c>
      <c r="D1346" s="52">
        <v>154</v>
      </c>
      <c r="E1346" s="52">
        <v>153</v>
      </c>
      <c r="F1346" s="52">
        <v>149</v>
      </c>
      <c r="G1346" s="52">
        <v>49</v>
      </c>
    </row>
    <row r="1347" spans="1:7">
      <c r="A1347" s="52">
        <v>194003</v>
      </c>
      <c r="B1347" s="52">
        <v>56</v>
      </c>
      <c r="C1347" s="52">
        <v>129</v>
      </c>
      <c r="D1347" s="52">
        <v>154</v>
      </c>
      <c r="E1347" s="52">
        <v>153</v>
      </c>
      <c r="F1347" s="52">
        <v>149</v>
      </c>
      <c r="G1347" s="52">
        <v>49</v>
      </c>
    </row>
    <row r="1348" spans="1:7">
      <c r="A1348" s="52">
        <v>194004</v>
      </c>
      <c r="B1348" s="52">
        <v>56</v>
      </c>
      <c r="C1348" s="52">
        <v>129</v>
      </c>
      <c r="D1348" s="52">
        <v>154</v>
      </c>
      <c r="E1348" s="52">
        <v>153</v>
      </c>
      <c r="F1348" s="52">
        <v>149</v>
      </c>
      <c r="G1348" s="52">
        <v>49</v>
      </c>
    </row>
    <row r="1349" spans="1:7">
      <c r="A1349" s="52">
        <v>194005</v>
      </c>
      <c r="B1349" s="52">
        <v>56</v>
      </c>
      <c r="C1349" s="52">
        <v>128</v>
      </c>
      <c r="D1349" s="52">
        <v>154</v>
      </c>
      <c r="E1349" s="52">
        <v>153</v>
      </c>
      <c r="F1349" s="52">
        <v>149</v>
      </c>
      <c r="G1349" s="52">
        <v>49</v>
      </c>
    </row>
    <row r="1350" spans="1:7">
      <c r="A1350" s="52">
        <v>194006</v>
      </c>
      <c r="B1350" s="52">
        <v>56</v>
      </c>
      <c r="C1350" s="52">
        <v>128</v>
      </c>
      <c r="D1350" s="52">
        <v>154</v>
      </c>
      <c r="E1350" s="52">
        <v>153</v>
      </c>
      <c r="F1350" s="52">
        <v>149</v>
      </c>
      <c r="G1350" s="52">
        <v>49</v>
      </c>
    </row>
    <row r="1351" spans="1:7">
      <c r="A1351" s="52">
        <v>194007</v>
      </c>
      <c r="B1351" s="52">
        <v>51</v>
      </c>
      <c r="C1351" s="52">
        <v>134</v>
      </c>
      <c r="D1351" s="52">
        <v>156</v>
      </c>
      <c r="E1351" s="52">
        <v>158</v>
      </c>
      <c r="F1351" s="52">
        <v>145</v>
      </c>
      <c r="G1351" s="52">
        <v>53</v>
      </c>
    </row>
    <row r="1352" spans="1:7">
      <c r="A1352" s="52">
        <v>194008</v>
      </c>
      <c r="B1352" s="52">
        <v>51</v>
      </c>
      <c r="C1352" s="52">
        <v>134</v>
      </c>
      <c r="D1352" s="52">
        <v>154</v>
      </c>
      <c r="E1352" s="52">
        <v>158</v>
      </c>
      <c r="F1352" s="52">
        <v>145</v>
      </c>
      <c r="G1352" s="52">
        <v>53</v>
      </c>
    </row>
    <row r="1353" spans="1:7">
      <c r="A1353" s="52">
        <v>194009</v>
      </c>
      <c r="B1353" s="52">
        <v>51</v>
      </c>
      <c r="C1353" s="52">
        <v>134</v>
      </c>
      <c r="D1353" s="52">
        <v>153</v>
      </c>
      <c r="E1353" s="52">
        <v>158</v>
      </c>
      <c r="F1353" s="52">
        <v>145</v>
      </c>
      <c r="G1353" s="52">
        <v>53</v>
      </c>
    </row>
    <row r="1354" spans="1:7">
      <c r="A1354" s="52">
        <v>194010</v>
      </c>
      <c r="B1354" s="52">
        <v>51</v>
      </c>
      <c r="C1354" s="52">
        <v>134</v>
      </c>
      <c r="D1354" s="52">
        <v>153</v>
      </c>
      <c r="E1354" s="52">
        <v>158</v>
      </c>
      <c r="F1354" s="52">
        <v>145</v>
      </c>
      <c r="G1354" s="52">
        <v>53</v>
      </c>
    </row>
    <row r="1355" spans="1:7">
      <c r="A1355" s="52">
        <v>194011</v>
      </c>
      <c r="B1355" s="52">
        <v>51</v>
      </c>
      <c r="C1355" s="52">
        <v>134</v>
      </c>
      <c r="D1355" s="52">
        <v>153</v>
      </c>
      <c r="E1355" s="52">
        <v>158</v>
      </c>
      <c r="F1355" s="52">
        <v>145</v>
      </c>
      <c r="G1355" s="52">
        <v>53</v>
      </c>
    </row>
    <row r="1356" spans="1:7">
      <c r="A1356" s="52">
        <v>194012</v>
      </c>
      <c r="B1356" s="52">
        <v>51</v>
      </c>
      <c r="C1356" s="52">
        <v>134</v>
      </c>
      <c r="D1356" s="52">
        <v>150</v>
      </c>
      <c r="E1356" s="52">
        <v>158</v>
      </c>
      <c r="F1356" s="52">
        <v>145</v>
      </c>
      <c r="G1356" s="52">
        <v>53</v>
      </c>
    </row>
    <row r="1357" spans="1:7">
      <c r="A1357" s="52">
        <v>194101</v>
      </c>
      <c r="B1357" s="52">
        <v>51</v>
      </c>
      <c r="C1357" s="52">
        <v>134</v>
      </c>
      <c r="D1357" s="52">
        <v>150</v>
      </c>
      <c r="E1357" s="52">
        <v>158</v>
      </c>
      <c r="F1357" s="52">
        <v>145</v>
      </c>
      <c r="G1357" s="52">
        <v>53</v>
      </c>
    </row>
    <row r="1358" spans="1:7">
      <c r="A1358" s="52">
        <v>194102</v>
      </c>
      <c r="B1358" s="52">
        <v>51</v>
      </c>
      <c r="C1358" s="52">
        <v>134</v>
      </c>
      <c r="D1358" s="52">
        <v>150</v>
      </c>
      <c r="E1358" s="52">
        <v>158</v>
      </c>
      <c r="F1358" s="52">
        <v>145</v>
      </c>
      <c r="G1358" s="52">
        <v>53</v>
      </c>
    </row>
    <row r="1359" spans="1:7">
      <c r="A1359" s="52">
        <v>194103</v>
      </c>
      <c r="B1359" s="52">
        <v>51</v>
      </c>
      <c r="C1359" s="52">
        <v>134</v>
      </c>
      <c r="D1359" s="52">
        <v>150</v>
      </c>
      <c r="E1359" s="52">
        <v>158</v>
      </c>
      <c r="F1359" s="52">
        <v>145</v>
      </c>
      <c r="G1359" s="52">
        <v>53</v>
      </c>
    </row>
    <row r="1360" spans="1:7">
      <c r="A1360" s="52">
        <v>194104</v>
      </c>
      <c r="B1360" s="52">
        <v>51</v>
      </c>
      <c r="C1360" s="52">
        <v>134</v>
      </c>
      <c r="D1360" s="52">
        <v>150</v>
      </c>
      <c r="E1360" s="52">
        <v>158</v>
      </c>
      <c r="F1360" s="52">
        <v>145</v>
      </c>
      <c r="G1360" s="52">
        <v>53</v>
      </c>
    </row>
    <row r="1361" spans="1:7">
      <c r="A1361" s="52">
        <v>194105</v>
      </c>
      <c r="B1361" s="52">
        <v>51</v>
      </c>
      <c r="C1361" s="52">
        <v>134</v>
      </c>
      <c r="D1361" s="52">
        <v>150</v>
      </c>
      <c r="E1361" s="52">
        <v>158</v>
      </c>
      <c r="F1361" s="52">
        <v>145</v>
      </c>
      <c r="G1361" s="52">
        <v>53</v>
      </c>
    </row>
    <row r="1362" spans="1:7">
      <c r="A1362" s="52">
        <v>194106</v>
      </c>
      <c r="B1362" s="52">
        <v>51</v>
      </c>
      <c r="C1362" s="52">
        <v>134</v>
      </c>
      <c r="D1362" s="52">
        <v>150</v>
      </c>
      <c r="E1362" s="52">
        <v>158</v>
      </c>
      <c r="F1362" s="52">
        <v>145</v>
      </c>
      <c r="G1362" s="52">
        <v>53</v>
      </c>
    </row>
    <row r="1363" spans="1:7">
      <c r="A1363" s="52">
        <v>194107</v>
      </c>
      <c r="B1363" s="52">
        <v>53</v>
      </c>
      <c r="C1363" s="52">
        <v>133</v>
      </c>
      <c r="D1363" s="52">
        <v>168</v>
      </c>
      <c r="E1363" s="52">
        <v>163</v>
      </c>
      <c r="F1363" s="52">
        <v>155</v>
      </c>
      <c r="G1363" s="52">
        <v>48</v>
      </c>
    </row>
    <row r="1364" spans="1:7">
      <c r="A1364" s="52">
        <v>194108</v>
      </c>
      <c r="B1364" s="52">
        <v>53</v>
      </c>
      <c r="C1364" s="52">
        <v>133</v>
      </c>
      <c r="D1364" s="52">
        <v>168</v>
      </c>
      <c r="E1364" s="52">
        <v>163</v>
      </c>
      <c r="F1364" s="52">
        <v>155</v>
      </c>
      <c r="G1364" s="52">
        <v>48</v>
      </c>
    </row>
    <row r="1365" spans="1:7">
      <c r="A1365" s="52">
        <v>194109</v>
      </c>
      <c r="B1365" s="52">
        <v>53</v>
      </c>
      <c r="C1365" s="52">
        <v>133</v>
      </c>
      <c r="D1365" s="52">
        <v>168</v>
      </c>
      <c r="E1365" s="52">
        <v>163</v>
      </c>
      <c r="F1365" s="52">
        <v>155</v>
      </c>
      <c r="G1365" s="52">
        <v>48</v>
      </c>
    </row>
    <row r="1366" spans="1:7">
      <c r="A1366" s="52">
        <v>194110</v>
      </c>
      <c r="B1366" s="52">
        <v>53</v>
      </c>
      <c r="C1366" s="52">
        <v>133</v>
      </c>
      <c r="D1366" s="52">
        <v>168</v>
      </c>
      <c r="E1366" s="52">
        <v>163</v>
      </c>
      <c r="F1366" s="52">
        <v>155</v>
      </c>
      <c r="G1366" s="52">
        <v>48</v>
      </c>
    </row>
    <row r="1367" spans="1:7">
      <c r="A1367" s="52">
        <v>194111</v>
      </c>
      <c r="B1367" s="52">
        <v>52</v>
      </c>
      <c r="C1367" s="52">
        <v>133</v>
      </c>
      <c r="D1367" s="52">
        <v>168</v>
      </c>
      <c r="E1367" s="52">
        <v>163</v>
      </c>
      <c r="F1367" s="52">
        <v>155</v>
      </c>
      <c r="G1367" s="52">
        <v>48</v>
      </c>
    </row>
    <row r="1368" spans="1:7">
      <c r="A1368" s="52">
        <v>194112</v>
      </c>
      <c r="B1368" s="52">
        <v>52</v>
      </c>
      <c r="C1368" s="52">
        <v>133</v>
      </c>
      <c r="D1368" s="52">
        <v>168</v>
      </c>
      <c r="E1368" s="52">
        <v>163</v>
      </c>
      <c r="F1368" s="52">
        <v>155</v>
      </c>
      <c r="G1368" s="52">
        <v>48</v>
      </c>
    </row>
    <row r="1369" spans="1:7">
      <c r="A1369" s="52">
        <v>194201</v>
      </c>
      <c r="B1369" s="52">
        <v>52</v>
      </c>
      <c r="C1369" s="52">
        <v>133</v>
      </c>
      <c r="D1369" s="52">
        <v>168</v>
      </c>
      <c r="E1369" s="52">
        <v>163</v>
      </c>
      <c r="F1369" s="52">
        <v>155</v>
      </c>
      <c r="G1369" s="52">
        <v>48</v>
      </c>
    </row>
    <row r="1370" spans="1:7">
      <c r="A1370" s="52">
        <v>194202</v>
      </c>
      <c r="B1370" s="52">
        <v>52</v>
      </c>
      <c r="C1370" s="52">
        <v>133</v>
      </c>
      <c r="D1370" s="52">
        <v>168</v>
      </c>
      <c r="E1370" s="52">
        <v>163</v>
      </c>
      <c r="F1370" s="52">
        <v>155</v>
      </c>
      <c r="G1370" s="52">
        <v>48</v>
      </c>
    </row>
    <row r="1371" spans="1:7">
      <c r="A1371" s="52">
        <v>194203</v>
      </c>
      <c r="B1371" s="52">
        <v>52</v>
      </c>
      <c r="C1371" s="52">
        <v>133</v>
      </c>
      <c r="D1371" s="52">
        <v>168</v>
      </c>
      <c r="E1371" s="52">
        <v>163</v>
      </c>
      <c r="F1371" s="52">
        <v>155</v>
      </c>
      <c r="G1371" s="52">
        <v>48</v>
      </c>
    </row>
    <row r="1372" spans="1:7">
      <c r="A1372" s="52">
        <v>194204</v>
      </c>
      <c r="B1372" s="52">
        <v>52</v>
      </c>
      <c r="C1372" s="52">
        <v>133</v>
      </c>
      <c r="D1372" s="52">
        <v>168</v>
      </c>
      <c r="E1372" s="52">
        <v>163</v>
      </c>
      <c r="F1372" s="52">
        <v>155</v>
      </c>
      <c r="G1372" s="52">
        <v>48</v>
      </c>
    </row>
    <row r="1373" spans="1:7">
      <c r="A1373" s="52">
        <v>194205</v>
      </c>
      <c r="B1373" s="52">
        <v>52</v>
      </c>
      <c r="C1373" s="52">
        <v>133</v>
      </c>
      <c r="D1373" s="52">
        <v>168</v>
      </c>
      <c r="E1373" s="52">
        <v>163</v>
      </c>
      <c r="F1373" s="52">
        <v>155</v>
      </c>
      <c r="G1373" s="52">
        <v>48</v>
      </c>
    </row>
    <row r="1374" spans="1:7">
      <c r="A1374" s="52">
        <v>194206</v>
      </c>
      <c r="B1374" s="52">
        <v>52</v>
      </c>
      <c r="C1374" s="52">
        <v>133</v>
      </c>
      <c r="D1374" s="52">
        <v>168</v>
      </c>
      <c r="E1374" s="52">
        <v>163</v>
      </c>
      <c r="F1374" s="52">
        <v>155</v>
      </c>
      <c r="G1374" s="52">
        <v>48</v>
      </c>
    </row>
    <row r="1375" spans="1:7">
      <c r="A1375" s="52">
        <v>194207</v>
      </c>
      <c r="B1375" s="52">
        <v>49</v>
      </c>
      <c r="C1375" s="52">
        <v>136</v>
      </c>
      <c r="D1375" s="52">
        <v>168</v>
      </c>
      <c r="E1375" s="52">
        <v>169</v>
      </c>
      <c r="F1375" s="52">
        <v>153</v>
      </c>
      <c r="G1375" s="52">
        <v>49</v>
      </c>
    </row>
    <row r="1376" spans="1:7">
      <c r="A1376" s="52">
        <v>194208</v>
      </c>
      <c r="B1376" s="52">
        <v>49</v>
      </c>
      <c r="C1376" s="52">
        <v>136</v>
      </c>
      <c r="D1376" s="52">
        <v>168</v>
      </c>
      <c r="E1376" s="52">
        <v>169</v>
      </c>
      <c r="F1376" s="52">
        <v>153</v>
      </c>
      <c r="G1376" s="52">
        <v>49</v>
      </c>
    </row>
    <row r="1377" spans="1:7">
      <c r="A1377" s="52">
        <v>194209</v>
      </c>
      <c r="B1377" s="52">
        <v>49</v>
      </c>
      <c r="C1377" s="52">
        <v>136</v>
      </c>
      <c r="D1377" s="52">
        <v>168</v>
      </c>
      <c r="E1377" s="52">
        <v>169</v>
      </c>
      <c r="F1377" s="52">
        <v>153</v>
      </c>
      <c r="G1377" s="52">
        <v>49</v>
      </c>
    </row>
    <row r="1378" spans="1:7">
      <c r="A1378" s="52">
        <v>194210</v>
      </c>
      <c r="B1378" s="52">
        <v>49</v>
      </c>
      <c r="C1378" s="52">
        <v>135</v>
      </c>
      <c r="D1378" s="52">
        <v>168</v>
      </c>
      <c r="E1378" s="52">
        <v>169</v>
      </c>
      <c r="F1378" s="52">
        <v>153</v>
      </c>
      <c r="G1378" s="52">
        <v>49</v>
      </c>
    </row>
    <row r="1379" spans="1:7">
      <c r="A1379" s="52">
        <v>194211</v>
      </c>
      <c r="B1379" s="52">
        <v>49</v>
      </c>
      <c r="C1379" s="52">
        <v>135</v>
      </c>
      <c r="D1379" s="52">
        <v>168</v>
      </c>
      <c r="E1379" s="52">
        <v>169</v>
      </c>
      <c r="F1379" s="52">
        <v>153</v>
      </c>
      <c r="G1379" s="52">
        <v>49</v>
      </c>
    </row>
    <row r="1380" spans="1:7">
      <c r="A1380" s="52">
        <v>194212</v>
      </c>
      <c r="B1380" s="52">
        <v>49</v>
      </c>
      <c r="C1380" s="52">
        <v>135</v>
      </c>
      <c r="D1380" s="52">
        <v>167</v>
      </c>
      <c r="E1380" s="52">
        <v>169</v>
      </c>
      <c r="F1380" s="52">
        <v>153</v>
      </c>
      <c r="G1380" s="52">
        <v>49</v>
      </c>
    </row>
    <row r="1381" spans="1:7">
      <c r="A1381" s="52">
        <v>194301</v>
      </c>
      <c r="B1381" s="52">
        <v>49</v>
      </c>
      <c r="C1381" s="52">
        <v>135</v>
      </c>
      <c r="D1381" s="52">
        <v>167</v>
      </c>
      <c r="E1381" s="52">
        <v>169</v>
      </c>
      <c r="F1381" s="52">
        <v>153</v>
      </c>
      <c r="G1381" s="52">
        <v>49</v>
      </c>
    </row>
    <row r="1382" spans="1:7">
      <c r="A1382" s="52">
        <v>194302</v>
      </c>
      <c r="B1382" s="52">
        <v>49</v>
      </c>
      <c r="C1382" s="52">
        <v>135</v>
      </c>
      <c r="D1382" s="52">
        <v>167</v>
      </c>
      <c r="E1382" s="52">
        <v>169</v>
      </c>
      <c r="F1382" s="52">
        <v>152</v>
      </c>
      <c r="G1382" s="52">
        <v>49</v>
      </c>
    </row>
    <row r="1383" spans="1:7">
      <c r="A1383" s="52">
        <v>194303</v>
      </c>
      <c r="B1383" s="52">
        <v>49</v>
      </c>
      <c r="C1383" s="52">
        <v>135</v>
      </c>
      <c r="D1383" s="52">
        <v>167</v>
      </c>
      <c r="E1383" s="52">
        <v>169</v>
      </c>
      <c r="F1383" s="52">
        <v>152</v>
      </c>
      <c r="G1383" s="52">
        <v>49</v>
      </c>
    </row>
    <row r="1384" spans="1:7">
      <c r="A1384" s="52">
        <v>194304</v>
      </c>
      <c r="B1384" s="52">
        <v>49</v>
      </c>
      <c r="C1384" s="52">
        <v>135</v>
      </c>
      <c r="D1384" s="52">
        <v>167</v>
      </c>
      <c r="E1384" s="52">
        <v>168</v>
      </c>
      <c r="F1384" s="52">
        <v>152</v>
      </c>
      <c r="G1384" s="52">
        <v>49</v>
      </c>
    </row>
    <row r="1385" spans="1:7">
      <c r="A1385" s="52">
        <v>194305</v>
      </c>
      <c r="B1385" s="52">
        <v>49</v>
      </c>
      <c r="C1385" s="52">
        <v>135</v>
      </c>
      <c r="D1385" s="52">
        <v>167</v>
      </c>
      <c r="E1385" s="52">
        <v>168</v>
      </c>
      <c r="F1385" s="52">
        <v>152</v>
      </c>
      <c r="G1385" s="52">
        <v>49</v>
      </c>
    </row>
    <row r="1386" spans="1:7">
      <c r="A1386" s="52">
        <v>194306</v>
      </c>
      <c r="B1386" s="52">
        <v>49</v>
      </c>
      <c r="C1386" s="52">
        <v>135</v>
      </c>
      <c r="D1386" s="52">
        <v>167</v>
      </c>
      <c r="E1386" s="52">
        <v>168</v>
      </c>
      <c r="F1386" s="52">
        <v>152</v>
      </c>
      <c r="G1386" s="52">
        <v>49</v>
      </c>
    </row>
    <row r="1387" spans="1:7">
      <c r="A1387" s="52">
        <v>194307</v>
      </c>
      <c r="B1387" s="52">
        <v>62</v>
      </c>
      <c r="C1387" s="52">
        <v>143</v>
      </c>
      <c r="D1387" s="52">
        <v>159</v>
      </c>
      <c r="E1387" s="52">
        <v>156</v>
      </c>
      <c r="F1387" s="52">
        <v>146</v>
      </c>
      <c r="G1387" s="52">
        <v>59</v>
      </c>
    </row>
    <row r="1388" spans="1:7">
      <c r="A1388" s="52">
        <v>194308</v>
      </c>
      <c r="B1388" s="52">
        <v>62</v>
      </c>
      <c r="C1388" s="52">
        <v>143</v>
      </c>
      <c r="D1388" s="52">
        <v>159</v>
      </c>
      <c r="E1388" s="52">
        <v>156</v>
      </c>
      <c r="F1388" s="52">
        <v>146</v>
      </c>
      <c r="G1388" s="52">
        <v>59</v>
      </c>
    </row>
    <row r="1389" spans="1:7">
      <c r="A1389" s="52">
        <v>194309</v>
      </c>
      <c r="B1389" s="52">
        <v>62</v>
      </c>
      <c r="C1389" s="52">
        <v>143</v>
      </c>
      <c r="D1389" s="52">
        <v>159</v>
      </c>
      <c r="E1389" s="52">
        <v>156</v>
      </c>
      <c r="F1389" s="52">
        <v>146</v>
      </c>
      <c r="G1389" s="52">
        <v>59</v>
      </c>
    </row>
    <row r="1390" spans="1:7">
      <c r="A1390" s="52">
        <v>194310</v>
      </c>
      <c r="B1390" s="52">
        <v>62</v>
      </c>
      <c r="C1390" s="52">
        <v>143</v>
      </c>
      <c r="D1390" s="52">
        <v>158</v>
      </c>
      <c r="E1390" s="52">
        <v>156</v>
      </c>
      <c r="F1390" s="52">
        <v>146</v>
      </c>
      <c r="G1390" s="52">
        <v>59</v>
      </c>
    </row>
    <row r="1391" spans="1:7">
      <c r="A1391" s="52">
        <v>194311</v>
      </c>
      <c r="B1391" s="52">
        <v>61</v>
      </c>
      <c r="C1391" s="52">
        <v>143</v>
      </c>
      <c r="D1391" s="52">
        <v>158</v>
      </c>
      <c r="E1391" s="52">
        <v>156</v>
      </c>
      <c r="F1391" s="52">
        <v>146</v>
      </c>
      <c r="G1391" s="52">
        <v>59</v>
      </c>
    </row>
    <row r="1392" spans="1:7">
      <c r="A1392" s="52">
        <v>194312</v>
      </c>
      <c r="B1392" s="52">
        <v>61</v>
      </c>
      <c r="C1392" s="52">
        <v>143</v>
      </c>
      <c r="D1392" s="52">
        <v>157</v>
      </c>
      <c r="E1392" s="52">
        <v>156</v>
      </c>
      <c r="F1392" s="52">
        <v>146</v>
      </c>
      <c r="G1392" s="52">
        <v>59</v>
      </c>
    </row>
    <row r="1393" spans="1:7">
      <c r="A1393" s="52">
        <v>194401</v>
      </c>
      <c r="B1393" s="52">
        <v>59</v>
      </c>
      <c r="C1393" s="52">
        <v>142</v>
      </c>
      <c r="D1393" s="52">
        <v>157</v>
      </c>
      <c r="E1393" s="52">
        <v>156</v>
      </c>
      <c r="F1393" s="52">
        <v>146</v>
      </c>
      <c r="G1393" s="52">
        <v>59</v>
      </c>
    </row>
    <row r="1394" spans="1:7">
      <c r="A1394" s="52">
        <v>194402</v>
      </c>
      <c r="B1394" s="52">
        <v>59</v>
      </c>
      <c r="C1394" s="52">
        <v>142</v>
      </c>
      <c r="D1394" s="52">
        <v>156</v>
      </c>
      <c r="E1394" s="52">
        <v>156</v>
      </c>
      <c r="F1394" s="52">
        <v>146</v>
      </c>
      <c r="G1394" s="52">
        <v>59</v>
      </c>
    </row>
    <row r="1395" spans="1:7">
      <c r="A1395" s="52">
        <v>194403</v>
      </c>
      <c r="B1395" s="52">
        <v>59</v>
      </c>
      <c r="C1395" s="52">
        <v>142</v>
      </c>
      <c r="D1395" s="52">
        <v>156</v>
      </c>
      <c r="E1395" s="52">
        <v>156</v>
      </c>
      <c r="F1395" s="52">
        <v>146</v>
      </c>
      <c r="G1395" s="52">
        <v>59</v>
      </c>
    </row>
    <row r="1396" spans="1:7">
      <c r="A1396" s="52">
        <v>194404</v>
      </c>
      <c r="B1396" s="52">
        <v>59</v>
      </c>
      <c r="C1396" s="52">
        <v>142</v>
      </c>
      <c r="D1396" s="52">
        <v>156</v>
      </c>
      <c r="E1396" s="52">
        <v>156</v>
      </c>
      <c r="F1396" s="52">
        <v>146</v>
      </c>
      <c r="G1396" s="52">
        <v>59</v>
      </c>
    </row>
    <row r="1397" spans="1:7">
      <c r="A1397" s="52">
        <v>194405</v>
      </c>
      <c r="B1397" s="52">
        <v>59</v>
      </c>
      <c r="C1397" s="52">
        <v>142</v>
      </c>
      <c r="D1397" s="52">
        <v>155</v>
      </c>
      <c r="E1397" s="52">
        <v>156</v>
      </c>
      <c r="F1397" s="52">
        <v>146</v>
      </c>
      <c r="G1397" s="52">
        <v>59</v>
      </c>
    </row>
    <row r="1398" spans="1:7">
      <c r="A1398" s="52">
        <v>194406</v>
      </c>
      <c r="B1398" s="52">
        <v>59</v>
      </c>
      <c r="C1398" s="52">
        <v>142</v>
      </c>
      <c r="D1398" s="52">
        <v>155</v>
      </c>
      <c r="E1398" s="52">
        <v>156</v>
      </c>
      <c r="F1398" s="52">
        <v>146</v>
      </c>
      <c r="G1398" s="52">
        <v>59</v>
      </c>
    </row>
    <row r="1399" spans="1:7">
      <c r="A1399" s="52">
        <v>194407</v>
      </c>
      <c r="B1399" s="52">
        <v>63</v>
      </c>
      <c r="C1399" s="52">
        <v>159</v>
      </c>
      <c r="D1399" s="52">
        <v>142</v>
      </c>
      <c r="E1399" s="52">
        <v>156</v>
      </c>
      <c r="F1399" s="52">
        <v>133</v>
      </c>
      <c r="G1399" s="52">
        <v>76</v>
      </c>
    </row>
    <row r="1400" spans="1:7">
      <c r="A1400" s="52">
        <v>194408</v>
      </c>
      <c r="B1400" s="52">
        <v>63</v>
      </c>
      <c r="C1400" s="52">
        <v>159</v>
      </c>
      <c r="D1400" s="52">
        <v>142</v>
      </c>
      <c r="E1400" s="52">
        <v>156</v>
      </c>
      <c r="F1400" s="52">
        <v>133</v>
      </c>
      <c r="G1400" s="52">
        <v>76</v>
      </c>
    </row>
    <row r="1401" spans="1:7">
      <c r="A1401" s="52">
        <v>194409</v>
      </c>
      <c r="B1401" s="52">
        <v>63</v>
      </c>
      <c r="C1401" s="52">
        <v>159</v>
      </c>
      <c r="D1401" s="52">
        <v>141</v>
      </c>
      <c r="E1401" s="52">
        <v>156</v>
      </c>
      <c r="F1401" s="52">
        <v>133</v>
      </c>
      <c r="G1401" s="52">
        <v>76</v>
      </c>
    </row>
    <row r="1402" spans="1:7">
      <c r="A1402" s="52">
        <v>194410</v>
      </c>
      <c r="B1402" s="52">
        <v>63</v>
      </c>
      <c r="C1402" s="52">
        <v>159</v>
      </c>
      <c r="D1402" s="52">
        <v>141</v>
      </c>
      <c r="E1402" s="52">
        <v>156</v>
      </c>
      <c r="F1402" s="52">
        <v>133</v>
      </c>
      <c r="G1402" s="52">
        <v>76</v>
      </c>
    </row>
    <row r="1403" spans="1:7">
      <c r="A1403" s="52">
        <v>194411</v>
      </c>
      <c r="B1403" s="52">
        <v>63</v>
      </c>
      <c r="C1403" s="52">
        <v>159</v>
      </c>
      <c r="D1403" s="52">
        <v>141</v>
      </c>
      <c r="E1403" s="52">
        <v>156</v>
      </c>
      <c r="F1403" s="52">
        <v>133</v>
      </c>
      <c r="G1403" s="52">
        <v>76</v>
      </c>
    </row>
    <row r="1404" spans="1:7">
      <c r="A1404" s="52">
        <v>194412</v>
      </c>
      <c r="B1404" s="52">
        <v>63</v>
      </c>
      <c r="C1404" s="52">
        <v>159</v>
      </c>
      <c r="D1404" s="52">
        <v>141</v>
      </c>
      <c r="E1404" s="52">
        <v>156</v>
      </c>
      <c r="F1404" s="52">
        <v>133</v>
      </c>
      <c r="G1404" s="52">
        <v>76</v>
      </c>
    </row>
    <row r="1405" spans="1:7">
      <c r="A1405" s="52">
        <v>194501</v>
      </c>
      <c r="B1405" s="52">
        <v>62</v>
      </c>
      <c r="C1405" s="52">
        <v>159</v>
      </c>
      <c r="D1405" s="52">
        <v>141</v>
      </c>
      <c r="E1405" s="52">
        <v>156</v>
      </c>
      <c r="F1405" s="52">
        <v>133</v>
      </c>
      <c r="G1405" s="52">
        <v>76</v>
      </c>
    </row>
    <row r="1406" spans="1:7">
      <c r="A1406" s="52">
        <v>194502</v>
      </c>
      <c r="B1406" s="52">
        <v>62</v>
      </c>
      <c r="C1406" s="52">
        <v>159</v>
      </c>
      <c r="D1406" s="52">
        <v>141</v>
      </c>
      <c r="E1406" s="52">
        <v>156</v>
      </c>
      <c r="F1406" s="52">
        <v>133</v>
      </c>
      <c r="G1406" s="52">
        <v>76</v>
      </c>
    </row>
    <row r="1407" spans="1:7">
      <c r="A1407" s="52">
        <v>194503</v>
      </c>
      <c r="B1407" s="52">
        <v>62</v>
      </c>
      <c r="C1407" s="52">
        <v>159</v>
      </c>
      <c r="D1407" s="52">
        <v>141</v>
      </c>
      <c r="E1407" s="52">
        <v>156</v>
      </c>
      <c r="F1407" s="52">
        <v>133</v>
      </c>
      <c r="G1407" s="52">
        <v>76</v>
      </c>
    </row>
    <row r="1408" spans="1:7">
      <c r="A1408" s="52">
        <v>194504</v>
      </c>
      <c r="B1408" s="52">
        <v>62</v>
      </c>
      <c r="C1408" s="52">
        <v>159</v>
      </c>
      <c r="D1408" s="52">
        <v>141</v>
      </c>
      <c r="E1408" s="52">
        <v>156</v>
      </c>
      <c r="F1408" s="52">
        <v>133</v>
      </c>
      <c r="G1408" s="52">
        <v>76</v>
      </c>
    </row>
    <row r="1409" spans="1:7">
      <c r="A1409" s="52">
        <v>194505</v>
      </c>
      <c r="B1409" s="52">
        <v>62</v>
      </c>
      <c r="C1409" s="52">
        <v>159</v>
      </c>
      <c r="D1409" s="52">
        <v>141</v>
      </c>
      <c r="E1409" s="52">
        <v>156</v>
      </c>
      <c r="F1409" s="52">
        <v>133</v>
      </c>
      <c r="G1409" s="52">
        <v>76</v>
      </c>
    </row>
    <row r="1410" spans="1:7">
      <c r="A1410" s="52">
        <v>194506</v>
      </c>
      <c r="B1410" s="52">
        <v>62</v>
      </c>
      <c r="C1410" s="52">
        <v>159</v>
      </c>
      <c r="D1410" s="52">
        <v>141</v>
      </c>
      <c r="E1410" s="52">
        <v>156</v>
      </c>
      <c r="F1410" s="52">
        <v>133</v>
      </c>
      <c r="G1410" s="52">
        <v>76</v>
      </c>
    </row>
    <row r="1411" spans="1:7">
      <c r="A1411" s="52">
        <v>194507</v>
      </c>
      <c r="B1411" s="52">
        <v>82</v>
      </c>
      <c r="C1411" s="52">
        <v>159</v>
      </c>
      <c r="D1411" s="52">
        <v>139</v>
      </c>
      <c r="E1411" s="52">
        <v>147</v>
      </c>
      <c r="F1411" s="52">
        <v>146</v>
      </c>
      <c r="G1411" s="52">
        <v>90</v>
      </c>
    </row>
    <row r="1412" spans="1:7">
      <c r="A1412" s="52">
        <v>194508</v>
      </c>
      <c r="B1412" s="52">
        <v>82</v>
      </c>
      <c r="C1412" s="52">
        <v>159</v>
      </c>
      <c r="D1412" s="52">
        <v>139</v>
      </c>
      <c r="E1412" s="52">
        <v>147</v>
      </c>
      <c r="F1412" s="52">
        <v>146</v>
      </c>
      <c r="G1412" s="52">
        <v>90</v>
      </c>
    </row>
    <row r="1413" spans="1:7">
      <c r="A1413" s="52">
        <v>194509</v>
      </c>
      <c r="B1413" s="52">
        <v>82</v>
      </c>
      <c r="C1413" s="52">
        <v>159</v>
      </c>
      <c r="D1413" s="52">
        <v>139</v>
      </c>
      <c r="E1413" s="52">
        <v>147</v>
      </c>
      <c r="F1413" s="52">
        <v>146</v>
      </c>
      <c r="G1413" s="52">
        <v>90</v>
      </c>
    </row>
    <row r="1414" spans="1:7">
      <c r="A1414" s="52">
        <v>194510</v>
      </c>
      <c r="B1414" s="52">
        <v>82</v>
      </c>
      <c r="C1414" s="52">
        <v>159</v>
      </c>
      <c r="D1414" s="52">
        <v>139</v>
      </c>
      <c r="E1414" s="52">
        <v>147</v>
      </c>
      <c r="F1414" s="52">
        <v>146</v>
      </c>
      <c r="G1414" s="52">
        <v>90</v>
      </c>
    </row>
    <row r="1415" spans="1:7">
      <c r="A1415" s="52">
        <v>194511</v>
      </c>
      <c r="B1415" s="52">
        <v>82</v>
      </c>
      <c r="C1415" s="52">
        <v>159</v>
      </c>
      <c r="D1415" s="52">
        <v>137</v>
      </c>
      <c r="E1415" s="52">
        <v>147</v>
      </c>
      <c r="F1415" s="52">
        <v>146</v>
      </c>
      <c r="G1415" s="52">
        <v>90</v>
      </c>
    </row>
    <row r="1416" spans="1:7">
      <c r="A1416" s="52">
        <v>194512</v>
      </c>
      <c r="B1416" s="52">
        <v>82</v>
      </c>
      <c r="C1416" s="52">
        <v>159</v>
      </c>
      <c r="D1416" s="52">
        <v>137</v>
      </c>
      <c r="E1416" s="52">
        <v>147</v>
      </c>
      <c r="F1416" s="52">
        <v>146</v>
      </c>
      <c r="G1416" s="52">
        <v>90</v>
      </c>
    </row>
    <row r="1417" spans="1:7">
      <c r="A1417" s="52">
        <v>194601</v>
      </c>
      <c r="B1417" s="52">
        <v>82</v>
      </c>
      <c r="C1417" s="52">
        <v>159</v>
      </c>
      <c r="D1417" s="52">
        <v>137</v>
      </c>
      <c r="E1417" s="52">
        <v>146</v>
      </c>
      <c r="F1417" s="52">
        <v>146</v>
      </c>
      <c r="G1417" s="52">
        <v>90</v>
      </c>
    </row>
    <row r="1418" spans="1:7">
      <c r="A1418" s="52">
        <v>194602</v>
      </c>
      <c r="B1418" s="52">
        <v>82</v>
      </c>
      <c r="C1418" s="52">
        <v>158</v>
      </c>
      <c r="D1418" s="52">
        <v>137</v>
      </c>
      <c r="E1418" s="52">
        <v>146</v>
      </c>
      <c r="F1418" s="52">
        <v>146</v>
      </c>
      <c r="G1418" s="52">
        <v>90</v>
      </c>
    </row>
    <row r="1419" spans="1:7">
      <c r="A1419" s="52">
        <v>194603</v>
      </c>
      <c r="B1419" s="52">
        <v>82</v>
      </c>
      <c r="C1419" s="52">
        <v>158</v>
      </c>
      <c r="D1419" s="52">
        <v>137</v>
      </c>
      <c r="E1419" s="52">
        <v>146</v>
      </c>
      <c r="F1419" s="52">
        <v>146</v>
      </c>
      <c r="G1419" s="52">
        <v>90</v>
      </c>
    </row>
    <row r="1420" spans="1:7">
      <c r="A1420" s="52">
        <v>194604</v>
      </c>
      <c r="B1420" s="52">
        <v>82</v>
      </c>
      <c r="C1420" s="52">
        <v>158</v>
      </c>
      <c r="D1420" s="52">
        <v>137</v>
      </c>
      <c r="E1420" s="52">
        <v>146</v>
      </c>
      <c r="F1420" s="52">
        <v>146</v>
      </c>
      <c r="G1420" s="52">
        <v>90</v>
      </c>
    </row>
    <row r="1421" spans="1:7">
      <c r="A1421" s="52">
        <v>194605</v>
      </c>
      <c r="B1421" s="52">
        <v>82</v>
      </c>
      <c r="C1421" s="52">
        <v>158</v>
      </c>
      <c r="D1421" s="52">
        <v>137</v>
      </c>
      <c r="E1421" s="52">
        <v>146</v>
      </c>
      <c r="F1421" s="52">
        <v>146</v>
      </c>
      <c r="G1421" s="52">
        <v>90</v>
      </c>
    </row>
    <row r="1422" spans="1:7">
      <c r="A1422" s="52">
        <v>194606</v>
      </c>
      <c r="B1422" s="52">
        <v>82</v>
      </c>
      <c r="C1422" s="52">
        <v>157</v>
      </c>
      <c r="D1422" s="52">
        <v>137</v>
      </c>
      <c r="E1422" s="52">
        <v>146</v>
      </c>
      <c r="F1422" s="52">
        <v>146</v>
      </c>
      <c r="G1422" s="52">
        <v>90</v>
      </c>
    </row>
    <row r="1423" spans="1:7">
      <c r="A1423" s="52">
        <v>194607</v>
      </c>
      <c r="B1423" s="52">
        <v>93</v>
      </c>
      <c r="C1423" s="52">
        <v>163</v>
      </c>
      <c r="D1423" s="52">
        <v>134</v>
      </c>
      <c r="E1423" s="52">
        <v>138</v>
      </c>
      <c r="F1423" s="52">
        <v>145</v>
      </c>
      <c r="G1423" s="52">
        <v>97</v>
      </c>
    </row>
    <row r="1424" spans="1:7">
      <c r="A1424" s="52">
        <v>194608</v>
      </c>
      <c r="B1424" s="52">
        <v>93</v>
      </c>
      <c r="C1424" s="52">
        <v>162</v>
      </c>
      <c r="D1424" s="52">
        <v>134</v>
      </c>
      <c r="E1424" s="52">
        <v>138</v>
      </c>
      <c r="F1424" s="52">
        <v>145</v>
      </c>
      <c r="G1424" s="52">
        <v>97</v>
      </c>
    </row>
    <row r="1425" spans="1:7">
      <c r="A1425" s="52">
        <v>194609</v>
      </c>
      <c r="B1425" s="52">
        <v>93</v>
      </c>
      <c r="C1425" s="52">
        <v>162</v>
      </c>
      <c r="D1425" s="52">
        <v>134</v>
      </c>
      <c r="E1425" s="52">
        <v>138</v>
      </c>
      <c r="F1425" s="52">
        <v>145</v>
      </c>
      <c r="G1425" s="52">
        <v>97</v>
      </c>
    </row>
    <row r="1426" spans="1:7">
      <c r="A1426" s="52">
        <v>194610</v>
      </c>
      <c r="B1426" s="52">
        <v>93</v>
      </c>
      <c r="C1426" s="52">
        <v>161</v>
      </c>
      <c r="D1426" s="52">
        <v>134</v>
      </c>
      <c r="E1426" s="52">
        <v>138</v>
      </c>
      <c r="F1426" s="52">
        <v>145</v>
      </c>
      <c r="G1426" s="52">
        <v>97</v>
      </c>
    </row>
    <row r="1427" spans="1:7">
      <c r="A1427" s="52">
        <v>194611</v>
      </c>
      <c r="B1427" s="52">
        <v>93</v>
      </c>
      <c r="C1427" s="52">
        <v>161</v>
      </c>
      <c r="D1427" s="52">
        <v>134</v>
      </c>
      <c r="E1427" s="52">
        <v>138</v>
      </c>
      <c r="F1427" s="52">
        <v>145</v>
      </c>
      <c r="G1427" s="52">
        <v>97</v>
      </c>
    </row>
    <row r="1428" spans="1:7">
      <c r="A1428" s="52">
        <v>194612</v>
      </c>
      <c r="B1428" s="52">
        <v>93</v>
      </c>
      <c r="C1428" s="52">
        <v>161</v>
      </c>
      <c r="D1428" s="52">
        <v>134</v>
      </c>
      <c r="E1428" s="52">
        <v>138</v>
      </c>
      <c r="F1428" s="52">
        <v>145</v>
      </c>
      <c r="G1428" s="52">
        <v>97</v>
      </c>
    </row>
    <row r="1429" spans="1:7">
      <c r="A1429" s="52">
        <v>194701</v>
      </c>
      <c r="B1429" s="52">
        <v>93</v>
      </c>
      <c r="C1429" s="52">
        <v>161</v>
      </c>
      <c r="D1429" s="52">
        <v>134</v>
      </c>
      <c r="E1429" s="52">
        <v>138</v>
      </c>
      <c r="F1429" s="52">
        <v>145</v>
      </c>
      <c r="G1429" s="52">
        <v>97</v>
      </c>
    </row>
    <row r="1430" spans="1:7">
      <c r="A1430" s="52">
        <v>194702</v>
      </c>
      <c r="B1430" s="52">
        <v>93</v>
      </c>
      <c r="C1430" s="52">
        <v>161</v>
      </c>
      <c r="D1430" s="52">
        <v>134</v>
      </c>
      <c r="E1430" s="52">
        <v>138</v>
      </c>
      <c r="F1430" s="52">
        <v>145</v>
      </c>
      <c r="G1430" s="52">
        <v>97</v>
      </c>
    </row>
    <row r="1431" spans="1:7">
      <c r="A1431" s="52">
        <v>194703</v>
      </c>
      <c r="B1431" s="52">
        <v>93</v>
      </c>
      <c r="C1431" s="52">
        <v>161</v>
      </c>
      <c r="D1431" s="52">
        <v>134</v>
      </c>
      <c r="E1431" s="52">
        <v>138</v>
      </c>
      <c r="F1431" s="52">
        <v>145</v>
      </c>
      <c r="G1431" s="52">
        <v>97</v>
      </c>
    </row>
    <row r="1432" spans="1:7">
      <c r="A1432" s="52">
        <v>194704</v>
      </c>
      <c r="B1432" s="52">
        <v>93</v>
      </c>
      <c r="C1432" s="52">
        <v>161</v>
      </c>
      <c r="D1432" s="52">
        <v>134</v>
      </c>
      <c r="E1432" s="52">
        <v>138</v>
      </c>
      <c r="F1432" s="52">
        <v>145</v>
      </c>
      <c r="G1432" s="52">
        <v>97</v>
      </c>
    </row>
    <row r="1433" spans="1:7">
      <c r="A1433" s="52">
        <v>194705</v>
      </c>
      <c r="B1433" s="52">
        <v>93</v>
      </c>
      <c r="C1433" s="52">
        <v>161</v>
      </c>
      <c r="D1433" s="52">
        <v>134</v>
      </c>
      <c r="E1433" s="52">
        <v>138</v>
      </c>
      <c r="F1433" s="52">
        <v>145</v>
      </c>
      <c r="G1433" s="52">
        <v>97</v>
      </c>
    </row>
    <row r="1434" spans="1:7">
      <c r="A1434" s="52">
        <v>194706</v>
      </c>
      <c r="B1434" s="52">
        <v>93</v>
      </c>
      <c r="C1434" s="52">
        <v>161</v>
      </c>
      <c r="D1434" s="52">
        <v>133</v>
      </c>
      <c r="E1434" s="52">
        <v>138</v>
      </c>
      <c r="F1434" s="52">
        <v>145</v>
      </c>
      <c r="G1434" s="52">
        <v>97</v>
      </c>
    </row>
    <row r="1435" spans="1:7">
      <c r="A1435" s="52">
        <v>194707</v>
      </c>
      <c r="B1435" s="52">
        <v>89</v>
      </c>
      <c r="C1435" s="52">
        <v>175</v>
      </c>
      <c r="D1435" s="52">
        <v>156</v>
      </c>
      <c r="E1435" s="52">
        <v>161</v>
      </c>
      <c r="F1435" s="52">
        <v>158</v>
      </c>
      <c r="G1435" s="52">
        <v>94</v>
      </c>
    </row>
    <row r="1436" spans="1:7">
      <c r="A1436" s="52">
        <v>194708</v>
      </c>
      <c r="B1436" s="52">
        <v>89</v>
      </c>
      <c r="C1436" s="52">
        <v>175</v>
      </c>
      <c r="D1436" s="52">
        <v>156</v>
      </c>
      <c r="E1436" s="52">
        <v>161</v>
      </c>
      <c r="F1436" s="52">
        <v>158</v>
      </c>
      <c r="G1436" s="52">
        <v>94</v>
      </c>
    </row>
    <row r="1437" spans="1:7">
      <c r="A1437" s="52">
        <v>194709</v>
      </c>
      <c r="B1437" s="52">
        <v>89</v>
      </c>
      <c r="C1437" s="52">
        <v>175</v>
      </c>
      <c r="D1437" s="52">
        <v>156</v>
      </c>
      <c r="E1437" s="52">
        <v>161</v>
      </c>
      <c r="F1437" s="52">
        <v>158</v>
      </c>
      <c r="G1437" s="52">
        <v>94</v>
      </c>
    </row>
    <row r="1438" spans="1:7">
      <c r="A1438" s="52">
        <v>194710</v>
      </c>
      <c r="B1438" s="52">
        <v>89</v>
      </c>
      <c r="C1438" s="52">
        <v>174</v>
      </c>
      <c r="D1438" s="52">
        <v>156</v>
      </c>
      <c r="E1438" s="52">
        <v>161</v>
      </c>
      <c r="F1438" s="52">
        <v>158</v>
      </c>
      <c r="G1438" s="52">
        <v>94</v>
      </c>
    </row>
    <row r="1439" spans="1:7">
      <c r="A1439" s="52">
        <v>194711</v>
      </c>
      <c r="B1439" s="52">
        <v>89</v>
      </c>
      <c r="C1439" s="52">
        <v>174</v>
      </c>
      <c r="D1439" s="52">
        <v>156</v>
      </c>
      <c r="E1439" s="52">
        <v>161</v>
      </c>
      <c r="F1439" s="52">
        <v>158</v>
      </c>
      <c r="G1439" s="52">
        <v>94</v>
      </c>
    </row>
    <row r="1440" spans="1:7">
      <c r="A1440" s="52">
        <v>194712</v>
      </c>
      <c r="B1440" s="52">
        <v>89</v>
      </c>
      <c r="C1440" s="52">
        <v>174</v>
      </c>
      <c r="D1440" s="52">
        <v>156</v>
      </c>
      <c r="E1440" s="52">
        <v>161</v>
      </c>
      <c r="F1440" s="52">
        <v>158</v>
      </c>
      <c r="G1440" s="52">
        <v>94</v>
      </c>
    </row>
    <row r="1441" spans="1:7">
      <c r="A1441" s="52">
        <v>194801</v>
      </c>
      <c r="B1441" s="52">
        <v>89</v>
      </c>
      <c r="C1441" s="52">
        <v>174</v>
      </c>
      <c r="D1441" s="52">
        <v>156</v>
      </c>
      <c r="E1441" s="52">
        <v>161</v>
      </c>
      <c r="F1441" s="52">
        <v>158</v>
      </c>
      <c r="G1441" s="52">
        <v>94</v>
      </c>
    </row>
    <row r="1442" spans="1:7">
      <c r="A1442" s="52">
        <v>194802</v>
      </c>
      <c r="B1442" s="52">
        <v>89</v>
      </c>
      <c r="C1442" s="52">
        <v>174</v>
      </c>
      <c r="D1442" s="52">
        <v>156</v>
      </c>
      <c r="E1442" s="52">
        <v>161</v>
      </c>
      <c r="F1442" s="52">
        <v>158</v>
      </c>
      <c r="G1442" s="52">
        <v>94</v>
      </c>
    </row>
    <row r="1443" spans="1:7">
      <c r="A1443" s="52">
        <v>194803</v>
      </c>
      <c r="B1443" s="52">
        <v>89</v>
      </c>
      <c r="C1443" s="52">
        <v>174</v>
      </c>
      <c r="D1443" s="52">
        <v>156</v>
      </c>
      <c r="E1443" s="52">
        <v>161</v>
      </c>
      <c r="F1443" s="52">
        <v>158</v>
      </c>
      <c r="G1443" s="52">
        <v>94</v>
      </c>
    </row>
    <row r="1444" spans="1:7">
      <c r="A1444" s="52">
        <v>194804</v>
      </c>
      <c r="B1444" s="52">
        <v>89</v>
      </c>
      <c r="C1444" s="52">
        <v>174</v>
      </c>
      <c r="D1444" s="52">
        <v>156</v>
      </c>
      <c r="E1444" s="52">
        <v>161</v>
      </c>
      <c r="F1444" s="52">
        <v>158</v>
      </c>
      <c r="G1444" s="52">
        <v>94</v>
      </c>
    </row>
    <row r="1445" spans="1:7">
      <c r="A1445" s="52">
        <v>194805</v>
      </c>
      <c r="B1445" s="52">
        <v>89</v>
      </c>
      <c r="C1445" s="52">
        <v>174</v>
      </c>
      <c r="D1445" s="52">
        <v>156</v>
      </c>
      <c r="E1445" s="52">
        <v>161</v>
      </c>
      <c r="F1445" s="52">
        <v>158</v>
      </c>
      <c r="G1445" s="52">
        <v>94</v>
      </c>
    </row>
    <row r="1446" spans="1:7">
      <c r="A1446" s="52">
        <v>194806</v>
      </c>
      <c r="B1446" s="52">
        <v>89</v>
      </c>
      <c r="C1446" s="52">
        <v>174</v>
      </c>
      <c r="D1446" s="52">
        <v>156</v>
      </c>
      <c r="E1446" s="52">
        <v>161</v>
      </c>
      <c r="F1446" s="52">
        <v>158</v>
      </c>
      <c r="G1446" s="52">
        <v>94</v>
      </c>
    </row>
    <row r="1447" spans="1:7">
      <c r="A1447" s="52">
        <v>194807</v>
      </c>
      <c r="B1447" s="52">
        <v>91</v>
      </c>
      <c r="C1447" s="52">
        <v>184</v>
      </c>
      <c r="D1447" s="52">
        <v>161</v>
      </c>
      <c r="E1447" s="52">
        <v>172</v>
      </c>
      <c r="F1447" s="52">
        <v>166</v>
      </c>
      <c r="G1447" s="52">
        <v>102</v>
      </c>
    </row>
    <row r="1448" spans="1:7">
      <c r="A1448" s="52">
        <v>194808</v>
      </c>
      <c r="B1448" s="52">
        <v>91</v>
      </c>
      <c r="C1448" s="52">
        <v>184</v>
      </c>
      <c r="D1448" s="52">
        <v>161</v>
      </c>
      <c r="E1448" s="52">
        <v>172</v>
      </c>
      <c r="F1448" s="52">
        <v>166</v>
      </c>
      <c r="G1448" s="52">
        <v>102</v>
      </c>
    </row>
    <row r="1449" spans="1:7">
      <c r="A1449" s="52">
        <v>194809</v>
      </c>
      <c r="B1449" s="52">
        <v>91</v>
      </c>
      <c r="C1449" s="52">
        <v>184</v>
      </c>
      <c r="D1449" s="52">
        <v>161</v>
      </c>
      <c r="E1449" s="52">
        <v>171</v>
      </c>
      <c r="F1449" s="52">
        <v>166</v>
      </c>
      <c r="G1449" s="52">
        <v>102</v>
      </c>
    </row>
    <row r="1450" spans="1:7">
      <c r="A1450" s="52">
        <v>194810</v>
      </c>
      <c r="B1450" s="52">
        <v>91</v>
      </c>
      <c r="C1450" s="52">
        <v>184</v>
      </c>
      <c r="D1450" s="52">
        <v>161</v>
      </c>
      <c r="E1450" s="52">
        <v>171</v>
      </c>
      <c r="F1450" s="52">
        <v>166</v>
      </c>
      <c r="G1450" s="52">
        <v>102</v>
      </c>
    </row>
    <row r="1451" spans="1:7">
      <c r="A1451" s="52">
        <v>194811</v>
      </c>
      <c r="B1451" s="52">
        <v>91</v>
      </c>
      <c r="C1451" s="52">
        <v>184</v>
      </c>
      <c r="D1451" s="52">
        <v>161</v>
      </c>
      <c r="E1451" s="52">
        <v>171</v>
      </c>
      <c r="F1451" s="52">
        <v>166</v>
      </c>
      <c r="G1451" s="52">
        <v>102</v>
      </c>
    </row>
    <row r="1452" spans="1:7">
      <c r="A1452" s="52">
        <v>194812</v>
      </c>
      <c r="B1452" s="52">
        <v>91</v>
      </c>
      <c r="C1452" s="52">
        <v>184</v>
      </c>
      <c r="D1452" s="52">
        <v>161</v>
      </c>
      <c r="E1452" s="52">
        <v>171</v>
      </c>
      <c r="F1452" s="52">
        <v>166</v>
      </c>
      <c r="G1452" s="52">
        <v>102</v>
      </c>
    </row>
    <row r="1453" spans="1:7">
      <c r="A1453" s="52">
        <v>194901</v>
      </c>
      <c r="B1453" s="52">
        <v>91</v>
      </c>
      <c r="C1453" s="52">
        <v>184</v>
      </c>
      <c r="D1453" s="52">
        <v>161</v>
      </c>
      <c r="E1453" s="52">
        <v>171</v>
      </c>
      <c r="F1453" s="52">
        <v>166</v>
      </c>
      <c r="G1453" s="52">
        <v>102</v>
      </c>
    </row>
    <row r="1454" spans="1:7">
      <c r="A1454" s="52">
        <v>194902</v>
      </c>
      <c r="B1454" s="52">
        <v>91</v>
      </c>
      <c r="C1454" s="52">
        <v>184</v>
      </c>
      <c r="D1454" s="52">
        <v>161</v>
      </c>
      <c r="E1454" s="52">
        <v>171</v>
      </c>
      <c r="F1454" s="52">
        <v>166</v>
      </c>
      <c r="G1454" s="52">
        <v>102</v>
      </c>
    </row>
    <row r="1455" spans="1:7">
      <c r="A1455" s="52">
        <v>194903</v>
      </c>
      <c r="B1455" s="52">
        <v>91</v>
      </c>
      <c r="C1455" s="52">
        <v>184</v>
      </c>
      <c r="D1455" s="52">
        <v>161</v>
      </c>
      <c r="E1455" s="52">
        <v>171</v>
      </c>
      <c r="F1455" s="52">
        <v>166</v>
      </c>
      <c r="G1455" s="52">
        <v>102</v>
      </c>
    </row>
    <row r="1456" spans="1:7">
      <c r="A1456" s="52">
        <v>194904</v>
      </c>
      <c r="B1456" s="52">
        <v>91</v>
      </c>
      <c r="C1456" s="52">
        <v>184</v>
      </c>
      <c r="D1456" s="52">
        <v>161</v>
      </c>
      <c r="E1456" s="52">
        <v>171</v>
      </c>
      <c r="F1456" s="52">
        <v>166</v>
      </c>
      <c r="G1456" s="52">
        <v>102</v>
      </c>
    </row>
    <row r="1457" spans="1:7">
      <c r="A1457" s="52">
        <v>194905</v>
      </c>
      <c r="B1457" s="52">
        <v>91</v>
      </c>
      <c r="C1457" s="52">
        <v>184</v>
      </c>
      <c r="D1457" s="52">
        <v>161</v>
      </c>
      <c r="E1457" s="52">
        <v>171</v>
      </c>
      <c r="F1457" s="52">
        <v>166</v>
      </c>
      <c r="G1457" s="52">
        <v>102</v>
      </c>
    </row>
    <row r="1458" spans="1:7">
      <c r="A1458" s="52">
        <v>194906</v>
      </c>
      <c r="B1458" s="52">
        <v>91</v>
      </c>
      <c r="C1458" s="52">
        <v>184</v>
      </c>
      <c r="D1458" s="52">
        <v>161</v>
      </c>
      <c r="E1458" s="52">
        <v>171</v>
      </c>
      <c r="F1458" s="52">
        <v>166</v>
      </c>
      <c r="G1458" s="52">
        <v>102</v>
      </c>
    </row>
    <row r="1459" spans="1:7">
      <c r="A1459" s="52">
        <v>194907</v>
      </c>
      <c r="B1459" s="52">
        <v>75</v>
      </c>
      <c r="C1459" s="52">
        <v>183</v>
      </c>
      <c r="D1459" s="52">
        <v>193</v>
      </c>
      <c r="E1459" s="52">
        <v>196</v>
      </c>
      <c r="F1459" s="52">
        <v>177</v>
      </c>
      <c r="G1459" s="52">
        <v>78</v>
      </c>
    </row>
    <row r="1460" spans="1:7">
      <c r="A1460" s="52">
        <v>194908</v>
      </c>
      <c r="B1460" s="52">
        <v>75</v>
      </c>
      <c r="C1460" s="52">
        <v>183</v>
      </c>
      <c r="D1460" s="52">
        <v>193</v>
      </c>
      <c r="E1460" s="52">
        <v>196</v>
      </c>
      <c r="F1460" s="52">
        <v>177</v>
      </c>
      <c r="G1460" s="52">
        <v>78</v>
      </c>
    </row>
    <row r="1461" spans="1:7">
      <c r="A1461" s="52">
        <v>194909</v>
      </c>
      <c r="B1461" s="52">
        <v>75</v>
      </c>
      <c r="C1461" s="52">
        <v>183</v>
      </c>
      <c r="D1461" s="52">
        <v>193</v>
      </c>
      <c r="E1461" s="52">
        <v>196</v>
      </c>
      <c r="F1461" s="52">
        <v>177</v>
      </c>
      <c r="G1461" s="52">
        <v>78</v>
      </c>
    </row>
    <row r="1462" spans="1:7">
      <c r="A1462" s="52">
        <v>194910</v>
      </c>
      <c r="B1462" s="52">
        <v>75</v>
      </c>
      <c r="C1462" s="52">
        <v>183</v>
      </c>
      <c r="D1462" s="52">
        <v>193</v>
      </c>
      <c r="E1462" s="52">
        <v>196</v>
      </c>
      <c r="F1462" s="52">
        <v>177</v>
      </c>
      <c r="G1462" s="52">
        <v>78</v>
      </c>
    </row>
    <row r="1463" spans="1:7">
      <c r="A1463" s="52">
        <v>194911</v>
      </c>
      <c r="B1463" s="52">
        <v>75</v>
      </c>
      <c r="C1463" s="52">
        <v>183</v>
      </c>
      <c r="D1463" s="52">
        <v>193</v>
      </c>
      <c r="E1463" s="52">
        <v>196</v>
      </c>
      <c r="F1463" s="52">
        <v>177</v>
      </c>
      <c r="G1463" s="52">
        <v>78</v>
      </c>
    </row>
    <row r="1464" spans="1:7">
      <c r="A1464" s="52">
        <v>194912</v>
      </c>
      <c r="B1464" s="52">
        <v>75</v>
      </c>
      <c r="C1464" s="52">
        <v>183</v>
      </c>
      <c r="D1464" s="52">
        <v>193</v>
      </c>
      <c r="E1464" s="52">
        <v>196</v>
      </c>
      <c r="F1464" s="52">
        <v>177</v>
      </c>
      <c r="G1464" s="52">
        <v>77</v>
      </c>
    </row>
    <row r="1465" spans="1:7">
      <c r="A1465" s="52">
        <v>195001</v>
      </c>
      <c r="B1465" s="52">
        <v>75</v>
      </c>
      <c r="C1465" s="52">
        <v>182</v>
      </c>
      <c r="D1465" s="52">
        <v>193</v>
      </c>
      <c r="E1465" s="52">
        <v>196</v>
      </c>
      <c r="F1465" s="52">
        <v>176</v>
      </c>
      <c r="G1465" s="52">
        <v>77</v>
      </c>
    </row>
    <row r="1466" spans="1:7">
      <c r="A1466" s="52">
        <v>195002</v>
      </c>
      <c r="B1466" s="52">
        <v>75</v>
      </c>
      <c r="C1466" s="52">
        <v>182</v>
      </c>
      <c r="D1466" s="52">
        <v>193</v>
      </c>
      <c r="E1466" s="52">
        <v>196</v>
      </c>
      <c r="F1466" s="52">
        <v>176</v>
      </c>
      <c r="G1466" s="52">
        <v>77</v>
      </c>
    </row>
    <row r="1467" spans="1:7">
      <c r="A1467" s="52">
        <v>195003</v>
      </c>
      <c r="B1467" s="52">
        <v>75</v>
      </c>
      <c r="C1467" s="52">
        <v>182</v>
      </c>
      <c r="D1467" s="52">
        <v>193</v>
      </c>
      <c r="E1467" s="52">
        <v>196</v>
      </c>
      <c r="F1467" s="52">
        <v>176</v>
      </c>
      <c r="G1467" s="52">
        <v>77</v>
      </c>
    </row>
    <row r="1468" spans="1:7">
      <c r="A1468" s="52">
        <v>195004</v>
      </c>
      <c r="B1468" s="52">
        <v>75</v>
      </c>
      <c r="C1468" s="52">
        <v>182</v>
      </c>
      <c r="D1468" s="52">
        <v>193</v>
      </c>
      <c r="E1468" s="52">
        <v>196</v>
      </c>
      <c r="F1468" s="52">
        <v>176</v>
      </c>
      <c r="G1468" s="52">
        <v>77</v>
      </c>
    </row>
    <row r="1469" spans="1:7">
      <c r="A1469" s="52">
        <v>195005</v>
      </c>
      <c r="B1469" s="52">
        <v>75</v>
      </c>
      <c r="C1469" s="52">
        <v>182</v>
      </c>
      <c r="D1469" s="52">
        <v>193</v>
      </c>
      <c r="E1469" s="52">
        <v>196</v>
      </c>
      <c r="F1469" s="52">
        <v>176</v>
      </c>
      <c r="G1469" s="52">
        <v>77</v>
      </c>
    </row>
    <row r="1470" spans="1:7">
      <c r="A1470" s="52">
        <v>195006</v>
      </c>
      <c r="B1470" s="52">
        <v>75</v>
      </c>
      <c r="C1470" s="52">
        <v>182</v>
      </c>
      <c r="D1470" s="52">
        <v>193</v>
      </c>
      <c r="E1470" s="52">
        <v>195</v>
      </c>
      <c r="F1470" s="52">
        <v>176</v>
      </c>
      <c r="G1470" s="52">
        <v>77</v>
      </c>
    </row>
    <row r="1471" spans="1:7">
      <c r="A1471" s="52">
        <v>195007</v>
      </c>
      <c r="B1471" s="52">
        <v>70</v>
      </c>
      <c r="C1471" s="52">
        <v>191</v>
      </c>
      <c r="D1471" s="52">
        <v>197</v>
      </c>
      <c r="E1471" s="52">
        <v>205</v>
      </c>
      <c r="F1471" s="52">
        <v>175</v>
      </c>
      <c r="G1471" s="52">
        <v>77</v>
      </c>
    </row>
    <row r="1472" spans="1:7">
      <c r="A1472" s="52">
        <v>195008</v>
      </c>
      <c r="B1472" s="52">
        <v>70</v>
      </c>
      <c r="C1472" s="52">
        <v>191</v>
      </c>
      <c r="D1472" s="52">
        <v>197</v>
      </c>
      <c r="E1472" s="52">
        <v>205</v>
      </c>
      <c r="F1472" s="52">
        <v>175</v>
      </c>
      <c r="G1472" s="52">
        <v>77</v>
      </c>
    </row>
    <row r="1473" spans="1:7">
      <c r="A1473" s="52">
        <v>195009</v>
      </c>
      <c r="B1473" s="52">
        <v>70</v>
      </c>
      <c r="C1473" s="52">
        <v>191</v>
      </c>
      <c r="D1473" s="52">
        <v>197</v>
      </c>
      <c r="E1473" s="52">
        <v>205</v>
      </c>
      <c r="F1473" s="52">
        <v>175</v>
      </c>
      <c r="G1473" s="52">
        <v>77</v>
      </c>
    </row>
    <row r="1474" spans="1:7">
      <c r="A1474" s="52">
        <v>195010</v>
      </c>
      <c r="B1474" s="52">
        <v>70</v>
      </c>
      <c r="C1474" s="52">
        <v>191</v>
      </c>
      <c r="D1474" s="52">
        <v>197</v>
      </c>
      <c r="E1474" s="52">
        <v>205</v>
      </c>
      <c r="F1474" s="52">
        <v>175</v>
      </c>
      <c r="G1474" s="52">
        <v>77</v>
      </c>
    </row>
    <row r="1475" spans="1:7">
      <c r="A1475" s="52">
        <v>195011</v>
      </c>
      <c r="B1475" s="52">
        <v>70</v>
      </c>
      <c r="C1475" s="52">
        <v>191</v>
      </c>
      <c r="D1475" s="52">
        <v>197</v>
      </c>
      <c r="E1475" s="52">
        <v>205</v>
      </c>
      <c r="F1475" s="52">
        <v>175</v>
      </c>
      <c r="G1475" s="52">
        <v>77</v>
      </c>
    </row>
    <row r="1476" spans="1:7">
      <c r="A1476" s="52">
        <v>195012</v>
      </c>
      <c r="B1476" s="52">
        <v>70</v>
      </c>
      <c r="C1476" s="52">
        <v>190</v>
      </c>
      <c r="D1476" s="52">
        <v>196</v>
      </c>
      <c r="E1476" s="52">
        <v>205</v>
      </c>
      <c r="F1476" s="52">
        <v>175</v>
      </c>
      <c r="G1476" s="52">
        <v>77</v>
      </c>
    </row>
    <row r="1477" spans="1:7">
      <c r="A1477" s="52">
        <v>195101</v>
      </c>
      <c r="B1477" s="52">
        <v>69</v>
      </c>
      <c r="C1477" s="52">
        <v>190</v>
      </c>
      <c r="D1477" s="52">
        <v>196</v>
      </c>
      <c r="E1477" s="52">
        <v>205</v>
      </c>
      <c r="F1477" s="52">
        <v>175</v>
      </c>
      <c r="G1477" s="52">
        <v>77</v>
      </c>
    </row>
    <row r="1478" spans="1:7">
      <c r="A1478" s="52">
        <v>195102</v>
      </c>
      <c r="B1478" s="52">
        <v>69</v>
      </c>
      <c r="C1478" s="52">
        <v>190</v>
      </c>
      <c r="D1478" s="52">
        <v>196</v>
      </c>
      <c r="E1478" s="52">
        <v>205</v>
      </c>
      <c r="F1478" s="52">
        <v>175</v>
      </c>
      <c r="G1478" s="52">
        <v>77</v>
      </c>
    </row>
    <row r="1479" spans="1:7">
      <c r="A1479" s="52">
        <v>195103</v>
      </c>
      <c r="B1479" s="52">
        <v>69</v>
      </c>
      <c r="C1479" s="52">
        <v>190</v>
      </c>
      <c r="D1479" s="52">
        <v>196</v>
      </c>
      <c r="E1479" s="52">
        <v>205</v>
      </c>
      <c r="F1479" s="52">
        <v>175</v>
      </c>
      <c r="G1479" s="52">
        <v>77</v>
      </c>
    </row>
    <row r="1480" spans="1:7">
      <c r="A1480" s="52">
        <v>195104</v>
      </c>
      <c r="B1480" s="52">
        <v>69</v>
      </c>
      <c r="C1480" s="52">
        <v>190</v>
      </c>
      <c r="D1480" s="52">
        <v>196</v>
      </c>
      <c r="E1480" s="52">
        <v>205</v>
      </c>
      <c r="F1480" s="52">
        <v>175</v>
      </c>
      <c r="G1480" s="52">
        <v>77</v>
      </c>
    </row>
    <row r="1481" spans="1:7">
      <c r="A1481" s="52">
        <v>195105</v>
      </c>
      <c r="B1481" s="52">
        <v>69</v>
      </c>
      <c r="C1481" s="52">
        <v>190</v>
      </c>
      <c r="D1481" s="52">
        <v>196</v>
      </c>
      <c r="E1481" s="52">
        <v>205</v>
      </c>
      <c r="F1481" s="52">
        <v>175</v>
      </c>
      <c r="G1481" s="52">
        <v>77</v>
      </c>
    </row>
    <row r="1482" spans="1:7">
      <c r="A1482" s="52">
        <v>195106</v>
      </c>
      <c r="B1482" s="52">
        <v>69</v>
      </c>
      <c r="C1482" s="52">
        <v>190</v>
      </c>
      <c r="D1482" s="52">
        <v>196</v>
      </c>
      <c r="E1482" s="52">
        <v>205</v>
      </c>
      <c r="F1482" s="52">
        <v>175</v>
      </c>
      <c r="G1482" s="52">
        <v>77</v>
      </c>
    </row>
    <row r="1483" spans="1:7">
      <c r="A1483" s="52">
        <v>195107</v>
      </c>
      <c r="B1483" s="52">
        <v>78</v>
      </c>
      <c r="C1483" s="52">
        <v>195</v>
      </c>
      <c r="D1483" s="52">
        <v>201</v>
      </c>
      <c r="E1483" s="52">
        <v>208</v>
      </c>
      <c r="F1483" s="52">
        <v>186</v>
      </c>
      <c r="G1483" s="52">
        <v>85</v>
      </c>
    </row>
    <row r="1484" spans="1:7">
      <c r="A1484" s="52">
        <v>195108</v>
      </c>
      <c r="B1484" s="52">
        <v>78</v>
      </c>
      <c r="C1484" s="52">
        <v>195</v>
      </c>
      <c r="D1484" s="52">
        <v>201</v>
      </c>
      <c r="E1484" s="52">
        <v>208</v>
      </c>
      <c r="F1484" s="52">
        <v>186</v>
      </c>
      <c r="G1484" s="52">
        <v>84</v>
      </c>
    </row>
    <row r="1485" spans="1:7">
      <c r="A1485" s="52">
        <v>195109</v>
      </c>
      <c r="B1485" s="52">
        <v>77</v>
      </c>
      <c r="C1485" s="52">
        <v>195</v>
      </c>
      <c r="D1485" s="52">
        <v>201</v>
      </c>
      <c r="E1485" s="52">
        <v>208</v>
      </c>
      <c r="F1485" s="52">
        <v>186</v>
      </c>
      <c r="G1485" s="52">
        <v>84</v>
      </c>
    </row>
    <row r="1486" spans="1:7">
      <c r="A1486" s="52">
        <v>195110</v>
      </c>
      <c r="B1486" s="52">
        <v>77</v>
      </c>
      <c r="C1486" s="52">
        <v>195</v>
      </c>
      <c r="D1486" s="52">
        <v>201</v>
      </c>
      <c r="E1486" s="52">
        <v>208</v>
      </c>
      <c r="F1486" s="52">
        <v>186</v>
      </c>
      <c r="G1486" s="52">
        <v>84</v>
      </c>
    </row>
    <row r="1487" spans="1:7">
      <c r="A1487" s="52">
        <v>195111</v>
      </c>
      <c r="B1487" s="52">
        <v>77</v>
      </c>
      <c r="C1487" s="52">
        <v>194</v>
      </c>
      <c r="D1487" s="52">
        <v>201</v>
      </c>
      <c r="E1487" s="52">
        <v>208</v>
      </c>
      <c r="F1487" s="52">
        <v>185</v>
      </c>
      <c r="G1487" s="52">
        <v>84</v>
      </c>
    </row>
    <row r="1488" spans="1:7">
      <c r="A1488" s="52">
        <v>195112</v>
      </c>
      <c r="B1488" s="52">
        <v>77</v>
      </c>
      <c r="C1488" s="52">
        <v>194</v>
      </c>
      <c r="D1488" s="52">
        <v>201</v>
      </c>
      <c r="E1488" s="52">
        <v>208</v>
      </c>
      <c r="F1488" s="52">
        <v>185</v>
      </c>
      <c r="G1488" s="52">
        <v>84</v>
      </c>
    </row>
    <row r="1489" spans="1:7">
      <c r="A1489" s="52">
        <v>195201</v>
      </c>
      <c r="B1489" s="52">
        <v>77</v>
      </c>
      <c r="C1489" s="52">
        <v>194</v>
      </c>
      <c r="D1489" s="52">
        <v>201</v>
      </c>
      <c r="E1489" s="52">
        <v>208</v>
      </c>
      <c r="F1489" s="52">
        <v>185</v>
      </c>
      <c r="G1489" s="52">
        <v>84</v>
      </c>
    </row>
    <row r="1490" spans="1:7">
      <c r="A1490" s="52">
        <v>195202</v>
      </c>
      <c r="B1490" s="52">
        <v>77</v>
      </c>
      <c r="C1490" s="52">
        <v>194</v>
      </c>
      <c r="D1490" s="52">
        <v>201</v>
      </c>
      <c r="E1490" s="52">
        <v>208</v>
      </c>
      <c r="F1490" s="52">
        <v>185</v>
      </c>
      <c r="G1490" s="52">
        <v>84</v>
      </c>
    </row>
    <row r="1491" spans="1:7">
      <c r="A1491" s="52">
        <v>195203</v>
      </c>
      <c r="B1491" s="52">
        <v>77</v>
      </c>
      <c r="C1491" s="52">
        <v>194</v>
      </c>
      <c r="D1491" s="52">
        <v>200</v>
      </c>
      <c r="E1491" s="52">
        <v>208</v>
      </c>
      <c r="F1491" s="52">
        <v>185</v>
      </c>
      <c r="G1491" s="52">
        <v>84</v>
      </c>
    </row>
    <row r="1492" spans="1:7">
      <c r="A1492" s="52">
        <v>195204</v>
      </c>
      <c r="B1492" s="52">
        <v>77</v>
      </c>
      <c r="C1492" s="52">
        <v>193</v>
      </c>
      <c r="D1492" s="52">
        <v>200</v>
      </c>
      <c r="E1492" s="52">
        <v>208</v>
      </c>
      <c r="F1492" s="52">
        <v>185</v>
      </c>
      <c r="G1492" s="52">
        <v>84</v>
      </c>
    </row>
    <row r="1493" spans="1:7">
      <c r="A1493" s="52">
        <v>195205</v>
      </c>
      <c r="B1493" s="52">
        <v>77</v>
      </c>
      <c r="C1493" s="52">
        <v>193</v>
      </c>
      <c r="D1493" s="52">
        <v>200</v>
      </c>
      <c r="E1493" s="52">
        <v>208</v>
      </c>
      <c r="F1493" s="52">
        <v>185</v>
      </c>
      <c r="G1493" s="52">
        <v>84</v>
      </c>
    </row>
    <row r="1494" spans="1:7">
      <c r="A1494" s="52">
        <v>195206</v>
      </c>
      <c r="B1494" s="52">
        <v>77</v>
      </c>
      <c r="C1494" s="52">
        <v>193</v>
      </c>
      <c r="D1494" s="52">
        <v>200</v>
      </c>
      <c r="E1494" s="52">
        <v>208</v>
      </c>
      <c r="F1494" s="52">
        <v>185</v>
      </c>
      <c r="G1494" s="52">
        <v>84</v>
      </c>
    </row>
    <row r="1495" spans="1:7">
      <c r="A1495" s="52">
        <v>195207</v>
      </c>
      <c r="B1495" s="52">
        <v>71</v>
      </c>
      <c r="C1495" s="52">
        <v>201</v>
      </c>
      <c r="D1495" s="52">
        <v>203</v>
      </c>
      <c r="E1495" s="52">
        <v>217</v>
      </c>
      <c r="F1495" s="52">
        <v>184</v>
      </c>
      <c r="G1495" s="52">
        <v>85</v>
      </c>
    </row>
    <row r="1496" spans="1:7">
      <c r="A1496" s="52">
        <v>195208</v>
      </c>
      <c r="B1496" s="52">
        <v>71</v>
      </c>
      <c r="C1496" s="52">
        <v>201</v>
      </c>
      <c r="D1496" s="52">
        <v>203</v>
      </c>
      <c r="E1496" s="52">
        <v>217</v>
      </c>
      <c r="F1496" s="52">
        <v>184</v>
      </c>
      <c r="G1496" s="52">
        <v>85</v>
      </c>
    </row>
    <row r="1497" spans="1:7">
      <c r="A1497" s="52">
        <v>195209</v>
      </c>
      <c r="B1497" s="52">
        <v>71</v>
      </c>
      <c r="C1497" s="52">
        <v>201</v>
      </c>
      <c r="D1497" s="52">
        <v>203</v>
      </c>
      <c r="E1497" s="52">
        <v>217</v>
      </c>
      <c r="F1497" s="52">
        <v>184</v>
      </c>
      <c r="G1497" s="52">
        <v>85</v>
      </c>
    </row>
    <row r="1498" spans="1:7">
      <c r="A1498" s="52">
        <v>195210</v>
      </c>
      <c r="B1498" s="52">
        <v>71</v>
      </c>
      <c r="C1498" s="52">
        <v>201</v>
      </c>
      <c r="D1498" s="52">
        <v>203</v>
      </c>
      <c r="E1498" s="52">
        <v>217</v>
      </c>
      <c r="F1498" s="52">
        <v>184</v>
      </c>
      <c r="G1498" s="52">
        <v>85</v>
      </c>
    </row>
    <row r="1499" spans="1:7">
      <c r="A1499" s="52">
        <v>195211</v>
      </c>
      <c r="B1499" s="52">
        <v>71</v>
      </c>
      <c r="C1499" s="52">
        <v>201</v>
      </c>
      <c r="D1499" s="52">
        <v>203</v>
      </c>
      <c r="E1499" s="52">
        <v>217</v>
      </c>
      <c r="F1499" s="52">
        <v>184</v>
      </c>
      <c r="G1499" s="52">
        <v>85</v>
      </c>
    </row>
    <row r="1500" spans="1:7">
      <c r="A1500" s="52">
        <v>195212</v>
      </c>
      <c r="B1500" s="52">
        <v>71</v>
      </c>
      <c r="C1500" s="52">
        <v>201</v>
      </c>
      <c r="D1500" s="52">
        <v>203</v>
      </c>
      <c r="E1500" s="52">
        <v>217</v>
      </c>
      <c r="F1500" s="52">
        <v>184</v>
      </c>
      <c r="G1500" s="52">
        <v>85</v>
      </c>
    </row>
    <row r="1501" spans="1:7">
      <c r="A1501" s="52">
        <v>195301</v>
      </c>
      <c r="B1501" s="52">
        <v>71</v>
      </c>
      <c r="C1501" s="52">
        <v>201</v>
      </c>
      <c r="D1501" s="52">
        <v>203</v>
      </c>
      <c r="E1501" s="52">
        <v>217</v>
      </c>
      <c r="F1501" s="52">
        <v>184</v>
      </c>
      <c r="G1501" s="52">
        <v>85</v>
      </c>
    </row>
    <row r="1502" spans="1:7">
      <c r="A1502" s="52">
        <v>195302</v>
      </c>
      <c r="B1502" s="52">
        <v>71</v>
      </c>
      <c r="C1502" s="52">
        <v>200</v>
      </c>
      <c r="D1502" s="52">
        <v>202</v>
      </c>
      <c r="E1502" s="52">
        <v>217</v>
      </c>
      <c r="F1502" s="52">
        <v>184</v>
      </c>
      <c r="G1502" s="52">
        <v>85</v>
      </c>
    </row>
    <row r="1503" spans="1:7">
      <c r="A1503" s="52">
        <v>195303</v>
      </c>
      <c r="B1503" s="52">
        <v>71</v>
      </c>
      <c r="C1503" s="52">
        <v>200</v>
      </c>
      <c r="D1503" s="52">
        <v>202</v>
      </c>
      <c r="E1503" s="52">
        <v>217</v>
      </c>
      <c r="F1503" s="52">
        <v>184</v>
      </c>
      <c r="G1503" s="52">
        <v>85</v>
      </c>
    </row>
    <row r="1504" spans="1:7">
      <c r="A1504" s="52">
        <v>195304</v>
      </c>
      <c r="B1504" s="52">
        <v>71</v>
      </c>
      <c r="C1504" s="52">
        <v>200</v>
      </c>
      <c r="D1504" s="52">
        <v>202</v>
      </c>
      <c r="E1504" s="52">
        <v>217</v>
      </c>
      <c r="F1504" s="52">
        <v>184</v>
      </c>
      <c r="G1504" s="52">
        <v>85</v>
      </c>
    </row>
    <row r="1505" spans="1:7">
      <c r="A1505" s="52">
        <v>195305</v>
      </c>
      <c r="B1505" s="52">
        <v>71</v>
      </c>
      <c r="C1505" s="52">
        <v>199</v>
      </c>
      <c r="D1505" s="52">
        <v>201</v>
      </c>
      <c r="E1505" s="52">
        <v>217</v>
      </c>
      <c r="F1505" s="52">
        <v>184</v>
      </c>
      <c r="G1505" s="52">
        <v>85</v>
      </c>
    </row>
    <row r="1506" spans="1:7">
      <c r="A1506" s="52">
        <v>195306</v>
      </c>
      <c r="B1506" s="52">
        <v>71</v>
      </c>
      <c r="C1506" s="52">
        <v>199</v>
      </c>
      <c r="D1506" s="52">
        <v>201</v>
      </c>
      <c r="E1506" s="52">
        <v>217</v>
      </c>
      <c r="F1506" s="52">
        <v>184</v>
      </c>
      <c r="G1506" s="52">
        <v>85</v>
      </c>
    </row>
    <row r="1507" spans="1:7">
      <c r="A1507" s="52">
        <v>195307</v>
      </c>
      <c r="B1507" s="52">
        <v>60</v>
      </c>
      <c r="C1507" s="52">
        <v>199</v>
      </c>
      <c r="D1507" s="52">
        <v>216</v>
      </c>
      <c r="E1507" s="52">
        <v>231</v>
      </c>
      <c r="F1507" s="52">
        <v>192</v>
      </c>
      <c r="G1507" s="52">
        <v>77</v>
      </c>
    </row>
    <row r="1508" spans="1:7">
      <c r="A1508" s="52">
        <v>195308</v>
      </c>
      <c r="B1508" s="52">
        <v>60</v>
      </c>
      <c r="C1508" s="52">
        <v>199</v>
      </c>
      <c r="D1508" s="52">
        <v>215</v>
      </c>
      <c r="E1508" s="52">
        <v>231</v>
      </c>
      <c r="F1508" s="52">
        <v>192</v>
      </c>
      <c r="G1508" s="52">
        <v>77</v>
      </c>
    </row>
    <row r="1509" spans="1:7">
      <c r="A1509" s="52">
        <v>195309</v>
      </c>
      <c r="B1509" s="52">
        <v>60</v>
      </c>
      <c r="C1509" s="52">
        <v>199</v>
      </c>
      <c r="D1509" s="52">
        <v>214</v>
      </c>
      <c r="E1509" s="52">
        <v>231</v>
      </c>
      <c r="F1509" s="52">
        <v>192</v>
      </c>
      <c r="G1509" s="52">
        <v>77</v>
      </c>
    </row>
    <row r="1510" spans="1:7">
      <c r="A1510" s="52">
        <v>195310</v>
      </c>
      <c r="B1510" s="52">
        <v>60</v>
      </c>
      <c r="C1510" s="52">
        <v>199</v>
      </c>
      <c r="D1510" s="52">
        <v>214</v>
      </c>
      <c r="E1510" s="52">
        <v>230</v>
      </c>
      <c r="F1510" s="52">
        <v>192</v>
      </c>
      <c r="G1510" s="52">
        <v>77</v>
      </c>
    </row>
    <row r="1511" spans="1:7">
      <c r="A1511" s="52">
        <v>195311</v>
      </c>
      <c r="B1511" s="52">
        <v>60</v>
      </c>
      <c r="C1511" s="52">
        <v>199</v>
      </c>
      <c r="D1511" s="52">
        <v>214</v>
      </c>
      <c r="E1511" s="52">
        <v>230</v>
      </c>
      <c r="F1511" s="52">
        <v>191</v>
      </c>
      <c r="G1511" s="52">
        <v>77</v>
      </c>
    </row>
    <row r="1512" spans="1:7">
      <c r="A1512" s="52">
        <v>195312</v>
      </c>
      <c r="B1512" s="52">
        <v>60</v>
      </c>
      <c r="C1512" s="52">
        <v>199</v>
      </c>
      <c r="D1512" s="52">
        <v>214</v>
      </c>
      <c r="E1512" s="52">
        <v>230</v>
      </c>
      <c r="F1512" s="52">
        <v>191</v>
      </c>
      <c r="G1512" s="52">
        <v>77</v>
      </c>
    </row>
    <row r="1513" spans="1:7">
      <c r="A1513" s="52">
        <v>195401</v>
      </c>
      <c r="B1513" s="52">
        <v>60</v>
      </c>
      <c r="C1513" s="52">
        <v>199</v>
      </c>
      <c r="D1513" s="52">
        <v>214</v>
      </c>
      <c r="E1513" s="52">
        <v>230</v>
      </c>
      <c r="F1513" s="52">
        <v>191</v>
      </c>
      <c r="G1513" s="52">
        <v>77</v>
      </c>
    </row>
    <row r="1514" spans="1:7">
      <c r="A1514" s="52">
        <v>195402</v>
      </c>
      <c r="B1514" s="52">
        <v>60</v>
      </c>
      <c r="C1514" s="52">
        <v>199</v>
      </c>
      <c r="D1514" s="52">
        <v>214</v>
      </c>
      <c r="E1514" s="52">
        <v>230</v>
      </c>
      <c r="F1514" s="52">
        <v>191</v>
      </c>
      <c r="G1514" s="52">
        <v>77</v>
      </c>
    </row>
    <row r="1515" spans="1:7">
      <c r="A1515" s="52">
        <v>195403</v>
      </c>
      <c r="B1515" s="52">
        <v>60</v>
      </c>
      <c r="C1515" s="52">
        <v>199</v>
      </c>
      <c r="D1515" s="52">
        <v>214</v>
      </c>
      <c r="E1515" s="52">
        <v>230</v>
      </c>
      <c r="F1515" s="52">
        <v>191</v>
      </c>
      <c r="G1515" s="52">
        <v>77</v>
      </c>
    </row>
    <row r="1516" spans="1:7">
      <c r="A1516" s="52">
        <v>195404</v>
      </c>
      <c r="B1516" s="52">
        <v>60</v>
      </c>
      <c r="C1516" s="52">
        <v>199</v>
      </c>
      <c r="D1516" s="52">
        <v>213</v>
      </c>
      <c r="E1516" s="52">
        <v>230</v>
      </c>
      <c r="F1516" s="52">
        <v>191</v>
      </c>
      <c r="G1516" s="52">
        <v>77</v>
      </c>
    </row>
    <row r="1517" spans="1:7">
      <c r="A1517" s="52">
        <v>195405</v>
      </c>
      <c r="B1517" s="52">
        <v>60</v>
      </c>
      <c r="C1517" s="52">
        <v>199</v>
      </c>
      <c r="D1517" s="52">
        <v>213</v>
      </c>
      <c r="E1517" s="52">
        <v>230</v>
      </c>
      <c r="F1517" s="52">
        <v>189</v>
      </c>
      <c r="G1517" s="52">
        <v>76</v>
      </c>
    </row>
    <row r="1518" spans="1:7">
      <c r="A1518" s="52">
        <v>195406</v>
      </c>
      <c r="B1518" s="52">
        <v>60</v>
      </c>
      <c r="C1518" s="52">
        <v>199</v>
      </c>
      <c r="D1518" s="52">
        <v>213</v>
      </c>
      <c r="E1518" s="52">
        <v>230</v>
      </c>
      <c r="F1518" s="52">
        <v>189</v>
      </c>
      <c r="G1518" s="52">
        <v>76</v>
      </c>
    </row>
    <row r="1519" spans="1:7">
      <c r="A1519" s="52">
        <v>195407</v>
      </c>
      <c r="B1519" s="52">
        <v>58</v>
      </c>
      <c r="C1519" s="52">
        <v>201</v>
      </c>
      <c r="D1519" s="52">
        <v>223</v>
      </c>
      <c r="E1519" s="52">
        <v>233</v>
      </c>
      <c r="F1519" s="52">
        <v>187</v>
      </c>
      <c r="G1519" s="52">
        <v>68</v>
      </c>
    </row>
    <row r="1520" spans="1:7">
      <c r="A1520" s="52">
        <v>195408</v>
      </c>
      <c r="B1520" s="52">
        <v>58</v>
      </c>
      <c r="C1520" s="52">
        <v>201</v>
      </c>
      <c r="D1520" s="52">
        <v>223</v>
      </c>
      <c r="E1520" s="52">
        <v>232</v>
      </c>
      <c r="F1520" s="52">
        <v>187</v>
      </c>
      <c r="G1520" s="52">
        <v>68</v>
      </c>
    </row>
    <row r="1521" spans="1:7">
      <c r="A1521" s="52">
        <v>195409</v>
      </c>
      <c r="B1521" s="52">
        <v>58</v>
      </c>
      <c r="C1521" s="52">
        <v>201</v>
      </c>
      <c r="D1521" s="52">
        <v>223</v>
      </c>
      <c r="E1521" s="52">
        <v>232</v>
      </c>
      <c r="F1521" s="52">
        <v>187</v>
      </c>
      <c r="G1521" s="52">
        <v>68</v>
      </c>
    </row>
    <row r="1522" spans="1:7">
      <c r="A1522" s="52">
        <v>195410</v>
      </c>
      <c r="B1522" s="52">
        <v>57</v>
      </c>
      <c r="C1522" s="52">
        <v>201</v>
      </c>
      <c r="D1522" s="52">
        <v>223</v>
      </c>
      <c r="E1522" s="52">
        <v>232</v>
      </c>
      <c r="F1522" s="52">
        <v>186</v>
      </c>
      <c r="G1522" s="52">
        <v>67</v>
      </c>
    </row>
    <row r="1523" spans="1:7">
      <c r="A1523" s="52">
        <v>195411</v>
      </c>
      <c r="B1523" s="52">
        <v>57</v>
      </c>
      <c r="C1523" s="52">
        <v>200</v>
      </c>
      <c r="D1523" s="52">
        <v>223</v>
      </c>
      <c r="E1523" s="52">
        <v>232</v>
      </c>
      <c r="F1523" s="52">
        <v>186</v>
      </c>
      <c r="G1523" s="52">
        <v>67</v>
      </c>
    </row>
    <row r="1524" spans="1:7">
      <c r="A1524" s="52">
        <v>195412</v>
      </c>
      <c r="B1524" s="52">
        <v>57</v>
      </c>
      <c r="C1524" s="52">
        <v>200</v>
      </c>
      <c r="D1524" s="52">
        <v>223</v>
      </c>
      <c r="E1524" s="52">
        <v>232</v>
      </c>
      <c r="F1524" s="52">
        <v>186</v>
      </c>
      <c r="G1524" s="52">
        <v>67</v>
      </c>
    </row>
    <row r="1525" spans="1:7">
      <c r="A1525" s="52">
        <v>195501</v>
      </c>
      <c r="B1525" s="52">
        <v>57</v>
      </c>
      <c r="C1525" s="52">
        <v>200</v>
      </c>
      <c r="D1525" s="52">
        <v>223</v>
      </c>
      <c r="E1525" s="52">
        <v>231</v>
      </c>
      <c r="F1525" s="52">
        <v>186</v>
      </c>
      <c r="G1525" s="52">
        <v>67</v>
      </c>
    </row>
    <row r="1526" spans="1:7">
      <c r="A1526" s="52">
        <v>195502</v>
      </c>
      <c r="B1526" s="52">
        <v>57</v>
      </c>
      <c r="C1526" s="52">
        <v>199</v>
      </c>
      <c r="D1526" s="52">
        <v>221</v>
      </c>
      <c r="E1526" s="52">
        <v>231</v>
      </c>
      <c r="F1526" s="52">
        <v>186</v>
      </c>
      <c r="G1526" s="52">
        <v>67</v>
      </c>
    </row>
    <row r="1527" spans="1:7">
      <c r="A1527" s="52">
        <v>195503</v>
      </c>
      <c r="B1527" s="52">
        <v>57</v>
      </c>
      <c r="C1527" s="52">
        <v>198</v>
      </c>
      <c r="D1527" s="52">
        <v>220</v>
      </c>
      <c r="E1527" s="52">
        <v>231</v>
      </c>
      <c r="F1527" s="52">
        <v>186</v>
      </c>
      <c r="G1527" s="52">
        <v>67</v>
      </c>
    </row>
    <row r="1528" spans="1:7">
      <c r="A1528" s="52">
        <v>195504</v>
      </c>
      <c r="B1528" s="52">
        <v>55</v>
      </c>
      <c r="C1528" s="52">
        <v>198</v>
      </c>
      <c r="D1528" s="52">
        <v>220</v>
      </c>
      <c r="E1528" s="52">
        <v>231</v>
      </c>
      <c r="F1528" s="52">
        <v>186</v>
      </c>
      <c r="G1528" s="52">
        <v>67</v>
      </c>
    </row>
    <row r="1529" spans="1:7">
      <c r="A1529" s="52">
        <v>195505</v>
      </c>
      <c r="B1529" s="52">
        <v>55</v>
      </c>
      <c r="C1529" s="52">
        <v>196</v>
      </c>
      <c r="D1529" s="52">
        <v>220</v>
      </c>
      <c r="E1529" s="52">
        <v>231</v>
      </c>
      <c r="F1529" s="52">
        <v>185</v>
      </c>
      <c r="G1529" s="52">
        <v>67</v>
      </c>
    </row>
    <row r="1530" spans="1:7">
      <c r="A1530" s="52">
        <v>195506</v>
      </c>
      <c r="B1530" s="52">
        <v>55</v>
      </c>
      <c r="C1530" s="52">
        <v>196</v>
      </c>
      <c r="D1530" s="52">
        <v>220</v>
      </c>
      <c r="E1530" s="52">
        <v>231</v>
      </c>
      <c r="F1530" s="52">
        <v>185</v>
      </c>
      <c r="G1530" s="52">
        <v>67</v>
      </c>
    </row>
    <row r="1531" spans="1:7">
      <c r="A1531" s="52">
        <v>195507</v>
      </c>
      <c r="B1531" s="52">
        <v>63</v>
      </c>
      <c r="C1531" s="52">
        <v>196</v>
      </c>
      <c r="D1531" s="52">
        <v>221</v>
      </c>
      <c r="E1531" s="52">
        <v>227</v>
      </c>
      <c r="F1531" s="52">
        <v>190</v>
      </c>
      <c r="G1531" s="52">
        <v>70</v>
      </c>
    </row>
    <row r="1532" spans="1:7">
      <c r="A1532" s="52">
        <v>195508</v>
      </c>
      <c r="B1532" s="52">
        <v>62</v>
      </c>
      <c r="C1532" s="52">
        <v>195</v>
      </c>
      <c r="D1532" s="52">
        <v>221</v>
      </c>
      <c r="E1532" s="52">
        <v>227</v>
      </c>
      <c r="F1532" s="52">
        <v>190</v>
      </c>
      <c r="G1532" s="52">
        <v>70</v>
      </c>
    </row>
    <row r="1533" spans="1:7">
      <c r="A1533" s="52">
        <v>195509</v>
      </c>
      <c r="B1533" s="52">
        <v>62</v>
      </c>
      <c r="C1533" s="52">
        <v>193</v>
      </c>
      <c r="D1533" s="52">
        <v>221</v>
      </c>
      <c r="E1533" s="52">
        <v>227</v>
      </c>
      <c r="F1533" s="52">
        <v>189</v>
      </c>
      <c r="G1533" s="52">
        <v>70</v>
      </c>
    </row>
    <row r="1534" spans="1:7">
      <c r="A1534" s="52">
        <v>195510</v>
      </c>
      <c r="B1534" s="52">
        <v>62</v>
      </c>
      <c r="C1534" s="52">
        <v>192</v>
      </c>
      <c r="D1534" s="52">
        <v>221</v>
      </c>
      <c r="E1534" s="52">
        <v>227</v>
      </c>
      <c r="F1534" s="52">
        <v>188</v>
      </c>
      <c r="G1534" s="52">
        <v>70</v>
      </c>
    </row>
    <row r="1535" spans="1:7">
      <c r="A1535" s="52">
        <v>195511</v>
      </c>
      <c r="B1535" s="52">
        <v>62</v>
      </c>
      <c r="C1535" s="52">
        <v>192</v>
      </c>
      <c r="D1535" s="52">
        <v>221</v>
      </c>
      <c r="E1535" s="52">
        <v>227</v>
      </c>
      <c r="F1535" s="52">
        <v>188</v>
      </c>
      <c r="G1535" s="52">
        <v>70</v>
      </c>
    </row>
    <row r="1536" spans="1:7">
      <c r="A1536" s="52">
        <v>195512</v>
      </c>
      <c r="B1536" s="52">
        <v>62</v>
      </c>
      <c r="C1536" s="52">
        <v>190</v>
      </c>
      <c r="D1536" s="52">
        <v>221</v>
      </c>
      <c r="E1536" s="52">
        <v>226</v>
      </c>
      <c r="F1536" s="52">
        <v>188</v>
      </c>
      <c r="G1536" s="52">
        <v>70</v>
      </c>
    </row>
    <row r="1537" spans="1:7">
      <c r="A1537" s="52">
        <v>195601</v>
      </c>
      <c r="B1537" s="52">
        <v>62</v>
      </c>
      <c r="C1537" s="52">
        <v>189</v>
      </c>
      <c r="D1537" s="52">
        <v>220</v>
      </c>
      <c r="E1537" s="52">
        <v>226</v>
      </c>
      <c r="F1537" s="52">
        <v>188</v>
      </c>
      <c r="G1537" s="52">
        <v>70</v>
      </c>
    </row>
    <row r="1538" spans="1:7">
      <c r="A1538" s="52">
        <v>195602</v>
      </c>
      <c r="B1538" s="52">
        <v>61</v>
      </c>
      <c r="C1538" s="52">
        <v>189</v>
      </c>
      <c r="D1538" s="52">
        <v>220</v>
      </c>
      <c r="E1538" s="52">
        <v>226</v>
      </c>
      <c r="F1538" s="52">
        <v>188</v>
      </c>
      <c r="G1538" s="52">
        <v>70</v>
      </c>
    </row>
    <row r="1539" spans="1:7">
      <c r="A1539" s="52">
        <v>195603</v>
      </c>
      <c r="B1539" s="52">
        <v>61</v>
      </c>
      <c r="C1539" s="52">
        <v>189</v>
      </c>
      <c r="D1539" s="52">
        <v>220</v>
      </c>
      <c r="E1539" s="52">
        <v>226</v>
      </c>
      <c r="F1539" s="52">
        <v>188</v>
      </c>
      <c r="G1539" s="52">
        <v>70</v>
      </c>
    </row>
    <row r="1540" spans="1:7">
      <c r="A1540" s="52">
        <v>195604</v>
      </c>
      <c r="B1540" s="52">
        <v>61</v>
      </c>
      <c r="C1540" s="52">
        <v>189</v>
      </c>
      <c r="D1540" s="52">
        <v>220</v>
      </c>
      <c r="E1540" s="52">
        <v>226</v>
      </c>
      <c r="F1540" s="52">
        <v>188</v>
      </c>
      <c r="G1540" s="52">
        <v>70</v>
      </c>
    </row>
    <row r="1541" spans="1:7">
      <c r="A1541" s="52">
        <v>195605</v>
      </c>
      <c r="B1541" s="52">
        <v>61</v>
      </c>
      <c r="C1541" s="52">
        <v>188</v>
      </c>
      <c r="D1541" s="52">
        <v>220</v>
      </c>
      <c r="E1541" s="52">
        <v>226</v>
      </c>
      <c r="F1541" s="52">
        <v>188</v>
      </c>
      <c r="G1541" s="52">
        <v>70</v>
      </c>
    </row>
    <row r="1542" spans="1:7">
      <c r="A1542" s="52">
        <v>195606</v>
      </c>
      <c r="B1542" s="52">
        <v>60</v>
      </c>
      <c r="C1542" s="52">
        <v>187</v>
      </c>
      <c r="D1542" s="52">
        <v>220</v>
      </c>
      <c r="E1542" s="52">
        <v>226</v>
      </c>
      <c r="F1542" s="52">
        <v>188</v>
      </c>
      <c r="G1542" s="52">
        <v>70</v>
      </c>
    </row>
    <row r="1543" spans="1:7">
      <c r="A1543" s="52">
        <v>195607</v>
      </c>
      <c r="B1543" s="52">
        <v>65</v>
      </c>
      <c r="C1543" s="52">
        <v>191</v>
      </c>
      <c r="D1543" s="52">
        <v>221</v>
      </c>
      <c r="E1543" s="52">
        <v>225</v>
      </c>
      <c r="F1543" s="52">
        <v>195</v>
      </c>
      <c r="G1543" s="52">
        <v>69</v>
      </c>
    </row>
    <row r="1544" spans="1:7">
      <c r="A1544" s="52">
        <v>195608</v>
      </c>
      <c r="B1544" s="52">
        <v>64</v>
      </c>
      <c r="C1544" s="52">
        <v>191</v>
      </c>
      <c r="D1544" s="52">
        <v>221</v>
      </c>
      <c r="E1544" s="52">
        <v>224</v>
      </c>
      <c r="F1544" s="52">
        <v>194</v>
      </c>
      <c r="G1544" s="52">
        <v>69</v>
      </c>
    </row>
    <row r="1545" spans="1:7">
      <c r="A1545" s="52">
        <v>195609</v>
      </c>
      <c r="B1545" s="52">
        <v>64</v>
      </c>
      <c r="C1545" s="52">
        <v>190</v>
      </c>
      <c r="D1545" s="52">
        <v>221</v>
      </c>
      <c r="E1545" s="52">
        <v>224</v>
      </c>
      <c r="F1545" s="52">
        <v>194</v>
      </c>
      <c r="G1545" s="52">
        <v>69</v>
      </c>
    </row>
    <row r="1546" spans="1:7">
      <c r="A1546" s="52">
        <v>195610</v>
      </c>
      <c r="B1546" s="52">
        <v>64</v>
      </c>
      <c r="C1546" s="52">
        <v>189</v>
      </c>
      <c r="D1546" s="52">
        <v>221</v>
      </c>
      <c r="E1546" s="52">
        <v>223</v>
      </c>
      <c r="F1546" s="52">
        <v>193</v>
      </c>
      <c r="G1546" s="52">
        <v>69</v>
      </c>
    </row>
    <row r="1547" spans="1:7">
      <c r="A1547" s="52">
        <v>195611</v>
      </c>
      <c r="B1547" s="52">
        <v>64</v>
      </c>
      <c r="C1547" s="52">
        <v>189</v>
      </c>
      <c r="D1547" s="52">
        <v>220</v>
      </c>
      <c r="E1547" s="52">
        <v>223</v>
      </c>
      <c r="F1547" s="52">
        <v>193</v>
      </c>
      <c r="G1547" s="52">
        <v>69</v>
      </c>
    </row>
    <row r="1548" spans="1:7">
      <c r="A1548" s="52">
        <v>195612</v>
      </c>
      <c r="B1548" s="52">
        <v>64</v>
      </c>
      <c r="C1548" s="52">
        <v>189</v>
      </c>
      <c r="D1548" s="52">
        <v>220</v>
      </c>
      <c r="E1548" s="52">
        <v>223</v>
      </c>
      <c r="F1548" s="52">
        <v>193</v>
      </c>
      <c r="G1548" s="52">
        <v>69</v>
      </c>
    </row>
    <row r="1549" spans="1:7">
      <c r="A1549" s="52">
        <v>195701</v>
      </c>
      <c r="B1549" s="52">
        <v>64</v>
      </c>
      <c r="C1549" s="52">
        <v>188</v>
      </c>
      <c r="D1549" s="52">
        <v>219</v>
      </c>
      <c r="E1549" s="52">
        <v>221</v>
      </c>
      <c r="F1549" s="52">
        <v>193</v>
      </c>
      <c r="G1549" s="52">
        <v>69</v>
      </c>
    </row>
    <row r="1550" spans="1:7">
      <c r="A1550" s="52">
        <v>195702</v>
      </c>
      <c r="B1550" s="52">
        <v>64</v>
      </c>
      <c r="C1550" s="52">
        <v>188</v>
      </c>
      <c r="D1550" s="52">
        <v>219</v>
      </c>
      <c r="E1550" s="52">
        <v>221</v>
      </c>
      <c r="F1550" s="52">
        <v>193</v>
      </c>
      <c r="G1550" s="52">
        <v>69</v>
      </c>
    </row>
    <row r="1551" spans="1:7">
      <c r="A1551" s="52">
        <v>195703</v>
      </c>
      <c r="B1551" s="52">
        <v>64</v>
      </c>
      <c r="C1551" s="52">
        <v>188</v>
      </c>
      <c r="D1551" s="52">
        <v>219</v>
      </c>
      <c r="E1551" s="52">
        <v>221</v>
      </c>
      <c r="F1551" s="52">
        <v>193</v>
      </c>
      <c r="G1551" s="52">
        <v>69</v>
      </c>
    </row>
    <row r="1552" spans="1:7">
      <c r="A1552" s="52">
        <v>195704</v>
      </c>
      <c r="B1552" s="52">
        <v>64</v>
      </c>
      <c r="C1552" s="52">
        <v>187</v>
      </c>
      <c r="D1552" s="52">
        <v>219</v>
      </c>
      <c r="E1552" s="52">
        <v>221</v>
      </c>
      <c r="F1552" s="52">
        <v>193</v>
      </c>
      <c r="G1552" s="52">
        <v>69</v>
      </c>
    </row>
    <row r="1553" spans="1:7">
      <c r="A1553" s="52">
        <v>195705</v>
      </c>
      <c r="B1553" s="52">
        <v>63</v>
      </c>
      <c r="C1553" s="52">
        <v>186</v>
      </c>
      <c r="D1553" s="52">
        <v>218</v>
      </c>
      <c r="E1553" s="52">
        <v>221</v>
      </c>
      <c r="F1553" s="52">
        <v>193</v>
      </c>
      <c r="G1553" s="52">
        <v>69</v>
      </c>
    </row>
    <row r="1554" spans="1:7">
      <c r="A1554" s="52">
        <v>195706</v>
      </c>
      <c r="B1554" s="52">
        <v>62</v>
      </c>
      <c r="C1554" s="52">
        <v>185</v>
      </c>
      <c r="D1554" s="52">
        <v>217</v>
      </c>
      <c r="E1554" s="52">
        <v>221</v>
      </c>
      <c r="F1554" s="52">
        <v>193</v>
      </c>
      <c r="G1554" s="52">
        <v>69</v>
      </c>
    </row>
    <row r="1555" spans="1:7">
      <c r="A1555" s="52">
        <v>195707</v>
      </c>
      <c r="B1555" s="52">
        <v>58</v>
      </c>
      <c r="C1555" s="52">
        <v>190</v>
      </c>
      <c r="D1555" s="52">
        <v>222</v>
      </c>
      <c r="E1555" s="52">
        <v>232</v>
      </c>
      <c r="F1555" s="52">
        <v>196</v>
      </c>
      <c r="G1555" s="52">
        <v>67</v>
      </c>
    </row>
    <row r="1556" spans="1:7">
      <c r="A1556" s="52">
        <v>195708</v>
      </c>
      <c r="B1556" s="52">
        <v>57</v>
      </c>
      <c r="C1556" s="52">
        <v>190</v>
      </c>
      <c r="D1556" s="52">
        <v>221</v>
      </c>
      <c r="E1556" s="52">
        <v>232</v>
      </c>
      <c r="F1556" s="52">
        <v>196</v>
      </c>
      <c r="G1556" s="52">
        <v>67</v>
      </c>
    </row>
    <row r="1557" spans="1:7">
      <c r="A1557" s="52">
        <v>195709</v>
      </c>
      <c r="B1557" s="52">
        <v>57</v>
      </c>
      <c r="C1557" s="52">
        <v>190</v>
      </c>
      <c r="D1557" s="52">
        <v>220</v>
      </c>
      <c r="E1557" s="52">
        <v>232</v>
      </c>
      <c r="F1557" s="52">
        <v>196</v>
      </c>
      <c r="G1557" s="52">
        <v>67</v>
      </c>
    </row>
    <row r="1558" spans="1:7">
      <c r="A1558" s="52">
        <v>195710</v>
      </c>
      <c r="B1558" s="52">
        <v>56</v>
      </c>
      <c r="C1558" s="52">
        <v>190</v>
      </c>
      <c r="D1558" s="52">
        <v>220</v>
      </c>
      <c r="E1558" s="52">
        <v>232</v>
      </c>
      <c r="F1558" s="52">
        <v>195</v>
      </c>
      <c r="G1558" s="52">
        <v>67</v>
      </c>
    </row>
    <row r="1559" spans="1:7">
      <c r="A1559" s="52">
        <v>195711</v>
      </c>
      <c r="B1559" s="52">
        <v>56</v>
      </c>
      <c r="C1559" s="52">
        <v>190</v>
      </c>
      <c r="D1559" s="52">
        <v>220</v>
      </c>
      <c r="E1559" s="52">
        <v>232</v>
      </c>
      <c r="F1559" s="52">
        <v>195</v>
      </c>
      <c r="G1559" s="52">
        <v>67</v>
      </c>
    </row>
    <row r="1560" spans="1:7">
      <c r="A1560" s="52">
        <v>195712</v>
      </c>
      <c r="B1560" s="52">
        <v>56</v>
      </c>
      <c r="C1560" s="52">
        <v>190</v>
      </c>
      <c r="D1560" s="52">
        <v>219</v>
      </c>
      <c r="E1560" s="52">
        <v>232</v>
      </c>
      <c r="F1560" s="52">
        <v>195</v>
      </c>
      <c r="G1560" s="52">
        <v>67</v>
      </c>
    </row>
    <row r="1561" spans="1:7">
      <c r="A1561" s="52">
        <v>195801</v>
      </c>
      <c r="B1561" s="52">
        <v>56</v>
      </c>
      <c r="C1561" s="52">
        <v>190</v>
      </c>
      <c r="D1561" s="52">
        <v>219</v>
      </c>
      <c r="E1561" s="52">
        <v>232</v>
      </c>
      <c r="F1561" s="52">
        <v>195</v>
      </c>
      <c r="G1561" s="52">
        <v>67</v>
      </c>
    </row>
    <row r="1562" spans="1:7">
      <c r="A1562" s="52">
        <v>195802</v>
      </c>
      <c r="B1562" s="52">
        <v>56</v>
      </c>
      <c r="C1562" s="52">
        <v>190</v>
      </c>
      <c r="D1562" s="52">
        <v>219</v>
      </c>
      <c r="E1562" s="52">
        <v>232</v>
      </c>
      <c r="F1562" s="52">
        <v>195</v>
      </c>
      <c r="G1562" s="52">
        <v>67</v>
      </c>
    </row>
    <row r="1563" spans="1:7">
      <c r="A1563" s="52">
        <v>195803</v>
      </c>
      <c r="B1563" s="52">
        <v>56</v>
      </c>
      <c r="C1563" s="52">
        <v>188</v>
      </c>
      <c r="D1563" s="52">
        <v>218</v>
      </c>
      <c r="E1563" s="52">
        <v>232</v>
      </c>
      <c r="F1563" s="52">
        <v>195</v>
      </c>
      <c r="G1563" s="52">
        <v>67</v>
      </c>
    </row>
    <row r="1564" spans="1:7">
      <c r="A1564" s="52">
        <v>195804</v>
      </c>
      <c r="B1564" s="52">
        <v>56</v>
      </c>
      <c r="C1564" s="52">
        <v>188</v>
      </c>
      <c r="D1564" s="52">
        <v>218</v>
      </c>
      <c r="E1564" s="52">
        <v>232</v>
      </c>
      <c r="F1564" s="52">
        <v>195</v>
      </c>
      <c r="G1564" s="52">
        <v>67</v>
      </c>
    </row>
    <row r="1565" spans="1:7">
      <c r="A1565" s="52">
        <v>195805</v>
      </c>
      <c r="B1565" s="52">
        <v>56</v>
      </c>
      <c r="C1565" s="52">
        <v>188</v>
      </c>
      <c r="D1565" s="52">
        <v>217</v>
      </c>
      <c r="E1565" s="52">
        <v>232</v>
      </c>
      <c r="F1565" s="52">
        <v>194</v>
      </c>
      <c r="G1565" s="52">
        <v>67</v>
      </c>
    </row>
    <row r="1566" spans="1:7">
      <c r="A1566" s="52">
        <v>195806</v>
      </c>
      <c r="B1566" s="52">
        <v>56</v>
      </c>
      <c r="C1566" s="52">
        <v>188</v>
      </c>
      <c r="D1566" s="52">
        <v>216</v>
      </c>
      <c r="E1566" s="52">
        <v>231</v>
      </c>
      <c r="F1566" s="52">
        <v>194</v>
      </c>
      <c r="G1566" s="52">
        <v>67</v>
      </c>
    </row>
    <row r="1567" spans="1:7">
      <c r="A1567" s="52">
        <v>195807</v>
      </c>
      <c r="B1567" s="52">
        <v>53</v>
      </c>
      <c r="C1567" s="52">
        <v>208</v>
      </c>
      <c r="D1567" s="52">
        <v>226</v>
      </c>
      <c r="E1567" s="52">
        <v>244</v>
      </c>
      <c r="F1567" s="52">
        <v>187</v>
      </c>
      <c r="G1567" s="52">
        <v>71</v>
      </c>
    </row>
    <row r="1568" spans="1:7">
      <c r="A1568" s="52">
        <v>195808</v>
      </c>
      <c r="B1568" s="52">
        <v>53</v>
      </c>
      <c r="C1568" s="52">
        <v>208</v>
      </c>
      <c r="D1568" s="52">
        <v>226</v>
      </c>
      <c r="E1568" s="52">
        <v>244</v>
      </c>
      <c r="F1568" s="52">
        <v>186</v>
      </c>
      <c r="G1568" s="52">
        <v>71</v>
      </c>
    </row>
    <row r="1569" spans="1:7">
      <c r="A1569" s="52">
        <v>195809</v>
      </c>
      <c r="B1569" s="52">
        <v>53</v>
      </c>
      <c r="C1569" s="52">
        <v>208</v>
      </c>
      <c r="D1569" s="52">
        <v>224</v>
      </c>
      <c r="E1569" s="52">
        <v>243</v>
      </c>
      <c r="F1569" s="52">
        <v>186</v>
      </c>
      <c r="G1569" s="52">
        <v>71</v>
      </c>
    </row>
    <row r="1570" spans="1:7">
      <c r="A1570" s="52">
        <v>195810</v>
      </c>
      <c r="B1570" s="52">
        <v>52</v>
      </c>
      <c r="C1570" s="52">
        <v>207</v>
      </c>
      <c r="D1570" s="52">
        <v>224</v>
      </c>
      <c r="E1570" s="52">
        <v>242</v>
      </c>
      <c r="F1570" s="52">
        <v>186</v>
      </c>
      <c r="G1570" s="52">
        <v>71</v>
      </c>
    </row>
    <row r="1571" spans="1:7">
      <c r="A1571" s="52">
        <v>195811</v>
      </c>
      <c r="B1571" s="52">
        <v>52</v>
      </c>
      <c r="C1571" s="52">
        <v>207</v>
      </c>
      <c r="D1571" s="52">
        <v>224</v>
      </c>
      <c r="E1571" s="52">
        <v>242</v>
      </c>
      <c r="F1571" s="52">
        <v>186</v>
      </c>
      <c r="G1571" s="52">
        <v>71</v>
      </c>
    </row>
    <row r="1572" spans="1:7">
      <c r="A1572" s="52">
        <v>195812</v>
      </c>
      <c r="B1572" s="52">
        <v>51</v>
      </c>
      <c r="C1572" s="52">
        <v>207</v>
      </c>
      <c r="D1572" s="52">
        <v>223</v>
      </c>
      <c r="E1572" s="52">
        <v>242</v>
      </c>
      <c r="F1572" s="52">
        <v>186</v>
      </c>
      <c r="G1572" s="52">
        <v>71</v>
      </c>
    </row>
    <row r="1573" spans="1:7">
      <c r="A1573" s="52">
        <v>195901</v>
      </c>
      <c r="B1573" s="52">
        <v>51</v>
      </c>
      <c r="C1573" s="52">
        <v>207</v>
      </c>
      <c r="D1573" s="52">
        <v>223</v>
      </c>
      <c r="E1573" s="52">
        <v>242</v>
      </c>
      <c r="F1573" s="52">
        <v>186</v>
      </c>
      <c r="G1573" s="52">
        <v>71</v>
      </c>
    </row>
    <row r="1574" spans="1:7">
      <c r="A1574" s="52">
        <v>195902</v>
      </c>
      <c r="B1574" s="52">
        <v>51</v>
      </c>
      <c r="C1574" s="52">
        <v>207</v>
      </c>
      <c r="D1574" s="52">
        <v>221</v>
      </c>
      <c r="E1574" s="52">
        <v>242</v>
      </c>
      <c r="F1574" s="52">
        <v>186</v>
      </c>
      <c r="G1574" s="52">
        <v>71</v>
      </c>
    </row>
    <row r="1575" spans="1:7">
      <c r="A1575" s="52">
        <v>195903</v>
      </c>
      <c r="B1575" s="52">
        <v>51</v>
      </c>
      <c r="C1575" s="52">
        <v>204</v>
      </c>
      <c r="D1575" s="52">
        <v>220</v>
      </c>
      <c r="E1575" s="52">
        <v>242</v>
      </c>
      <c r="F1575" s="52">
        <v>185</v>
      </c>
      <c r="G1575" s="52">
        <v>71</v>
      </c>
    </row>
    <row r="1576" spans="1:7">
      <c r="A1576" s="52">
        <v>195904</v>
      </c>
      <c r="B1576" s="52">
        <v>51</v>
      </c>
      <c r="C1576" s="52">
        <v>202</v>
      </c>
      <c r="D1576" s="52">
        <v>219</v>
      </c>
      <c r="E1576" s="52">
        <v>242</v>
      </c>
      <c r="F1576" s="52">
        <v>185</v>
      </c>
      <c r="G1576" s="52">
        <v>71</v>
      </c>
    </row>
    <row r="1577" spans="1:7">
      <c r="A1577" s="52">
        <v>195905</v>
      </c>
      <c r="B1577" s="52">
        <v>51</v>
      </c>
      <c r="C1577" s="52">
        <v>202</v>
      </c>
      <c r="D1577" s="52">
        <v>219</v>
      </c>
      <c r="E1577" s="52">
        <v>242</v>
      </c>
      <c r="F1577" s="52">
        <v>185</v>
      </c>
      <c r="G1577" s="52">
        <v>71</v>
      </c>
    </row>
    <row r="1578" spans="1:7">
      <c r="A1578" s="52">
        <v>195906</v>
      </c>
      <c r="B1578" s="52">
        <v>51</v>
      </c>
      <c r="C1578" s="52">
        <v>202</v>
      </c>
      <c r="D1578" s="52">
        <v>219</v>
      </c>
      <c r="E1578" s="52">
        <v>242</v>
      </c>
      <c r="F1578" s="52">
        <v>185</v>
      </c>
      <c r="G1578" s="52">
        <v>71</v>
      </c>
    </row>
    <row r="1579" spans="1:7">
      <c r="A1579" s="52">
        <v>195907</v>
      </c>
      <c r="B1579" s="52">
        <v>66</v>
      </c>
      <c r="C1579" s="52">
        <v>196</v>
      </c>
      <c r="D1579" s="52">
        <v>225</v>
      </c>
      <c r="E1579" s="52">
        <v>231</v>
      </c>
      <c r="F1579" s="52">
        <v>201</v>
      </c>
      <c r="G1579" s="52">
        <v>71</v>
      </c>
    </row>
    <row r="1580" spans="1:7">
      <c r="A1580" s="52">
        <v>195908</v>
      </c>
      <c r="B1580" s="52">
        <v>65</v>
      </c>
      <c r="C1580" s="52">
        <v>196</v>
      </c>
      <c r="D1580" s="52">
        <v>225</v>
      </c>
      <c r="E1580" s="52">
        <v>231</v>
      </c>
      <c r="F1580" s="52">
        <v>201</v>
      </c>
      <c r="G1580" s="52">
        <v>71</v>
      </c>
    </row>
    <row r="1581" spans="1:7">
      <c r="A1581" s="52">
        <v>195909</v>
      </c>
      <c r="B1581" s="52">
        <v>65</v>
      </c>
      <c r="C1581" s="52">
        <v>196</v>
      </c>
      <c r="D1581" s="52">
        <v>225</v>
      </c>
      <c r="E1581" s="52">
        <v>231</v>
      </c>
      <c r="F1581" s="52">
        <v>201</v>
      </c>
      <c r="G1581" s="52">
        <v>71</v>
      </c>
    </row>
    <row r="1582" spans="1:7">
      <c r="A1582" s="52">
        <v>195910</v>
      </c>
      <c r="B1582" s="52">
        <v>65</v>
      </c>
      <c r="C1582" s="52">
        <v>195</v>
      </c>
      <c r="D1582" s="52">
        <v>224</v>
      </c>
      <c r="E1582" s="52">
        <v>231</v>
      </c>
      <c r="F1582" s="52">
        <v>201</v>
      </c>
      <c r="G1582" s="52">
        <v>71</v>
      </c>
    </row>
    <row r="1583" spans="1:7">
      <c r="A1583" s="52">
        <v>195911</v>
      </c>
      <c r="B1583" s="52">
        <v>65</v>
      </c>
      <c r="C1583" s="52">
        <v>195</v>
      </c>
      <c r="D1583" s="52">
        <v>224</v>
      </c>
      <c r="E1583" s="52">
        <v>230</v>
      </c>
      <c r="F1583" s="52">
        <v>201</v>
      </c>
      <c r="G1583" s="52">
        <v>71</v>
      </c>
    </row>
    <row r="1584" spans="1:7">
      <c r="A1584" s="52">
        <v>195912</v>
      </c>
      <c r="B1584" s="52">
        <v>65</v>
      </c>
      <c r="C1584" s="52">
        <v>194</v>
      </c>
      <c r="D1584" s="52">
        <v>224</v>
      </c>
      <c r="E1584" s="52">
        <v>230</v>
      </c>
      <c r="F1584" s="52">
        <v>200</v>
      </c>
      <c r="G1584" s="52">
        <v>71</v>
      </c>
    </row>
    <row r="1585" spans="1:7">
      <c r="A1585" s="52">
        <v>196001</v>
      </c>
      <c r="B1585" s="52">
        <v>64</v>
      </c>
      <c r="C1585" s="52">
        <v>194</v>
      </c>
      <c r="D1585" s="52">
        <v>224</v>
      </c>
      <c r="E1585" s="52">
        <v>230</v>
      </c>
      <c r="F1585" s="52">
        <v>200</v>
      </c>
      <c r="G1585" s="52">
        <v>71</v>
      </c>
    </row>
    <row r="1586" spans="1:7">
      <c r="A1586" s="52">
        <v>196002</v>
      </c>
      <c r="B1586" s="52">
        <v>64</v>
      </c>
      <c r="C1586" s="52">
        <v>194</v>
      </c>
      <c r="D1586" s="52">
        <v>223</v>
      </c>
      <c r="E1586" s="52">
        <v>230</v>
      </c>
      <c r="F1586" s="52">
        <v>200</v>
      </c>
      <c r="G1586" s="52">
        <v>71</v>
      </c>
    </row>
    <row r="1587" spans="1:7">
      <c r="A1587" s="52">
        <v>196003</v>
      </c>
      <c r="B1587" s="52">
        <v>64</v>
      </c>
      <c r="C1587" s="52">
        <v>193</v>
      </c>
      <c r="D1587" s="52">
        <v>223</v>
      </c>
      <c r="E1587" s="52">
        <v>230</v>
      </c>
      <c r="F1587" s="52">
        <v>200</v>
      </c>
      <c r="G1587" s="52">
        <v>71</v>
      </c>
    </row>
    <row r="1588" spans="1:7">
      <c r="A1588" s="52">
        <v>196004</v>
      </c>
      <c r="B1588" s="52">
        <v>64</v>
      </c>
      <c r="C1588" s="52">
        <v>191</v>
      </c>
      <c r="D1588" s="52">
        <v>222</v>
      </c>
      <c r="E1588" s="52">
        <v>230</v>
      </c>
      <c r="F1588" s="52">
        <v>200</v>
      </c>
      <c r="G1588" s="52">
        <v>71</v>
      </c>
    </row>
    <row r="1589" spans="1:7">
      <c r="A1589" s="52">
        <v>196005</v>
      </c>
      <c r="B1589" s="52">
        <v>64</v>
      </c>
      <c r="C1589" s="52">
        <v>188</v>
      </c>
      <c r="D1589" s="52">
        <v>222</v>
      </c>
      <c r="E1589" s="52">
        <v>230</v>
      </c>
      <c r="F1589" s="52">
        <v>200</v>
      </c>
      <c r="G1589" s="52">
        <v>71</v>
      </c>
    </row>
    <row r="1590" spans="1:7">
      <c r="A1590" s="52">
        <v>196006</v>
      </c>
      <c r="B1590" s="52">
        <v>64</v>
      </c>
      <c r="C1590" s="52">
        <v>188</v>
      </c>
      <c r="D1590" s="52">
        <v>222</v>
      </c>
      <c r="E1590" s="52">
        <v>230</v>
      </c>
      <c r="F1590" s="52">
        <v>200</v>
      </c>
      <c r="G1590" s="52">
        <v>71</v>
      </c>
    </row>
    <row r="1591" spans="1:7">
      <c r="A1591" s="52">
        <v>196007</v>
      </c>
      <c r="B1591" s="52">
        <v>78</v>
      </c>
      <c r="C1591" s="52">
        <v>182</v>
      </c>
      <c r="D1591" s="52">
        <v>230</v>
      </c>
      <c r="E1591" s="52">
        <v>225</v>
      </c>
      <c r="F1591" s="52">
        <v>222</v>
      </c>
      <c r="G1591" s="52">
        <v>70</v>
      </c>
    </row>
    <row r="1592" spans="1:7">
      <c r="A1592" s="52">
        <v>196008</v>
      </c>
      <c r="B1592" s="52">
        <v>78</v>
      </c>
      <c r="C1592" s="52">
        <v>182</v>
      </c>
      <c r="D1592" s="52">
        <v>229</v>
      </c>
      <c r="E1592" s="52">
        <v>225</v>
      </c>
      <c r="F1592" s="52">
        <v>222</v>
      </c>
      <c r="G1592" s="52">
        <v>70</v>
      </c>
    </row>
    <row r="1593" spans="1:7">
      <c r="A1593" s="52">
        <v>196009</v>
      </c>
      <c r="B1593" s="52">
        <v>78</v>
      </c>
      <c r="C1593" s="52">
        <v>181</v>
      </c>
      <c r="D1593" s="52">
        <v>229</v>
      </c>
      <c r="E1593" s="52">
        <v>225</v>
      </c>
      <c r="F1593" s="52">
        <v>222</v>
      </c>
      <c r="G1593" s="52">
        <v>70</v>
      </c>
    </row>
    <row r="1594" spans="1:7">
      <c r="A1594" s="52">
        <v>196010</v>
      </c>
      <c r="B1594" s="52">
        <v>78</v>
      </c>
      <c r="C1594" s="52">
        <v>181</v>
      </c>
      <c r="D1594" s="52">
        <v>226</v>
      </c>
      <c r="E1594" s="52">
        <v>225</v>
      </c>
      <c r="F1594" s="52">
        <v>222</v>
      </c>
      <c r="G1594" s="52">
        <v>70</v>
      </c>
    </row>
    <row r="1595" spans="1:7">
      <c r="A1595" s="52">
        <v>196011</v>
      </c>
      <c r="B1595" s="52">
        <v>78</v>
      </c>
      <c r="C1595" s="52">
        <v>180</v>
      </c>
      <c r="D1595" s="52">
        <v>225</v>
      </c>
      <c r="E1595" s="52">
        <v>225</v>
      </c>
      <c r="F1595" s="52">
        <v>222</v>
      </c>
      <c r="G1595" s="52">
        <v>70</v>
      </c>
    </row>
    <row r="1596" spans="1:7">
      <c r="A1596" s="52">
        <v>196012</v>
      </c>
      <c r="B1596" s="52">
        <v>78</v>
      </c>
      <c r="C1596" s="52">
        <v>180</v>
      </c>
      <c r="D1596" s="52">
        <v>224</v>
      </c>
      <c r="E1596" s="52">
        <v>225</v>
      </c>
      <c r="F1596" s="52">
        <v>222</v>
      </c>
      <c r="G1596" s="52">
        <v>70</v>
      </c>
    </row>
    <row r="1597" spans="1:7">
      <c r="A1597" s="52">
        <v>196101</v>
      </c>
      <c r="B1597" s="52">
        <v>76</v>
      </c>
      <c r="C1597" s="52">
        <v>180</v>
      </c>
      <c r="D1597" s="52">
        <v>222</v>
      </c>
      <c r="E1597" s="52">
        <v>225</v>
      </c>
      <c r="F1597" s="52">
        <v>222</v>
      </c>
      <c r="G1597" s="52">
        <v>70</v>
      </c>
    </row>
    <row r="1598" spans="1:7">
      <c r="A1598" s="52">
        <v>196102</v>
      </c>
      <c r="B1598" s="52">
        <v>76</v>
      </c>
      <c r="C1598" s="52">
        <v>180</v>
      </c>
      <c r="D1598" s="52">
        <v>218</v>
      </c>
      <c r="E1598" s="52">
        <v>225</v>
      </c>
      <c r="F1598" s="52">
        <v>222</v>
      </c>
      <c r="G1598" s="52">
        <v>70</v>
      </c>
    </row>
    <row r="1599" spans="1:7">
      <c r="A1599" s="52">
        <v>196103</v>
      </c>
      <c r="B1599" s="52">
        <v>76</v>
      </c>
      <c r="C1599" s="52">
        <v>180</v>
      </c>
      <c r="D1599" s="52">
        <v>217</v>
      </c>
      <c r="E1599" s="52">
        <v>225</v>
      </c>
      <c r="F1599" s="52">
        <v>222</v>
      </c>
      <c r="G1599" s="52">
        <v>70</v>
      </c>
    </row>
    <row r="1600" spans="1:7">
      <c r="A1600" s="52">
        <v>196104</v>
      </c>
      <c r="B1600" s="52">
        <v>76</v>
      </c>
      <c r="C1600" s="52">
        <v>180</v>
      </c>
      <c r="D1600" s="52">
        <v>216</v>
      </c>
      <c r="E1600" s="52">
        <v>225</v>
      </c>
      <c r="F1600" s="52">
        <v>221</v>
      </c>
      <c r="G1600" s="52">
        <v>70</v>
      </c>
    </row>
    <row r="1601" spans="1:7">
      <c r="A1601" s="52">
        <v>196105</v>
      </c>
      <c r="B1601" s="52">
        <v>76</v>
      </c>
      <c r="C1601" s="52">
        <v>180</v>
      </c>
      <c r="D1601" s="52">
        <v>216</v>
      </c>
      <c r="E1601" s="52">
        <v>225</v>
      </c>
      <c r="F1601" s="52">
        <v>221</v>
      </c>
      <c r="G1601" s="52">
        <v>70</v>
      </c>
    </row>
    <row r="1602" spans="1:7">
      <c r="A1602" s="52">
        <v>196106</v>
      </c>
      <c r="B1602" s="52">
        <v>76</v>
      </c>
      <c r="C1602" s="52">
        <v>179</v>
      </c>
      <c r="D1602" s="52">
        <v>215</v>
      </c>
      <c r="E1602" s="52">
        <v>225</v>
      </c>
      <c r="F1602" s="52">
        <v>221</v>
      </c>
      <c r="G1602" s="52">
        <v>70</v>
      </c>
    </row>
    <row r="1603" spans="1:7">
      <c r="A1603" s="52">
        <v>196107</v>
      </c>
      <c r="B1603" s="52">
        <v>71</v>
      </c>
      <c r="C1603" s="52">
        <v>202</v>
      </c>
      <c r="D1603" s="52">
        <v>231</v>
      </c>
      <c r="E1603" s="52">
        <v>239</v>
      </c>
      <c r="F1603" s="52">
        <v>209</v>
      </c>
      <c r="G1603" s="52">
        <v>77</v>
      </c>
    </row>
    <row r="1604" spans="1:7">
      <c r="A1604" s="52">
        <v>196108</v>
      </c>
      <c r="B1604" s="52">
        <v>70</v>
      </c>
      <c r="C1604" s="52">
        <v>200</v>
      </c>
      <c r="D1604" s="52">
        <v>230</v>
      </c>
      <c r="E1604" s="52">
        <v>239</v>
      </c>
      <c r="F1604" s="52">
        <v>209</v>
      </c>
      <c r="G1604" s="52">
        <v>77</v>
      </c>
    </row>
    <row r="1605" spans="1:7">
      <c r="A1605" s="52">
        <v>196109</v>
      </c>
      <c r="B1605" s="52">
        <v>70</v>
      </c>
      <c r="C1605" s="52">
        <v>200</v>
      </c>
      <c r="D1605" s="52">
        <v>230</v>
      </c>
      <c r="E1605" s="52">
        <v>239</v>
      </c>
      <c r="F1605" s="52">
        <v>208</v>
      </c>
      <c r="G1605" s="52">
        <v>77</v>
      </c>
    </row>
    <row r="1606" spans="1:7">
      <c r="A1606" s="52">
        <v>196110</v>
      </c>
      <c r="B1606" s="52">
        <v>70</v>
      </c>
      <c r="C1606" s="52">
        <v>200</v>
      </c>
      <c r="D1606" s="52">
        <v>229</v>
      </c>
      <c r="E1606" s="52">
        <v>239</v>
      </c>
      <c r="F1606" s="52">
        <v>207</v>
      </c>
      <c r="G1606" s="52">
        <v>77</v>
      </c>
    </row>
    <row r="1607" spans="1:7">
      <c r="A1607" s="52">
        <v>196111</v>
      </c>
      <c r="B1607" s="52">
        <v>70</v>
      </c>
      <c r="C1607" s="52">
        <v>198</v>
      </c>
      <c r="D1607" s="52">
        <v>229</v>
      </c>
      <c r="E1607" s="52">
        <v>239</v>
      </c>
      <c r="F1607" s="52">
        <v>207</v>
      </c>
      <c r="G1607" s="52">
        <v>77</v>
      </c>
    </row>
    <row r="1608" spans="1:7">
      <c r="A1608" s="52">
        <v>196112</v>
      </c>
      <c r="B1608" s="52">
        <v>70</v>
      </c>
      <c r="C1608" s="52">
        <v>198</v>
      </c>
      <c r="D1608" s="52">
        <v>228</v>
      </c>
      <c r="E1608" s="52">
        <v>238</v>
      </c>
      <c r="F1608" s="52">
        <v>207</v>
      </c>
      <c r="G1608" s="52">
        <v>76</v>
      </c>
    </row>
    <row r="1609" spans="1:7">
      <c r="A1609" s="52">
        <v>196201</v>
      </c>
      <c r="B1609" s="52">
        <v>70</v>
      </c>
      <c r="C1609" s="52">
        <v>198</v>
      </c>
      <c r="D1609" s="52">
        <v>227</v>
      </c>
      <c r="E1609" s="52">
        <v>238</v>
      </c>
      <c r="F1609" s="52">
        <v>207</v>
      </c>
      <c r="G1609" s="52">
        <v>76</v>
      </c>
    </row>
    <row r="1610" spans="1:7">
      <c r="A1610" s="52">
        <v>196202</v>
      </c>
      <c r="B1610" s="52">
        <v>70</v>
      </c>
      <c r="C1610" s="52">
        <v>198</v>
      </c>
      <c r="D1610" s="52">
        <v>226</v>
      </c>
      <c r="E1610" s="52">
        <v>237</v>
      </c>
      <c r="F1610" s="52">
        <v>206</v>
      </c>
      <c r="G1610" s="52">
        <v>76</v>
      </c>
    </row>
    <row r="1611" spans="1:7">
      <c r="A1611" s="52">
        <v>196203</v>
      </c>
      <c r="B1611" s="52">
        <v>70</v>
      </c>
      <c r="C1611" s="52">
        <v>198</v>
      </c>
      <c r="D1611" s="52">
        <v>226</v>
      </c>
      <c r="E1611" s="52">
        <v>237</v>
      </c>
      <c r="F1611" s="52">
        <v>206</v>
      </c>
      <c r="G1611" s="52">
        <v>76</v>
      </c>
    </row>
    <row r="1612" spans="1:7">
      <c r="A1612" s="52">
        <v>196204</v>
      </c>
      <c r="B1612" s="52">
        <v>68</v>
      </c>
      <c r="C1612" s="52">
        <v>197</v>
      </c>
      <c r="D1612" s="52">
        <v>225</v>
      </c>
      <c r="E1612" s="52">
        <v>236</v>
      </c>
      <c r="F1612" s="52">
        <v>206</v>
      </c>
      <c r="G1612" s="52">
        <v>76</v>
      </c>
    </row>
    <row r="1613" spans="1:7">
      <c r="A1613" s="52">
        <v>196205</v>
      </c>
      <c r="B1613" s="52">
        <v>68</v>
      </c>
      <c r="C1613" s="52">
        <v>196</v>
      </c>
      <c r="D1613" s="52">
        <v>224</v>
      </c>
      <c r="E1613" s="52">
        <v>236</v>
      </c>
      <c r="F1613" s="52">
        <v>206</v>
      </c>
      <c r="G1613" s="52">
        <v>76</v>
      </c>
    </row>
    <row r="1614" spans="1:7">
      <c r="A1614" s="52">
        <v>196206</v>
      </c>
      <c r="B1614" s="52">
        <v>66</v>
      </c>
      <c r="C1614" s="52">
        <v>195</v>
      </c>
      <c r="D1614" s="52">
        <v>224</v>
      </c>
      <c r="E1614" s="52">
        <v>236</v>
      </c>
      <c r="F1614" s="52">
        <v>206</v>
      </c>
      <c r="G1614" s="52">
        <v>76</v>
      </c>
    </row>
    <row r="1615" spans="1:7">
      <c r="A1615" s="52">
        <v>196207</v>
      </c>
      <c r="B1615" s="52">
        <v>87</v>
      </c>
      <c r="C1615" s="52">
        <v>198</v>
      </c>
      <c r="D1615" s="52">
        <v>235</v>
      </c>
      <c r="E1615" s="52">
        <v>229</v>
      </c>
      <c r="F1615" s="52">
        <v>224</v>
      </c>
      <c r="G1615" s="52">
        <v>80</v>
      </c>
    </row>
    <row r="1616" spans="1:7">
      <c r="A1616" s="52">
        <v>196208</v>
      </c>
      <c r="B1616" s="52">
        <v>87</v>
      </c>
      <c r="C1616" s="52">
        <v>198</v>
      </c>
      <c r="D1616" s="52">
        <v>235</v>
      </c>
      <c r="E1616" s="52">
        <v>229</v>
      </c>
      <c r="F1616" s="52">
        <v>224</v>
      </c>
      <c r="G1616" s="52">
        <v>80</v>
      </c>
    </row>
    <row r="1617" spans="1:7">
      <c r="A1617" s="52">
        <v>196209</v>
      </c>
      <c r="B1617" s="52">
        <v>87</v>
      </c>
      <c r="C1617" s="52">
        <v>197</v>
      </c>
      <c r="D1617" s="52">
        <v>235</v>
      </c>
      <c r="E1617" s="52">
        <v>229</v>
      </c>
      <c r="F1617" s="52">
        <v>224</v>
      </c>
      <c r="G1617" s="52">
        <v>80</v>
      </c>
    </row>
    <row r="1618" spans="1:7">
      <c r="A1618" s="52">
        <v>196210</v>
      </c>
      <c r="B1618" s="52">
        <v>87</v>
      </c>
      <c r="C1618" s="52">
        <v>197</v>
      </c>
      <c r="D1618" s="52">
        <v>235</v>
      </c>
      <c r="E1618" s="52">
        <v>228</v>
      </c>
      <c r="F1618" s="52">
        <v>224</v>
      </c>
      <c r="G1618" s="52">
        <v>80</v>
      </c>
    </row>
    <row r="1619" spans="1:7">
      <c r="A1619" s="52">
        <v>196211</v>
      </c>
      <c r="B1619" s="52">
        <v>87</v>
      </c>
      <c r="C1619" s="52">
        <v>195</v>
      </c>
      <c r="D1619" s="52">
        <v>235</v>
      </c>
      <c r="E1619" s="52">
        <v>228</v>
      </c>
      <c r="F1619" s="52">
        <v>224</v>
      </c>
      <c r="G1619" s="52">
        <v>80</v>
      </c>
    </row>
    <row r="1620" spans="1:7">
      <c r="A1620" s="52">
        <v>196212</v>
      </c>
      <c r="B1620" s="52">
        <v>87</v>
      </c>
      <c r="C1620" s="52">
        <v>194</v>
      </c>
      <c r="D1620" s="52">
        <v>235</v>
      </c>
      <c r="E1620" s="52">
        <v>228</v>
      </c>
      <c r="F1620" s="52">
        <v>224</v>
      </c>
      <c r="G1620" s="52">
        <v>80</v>
      </c>
    </row>
    <row r="1621" spans="1:7">
      <c r="A1621" s="52">
        <v>196301</v>
      </c>
      <c r="B1621" s="52">
        <v>87</v>
      </c>
      <c r="C1621" s="52">
        <v>194</v>
      </c>
      <c r="D1621" s="52">
        <v>235</v>
      </c>
      <c r="E1621" s="52">
        <v>228</v>
      </c>
      <c r="F1621" s="52">
        <v>224</v>
      </c>
      <c r="G1621" s="52">
        <v>80</v>
      </c>
    </row>
    <row r="1622" spans="1:7">
      <c r="A1622" s="52">
        <v>196302</v>
      </c>
      <c r="B1622" s="52">
        <v>87</v>
      </c>
      <c r="C1622" s="52">
        <v>194</v>
      </c>
      <c r="D1622" s="52">
        <v>234</v>
      </c>
      <c r="E1622" s="52">
        <v>228</v>
      </c>
      <c r="F1622" s="52">
        <v>224</v>
      </c>
      <c r="G1622" s="52">
        <v>80</v>
      </c>
    </row>
    <row r="1623" spans="1:7">
      <c r="A1623" s="52">
        <v>196303</v>
      </c>
      <c r="B1623" s="52">
        <v>87</v>
      </c>
      <c r="C1623" s="52">
        <v>194</v>
      </c>
      <c r="D1623" s="52">
        <v>233</v>
      </c>
      <c r="E1623" s="52">
        <v>228</v>
      </c>
      <c r="F1623" s="52">
        <v>224</v>
      </c>
      <c r="G1623" s="52">
        <v>80</v>
      </c>
    </row>
    <row r="1624" spans="1:7">
      <c r="A1624" s="52">
        <v>196304</v>
      </c>
      <c r="B1624" s="52">
        <v>87</v>
      </c>
      <c r="C1624" s="52">
        <v>193</v>
      </c>
      <c r="D1624" s="52">
        <v>232</v>
      </c>
      <c r="E1624" s="52">
        <v>228</v>
      </c>
      <c r="F1624" s="52">
        <v>224</v>
      </c>
      <c r="G1624" s="52">
        <v>80</v>
      </c>
    </row>
    <row r="1625" spans="1:7">
      <c r="A1625" s="52">
        <v>196305</v>
      </c>
      <c r="B1625" s="52">
        <v>87</v>
      </c>
      <c r="C1625" s="52">
        <v>191</v>
      </c>
      <c r="D1625" s="52">
        <v>229</v>
      </c>
      <c r="E1625" s="52">
        <v>228</v>
      </c>
      <c r="F1625" s="52">
        <v>223</v>
      </c>
      <c r="G1625" s="52">
        <v>80</v>
      </c>
    </row>
    <row r="1626" spans="1:7">
      <c r="A1626" s="52">
        <v>196306</v>
      </c>
      <c r="B1626" s="52">
        <v>86</v>
      </c>
      <c r="C1626" s="52">
        <v>191</v>
      </c>
      <c r="D1626" s="52">
        <v>229</v>
      </c>
      <c r="E1626" s="52">
        <v>227</v>
      </c>
      <c r="F1626" s="52">
        <v>223</v>
      </c>
      <c r="G1626" s="52">
        <v>80</v>
      </c>
    </row>
    <row r="1627" spans="1:7">
      <c r="A1627" s="52">
        <v>196307</v>
      </c>
      <c r="B1627" s="52">
        <v>211</v>
      </c>
      <c r="C1627" s="52">
        <v>351</v>
      </c>
      <c r="D1627" s="52">
        <v>354</v>
      </c>
      <c r="E1627" s="52">
        <v>261</v>
      </c>
      <c r="F1627" s="52">
        <v>224</v>
      </c>
      <c r="G1627" s="52">
        <v>83</v>
      </c>
    </row>
    <row r="1628" spans="1:7">
      <c r="A1628" s="52">
        <v>196308</v>
      </c>
      <c r="B1628" s="52">
        <v>211</v>
      </c>
      <c r="C1628" s="52">
        <v>351</v>
      </c>
      <c r="D1628" s="52">
        <v>353</v>
      </c>
      <c r="E1628" s="52">
        <v>261</v>
      </c>
      <c r="F1628" s="52">
        <v>224</v>
      </c>
      <c r="G1628" s="52">
        <v>83</v>
      </c>
    </row>
    <row r="1629" spans="1:7">
      <c r="A1629" s="52">
        <v>196309</v>
      </c>
      <c r="B1629" s="52">
        <v>211</v>
      </c>
      <c r="C1629" s="52">
        <v>350</v>
      </c>
      <c r="D1629" s="52">
        <v>351</v>
      </c>
      <c r="E1629" s="52">
        <v>261</v>
      </c>
      <c r="F1629" s="52">
        <v>224</v>
      </c>
      <c r="G1629" s="52">
        <v>83</v>
      </c>
    </row>
    <row r="1630" spans="1:7">
      <c r="A1630" s="52">
        <v>196310</v>
      </c>
      <c r="B1630" s="52">
        <v>211</v>
      </c>
      <c r="C1630" s="52">
        <v>349</v>
      </c>
      <c r="D1630" s="52">
        <v>349</v>
      </c>
      <c r="E1630" s="52">
        <v>260</v>
      </c>
      <c r="F1630" s="52">
        <v>223</v>
      </c>
      <c r="G1630" s="52">
        <v>83</v>
      </c>
    </row>
    <row r="1631" spans="1:7">
      <c r="A1631" s="52">
        <v>196311</v>
      </c>
      <c r="B1631" s="52">
        <v>211</v>
      </c>
      <c r="C1631" s="52">
        <v>349</v>
      </c>
      <c r="D1631" s="52">
        <v>348</v>
      </c>
      <c r="E1631" s="52">
        <v>260</v>
      </c>
      <c r="F1631" s="52">
        <v>223</v>
      </c>
      <c r="G1631" s="52">
        <v>83</v>
      </c>
    </row>
    <row r="1632" spans="1:7">
      <c r="A1632" s="52">
        <v>196312</v>
      </c>
      <c r="B1632" s="52">
        <v>211</v>
      </c>
      <c r="C1632" s="52">
        <v>349</v>
      </c>
      <c r="D1632" s="52">
        <v>347</v>
      </c>
      <c r="E1632" s="52">
        <v>260</v>
      </c>
      <c r="F1632" s="52">
        <v>222</v>
      </c>
      <c r="G1632" s="52">
        <v>83</v>
      </c>
    </row>
    <row r="1633" spans="1:7">
      <c r="A1633" s="52">
        <v>196401</v>
      </c>
      <c r="B1633" s="52">
        <v>210</v>
      </c>
      <c r="C1633" s="52">
        <v>347</v>
      </c>
      <c r="D1633" s="52">
        <v>345</v>
      </c>
      <c r="E1633" s="52">
        <v>260</v>
      </c>
      <c r="F1633" s="52">
        <v>222</v>
      </c>
      <c r="G1633" s="52">
        <v>83</v>
      </c>
    </row>
    <row r="1634" spans="1:7">
      <c r="A1634" s="52">
        <v>196402</v>
      </c>
      <c r="B1634" s="52">
        <v>210</v>
      </c>
      <c r="C1634" s="52">
        <v>347</v>
      </c>
      <c r="D1634" s="52">
        <v>345</v>
      </c>
      <c r="E1634" s="52">
        <v>260</v>
      </c>
      <c r="F1634" s="52">
        <v>222</v>
      </c>
      <c r="G1634" s="52">
        <v>83</v>
      </c>
    </row>
    <row r="1635" spans="1:7">
      <c r="A1635" s="52">
        <v>196403</v>
      </c>
      <c r="B1635" s="52">
        <v>210</v>
      </c>
      <c r="C1635" s="52">
        <v>344</v>
      </c>
      <c r="D1635" s="52">
        <v>345</v>
      </c>
      <c r="E1635" s="52">
        <v>260</v>
      </c>
      <c r="F1635" s="52">
        <v>222</v>
      </c>
      <c r="G1635" s="52">
        <v>83</v>
      </c>
    </row>
    <row r="1636" spans="1:7">
      <c r="A1636" s="52">
        <v>196404</v>
      </c>
      <c r="B1636" s="52">
        <v>210</v>
      </c>
      <c r="C1636" s="52">
        <v>344</v>
      </c>
      <c r="D1636" s="52">
        <v>344</v>
      </c>
      <c r="E1636" s="52">
        <v>260</v>
      </c>
      <c r="F1636" s="52">
        <v>222</v>
      </c>
      <c r="G1636" s="52">
        <v>83</v>
      </c>
    </row>
    <row r="1637" spans="1:7">
      <c r="A1637" s="52">
        <v>196405</v>
      </c>
      <c r="B1637" s="52">
        <v>209</v>
      </c>
      <c r="C1637" s="52">
        <v>343</v>
      </c>
      <c r="D1637" s="52">
        <v>343</v>
      </c>
      <c r="E1637" s="52">
        <v>260</v>
      </c>
      <c r="F1637" s="52">
        <v>222</v>
      </c>
      <c r="G1637" s="52">
        <v>83</v>
      </c>
    </row>
    <row r="1638" spans="1:7">
      <c r="A1638" s="52">
        <v>196406</v>
      </c>
      <c r="B1638" s="52">
        <v>209</v>
      </c>
      <c r="C1638" s="52">
        <v>342</v>
      </c>
      <c r="D1638" s="52">
        <v>343</v>
      </c>
      <c r="E1638" s="52">
        <v>260</v>
      </c>
      <c r="F1638" s="52">
        <v>222</v>
      </c>
      <c r="G1638" s="52">
        <v>83</v>
      </c>
    </row>
    <row r="1639" spans="1:7">
      <c r="A1639" s="52">
        <v>196407</v>
      </c>
      <c r="B1639" s="52">
        <v>214</v>
      </c>
      <c r="C1639" s="52">
        <v>324</v>
      </c>
      <c r="D1639" s="52">
        <v>388</v>
      </c>
      <c r="E1639" s="52">
        <v>242</v>
      </c>
      <c r="F1639" s="52">
        <v>245</v>
      </c>
      <c r="G1639" s="52">
        <v>83</v>
      </c>
    </row>
    <row r="1640" spans="1:7">
      <c r="A1640" s="52">
        <v>196408</v>
      </c>
      <c r="B1640" s="52">
        <v>213</v>
      </c>
      <c r="C1640" s="52">
        <v>324</v>
      </c>
      <c r="D1640" s="52">
        <v>388</v>
      </c>
      <c r="E1640" s="52">
        <v>241</v>
      </c>
      <c r="F1640" s="52">
        <v>245</v>
      </c>
      <c r="G1640" s="52">
        <v>82</v>
      </c>
    </row>
    <row r="1641" spans="1:7">
      <c r="A1641" s="52">
        <v>196409</v>
      </c>
      <c r="B1641" s="52">
        <v>213</v>
      </c>
      <c r="C1641" s="52">
        <v>324</v>
      </c>
      <c r="D1641" s="52">
        <v>385</v>
      </c>
      <c r="E1641" s="52">
        <v>241</v>
      </c>
      <c r="F1641" s="52">
        <v>245</v>
      </c>
      <c r="G1641" s="52">
        <v>82</v>
      </c>
    </row>
    <row r="1642" spans="1:7">
      <c r="A1642" s="52">
        <v>196410</v>
      </c>
      <c r="B1642" s="52">
        <v>213</v>
      </c>
      <c r="C1642" s="52">
        <v>322</v>
      </c>
      <c r="D1642" s="52">
        <v>384</v>
      </c>
      <c r="E1642" s="52">
        <v>241</v>
      </c>
      <c r="F1642" s="52">
        <v>244</v>
      </c>
      <c r="G1642" s="52">
        <v>81</v>
      </c>
    </row>
    <row r="1643" spans="1:7">
      <c r="A1643" s="52">
        <v>196411</v>
      </c>
      <c r="B1643" s="52">
        <v>213</v>
      </c>
      <c r="C1643" s="52">
        <v>321</v>
      </c>
      <c r="D1643" s="52">
        <v>384</v>
      </c>
      <c r="E1643" s="52">
        <v>241</v>
      </c>
      <c r="F1643" s="52">
        <v>244</v>
      </c>
      <c r="G1643" s="52">
        <v>81</v>
      </c>
    </row>
    <row r="1644" spans="1:7">
      <c r="A1644" s="52">
        <v>196412</v>
      </c>
      <c r="B1644" s="52">
        <v>213</v>
      </c>
      <c r="C1644" s="52">
        <v>321</v>
      </c>
      <c r="D1644" s="52">
        <v>383</v>
      </c>
      <c r="E1644" s="52">
        <v>241</v>
      </c>
      <c r="F1644" s="52">
        <v>244</v>
      </c>
      <c r="G1644" s="52">
        <v>81</v>
      </c>
    </row>
    <row r="1645" spans="1:7">
      <c r="A1645" s="52">
        <v>196501</v>
      </c>
      <c r="B1645" s="52">
        <v>213</v>
      </c>
      <c r="C1645" s="52">
        <v>320</v>
      </c>
      <c r="D1645" s="52">
        <v>381</v>
      </c>
      <c r="E1645" s="52">
        <v>241</v>
      </c>
      <c r="F1645" s="52">
        <v>244</v>
      </c>
      <c r="G1645" s="52">
        <v>81</v>
      </c>
    </row>
    <row r="1646" spans="1:7">
      <c r="A1646" s="52">
        <v>196502</v>
      </c>
      <c r="B1646" s="52">
        <v>213</v>
      </c>
      <c r="C1646" s="52">
        <v>320</v>
      </c>
      <c r="D1646" s="52">
        <v>378</v>
      </c>
      <c r="E1646" s="52">
        <v>240</v>
      </c>
      <c r="F1646" s="52">
        <v>244</v>
      </c>
      <c r="G1646" s="52">
        <v>81</v>
      </c>
    </row>
    <row r="1647" spans="1:7">
      <c r="A1647" s="52">
        <v>196503</v>
      </c>
      <c r="B1647" s="52">
        <v>213</v>
      </c>
      <c r="C1647" s="52">
        <v>319</v>
      </c>
      <c r="D1647" s="52">
        <v>376</v>
      </c>
      <c r="E1647" s="52">
        <v>240</v>
      </c>
      <c r="F1647" s="52">
        <v>244</v>
      </c>
      <c r="G1647" s="52">
        <v>81</v>
      </c>
    </row>
    <row r="1648" spans="1:7">
      <c r="A1648" s="52">
        <v>196504</v>
      </c>
      <c r="B1648" s="52">
        <v>213</v>
      </c>
      <c r="C1648" s="52">
        <v>319</v>
      </c>
      <c r="D1648" s="52">
        <v>373</v>
      </c>
      <c r="E1648" s="52">
        <v>240</v>
      </c>
      <c r="F1648" s="52">
        <v>243</v>
      </c>
      <c r="G1648" s="52">
        <v>81</v>
      </c>
    </row>
    <row r="1649" spans="1:7">
      <c r="A1649" s="52">
        <v>196505</v>
      </c>
      <c r="B1649" s="52">
        <v>213</v>
      </c>
      <c r="C1649" s="52">
        <v>319</v>
      </c>
      <c r="D1649" s="52">
        <v>373</v>
      </c>
      <c r="E1649" s="52">
        <v>240</v>
      </c>
      <c r="F1649" s="52">
        <v>243</v>
      </c>
      <c r="G1649" s="52">
        <v>81</v>
      </c>
    </row>
    <row r="1650" spans="1:7">
      <c r="A1650" s="52">
        <v>196506</v>
      </c>
      <c r="B1650" s="52">
        <v>212</v>
      </c>
      <c r="C1650" s="52">
        <v>319</v>
      </c>
      <c r="D1650" s="52">
        <v>373</v>
      </c>
      <c r="E1650" s="52">
        <v>240</v>
      </c>
      <c r="F1650" s="52">
        <v>243</v>
      </c>
      <c r="G1650" s="52">
        <v>80</v>
      </c>
    </row>
    <row r="1651" spans="1:7">
      <c r="A1651" s="52">
        <v>196507</v>
      </c>
      <c r="B1651" s="52">
        <v>215</v>
      </c>
      <c r="C1651" s="52">
        <v>346</v>
      </c>
      <c r="D1651" s="52">
        <v>414</v>
      </c>
      <c r="E1651" s="52">
        <v>250</v>
      </c>
      <c r="F1651" s="52">
        <v>257</v>
      </c>
      <c r="G1651" s="52">
        <v>80</v>
      </c>
    </row>
    <row r="1652" spans="1:7">
      <c r="A1652" s="52">
        <v>196508</v>
      </c>
      <c r="B1652" s="52">
        <v>215</v>
      </c>
      <c r="C1652" s="52">
        <v>346</v>
      </c>
      <c r="D1652" s="52">
        <v>414</v>
      </c>
      <c r="E1652" s="52">
        <v>249</v>
      </c>
      <c r="F1652" s="52">
        <v>257</v>
      </c>
      <c r="G1652" s="52">
        <v>80</v>
      </c>
    </row>
    <row r="1653" spans="1:7">
      <c r="A1653" s="52">
        <v>196509</v>
      </c>
      <c r="B1653" s="52">
        <v>215</v>
      </c>
      <c r="C1653" s="52">
        <v>346</v>
      </c>
      <c r="D1653" s="52">
        <v>410</v>
      </c>
      <c r="E1653" s="52">
        <v>249</v>
      </c>
      <c r="F1653" s="52">
        <v>257</v>
      </c>
      <c r="G1653" s="52">
        <v>80</v>
      </c>
    </row>
    <row r="1654" spans="1:7">
      <c r="A1654" s="52">
        <v>196510</v>
      </c>
      <c r="B1654" s="52">
        <v>215</v>
      </c>
      <c r="C1654" s="52">
        <v>345</v>
      </c>
      <c r="D1654" s="52">
        <v>408</v>
      </c>
      <c r="E1654" s="52">
        <v>249</v>
      </c>
      <c r="F1654" s="52">
        <v>256</v>
      </c>
      <c r="G1654" s="52">
        <v>80</v>
      </c>
    </row>
    <row r="1655" spans="1:7">
      <c r="A1655" s="52">
        <v>196511</v>
      </c>
      <c r="B1655" s="52">
        <v>215</v>
      </c>
      <c r="C1655" s="52">
        <v>344</v>
      </c>
      <c r="D1655" s="52">
        <v>408</v>
      </c>
      <c r="E1655" s="52">
        <v>249</v>
      </c>
      <c r="F1655" s="52">
        <v>255</v>
      </c>
      <c r="G1655" s="52">
        <v>80</v>
      </c>
    </row>
    <row r="1656" spans="1:7">
      <c r="A1656" s="52">
        <v>196512</v>
      </c>
      <c r="B1656" s="52">
        <v>215</v>
      </c>
      <c r="C1656" s="52">
        <v>344</v>
      </c>
      <c r="D1656" s="52">
        <v>405</v>
      </c>
      <c r="E1656" s="52">
        <v>249</v>
      </c>
      <c r="F1656" s="52">
        <v>255</v>
      </c>
      <c r="G1656" s="52">
        <v>80</v>
      </c>
    </row>
    <row r="1657" spans="1:7">
      <c r="A1657" s="52">
        <v>196601</v>
      </c>
      <c r="B1657" s="52">
        <v>214</v>
      </c>
      <c r="C1657" s="52">
        <v>344</v>
      </c>
      <c r="D1657" s="52">
        <v>403</v>
      </c>
      <c r="E1657" s="52">
        <v>249</v>
      </c>
      <c r="F1657" s="52">
        <v>253</v>
      </c>
      <c r="G1657" s="52">
        <v>80</v>
      </c>
    </row>
    <row r="1658" spans="1:7">
      <c r="A1658" s="52">
        <v>196602</v>
      </c>
      <c r="B1658" s="52">
        <v>214</v>
      </c>
      <c r="C1658" s="52">
        <v>344</v>
      </c>
      <c r="D1658" s="52">
        <v>402</v>
      </c>
      <c r="E1658" s="52">
        <v>249</v>
      </c>
      <c r="F1658" s="52">
        <v>253</v>
      </c>
      <c r="G1658" s="52">
        <v>79</v>
      </c>
    </row>
    <row r="1659" spans="1:7">
      <c r="A1659" s="52">
        <v>196603</v>
      </c>
      <c r="B1659" s="52">
        <v>214</v>
      </c>
      <c r="C1659" s="52">
        <v>344</v>
      </c>
      <c r="D1659" s="52">
        <v>402</v>
      </c>
      <c r="E1659" s="52">
        <v>249</v>
      </c>
      <c r="F1659" s="52">
        <v>253</v>
      </c>
      <c r="G1659" s="52">
        <v>79</v>
      </c>
    </row>
    <row r="1660" spans="1:7">
      <c r="A1660" s="52">
        <v>196604</v>
      </c>
      <c r="B1660" s="52">
        <v>213</v>
      </c>
      <c r="C1660" s="52">
        <v>343</v>
      </c>
      <c r="D1660" s="52">
        <v>401</v>
      </c>
      <c r="E1660" s="52">
        <v>249</v>
      </c>
      <c r="F1660" s="52">
        <v>253</v>
      </c>
      <c r="G1660" s="52">
        <v>79</v>
      </c>
    </row>
    <row r="1661" spans="1:7">
      <c r="A1661" s="52">
        <v>196605</v>
      </c>
      <c r="B1661" s="52">
        <v>213</v>
      </c>
      <c r="C1661" s="52">
        <v>340</v>
      </c>
      <c r="D1661" s="52">
        <v>400</v>
      </c>
      <c r="E1661" s="52">
        <v>248</v>
      </c>
      <c r="F1661" s="52">
        <v>253</v>
      </c>
      <c r="G1661" s="52">
        <v>79</v>
      </c>
    </row>
    <row r="1662" spans="1:7">
      <c r="A1662" s="52">
        <v>196606</v>
      </c>
      <c r="B1662" s="52">
        <v>213</v>
      </c>
      <c r="C1662" s="52">
        <v>339</v>
      </c>
      <c r="D1662" s="52">
        <v>399</v>
      </c>
      <c r="E1662" s="52">
        <v>248</v>
      </c>
      <c r="F1662" s="52">
        <v>252</v>
      </c>
      <c r="G1662" s="52">
        <v>79</v>
      </c>
    </row>
    <row r="1663" spans="1:7">
      <c r="A1663" s="52">
        <v>196607</v>
      </c>
      <c r="B1663" s="52">
        <v>264</v>
      </c>
      <c r="C1663" s="52">
        <v>378</v>
      </c>
      <c r="D1663" s="52">
        <v>378</v>
      </c>
      <c r="E1663" s="52">
        <v>255</v>
      </c>
      <c r="F1663" s="52">
        <v>243</v>
      </c>
      <c r="G1663" s="52">
        <v>100</v>
      </c>
    </row>
    <row r="1664" spans="1:7">
      <c r="A1664" s="52">
        <v>196608</v>
      </c>
      <c r="B1664" s="52">
        <v>264</v>
      </c>
      <c r="C1664" s="52">
        <v>377</v>
      </c>
      <c r="D1664" s="52">
        <v>378</v>
      </c>
      <c r="E1664" s="52">
        <v>255</v>
      </c>
      <c r="F1664" s="52">
        <v>243</v>
      </c>
      <c r="G1664" s="52">
        <v>100</v>
      </c>
    </row>
    <row r="1665" spans="1:7">
      <c r="A1665" s="52">
        <v>196609</v>
      </c>
      <c r="B1665" s="52">
        <v>264</v>
      </c>
      <c r="C1665" s="52">
        <v>377</v>
      </c>
      <c r="D1665" s="52">
        <v>378</v>
      </c>
      <c r="E1665" s="52">
        <v>255</v>
      </c>
      <c r="F1665" s="52">
        <v>242</v>
      </c>
      <c r="G1665" s="52">
        <v>100</v>
      </c>
    </row>
    <row r="1666" spans="1:7">
      <c r="A1666" s="52">
        <v>196610</v>
      </c>
      <c r="B1666" s="52">
        <v>264</v>
      </c>
      <c r="C1666" s="52">
        <v>377</v>
      </c>
      <c r="D1666" s="52">
        <v>375</v>
      </c>
      <c r="E1666" s="52">
        <v>255</v>
      </c>
      <c r="F1666" s="52">
        <v>241</v>
      </c>
      <c r="G1666" s="52">
        <v>100</v>
      </c>
    </row>
    <row r="1667" spans="1:7">
      <c r="A1667" s="52">
        <v>196611</v>
      </c>
      <c r="B1667" s="52">
        <v>262</v>
      </c>
      <c r="C1667" s="52">
        <v>376</v>
      </c>
      <c r="D1667" s="52">
        <v>373</v>
      </c>
      <c r="E1667" s="52">
        <v>255</v>
      </c>
      <c r="F1667" s="52">
        <v>241</v>
      </c>
      <c r="G1667" s="52">
        <v>100</v>
      </c>
    </row>
    <row r="1668" spans="1:7">
      <c r="A1668" s="52">
        <v>196612</v>
      </c>
      <c r="B1668" s="52">
        <v>262</v>
      </c>
      <c r="C1668" s="52">
        <v>374</v>
      </c>
      <c r="D1668" s="52">
        <v>371</v>
      </c>
      <c r="E1668" s="52">
        <v>255</v>
      </c>
      <c r="F1668" s="52">
        <v>241</v>
      </c>
      <c r="G1668" s="52">
        <v>100</v>
      </c>
    </row>
    <row r="1669" spans="1:7">
      <c r="A1669" s="52">
        <v>196701</v>
      </c>
      <c r="B1669" s="52">
        <v>262</v>
      </c>
      <c r="C1669" s="52">
        <v>373</v>
      </c>
      <c r="D1669" s="52">
        <v>370</v>
      </c>
      <c r="E1669" s="52">
        <v>255</v>
      </c>
      <c r="F1669" s="52">
        <v>241</v>
      </c>
      <c r="G1669" s="52">
        <v>100</v>
      </c>
    </row>
    <row r="1670" spans="1:7">
      <c r="A1670" s="52">
        <v>196702</v>
      </c>
      <c r="B1670" s="52">
        <v>262</v>
      </c>
      <c r="C1670" s="52">
        <v>373</v>
      </c>
      <c r="D1670" s="52">
        <v>370</v>
      </c>
      <c r="E1670" s="52">
        <v>255</v>
      </c>
      <c r="F1670" s="52">
        <v>241</v>
      </c>
      <c r="G1670" s="52">
        <v>100</v>
      </c>
    </row>
    <row r="1671" spans="1:7">
      <c r="A1671" s="52">
        <v>196703</v>
      </c>
      <c r="B1671" s="52">
        <v>262</v>
      </c>
      <c r="C1671" s="52">
        <v>372</v>
      </c>
      <c r="D1671" s="52">
        <v>370</v>
      </c>
      <c r="E1671" s="52">
        <v>255</v>
      </c>
      <c r="F1671" s="52">
        <v>240</v>
      </c>
      <c r="G1671" s="52">
        <v>100</v>
      </c>
    </row>
    <row r="1672" spans="1:7">
      <c r="A1672" s="52">
        <v>196704</v>
      </c>
      <c r="B1672" s="52">
        <v>262</v>
      </c>
      <c r="C1672" s="52">
        <v>371</v>
      </c>
      <c r="D1672" s="52">
        <v>370</v>
      </c>
      <c r="E1672" s="52">
        <v>255</v>
      </c>
      <c r="F1672" s="52">
        <v>239</v>
      </c>
      <c r="G1672" s="52">
        <v>100</v>
      </c>
    </row>
    <row r="1673" spans="1:7">
      <c r="A1673" s="52">
        <v>196705</v>
      </c>
      <c r="B1673" s="52">
        <v>259</v>
      </c>
      <c r="C1673" s="52">
        <v>369</v>
      </c>
      <c r="D1673" s="52">
        <v>369</v>
      </c>
      <c r="E1673" s="52">
        <v>253</v>
      </c>
      <c r="F1673" s="52">
        <v>237</v>
      </c>
      <c r="G1673" s="52">
        <v>100</v>
      </c>
    </row>
    <row r="1674" spans="1:7">
      <c r="A1674" s="52">
        <v>196706</v>
      </c>
      <c r="B1674" s="52">
        <v>259</v>
      </c>
      <c r="C1674" s="52">
        <v>367</v>
      </c>
      <c r="D1674" s="52">
        <v>368</v>
      </c>
      <c r="E1674" s="52">
        <v>253</v>
      </c>
      <c r="F1674" s="52">
        <v>237</v>
      </c>
      <c r="G1674" s="52">
        <v>98</v>
      </c>
    </row>
    <row r="1675" spans="1:7">
      <c r="A1675" s="52">
        <v>196707</v>
      </c>
      <c r="B1675" s="52">
        <v>254</v>
      </c>
      <c r="C1675" s="52">
        <v>370</v>
      </c>
      <c r="D1675" s="52">
        <v>442</v>
      </c>
      <c r="E1675" s="52">
        <v>266</v>
      </c>
      <c r="F1675" s="52">
        <v>247</v>
      </c>
      <c r="G1675" s="52">
        <v>84</v>
      </c>
    </row>
    <row r="1676" spans="1:7">
      <c r="A1676" s="52">
        <v>196708</v>
      </c>
      <c r="B1676" s="52">
        <v>252</v>
      </c>
      <c r="C1676" s="52">
        <v>370</v>
      </c>
      <c r="D1676" s="52">
        <v>441</v>
      </c>
      <c r="E1676" s="52">
        <v>265</v>
      </c>
      <c r="F1676" s="52">
        <v>247</v>
      </c>
      <c r="G1676" s="52">
        <v>84</v>
      </c>
    </row>
    <row r="1677" spans="1:7">
      <c r="A1677" s="52">
        <v>196709</v>
      </c>
      <c r="B1677" s="52">
        <v>251</v>
      </c>
      <c r="C1677" s="52">
        <v>368</v>
      </c>
      <c r="D1677" s="52">
        <v>440</v>
      </c>
      <c r="E1677" s="52">
        <v>265</v>
      </c>
      <c r="F1677" s="52">
        <v>243</v>
      </c>
      <c r="G1677" s="52">
        <v>83</v>
      </c>
    </row>
    <row r="1678" spans="1:7">
      <c r="A1678" s="52">
        <v>196710</v>
      </c>
      <c r="B1678" s="52">
        <v>249</v>
      </c>
      <c r="C1678" s="52">
        <v>367</v>
      </c>
      <c r="D1678" s="52">
        <v>438</v>
      </c>
      <c r="E1678" s="52">
        <v>265</v>
      </c>
      <c r="F1678" s="52">
        <v>241</v>
      </c>
      <c r="G1678" s="52">
        <v>83</v>
      </c>
    </row>
    <row r="1679" spans="1:7">
      <c r="A1679" s="52">
        <v>196711</v>
      </c>
      <c r="B1679" s="52">
        <v>249</v>
      </c>
      <c r="C1679" s="52">
        <v>366</v>
      </c>
      <c r="D1679" s="52">
        <v>438</v>
      </c>
      <c r="E1679" s="52">
        <v>265</v>
      </c>
      <c r="F1679" s="52">
        <v>240</v>
      </c>
      <c r="G1679" s="52">
        <v>82</v>
      </c>
    </row>
    <row r="1680" spans="1:7">
      <c r="A1680" s="52">
        <v>196712</v>
      </c>
      <c r="B1680" s="52">
        <v>248</v>
      </c>
      <c r="C1680" s="52">
        <v>365</v>
      </c>
      <c r="D1680" s="52">
        <v>437</v>
      </c>
      <c r="E1680" s="52">
        <v>265</v>
      </c>
      <c r="F1680" s="52">
        <v>237</v>
      </c>
      <c r="G1680" s="52">
        <v>82</v>
      </c>
    </row>
    <row r="1681" spans="1:7">
      <c r="A1681" s="52">
        <v>196801</v>
      </c>
      <c r="B1681" s="52">
        <v>248</v>
      </c>
      <c r="C1681" s="52">
        <v>361</v>
      </c>
      <c r="D1681" s="52">
        <v>428</v>
      </c>
      <c r="E1681" s="52">
        <v>264</v>
      </c>
      <c r="F1681" s="52">
        <v>237</v>
      </c>
      <c r="G1681" s="52">
        <v>81</v>
      </c>
    </row>
    <row r="1682" spans="1:7">
      <c r="A1682" s="52">
        <v>196802</v>
      </c>
      <c r="B1682" s="52">
        <v>247</v>
      </c>
      <c r="C1682" s="52">
        <v>359</v>
      </c>
      <c r="D1682" s="52">
        <v>427</v>
      </c>
      <c r="E1682" s="52">
        <v>263</v>
      </c>
      <c r="F1682" s="52">
        <v>237</v>
      </c>
      <c r="G1682" s="52">
        <v>80</v>
      </c>
    </row>
    <row r="1683" spans="1:7">
      <c r="A1683" s="52">
        <v>196803</v>
      </c>
      <c r="B1683" s="52">
        <v>246</v>
      </c>
      <c r="C1683" s="52">
        <v>359</v>
      </c>
      <c r="D1683" s="52">
        <v>427</v>
      </c>
      <c r="E1683" s="52">
        <v>263</v>
      </c>
      <c r="F1683" s="52">
        <v>237</v>
      </c>
      <c r="G1683" s="52">
        <v>80</v>
      </c>
    </row>
    <row r="1684" spans="1:7">
      <c r="A1684" s="52">
        <v>196804</v>
      </c>
      <c r="B1684" s="52">
        <v>245</v>
      </c>
      <c r="C1684" s="52">
        <v>359</v>
      </c>
      <c r="D1684" s="52">
        <v>424</v>
      </c>
      <c r="E1684" s="52">
        <v>262</v>
      </c>
      <c r="F1684" s="52">
        <v>234</v>
      </c>
      <c r="G1684" s="52">
        <v>80</v>
      </c>
    </row>
    <row r="1685" spans="1:7">
      <c r="A1685" s="52">
        <v>196805</v>
      </c>
      <c r="B1685" s="52">
        <v>245</v>
      </c>
      <c r="C1685" s="52">
        <v>356</v>
      </c>
      <c r="D1685" s="52">
        <v>421</v>
      </c>
      <c r="E1685" s="52">
        <v>262</v>
      </c>
      <c r="F1685" s="52">
        <v>234</v>
      </c>
      <c r="G1685" s="52">
        <v>80</v>
      </c>
    </row>
    <row r="1686" spans="1:7">
      <c r="A1686" s="52">
        <v>196806</v>
      </c>
      <c r="B1686" s="52">
        <v>245</v>
      </c>
      <c r="C1686" s="52">
        <v>352</v>
      </c>
      <c r="D1686" s="52">
        <v>419</v>
      </c>
      <c r="E1686" s="52">
        <v>261</v>
      </c>
      <c r="F1686" s="52">
        <v>234</v>
      </c>
      <c r="G1686" s="52">
        <v>80</v>
      </c>
    </row>
    <row r="1687" spans="1:7">
      <c r="A1687" s="52">
        <v>196807</v>
      </c>
      <c r="B1687" s="52">
        <v>422</v>
      </c>
      <c r="C1687" s="52">
        <v>348</v>
      </c>
      <c r="D1687" s="52">
        <v>337</v>
      </c>
      <c r="E1687" s="52">
        <v>218</v>
      </c>
      <c r="F1687" s="52">
        <v>248</v>
      </c>
      <c r="G1687" s="52">
        <v>110</v>
      </c>
    </row>
    <row r="1688" spans="1:7">
      <c r="A1688" s="52">
        <v>196808</v>
      </c>
      <c r="B1688" s="52">
        <v>421</v>
      </c>
      <c r="C1688" s="52">
        <v>346</v>
      </c>
      <c r="D1688" s="52">
        <v>337</v>
      </c>
      <c r="E1688" s="52">
        <v>218</v>
      </c>
      <c r="F1688" s="52">
        <v>248</v>
      </c>
      <c r="G1688" s="52">
        <v>109</v>
      </c>
    </row>
    <row r="1689" spans="1:7">
      <c r="A1689" s="52">
        <v>196809</v>
      </c>
      <c r="B1689" s="52">
        <v>420</v>
      </c>
      <c r="C1689" s="52">
        <v>346</v>
      </c>
      <c r="D1689" s="52">
        <v>335</v>
      </c>
      <c r="E1689" s="52">
        <v>218</v>
      </c>
      <c r="F1689" s="52">
        <v>245</v>
      </c>
      <c r="G1689" s="52">
        <v>108</v>
      </c>
    </row>
    <row r="1690" spans="1:7">
      <c r="A1690" s="52">
        <v>196810</v>
      </c>
      <c r="B1690" s="52">
        <v>418</v>
      </c>
      <c r="C1690" s="52">
        <v>342</v>
      </c>
      <c r="D1690" s="52">
        <v>334</v>
      </c>
      <c r="E1690" s="52">
        <v>218</v>
      </c>
      <c r="F1690" s="52">
        <v>245</v>
      </c>
      <c r="G1690" s="52">
        <v>106</v>
      </c>
    </row>
    <row r="1691" spans="1:7">
      <c r="A1691" s="52">
        <v>196811</v>
      </c>
      <c r="B1691" s="52">
        <v>418</v>
      </c>
      <c r="C1691" s="52">
        <v>339</v>
      </c>
      <c r="D1691" s="52">
        <v>334</v>
      </c>
      <c r="E1691" s="52">
        <v>218</v>
      </c>
      <c r="F1691" s="52">
        <v>245</v>
      </c>
      <c r="G1691" s="52">
        <v>106</v>
      </c>
    </row>
    <row r="1692" spans="1:7">
      <c r="A1692" s="52">
        <v>196812</v>
      </c>
      <c r="B1692" s="52">
        <v>418</v>
      </c>
      <c r="C1692" s="52">
        <v>338</v>
      </c>
      <c r="D1692" s="52">
        <v>330</v>
      </c>
      <c r="E1692" s="52">
        <v>218</v>
      </c>
      <c r="F1692" s="52">
        <v>244</v>
      </c>
      <c r="G1692" s="52">
        <v>106</v>
      </c>
    </row>
    <row r="1693" spans="1:7">
      <c r="A1693" s="52">
        <v>196901</v>
      </c>
      <c r="B1693" s="52">
        <v>418</v>
      </c>
      <c r="C1693" s="52">
        <v>333</v>
      </c>
      <c r="D1693" s="52">
        <v>329</v>
      </c>
      <c r="E1693" s="52">
        <v>218</v>
      </c>
      <c r="F1693" s="52">
        <v>244</v>
      </c>
      <c r="G1693" s="52">
        <v>106</v>
      </c>
    </row>
    <row r="1694" spans="1:7">
      <c r="A1694" s="52">
        <v>196902</v>
      </c>
      <c r="B1694" s="52">
        <v>418</v>
      </c>
      <c r="C1694" s="52">
        <v>329</v>
      </c>
      <c r="D1694" s="52">
        <v>327</v>
      </c>
      <c r="E1694" s="52">
        <v>218</v>
      </c>
      <c r="F1694" s="52">
        <v>244</v>
      </c>
      <c r="G1694" s="52">
        <v>106</v>
      </c>
    </row>
    <row r="1695" spans="1:7">
      <c r="A1695" s="52">
        <v>196903</v>
      </c>
      <c r="B1695" s="52">
        <v>418</v>
      </c>
      <c r="C1695" s="52">
        <v>328</v>
      </c>
      <c r="D1695" s="52">
        <v>324</v>
      </c>
      <c r="E1695" s="52">
        <v>218</v>
      </c>
      <c r="F1695" s="52">
        <v>244</v>
      </c>
      <c r="G1695" s="52">
        <v>106</v>
      </c>
    </row>
    <row r="1696" spans="1:7">
      <c r="A1696" s="52">
        <v>196904</v>
      </c>
      <c r="B1696" s="52">
        <v>418</v>
      </c>
      <c r="C1696" s="52">
        <v>328</v>
      </c>
      <c r="D1696" s="52">
        <v>323</v>
      </c>
      <c r="E1696" s="52">
        <v>218</v>
      </c>
      <c r="F1696" s="52">
        <v>241</v>
      </c>
      <c r="G1696" s="52">
        <v>106</v>
      </c>
    </row>
    <row r="1697" spans="1:7">
      <c r="A1697" s="52">
        <v>196905</v>
      </c>
      <c r="B1697" s="52">
        <v>418</v>
      </c>
      <c r="C1697" s="52">
        <v>328</v>
      </c>
      <c r="D1697" s="52">
        <v>323</v>
      </c>
      <c r="E1697" s="52">
        <v>218</v>
      </c>
      <c r="F1697" s="52">
        <v>241</v>
      </c>
      <c r="G1697" s="52">
        <v>104</v>
      </c>
    </row>
    <row r="1698" spans="1:7">
      <c r="A1698" s="52">
        <v>196906</v>
      </c>
      <c r="B1698" s="52">
        <v>417</v>
      </c>
      <c r="C1698" s="52">
        <v>328</v>
      </c>
      <c r="D1698" s="52">
        <v>323</v>
      </c>
      <c r="E1698" s="52">
        <v>217</v>
      </c>
      <c r="F1698" s="52">
        <v>241</v>
      </c>
      <c r="G1698" s="52">
        <v>103</v>
      </c>
    </row>
    <row r="1699" spans="1:7">
      <c r="A1699" s="52">
        <v>196907</v>
      </c>
      <c r="B1699" s="52">
        <v>477</v>
      </c>
      <c r="C1699" s="52">
        <v>409</v>
      </c>
      <c r="D1699" s="52">
        <v>302</v>
      </c>
      <c r="E1699" s="52">
        <v>210</v>
      </c>
      <c r="F1699" s="52">
        <v>248</v>
      </c>
      <c r="G1699" s="52">
        <v>142</v>
      </c>
    </row>
    <row r="1700" spans="1:7">
      <c r="A1700" s="52">
        <v>196908</v>
      </c>
      <c r="B1700" s="52">
        <v>477</v>
      </c>
      <c r="C1700" s="52">
        <v>405</v>
      </c>
      <c r="D1700" s="52">
        <v>302</v>
      </c>
      <c r="E1700" s="52">
        <v>210</v>
      </c>
      <c r="F1700" s="52">
        <v>248</v>
      </c>
      <c r="G1700" s="52">
        <v>142</v>
      </c>
    </row>
    <row r="1701" spans="1:7">
      <c r="A1701" s="52">
        <v>196909</v>
      </c>
      <c r="B1701" s="52">
        <v>477</v>
      </c>
      <c r="C1701" s="52">
        <v>404</v>
      </c>
      <c r="D1701" s="52">
        <v>301</v>
      </c>
      <c r="E1701" s="52">
        <v>210</v>
      </c>
      <c r="F1701" s="52">
        <v>247</v>
      </c>
      <c r="G1701" s="52">
        <v>142</v>
      </c>
    </row>
    <row r="1702" spans="1:7">
      <c r="A1702" s="52">
        <v>196910</v>
      </c>
      <c r="B1702" s="52">
        <v>477</v>
      </c>
      <c r="C1702" s="52">
        <v>403</v>
      </c>
      <c r="D1702" s="52">
        <v>301</v>
      </c>
      <c r="E1702" s="52">
        <v>210</v>
      </c>
      <c r="F1702" s="52">
        <v>247</v>
      </c>
      <c r="G1702" s="52">
        <v>142</v>
      </c>
    </row>
    <row r="1703" spans="1:7">
      <c r="A1703" s="52">
        <v>196911</v>
      </c>
      <c r="B1703" s="52">
        <v>477</v>
      </c>
      <c r="C1703" s="52">
        <v>403</v>
      </c>
      <c r="D1703" s="52">
        <v>300</v>
      </c>
      <c r="E1703" s="52">
        <v>210</v>
      </c>
      <c r="F1703" s="52">
        <v>247</v>
      </c>
      <c r="G1703" s="52">
        <v>142</v>
      </c>
    </row>
    <row r="1704" spans="1:7">
      <c r="A1704" s="52">
        <v>196912</v>
      </c>
      <c r="B1704" s="52">
        <v>477</v>
      </c>
      <c r="C1704" s="52">
        <v>401</v>
      </c>
      <c r="D1704" s="52">
        <v>298</v>
      </c>
      <c r="E1704" s="52">
        <v>210</v>
      </c>
      <c r="F1704" s="52">
        <v>247</v>
      </c>
      <c r="G1704" s="52">
        <v>142</v>
      </c>
    </row>
    <row r="1705" spans="1:7">
      <c r="A1705" s="52">
        <v>197001</v>
      </c>
      <c r="B1705" s="52">
        <v>476</v>
      </c>
      <c r="C1705" s="52">
        <v>401</v>
      </c>
      <c r="D1705" s="52">
        <v>297</v>
      </c>
      <c r="E1705" s="52">
        <v>210</v>
      </c>
      <c r="F1705" s="52">
        <v>247</v>
      </c>
      <c r="G1705" s="52">
        <v>142</v>
      </c>
    </row>
    <row r="1706" spans="1:7">
      <c r="A1706" s="52">
        <v>197002</v>
      </c>
      <c r="B1706" s="52">
        <v>476</v>
      </c>
      <c r="C1706" s="52">
        <v>400</v>
      </c>
      <c r="D1706" s="52">
        <v>297</v>
      </c>
      <c r="E1706" s="52">
        <v>210</v>
      </c>
      <c r="F1706" s="52">
        <v>247</v>
      </c>
      <c r="G1706" s="52">
        <v>142</v>
      </c>
    </row>
    <row r="1707" spans="1:7">
      <c r="A1707" s="52">
        <v>197003</v>
      </c>
      <c r="B1707" s="52">
        <v>475</v>
      </c>
      <c r="C1707" s="52">
        <v>400</v>
      </c>
      <c r="D1707" s="52">
        <v>297</v>
      </c>
      <c r="E1707" s="52">
        <v>210</v>
      </c>
      <c r="F1707" s="52">
        <v>247</v>
      </c>
      <c r="G1707" s="52">
        <v>140</v>
      </c>
    </row>
    <row r="1708" spans="1:7">
      <c r="A1708" s="52">
        <v>197004</v>
      </c>
      <c r="B1708" s="52">
        <v>473</v>
      </c>
      <c r="C1708" s="52">
        <v>398</v>
      </c>
      <c r="D1708" s="52">
        <v>296</v>
      </c>
      <c r="E1708" s="52">
        <v>210</v>
      </c>
      <c r="F1708" s="52">
        <v>247</v>
      </c>
      <c r="G1708" s="52">
        <v>140</v>
      </c>
    </row>
    <row r="1709" spans="1:7">
      <c r="A1709" s="52">
        <v>197005</v>
      </c>
      <c r="B1709" s="52">
        <v>471</v>
      </c>
      <c r="C1709" s="52">
        <v>396</v>
      </c>
      <c r="D1709" s="52">
        <v>296</v>
      </c>
      <c r="E1709" s="52">
        <v>210</v>
      </c>
      <c r="F1709" s="52">
        <v>247</v>
      </c>
      <c r="G1709" s="52">
        <v>140</v>
      </c>
    </row>
    <row r="1710" spans="1:7">
      <c r="A1710" s="52">
        <v>197006</v>
      </c>
      <c r="B1710" s="52">
        <v>470</v>
      </c>
      <c r="C1710" s="52">
        <v>395</v>
      </c>
      <c r="D1710" s="52">
        <v>295</v>
      </c>
      <c r="E1710" s="52">
        <v>209</v>
      </c>
      <c r="F1710" s="52">
        <v>247</v>
      </c>
      <c r="G1710" s="52">
        <v>140</v>
      </c>
    </row>
    <row r="1711" spans="1:7">
      <c r="A1711" s="52">
        <v>197007</v>
      </c>
      <c r="B1711" s="52">
        <v>427</v>
      </c>
      <c r="C1711" s="52">
        <v>460</v>
      </c>
      <c r="D1711" s="52">
        <v>419</v>
      </c>
      <c r="E1711" s="52">
        <v>238</v>
      </c>
      <c r="F1711" s="52">
        <v>256</v>
      </c>
      <c r="G1711" s="52">
        <v>133</v>
      </c>
    </row>
    <row r="1712" spans="1:7">
      <c r="A1712" s="52">
        <v>197008</v>
      </c>
      <c r="B1712" s="52">
        <v>425</v>
      </c>
      <c r="C1712" s="52">
        <v>460</v>
      </c>
      <c r="D1712" s="52">
        <v>417</v>
      </c>
      <c r="E1712" s="52">
        <v>238</v>
      </c>
      <c r="F1712" s="52">
        <v>255</v>
      </c>
      <c r="G1712" s="52">
        <v>133</v>
      </c>
    </row>
    <row r="1713" spans="1:7">
      <c r="A1713" s="52">
        <v>197009</v>
      </c>
      <c r="B1713" s="52">
        <v>425</v>
      </c>
      <c r="C1713" s="52">
        <v>460</v>
      </c>
      <c r="D1713" s="52">
        <v>417</v>
      </c>
      <c r="E1713" s="52">
        <v>238</v>
      </c>
      <c r="F1713" s="52">
        <v>255</v>
      </c>
      <c r="G1713" s="52">
        <v>133</v>
      </c>
    </row>
    <row r="1714" spans="1:7">
      <c r="A1714" s="52">
        <v>197010</v>
      </c>
      <c r="B1714" s="52">
        <v>425</v>
      </c>
      <c r="C1714" s="52">
        <v>458</v>
      </c>
      <c r="D1714" s="52">
        <v>416</v>
      </c>
      <c r="E1714" s="52">
        <v>238</v>
      </c>
      <c r="F1714" s="52">
        <v>255</v>
      </c>
      <c r="G1714" s="52">
        <v>133</v>
      </c>
    </row>
    <row r="1715" spans="1:7">
      <c r="A1715" s="52">
        <v>197011</v>
      </c>
      <c r="B1715" s="52">
        <v>425</v>
      </c>
      <c r="C1715" s="52">
        <v>457</v>
      </c>
      <c r="D1715" s="52">
        <v>415</v>
      </c>
      <c r="E1715" s="52">
        <v>237</v>
      </c>
      <c r="F1715" s="52">
        <v>255</v>
      </c>
      <c r="G1715" s="52">
        <v>133</v>
      </c>
    </row>
    <row r="1716" spans="1:7">
      <c r="A1716" s="52">
        <v>197012</v>
      </c>
      <c r="B1716" s="52">
        <v>422</v>
      </c>
      <c r="C1716" s="52">
        <v>457</v>
      </c>
      <c r="D1716" s="52">
        <v>412</v>
      </c>
      <c r="E1716" s="52">
        <v>237</v>
      </c>
      <c r="F1716" s="52">
        <v>255</v>
      </c>
      <c r="G1716" s="52">
        <v>132</v>
      </c>
    </row>
    <row r="1717" spans="1:7">
      <c r="A1717" s="52">
        <v>197101</v>
      </c>
      <c r="B1717" s="52">
        <v>421</v>
      </c>
      <c r="C1717" s="52">
        <v>455</v>
      </c>
      <c r="D1717" s="52">
        <v>411</v>
      </c>
      <c r="E1717" s="52">
        <v>236</v>
      </c>
      <c r="F1717" s="52">
        <v>255</v>
      </c>
      <c r="G1717" s="52">
        <v>132</v>
      </c>
    </row>
    <row r="1718" spans="1:7">
      <c r="A1718" s="52">
        <v>197102</v>
      </c>
      <c r="B1718" s="52">
        <v>419</v>
      </c>
      <c r="C1718" s="52">
        <v>454</v>
      </c>
      <c r="D1718" s="52">
        <v>411</v>
      </c>
      <c r="E1718" s="52">
        <v>235</v>
      </c>
      <c r="F1718" s="52">
        <v>255</v>
      </c>
      <c r="G1718" s="52">
        <v>131</v>
      </c>
    </row>
    <row r="1719" spans="1:7">
      <c r="A1719" s="52">
        <v>197103</v>
      </c>
      <c r="B1719" s="52">
        <v>419</v>
      </c>
      <c r="C1719" s="52">
        <v>453</v>
      </c>
      <c r="D1719" s="52">
        <v>411</v>
      </c>
      <c r="E1719" s="52">
        <v>235</v>
      </c>
      <c r="F1719" s="52">
        <v>255</v>
      </c>
      <c r="G1719" s="52">
        <v>131</v>
      </c>
    </row>
    <row r="1720" spans="1:7">
      <c r="A1720" s="52">
        <v>197104</v>
      </c>
      <c r="B1720" s="52">
        <v>416</v>
      </c>
      <c r="C1720" s="52">
        <v>453</v>
      </c>
      <c r="D1720" s="52">
        <v>411</v>
      </c>
      <c r="E1720" s="52">
        <v>235</v>
      </c>
      <c r="F1720" s="52">
        <v>255</v>
      </c>
      <c r="G1720" s="52">
        <v>131</v>
      </c>
    </row>
    <row r="1721" spans="1:7">
      <c r="A1721" s="52">
        <v>197105</v>
      </c>
      <c r="B1721" s="52">
        <v>412</v>
      </c>
      <c r="C1721" s="52">
        <v>451</v>
      </c>
      <c r="D1721" s="52">
        <v>410</v>
      </c>
      <c r="E1721" s="52">
        <v>234</v>
      </c>
      <c r="F1721" s="52">
        <v>255</v>
      </c>
      <c r="G1721" s="52">
        <v>131</v>
      </c>
    </row>
    <row r="1722" spans="1:7">
      <c r="A1722" s="52">
        <v>197106</v>
      </c>
      <c r="B1722" s="52">
        <v>411</v>
      </c>
      <c r="C1722" s="52">
        <v>448</v>
      </c>
      <c r="D1722" s="52">
        <v>409</v>
      </c>
      <c r="E1722" s="52">
        <v>234</v>
      </c>
      <c r="F1722" s="52">
        <v>255</v>
      </c>
      <c r="G1722" s="52">
        <v>128</v>
      </c>
    </row>
    <row r="1723" spans="1:7">
      <c r="A1723" s="52">
        <v>197107</v>
      </c>
      <c r="B1723" s="52">
        <v>312</v>
      </c>
      <c r="C1723" s="52">
        <v>497</v>
      </c>
      <c r="D1723" s="52">
        <v>574</v>
      </c>
      <c r="E1723" s="52">
        <v>286</v>
      </c>
      <c r="F1723" s="52">
        <v>260</v>
      </c>
      <c r="G1723" s="52">
        <v>93</v>
      </c>
    </row>
    <row r="1724" spans="1:7">
      <c r="A1724" s="52">
        <v>197108</v>
      </c>
      <c r="B1724" s="52">
        <v>312</v>
      </c>
      <c r="C1724" s="52">
        <v>496</v>
      </c>
      <c r="D1724" s="52">
        <v>572</v>
      </c>
      <c r="E1724" s="52">
        <v>286</v>
      </c>
      <c r="F1724" s="52">
        <v>260</v>
      </c>
      <c r="G1724" s="52">
        <v>93</v>
      </c>
    </row>
    <row r="1725" spans="1:7">
      <c r="A1725" s="52">
        <v>197109</v>
      </c>
      <c r="B1725" s="52">
        <v>312</v>
      </c>
      <c r="C1725" s="52">
        <v>496</v>
      </c>
      <c r="D1725" s="52">
        <v>570</v>
      </c>
      <c r="E1725" s="52">
        <v>286</v>
      </c>
      <c r="F1725" s="52">
        <v>260</v>
      </c>
      <c r="G1725" s="52">
        <v>93</v>
      </c>
    </row>
    <row r="1726" spans="1:7">
      <c r="A1726" s="52">
        <v>197110</v>
      </c>
      <c r="B1726" s="52">
        <v>312</v>
      </c>
      <c r="C1726" s="52">
        <v>496</v>
      </c>
      <c r="D1726" s="52">
        <v>570</v>
      </c>
      <c r="E1726" s="52">
        <v>286</v>
      </c>
      <c r="F1726" s="52">
        <v>260</v>
      </c>
      <c r="G1726" s="52">
        <v>93</v>
      </c>
    </row>
    <row r="1727" spans="1:7">
      <c r="A1727" s="52">
        <v>197111</v>
      </c>
      <c r="B1727" s="52">
        <v>311</v>
      </c>
      <c r="C1727" s="52">
        <v>495</v>
      </c>
      <c r="D1727" s="52">
        <v>569</v>
      </c>
      <c r="E1727" s="52">
        <v>286</v>
      </c>
      <c r="F1727" s="52">
        <v>260</v>
      </c>
      <c r="G1727" s="52">
        <v>93</v>
      </c>
    </row>
    <row r="1728" spans="1:7">
      <c r="A1728" s="52">
        <v>197112</v>
      </c>
      <c r="B1728" s="52">
        <v>310</v>
      </c>
      <c r="C1728" s="52">
        <v>494</v>
      </c>
      <c r="D1728" s="52">
        <v>568</v>
      </c>
      <c r="E1728" s="52">
        <v>286</v>
      </c>
      <c r="F1728" s="52">
        <v>260</v>
      </c>
      <c r="G1728" s="52">
        <v>92</v>
      </c>
    </row>
    <row r="1729" spans="1:7">
      <c r="A1729" s="52">
        <v>197201</v>
      </c>
      <c r="B1729" s="52">
        <v>309</v>
      </c>
      <c r="C1729" s="52">
        <v>492</v>
      </c>
      <c r="D1729" s="52">
        <v>565</v>
      </c>
      <c r="E1729" s="52">
        <v>286</v>
      </c>
      <c r="F1729" s="52">
        <v>260</v>
      </c>
      <c r="G1729" s="52">
        <v>92</v>
      </c>
    </row>
    <row r="1730" spans="1:7">
      <c r="A1730" s="52">
        <v>197202</v>
      </c>
      <c r="B1730" s="52">
        <v>309</v>
      </c>
      <c r="C1730" s="52">
        <v>492</v>
      </c>
      <c r="D1730" s="52">
        <v>564</v>
      </c>
      <c r="E1730" s="52">
        <v>286</v>
      </c>
      <c r="F1730" s="52">
        <v>260</v>
      </c>
      <c r="G1730" s="52">
        <v>92</v>
      </c>
    </row>
    <row r="1731" spans="1:7">
      <c r="A1731" s="52">
        <v>197203</v>
      </c>
      <c r="B1731" s="52">
        <v>308</v>
      </c>
      <c r="C1731" s="52">
        <v>492</v>
      </c>
      <c r="D1731" s="52">
        <v>560</v>
      </c>
      <c r="E1731" s="52">
        <v>286</v>
      </c>
      <c r="F1731" s="52">
        <v>260</v>
      </c>
      <c r="G1731" s="52">
        <v>92</v>
      </c>
    </row>
    <row r="1732" spans="1:7">
      <c r="A1732" s="52">
        <v>197204</v>
      </c>
      <c r="B1732" s="52">
        <v>306</v>
      </c>
      <c r="C1732" s="52">
        <v>492</v>
      </c>
      <c r="D1732" s="52">
        <v>558</v>
      </c>
      <c r="E1732" s="52">
        <v>285</v>
      </c>
      <c r="F1732" s="52">
        <v>260</v>
      </c>
      <c r="G1732" s="52">
        <v>92</v>
      </c>
    </row>
    <row r="1733" spans="1:7">
      <c r="A1733" s="52">
        <v>197205</v>
      </c>
      <c r="B1733" s="52">
        <v>306</v>
      </c>
      <c r="C1733" s="52">
        <v>492</v>
      </c>
      <c r="D1733" s="52">
        <v>557</v>
      </c>
      <c r="E1733" s="52">
        <v>285</v>
      </c>
      <c r="F1733" s="52">
        <v>260</v>
      </c>
      <c r="G1733" s="52">
        <v>92</v>
      </c>
    </row>
    <row r="1734" spans="1:7">
      <c r="A1734" s="52">
        <v>197206</v>
      </c>
      <c r="B1734" s="52">
        <v>306</v>
      </c>
      <c r="C1734" s="52">
        <v>491</v>
      </c>
      <c r="D1734" s="52">
        <v>555</v>
      </c>
      <c r="E1734" s="52">
        <v>285</v>
      </c>
      <c r="F1734" s="52">
        <v>260</v>
      </c>
      <c r="G1734" s="52">
        <v>92</v>
      </c>
    </row>
    <row r="1735" spans="1:7">
      <c r="A1735" s="52">
        <v>197207</v>
      </c>
      <c r="B1735" s="52">
        <v>338</v>
      </c>
      <c r="C1735" s="52">
        <v>535</v>
      </c>
      <c r="D1735" s="52">
        <v>578</v>
      </c>
      <c r="E1735" s="52">
        <v>297</v>
      </c>
      <c r="F1735" s="52">
        <v>272</v>
      </c>
      <c r="G1735" s="52">
        <v>112</v>
      </c>
    </row>
    <row r="1736" spans="1:7">
      <c r="A1736" s="52">
        <v>197208</v>
      </c>
      <c r="B1736" s="52">
        <v>338</v>
      </c>
      <c r="C1736" s="52">
        <v>534</v>
      </c>
      <c r="D1736" s="52">
        <v>574</v>
      </c>
      <c r="E1736" s="52">
        <v>296</v>
      </c>
      <c r="F1736" s="52">
        <v>272</v>
      </c>
      <c r="G1736" s="52">
        <v>112</v>
      </c>
    </row>
    <row r="1737" spans="1:7">
      <c r="A1737" s="52">
        <v>197209</v>
      </c>
      <c r="B1737" s="52">
        <v>337</v>
      </c>
      <c r="C1737" s="52">
        <v>534</v>
      </c>
      <c r="D1737" s="52">
        <v>573</v>
      </c>
      <c r="E1737" s="52">
        <v>296</v>
      </c>
      <c r="F1737" s="52">
        <v>272</v>
      </c>
      <c r="G1737" s="52">
        <v>112</v>
      </c>
    </row>
    <row r="1738" spans="1:7">
      <c r="A1738" s="52">
        <v>197210</v>
      </c>
      <c r="B1738" s="52">
        <v>336</v>
      </c>
      <c r="C1738" s="52">
        <v>533</v>
      </c>
      <c r="D1738" s="52">
        <v>573</v>
      </c>
      <c r="E1738" s="52">
        <v>296</v>
      </c>
      <c r="F1738" s="52">
        <v>272</v>
      </c>
      <c r="G1738" s="52">
        <v>112</v>
      </c>
    </row>
    <row r="1739" spans="1:7">
      <c r="A1739" s="52">
        <v>197211</v>
      </c>
      <c r="B1739" s="52">
        <v>334</v>
      </c>
      <c r="C1739" s="52">
        <v>533</v>
      </c>
      <c r="D1739" s="52">
        <v>571</v>
      </c>
      <c r="E1739" s="52">
        <v>296</v>
      </c>
      <c r="F1739" s="52">
        <v>272</v>
      </c>
      <c r="G1739" s="52">
        <v>111</v>
      </c>
    </row>
    <row r="1740" spans="1:7">
      <c r="A1740" s="52">
        <v>197212</v>
      </c>
      <c r="B1740" s="52">
        <v>333</v>
      </c>
      <c r="C1740" s="52">
        <v>533</v>
      </c>
      <c r="D1740" s="52">
        <v>571</v>
      </c>
      <c r="E1740" s="52">
        <v>296</v>
      </c>
      <c r="F1740" s="52">
        <v>272</v>
      </c>
      <c r="G1740" s="52">
        <v>111</v>
      </c>
    </row>
    <row r="1741" spans="1:7">
      <c r="A1741" s="52">
        <v>197301</v>
      </c>
      <c r="B1741" s="52">
        <v>332</v>
      </c>
      <c r="C1741" s="52">
        <v>532</v>
      </c>
      <c r="D1741" s="52">
        <v>568</v>
      </c>
      <c r="E1741" s="52">
        <v>296</v>
      </c>
      <c r="F1741" s="52">
        <v>272</v>
      </c>
      <c r="G1741" s="52">
        <v>111</v>
      </c>
    </row>
    <row r="1742" spans="1:7">
      <c r="A1742" s="52">
        <v>197302</v>
      </c>
      <c r="B1742" s="52">
        <v>331</v>
      </c>
      <c r="C1742" s="52">
        <v>530</v>
      </c>
      <c r="D1742" s="52">
        <v>567</v>
      </c>
      <c r="E1742" s="52">
        <v>295</v>
      </c>
      <c r="F1742" s="52">
        <v>271</v>
      </c>
      <c r="G1742" s="52">
        <v>111</v>
      </c>
    </row>
    <row r="1743" spans="1:7">
      <c r="A1743" s="52">
        <v>197303</v>
      </c>
      <c r="B1743" s="52">
        <v>331</v>
      </c>
      <c r="C1743" s="52">
        <v>528</v>
      </c>
      <c r="D1743" s="52">
        <v>566</v>
      </c>
      <c r="E1743" s="52">
        <v>295</v>
      </c>
      <c r="F1743" s="52">
        <v>271</v>
      </c>
      <c r="G1743" s="52">
        <v>111</v>
      </c>
    </row>
    <row r="1744" spans="1:7">
      <c r="A1744" s="52">
        <v>197304</v>
      </c>
      <c r="B1744" s="52">
        <v>331</v>
      </c>
      <c r="C1744" s="52">
        <v>526</v>
      </c>
      <c r="D1744" s="52">
        <v>566</v>
      </c>
      <c r="E1744" s="52">
        <v>295</v>
      </c>
      <c r="F1744" s="52">
        <v>271</v>
      </c>
      <c r="G1744" s="52">
        <v>111</v>
      </c>
    </row>
    <row r="1745" spans="1:7">
      <c r="A1745" s="52">
        <v>197305</v>
      </c>
      <c r="B1745" s="52">
        <v>330</v>
      </c>
      <c r="C1745" s="52">
        <v>524</v>
      </c>
      <c r="D1745" s="52">
        <v>560</v>
      </c>
      <c r="E1745" s="52">
        <v>294</v>
      </c>
      <c r="F1745" s="52">
        <v>271</v>
      </c>
      <c r="G1745" s="52">
        <v>111</v>
      </c>
    </row>
    <row r="1746" spans="1:7">
      <c r="A1746" s="52">
        <v>197306</v>
      </c>
      <c r="B1746" s="52">
        <v>330</v>
      </c>
      <c r="C1746" s="52">
        <v>523</v>
      </c>
      <c r="D1746" s="52">
        <v>559</v>
      </c>
      <c r="E1746" s="52">
        <v>293</v>
      </c>
      <c r="F1746" s="52">
        <v>271</v>
      </c>
      <c r="G1746" s="52">
        <v>111</v>
      </c>
    </row>
    <row r="1747" spans="1:7">
      <c r="A1747" s="52">
        <v>197307</v>
      </c>
      <c r="B1747" s="52">
        <v>778</v>
      </c>
      <c r="C1747" s="52">
        <v>874</v>
      </c>
      <c r="D1747" s="52">
        <v>943</v>
      </c>
      <c r="E1747" s="52">
        <v>381</v>
      </c>
      <c r="F1747" s="52">
        <v>327</v>
      </c>
      <c r="G1747" s="52">
        <v>134</v>
      </c>
    </row>
    <row r="1748" spans="1:7">
      <c r="A1748" s="52">
        <v>197308</v>
      </c>
      <c r="B1748" s="52">
        <v>774</v>
      </c>
      <c r="C1748" s="52">
        <v>871</v>
      </c>
      <c r="D1748" s="52">
        <v>941</v>
      </c>
      <c r="E1748" s="52">
        <v>380</v>
      </c>
      <c r="F1748" s="52">
        <v>327</v>
      </c>
      <c r="G1748" s="52">
        <v>134</v>
      </c>
    </row>
    <row r="1749" spans="1:7">
      <c r="A1749" s="52">
        <v>197309</v>
      </c>
      <c r="B1749" s="52">
        <v>773</v>
      </c>
      <c r="C1749" s="52">
        <v>871</v>
      </c>
      <c r="D1749" s="52">
        <v>937</v>
      </c>
      <c r="E1749" s="52">
        <v>380</v>
      </c>
      <c r="F1749" s="52">
        <v>326</v>
      </c>
      <c r="G1749" s="52">
        <v>134</v>
      </c>
    </row>
    <row r="1750" spans="1:7">
      <c r="A1750" s="52">
        <v>197310</v>
      </c>
      <c r="B1750" s="52">
        <v>772</v>
      </c>
      <c r="C1750" s="52">
        <v>870</v>
      </c>
      <c r="D1750" s="52">
        <v>936</v>
      </c>
      <c r="E1750" s="52">
        <v>380</v>
      </c>
      <c r="F1750" s="52">
        <v>326</v>
      </c>
      <c r="G1750" s="52">
        <v>134</v>
      </c>
    </row>
    <row r="1751" spans="1:7">
      <c r="A1751" s="52">
        <v>197311</v>
      </c>
      <c r="B1751" s="52">
        <v>768</v>
      </c>
      <c r="C1751" s="52">
        <v>868</v>
      </c>
      <c r="D1751" s="52">
        <v>930</v>
      </c>
      <c r="E1751" s="52">
        <v>380</v>
      </c>
      <c r="F1751" s="52">
        <v>326</v>
      </c>
      <c r="G1751" s="52">
        <v>132</v>
      </c>
    </row>
    <row r="1752" spans="1:7">
      <c r="A1752" s="52">
        <v>197312</v>
      </c>
      <c r="B1752" s="52">
        <v>768</v>
      </c>
      <c r="C1752" s="52">
        <v>866</v>
      </c>
      <c r="D1752" s="52">
        <v>927</v>
      </c>
      <c r="E1752" s="52">
        <v>380</v>
      </c>
      <c r="F1752" s="52">
        <v>326</v>
      </c>
      <c r="G1752" s="52">
        <v>132</v>
      </c>
    </row>
    <row r="1753" spans="1:7">
      <c r="A1753" s="52">
        <v>197401</v>
      </c>
      <c r="B1753" s="52">
        <v>768</v>
      </c>
      <c r="C1753" s="52">
        <v>863</v>
      </c>
      <c r="D1753" s="52">
        <v>919</v>
      </c>
      <c r="E1753" s="52">
        <v>379</v>
      </c>
      <c r="F1753" s="52">
        <v>326</v>
      </c>
      <c r="G1753" s="52">
        <v>132</v>
      </c>
    </row>
    <row r="1754" spans="1:7">
      <c r="A1754" s="52">
        <v>197402</v>
      </c>
      <c r="B1754" s="52">
        <v>764</v>
      </c>
      <c r="C1754" s="52">
        <v>862</v>
      </c>
      <c r="D1754" s="52">
        <v>917</v>
      </c>
      <c r="E1754" s="52">
        <v>378</v>
      </c>
      <c r="F1754" s="52">
        <v>326</v>
      </c>
      <c r="G1754" s="52">
        <v>132</v>
      </c>
    </row>
    <row r="1755" spans="1:7">
      <c r="A1755" s="52">
        <v>197403</v>
      </c>
      <c r="B1755" s="52">
        <v>762</v>
      </c>
      <c r="C1755" s="52">
        <v>860</v>
      </c>
      <c r="D1755" s="52">
        <v>912</v>
      </c>
      <c r="E1755" s="52">
        <v>378</v>
      </c>
      <c r="F1755" s="52">
        <v>326</v>
      </c>
      <c r="G1755" s="52">
        <v>132</v>
      </c>
    </row>
    <row r="1756" spans="1:7">
      <c r="A1756" s="52">
        <v>197404</v>
      </c>
      <c r="B1756" s="52">
        <v>759</v>
      </c>
      <c r="C1756" s="52">
        <v>858</v>
      </c>
      <c r="D1756" s="52">
        <v>910</v>
      </c>
      <c r="E1756" s="52">
        <v>378</v>
      </c>
      <c r="F1756" s="52">
        <v>326</v>
      </c>
      <c r="G1756" s="52">
        <v>132</v>
      </c>
    </row>
    <row r="1757" spans="1:7">
      <c r="A1757" s="52">
        <v>197405</v>
      </c>
      <c r="B1757" s="52">
        <v>756</v>
      </c>
      <c r="C1757" s="52">
        <v>855</v>
      </c>
      <c r="D1757" s="52">
        <v>905</v>
      </c>
      <c r="E1757" s="52">
        <v>378</v>
      </c>
      <c r="F1757" s="52">
        <v>325</v>
      </c>
      <c r="G1757" s="52">
        <v>132</v>
      </c>
    </row>
    <row r="1758" spans="1:7">
      <c r="A1758" s="52">
        <v>197406</v>
      </c>
      <c r="B1758" s="52">
        <v>752</v>
      </c>
      <c r="C1758" s="52">
        <v>854</v>
      </c>
      <c r="D1758" s="52">
        <v>898</v>
      </c>
      <c r="E1758" s="52">
        <v>378</v>
      </c>
      <c r="F1758" s="52">
        <v>324</v>
      </c>
      <c r="G1758" s="52">
        <v>132</v>
      </c>
    </row>
    <row r="1759" spans="1:7">
      <c r="A1759" s="52">
        <v>197407</v>
      </c>
      <c r="B1759" s="52">
        <v>623</v>
      </c>
      <c r="C1759" s="52">
        <v>919</v>
      </c>
      <c r="D1759" s="52">
        <v>1091</v>
      </c>
      <c r="E1759" s="52">
        <v>436</v>
      </c>
      <c r="F1759" s="52">
        <v>300</v>
      </c>
      <c r="G1759" s="52">
        <v>106</v>
      </c>
    </row>
    <row r="1760" spans="1:7">
      <c r="A1760" s="52">
        <v>197408</v>
      </c>
      <c r="B1760" s="52">
        <v>622</v>
      </c>
      <c r="C1760" s="52">
        <v>915</v>
      </c>
      <c r="D1760" s="52">
        <v>1086</v>
      </c>
      <c r="E1760" s="52">
        <v>435</v>
      </c>
      <c r="F1760" s="52">
        <v>300</v>
      </c>
      <c r="G1760" s="52">
        <v>106</v>
      </c>
    </row>
    <row r="1761" spans="1:7">
      <c r="A1761" s="52">
        <v>197409</v>
      </c>
      <c r="B1761" s="52">
        <v>619</v>
      </c>
      <c r="C1761" s="52">
        <v>912</v>
      </c>
      <c r="D1761" s="52">
        <v>1082</v>
      </c>
      <c r="E1761" s="52">
        <v>435</v>
      </c>
      <c r="F1761" s="52">
        <v>299</v>
      </c>
      <c r="G1761" s="52">
        <v>106</v>
      </c>
    </row>
    <row r="1762" spans="1:7">
      <c r="A1762" s="52">
        <v>197410</v>
      </c>
      <c r="B1762" s="52">
        <v>616</v>
      </c>
      <c r="C1762" s="52">
        <v>908</v>
      </c>
      <c r="D1762" s="52">
        <v>1079</v>
      </c>
      <c r="E1762" s="52">
        <v>435</v>
      </c>
      <c r="F1762" s="52">
        <v>299</v>
      </c>
      <c r="G1762" s="52">
        <v>106</v>
      </c>
    </row>
    <row r="1763" spans="1:7">
      <c r="A1763" s="52">
        <v>197411</v>
      </c>
      <c r="B1763" s="52">
        <v>615</v>
      </c>
      <c r="C1763" s="52">
        <v>906</v>
      </c>
      <c r="D1763" s="52">
        <v>1076</v>
      </c>
      <c r="E1763" s="52">
        <v>435</v>
      </c>
      <c r="F1763" s="52">
        <v>299</v>
      </c>
      <c r="G1763" s="52">
        <v>105</v>
      </c>
    </row>
    <row r="1764" spans="1:7">
      <c r="A1764" s="52">
        <v>197412</v>
      </c>
      <c r="B1764" s="52">
        <v>615</v>
      </c>
      <c r="C1764" s="52">
        <v>899</v>
      </c>
      <c r="D1764" s="52">
        <v>1074</v>
      </c>
      <c r="E1764" s="52">
        <v>435</v>
      </c>
      <c r="F1764" s="52">
        <v>298</v>
      </c>
      <c r="G1764" s="52">
        <v>105</v>
      </c>
    </row>
    <row r="1765" spans="1:7">
      <c r="A1765" s="52">
        <v>197501</v>
      </c>
      <c r="B1765" s="52">
        <v>615</v>
      </c>
      <c r="C1765" s="52">
        <v>899</v>
      </c>
      <c r="D1765" s="52">
        <v>1067</v>
      </c>
      <c r="E1765" s="52">
        <v>435</v>
      </c>
      <c r="F1765" s="52">
        <v>298</v>
      </c>
      <c r="G1765" s="52">
        <v>105</v>
      </c>
    </row>
    <row r="1766" spans="1:7">
      <c r="A1766" s="52">
        <v>197502</v>
      </c>
      <c r="B1766" s="52">
        <v>613</v>
      </c>
      <c r="C1766" s="52">
        <v>899</v>
      </c>
      <c r="D1766" s="52">
        <v>1065</v>
      </c>
      <c r="E1766" s="52">
        <v>434</v>
      </c>
      <c r="F1766" s="52">
        <v>298</v>
      </c>
      <c r="G1766" s="52">
        <v>105</v>
      </c>
    </row>
    <row r="1767" spans="1:7">
      <c r="A1767" s="52">
        <v>197503</v>
      </c>
      <c r="B1767" s="52">
        <v>613</v>
      </c>
      <c r="C1767" s="52">
        <v>897</v>
      </c>
      <c r="D1767" s="52">
        <v>1063</v>
      </c>
      <c r="E1767" s="52">
        <v>434</v>
      </c>
      <c r="F1767" s="52">
        <v>298</v>
      </c>
      <c r="G1767" s="52">
        <v>105</v>
      </c>
    </row>
    <row r="1768" spans="1:7">
      <c r="A1768" s="52">
        <v>197504</v>
      </c>
      <c r="B1768" s="52">
        <v>612</v>
      </c>
      <c r="C1768" s="52">
        <v>897</v>
      </c>
      <c r="D1768" s="52">
        <v>1060</v>
      </c>
      <c r="E1768" s="52">
        <v>434</v>
      </c>
      <c r="F1768" s="52">
        <v>298</v>
      </c>
      <c r="G1768" s="52">
        <v>105</v>
      </c>
    </row>
    <row r="1769" spans="1:7">
      <c r="A1769" s="52">
        <v>197505</v>
      </c>
      <c r="B1769" s="52">
        <v>612</v>
      </c>
      <c r="C1769" s="52">
        <v>896</v>
      </c>
      <c r="D1769" s="52">
        <v>1059</v>
      </c>
      <c r="E1769" s="52">
        <v>434</v>
      </c>
      <c r="F1769" s="52">
        <v>297</v>
      </c>
      <c r="G1769" s="52">
        <v>105</v>
      </c>
    </row>
    <row r="1770" spans="1:7">
      <c r="A1770" s="52">
        <v>197506</v>
      </c>
      <c r="B1770" s="52">
        <v>607</v>
      </c>
      <c r="C1770" s="52">
        <v>893</v>
      </c>
      <c r="D1770" s="52">
        <v>1048</v>
      </c>
      <c r="E1770" s="52">
        <v>433</v>
      </c>
      <c r="F1770" s="52">
        <v>297</v>
      </c>
      <c r="G1770" s="52">
        <v>105</v>
      </c>
    </row>
    <row r="1771" spans="1:7">
      <c r="A1771" s="52">
        <v>197507</v>
      </c>
      <c r="B1771" s="52">
        <v>660</v>
      </c>
      <c r="C1771" s="52">
        <v>1031</v>
      </c>
      <c r="D1771" s="52">
        <v>1240</v>
      </c>
      <c r="E1771" s="52">
        <v>421</v>
      </c>
      <c r="F1771" s="52">
        <v>312</v>
      </c>
      <c r="G1771" s="52">
        <v>82</v>
      </c>
    </row>
    <row r="1772" spans="1:7">
      <c r="A1772" s="52">
        <v>197508</v>
      </c>
      <c r="B1772" s="52">
        <v>656</v>
      </c>
      <c r="C1772" s="52">
        <v>1030</v>
      </c>
      <c r="D1772" s="52">
        <v>1240</v>
      </c>
      <c r="E1772" s="52">
        <v>421</v>
      </c>
      <c r="F1772" s="52">
        <v>311</v>
      </c>
      <c r="G1772" s="52">
        <v>82</v>
      </c>
    </row>
    <row r="1773" spans="1:7">
      <c r="A1773" s="52">
        <v>197509</v>
      </c>
      <c r="B1773" s="52">
        <v>654</v>
      </c>
      <c r="C1773" s="52">
        <v>1030</v>
      </c>
      <c r="D1773" s="52">
        <v>1238</v>
      </c>
      <c r="E1773" s="52">
        <v>421</v>
      </c>
      <c r="F1773" s="52">
        <v>311</v>
      </c>
      <c r="G1773" s="52">
        <v>82</v>
      </c>
    </row>
    <row r="1774" spans="1:7">
      <c r="A1774" s="52">
        <v>197510</v>
      </c>
      <c r="B1774" s="52">
        <v>652</v>
      </c>
      <c r="C1774" s="52">
        <v>1028</v>
      </c>
      <c r="D1774" s="52">
        <v>1235</v>
      </c>
      <c r="E1774" s="52">
        <v>421</v>
      </c>
      <c r="F1774" s="52">
        <v>311</v>
      </c>
      <c r="G1774" s="52">
        <v>82</v>
      </c>
    </row>
    <row r="1775" spans="1:7">
      <c r="A1775" s="52">
        <v>197511</v>
      </c>
      <c r="B1775" s="52">
        <v>648</v>
      </c>
      <c r="C1775" s="52">
        <v>1028</v>
      </c>
      <c r="D1775" s="52">
        <v>1230</v>
      </c>
      <c r="E1775" s="52">
        <v>421</v>
      </c>
      <c r="F1775" s="52">
        <v>311</v>
      </c>
      <c r="G1775" s="52">
        <v>82</v>
      </c>
    </row>
    <row r="1776" spans="1:7">
      <c r="A1776" s="52">
        <v>197512</v>
      </c>
      <c r="B1776" s="52">
        <v>643</v>
      </c>
      <c r="C1776" s="52">
        <v>1023</v>
      </c>
      <c r="D1776" s="52">
        <v>1227</v>
      </c>
      <c r="E1776" s="52">
        <v>421</v>
      </c>
      <c r="F1776" s="52">
        <v>311</v>
      </c>
      <c r="G1776" s="52">
        <v>82</v>
      </c>
    </row>
    <row r="1777" spans="1:7">
      <c r="A1777" s="52">
        <v>197601</v>
      </c>
      <c r="B1777" s="52">
        <v>641</v>
      </c>
      <c r="C1777" s="52">
        <v>1019</v>
      </c>
      <c r="D1777" s="52">
        <v>1223</v>
      </c>
      <c r="E1777" s="52">
        <v>421</v>
      </c>
      <c r="F1777" s="52">
        <v>311</v>
      </c>
      <c r="G1777" s="52">
        <v>82</v>
      </c>
    </row>
    <row r="1778" spans="1:7">
      <c r="A1778" s="52">
        <v>197602</v>
      </c>
      <c r="B1778" s="52">
        <v>640</v>
      </c>
      <c r="C1778" s="52">
        <v>1016</v>
      </c>
      <c r="D1778" s="52">
        <v>1222</v>
      </c>
      <c r="E1778" s="52">
        <v>420</v>
      </c>
      <c r="F1778" s="52">
        <v>311</v>
      </c>
      <c r="G1778" s="52">
        <v>81</v>
      </c>
    </row>
    <row r="1779" spans="1:7">
      <c r="A1779" s="52">
        <v>197603</v>
      </c>
      <c r="B1779" s="52">
        <v>639</v>
      </c>
      <c r="C1779" s="52">
        <v>1014</v>
      </c>
      <c r="D1779" s="52">
        <v>1215</v>
      </c>
      <c r="E1779" s="52">
        <v>420</v>
      </c>
      <c r="F1779" s="52">
        <v>311</v>
      </c>
      <c r="G1779" s="52">
        <v>81</v>
      </c>
    </row>
    <row r="1780" spans="1:7">
      <c r="A1780" s="52">
        <v>197604</v>
      </c>
      <c r="B1780" s="52">
        <v>634</v>
      </c>
      <c r="C1780" s="52">
        <v>1011</v>
      </c>
      <c r="D1780" s="52">
        <v>1212</v>
      </c>
      <c r="E1780" s="52">
        <v>420</v>
      </c>
      <c r="F1780" s="52">
        <v>311</v>
      </c>
      <c r="G1780" s="52">
        <v>81</v>
      </c>
    </row>
    <row r="1781" spans="1:7">
      <c r="A1781" s="52">
        <v>197605</v>
      </c>
      <c r="B1781" s="52">
        <v>632</v>
      </c>
      <c r="C1781" s="52">
        <v>1009</v>
      </c>
      <c r="D1781" s="52">
        <v>1208</v>
      </c>
      <c r="E1781" s="52">
        <v>419</v>
      </c>
      <c r="F1781" s="52">
        <v>310</v>
      </c>
      <c r="G1781" s="52">
        <v>81</v>
      </c>
    </row>
    <row r="1782" spans="1:7">
      <c r="A1782" s="52">
        <v>197606</v>
      </c>
      <c r="B1782" s="52">
        <v>630</v>
      </c>
      <c r="C1782" s="52">
        <v>1006</v>
      </c>
      <c r="D1782" s="52">
        <v>1206</v>
      </c>
      <c r="E1782" s="52">
        <v>419</v>
      </c>
      <c r="F1782" s="52">
        <v>309</v>
      </c>
      <c r="G1782" s="52">
        <v>81</v>
      </c>
    </row>
    <row r="1783" spans="1:7">
      <c r="A1783" s="52">
        <v>197607</v>
      </c>
      <c r="B1783" s="52">
        <v>689</v>
      </c>
      <c r="C1783" s="52">
        <v>1022</v>
      </c>
      <c r="D1783" s="52">
        <v>1285</v>
      </c>
      <c r="E1783" s="52">
        <v>390</v>
      </c>
      <c r="F1783" s="52">
        <v>321</v>
      </c>
      <c r="G1783" s="52">
        <v>95</v>
      </c>
    </row>
    <row r="1784" spans="1:7">
      <c r="A1784" s="52">
        <v>197608</v>
      </c>
      <c r="B1784" s="52">
        <v>686</v>
      </c>
      <c r="C1784" s="52">
        <v>1015</v>
      </c>
      <c r="D1784" s="52">
        <v>1281</v>
      </c>
      <c r="E1784" s="52">
        <v>390</v>
      </c>
      <c r="F1784" s="52">
        <v>321</v>
      </c>
      <c r="G1784" s="52">
        <v>95</v>
      </c>
    </row>
    <row r="1785" spans="1:7">
      <c r="A1785" s="52">
        <v>197609</v>
      </c>
      <c r="B1785" s="52">
        <v>685</v>
      </c>
      <c r="C1785" s="52">
        <v>1014</v>
      </c>
      <c r="D1785" s="52">
        <v>1273</v>
      </c>
      <c r="E1785" s="52">
        <v>390</v>
      </c>
      <c r="F1785" s="52">
        <v>321</v>
      </c>
      <c r="G1785" s="52">
        <v>95</v>
      </c>
    </row>
    <row r="1786" spans="1:7">
      <c r="A1786" s="52">
        <v>197610</v>
      </c>
      <c r="B1786" s="52">
        <v>683</v>
      </c>
      <c r="C1786" s="52">
        <v>1014</v>
      </c>
      <c r="D1786" s="52">
        <v>1270</v>
      </c>
      <c r="E1786" s="52">
        <v>390</v>
      </c>
      <c r="F1786" s="52">
        <v>321</v>
      </c>
      <c r="G1786" s="52">
        <v>95</v>
      </c>
    </row>
    <row r="1787" spans="1:7">
      <c r="A1787" s="52">
        <v>197611</v>
      </c>
      <c r="B1787" s="52">
        <v>681</v>
      </c>
      <c r="C1787" s="52">
        <v>1010</v>
      </c>
      <c r="D1787" s="52">
        <v>1267</v>
      </c>
      <c r="E1787" s="52">
        <v>390</v>
      </c>
      <c r="F1787" s="52">
        <v>321</v>
      </c>
      <c r="G1787" s="52">
        <v>95</v>
      </c>
    </row>
    <row r="1788" spans="1:7">
      <c r="A1788" s="52">
        <v>197612</v>
      </c>
      <c r="B1788" s="52">
        <v>677</v>
      </c>
      <c r="C1788" s="52">
        <v>1006</v>
      </c>
      <c r="D1788" s="52">
        <v>1262</v>
      </c>
      <c r="E1788" s="52">
        <v>389</v>
      </c>
      <c r="F1788" s="52">
        <v>321</v>
      </c>
      <c r="G1788" s="52">
        <v>95</v>
      </c>
    </row>
    <row r="1789" spans="1:7">
      <c r="A1789" s="52">
        <v>197701</v>
      </c>
      <c r="B1789" s="52">
        <v>669</v>
      </c>
      <c r="C1789" s="52">
        <v>1003</v>
      </c>
      <c r="D1789" s="52">
        <v>1258</v>
      </c>
      <c r="E1789" s="52">
        <v>389</v>
      </c>
      <c r="F1789" s="52">
        <v>321</v>
      </c>
      <c r="G1789" s="52">
        <v>94</v>
      </c>
    </row>
    <row r="1790" spans="1:7">
      <c r="A1790" s="52">
        <v>197702</v>
      </c>
      <c r="B1790" s="52">
        <v>667</v>
      </c>
      <c r="C1790" s="52">
        <v>1001</v>
      </c>
      <c r="D1790" s="52">
        <v>1256</v>
      </c>
      <c r="E1790" s="52">
        <v>386</v>
      </c>
      <c r="F1790" s="52">
        <v>321</v>
      </c>
      <c r="G1790" s="52">
        <v>94</v>
      </c>
    </row>
    <row r="1791" spans="1:7">
      <c r="A1791" s="52">
        <v>197703</v>
      </c>
      <c r="B1791" s="52">
        <v>665</v>
      </c>
      <c r="C1791" s="52">
        <v>998</v>
      </c>
      <c r="D1791" s="52">
        <v>1253</v>
      </c>
      <c r="E1791" s="52">
        <v>385</v>
      </c>
      <c r="F1791" s="52">
        <v>321</v>
      </c>
      <c r="G1791" s="52">
        <v>94</v>
      </c>
    </row>
    <row r="1792" spans="1:7">
      <c r="A1792" s="52">
        <v>197704</v>
      </c>
      <c r="B1792" s="52">
        <v>665</v>
      </c>
      <c r="C1792" s="52">
        <v>996</v>
      </c>
      <c r="D1792" s="52">
        <v>1250</v>
      </c>
      <c r="E1792" s="52">
        <v>385</v>
      </c>
      <c r="F1792" s="52">
        <v>321</v>
      </c>
      <c r="G1792" s="52">
        <v>94</v>
      </c>
    </row>
    <row r="1793" spans="1:7">
      <c r="A1793" s="52">
        <v>197705</v>
      </c>
      <c r="B1793" s="52">
        <v>656</v>
      </c>
      <c r="C1793" s="52">
        <v>991</v>
      </c>
      <c r="D1793" s="52">
        <v>1246</v>
      </c>
      <c r="E1793" s="52">
        <v>385</v>
      </c>
      <c r="F1793" s="52">
        <v>321</v>
      </c>
      <c r="G1793" s="52">
        <v>94</v>
      </c>
    </row>
    <row r="1794" spans="1:7">
      <c r="A1794" s="52">
        <v>197706</v>
      </c>
      <c r="B1794" s="52">
        <v>654</v>
      </c>
      <c r="C1794" s="52">
        <v>990</v>
      </c>
      <c r="D1794" s="52">
        <v>1243</v>
      </c>
      <c r="E1794" s="52">
        <v>385</v>
      </c>
      <c r="F1794" s="52">
        <v>321</v>
      </c>
      <c r="G1794" s="52">
        <v>93</v>
      </c>
    </row>
    <row r="1795" spans="1:7">
      <c r="A1795" s="52">
        <v>197707</v>
      </c>
      <c r="B1795" s="52">
        <v>732</v>
      </c>
      <c r="C1795" s="52">
        <v>920</v>
      </c>
      <c r="D1795" s="52">
        <v>1421</v>
      </c>
      <c r="E1795" s="52">
        <v>363</v>
      </c>
      <c r="F1795" s="52">
        <v>332</v>
      </c>
      <c r="G1795" s="52">
        <v>111</v>
      </c>
    </row>
    <row r="1796" spans="1:7">
      <c r="A1796" s="52">
        <v>197708</v>
      </c>
      <c r="B1796" s="52">
        <v>730</v>
      </c>
      <c r="C1796" s="52">
        <v>917</v>
      </c>
      <c r="D1796" s="52">
        <v>1415</v>
      </c>
      <c r="E1796" s="52">
        <v>362</v>
      </c>
      <c r="F1796" s="52">
        <v>331</v>
      </c>
      <c r="G1796" s="52">
        <v>111</v>
      </c>
    </row>
    <row r="1797" spans="1:7">
      <c r="A1797" s="52">
        <v>197709</v>
      </c>
      <c r="B1797" s="52">
        <v>729</v>
      </c>
      <c r="C1797" s="52">
        <v>913</v>
      </c>
      <c r="D1797" s="52">
        <v>1409</v>
      </c>
      <c r="E1797" s="52">
        <v>361</v>
      </c>
      <c r="F1797" s="52">
        <v>331</v>
      </c>
      <c r="G1797" s="52">
        <v>111</v>
      </c>
    </row>
    <row r="1798" spans="1:7">
      <c r="A1798" s="52">
        <v>197710</v>
      </c>
      <c r="B1798" s="52">
        <v>726</v>
      </c>
      <c r="C1798" s="52">
        <v>908</v>
      </c>
      <c r="D1798" s="52">
        <v>1401</v>
      </c>
      <c r="E1798" s="52">
        <v>360</v>
      </c>
      <c r="F1798" s="52">
        <v>331</v>
      </c>
      <c r="G1798" s="52">
        <v>111</v>
      </c>
    </row>
    <row r="1799" spans="1:7">
      <c r="A1799" s="52">
        <v>197711</v>
      </c>
      <c r="B1799" s="52">
        <v>725</v>
      </c>
      <c r="C1799" s="52">
        <v>906</v>
      </c>
      <c r="D1799" s="52">
        <v>1398</v>
      </c>
      <c r="E1799" s="52">
        <v>359</v>
      </c>
      <c r="F1799" s="52">
        <v>331</v>
      </c>
      <c r="G1799" s="52">
        <v>111</v>
      </c>
    </row>
    <row r="1800" spans="1:7">
      <c r="A1800" s="52">
        <v>197712</v>
      </c>
      <c r="B1800" s="52">
        <v>719</v>
      </c>
      <c r="C1800" s="52">
        <v>905</v>
      </c>
      <c r="D1800" s="52">
        <v>1389</v>
      </c>
      <c r="E1800" s="52">
        <v>357</v>
      </c>
      <c r="F1800" s="52">
        <v>331</v>
      </c>
      <c r="G1800" s="52">
        <v>110</v>
      </c>
    </row>
    <row r="1801" spans="1:7">
      <c r="A1801" s="52">
        <v>197801</v>
      </c>
      <c r="B1801" s="52">
        <v>715</v>
      </c>
      <c r="C1801" s="52">
        <v>893</v>
      </c>
      <c r="D1801" s="52">
        <v>1378</v>
      </c>
      <c r="E1801" s="52">
        <v>357</v>
      </c>
      <c r="F1801" s="52">
        <v>330</v>
      </c>
      <c r="G1801" s="52">
        <v>110</v>
      </c>
    </row>
    <row r="1802" spans="1:7">
      <c r="A1802" s="52">
        <v>197802</v>
      </c>
      <c r="B1802" s="52">
        <v>715</v>
      </c>
      <c r="C1802" s="52">
        <v>892</v>
      </c>
      <c r="D1802" s="52">
        <v>1368</v>
      </c>
      <c r="E1802" s="52">
        <v>357</v>
      </c>
      <c r="F1802" s="52">
        <v>330</v>
      </c>
      <c r="G1802" s="52">
        <v>110</v>
      </c>
    </row>
    <row r="1803" spans="1:7">
      <c r="A1803" s="52">
        <v>197803</v>
      </c>
      <c r="B1803" s="52">
        <v>714</v>
      </c>
      <c r="C1803" s="52">
        <v>889</v>
      </c>
      <c r="D1803" s="52">
        <v>1361</v>
      </c>
      <c r="E1803" s="52">
        <v>357</v>
      </c>
      <c r="F1803" s="52">
        <v>330</v>
      </c>
      <c r="G1803" s="52">
        <v>110</v>
      </c>
    </row>
    <row r="1804" spans="1:7">
      <c r="A1804" s="52">
        <v>197804</v>
      </c>
      <c r="B1804" s="52">
        <v>710</v>
      </c>
      <c r="C1804" s="52">
        <v>885</v>
      </c>
      <c r="D1804" s="52">
        <v>1353</v>
      </c>
      <c r="E1804" s="52">
        <v>357</v>
      </c>
      <c r="F1804" s="52">
        <v>329</v>
      </c>
      <c r="G1804" s="52">
        <v>110</v>
      </c>
    </row>
    <row r="1805" spans="1:7">
      <c r="A1805" s="52">
        <v>197805</v>
      </c>
      <c r="B1805" s="52">
        <v>702</v>
      </c>
      <c r="C1805" s="52">
        <v>879</v>
      </c>
      <c r="D1805" s="52">
        <v>1348</v>
      </c>
      <c r="E1805" s="52">
        <v>355</v>
      </c>
      <c r="F1805" s="52">
        <v>328</v>
      </c>
      <c r="G1805" s="52">
        <v>109</v>
      </c>
    </row>
    <row r="1806" spans="1:7">
      <c r="A1806" s="52">
        <v>197806</v>
      </c>
      <c r="B1806" s="52">
        <v>696</v>
      </c>
      <c r="C1806" s="52">
        <v>871</v>
      </c>
      <c r="D1806" s="52">
        <v>1337</v>
      </c>
      <c r="E1806" s="52">
        <v>354</v>
      </c>
      <c r="F1806" s="52">
        <v>328</v>
      </c>
      <c r="G1806" s="52">
        <v>109</v>
      </c>
    </row>
    <row r="1807" spans="1:7">
      <c r="A1807" s="52">
        <v>197807</v>
      </c>
      <c r="B1807" s="52">
        <v>909</v>
      </c>
      <c r="C1807" s="52">
        <v>891</v>
      </c>
      <c r="D1807" s="52">
        <v>1230</v>
      </c>
      <c r="E1807" s="52">
        <v>324</v>
      </c>
      <c r="F1807" s="52">
        <v>319</v>
      </c>
      <c r="G1807" s="52">
        <v>147</v>
      </c>
    </row>
    <row r="1808" spans="1:7">
      <c r="A1808" s="52">
        <v>197808</v>
      </c>
      <c r="B1808" s="52">
        <v>904</v>
      </c>
      <c r="C1808" s="52">
        <v>882</v>
      </c>
      <c r="D1808" s="52">
        <v>1223</v>
      </c>
      <c r="E1808" s="52">
        <v>322</v>
      </c>
      <c r="F1808" s="52">
        <v>318</v>
      </c>
      <c r="G1808" s="52">
        <v>147</v>
      </c>
    </row>
    <row r="1809" spans="1:7">
      <c r="A1809" s="52">
        <v>197809</v>
      </c>
      <c r="B1809" s="52">
        <v>897</v>
      </c>
      <c r="C1809" s="52">
        <v>880</v>
      </c>
      <c r="D1809" s="52">
        <v>1217</v>
      </c>
      <c r="E1809" s="52">
        <v>322</v>
      </c>
      <c r="F1809" s="52">
        <v>317</v>
      </c>
      <c r="G1809" s="52">
        <v>147</v>
      </c>
    </row>
    <row r="1810" spans="1:7">
      <c r="A1810" s="52">
        <v>197810</v>
      </c>
      <c r="B1810" s="52">
        <v>894</v>
      </c>
      <c r="C1810" s="52">
        <v>877</v>
      </c>
      <c r="D1810" s="52">
        <v>1211</v>
      </c>
      <c r="E1810" s="52">
        <v>320</v>
      </c>
      <c r="F1810" s="52">
        <v>317</v>
      </c>
      <c r="G1810" s="52">
        <v>147</v>
      </c>
    </row>
    <row r="1811" spans="1:7">
      <c r="A1811" s="52">
        <v>197811</v>
      </c>
      <c r="B1811" s="52">
        <v>889</v>
      </c>
      <c r="C1811" s="52">
        <v>874</v>
      </c>
      <c r="D1811" s="52">
        <v>1207</v>
      </c>
      <c r="E1811" s="52">
        <v>319</v>
      </c>
      <c r="F1811" s="52">
        <v>316</v>
      </c>
      <c r="G1811" s="52">
        <v>146</v>
      </c>
    </row>
    <row r="1812" spans="1:7">
      <c r="A1812" s="52">
        <v>197812</v>
      </c>
      <c r="B1812" s="52">
        <v>883</v>
      </c>
      <c r="C1812" s="52">
        <v>869</v>
      </c>
      <c r="D1812" s="52">
        <v>1200</v>
      </c>
      <c r="E1812" s="52">
        <v>319</v>
      </c>
      <c r="F1812" s="52">
        <v>316</v>
      </c>
      <c r="G1812" s="52">
        <v>146</v>
      </c>
    </row>
    <row r="1813" spans="1:7">
      <c r="A1813" s="52">
        <v>197901</v>
      </c>
      <c r="B1813" s="52">
        <v>879</v>
      </c>
      <c r="C1813" s="52">
        <v>856</v>
      </c>
      <c r="D1813" s="52">
        <v>1193</v>
      </c>
      <c r="E1813" s="52">
        <v>318</v>
      </c>
      <c r="F1813" s="52">
        <v>315</v>
      </c>
      <c r="G1813" s="52">
        <v>146</v>
      </c>
    </row>
    <row r="1814" spans="1:7">
      <c r="A1814" s="52">
        <v>197902</v>
      </c>
      <c r="B1814" s="52">
        <v>875</v>
      </c>
      <c r="C1814" s="52">
        <v>853</v>
      </c>
      <c r="D1814" s="52">
        <v>1186</v>
      </c>
      <c r="E1814" s="52">
        <v>316</v>
      </c>
      <c r="F1814" s="52">
        <v>313</v>
      </c>
      <c r="G1814" s="52">
        <v>146</v>
      </c>
    </row>
    <row r="1815" spans="1:7">
      <c r="A1815" s="52">
        <v>197903</v>
      </c>
      <c r="B1815" s="52">
        <v>871</v>
      </c>
      <c r="C1815" s="52">
        <v>852</v>
      </c>
      <c r="D1815" s="52">
        <v>1181</v>
      </c>
      <c r="E1815" s="52">
        <v>315</v>
      </c>
      <c r="F1815" s="52">
        <v>313</v>
      </c>
      <c r="G1815" s="52">
        <v>146</v>
      </c>
    </row>
    <row r="1816" spans="1:7">
      <c r="A1816" s="52">
        <v>197904</v>
      </c>
      <c r="B1816" s="52">
        <v>865</v>
      </c>
      <c r="C1816" s="52">
        <v>846</v>
      </c>
      <c r="D1816" s="52">
        <v>1174</v>
      </c>
      <c r="E1816" s="52">
        <v>315</v>
      </c>
      <c r="F1816" s="52">
        <v>312</v>
      </c>
      <c r="G1816" s="52">
        <v>146</v>
      </c>
    </row>
    <row r="1817" spans="1:7">
      <c r="A1817" s="52">
        <v>197905</v>
      </c>
      <c r="B1817" s="52">
        <v>862</v>
      </c>
      <c r="C1817" s="52">
        <v>842</v>
      </c>
      <c r="D1817" s="52">
        <v>1170</v>
      </c>
      <c r="E1817" s="52">
        <v>314</v>
      </c>
      <c r="F1817" s="52">
        <v>311</v>
      </c>
      <c r="G1817" s="52">
        <v>146</v>
      </c>
    </row>
    <row r="1818" spans="1:7">
      <c r="A1818" s="52">
        <v>197906</v>
      </c>
      <c r="B1818" s="52">
        <v>856</v>
      </c>
      <c r="C1818" s="52">
        <v>834</v>
      </c>
      <c r="D1818" s="52">
        <v>1160</v>
      </c>
      <c r="E1818" s="52">
        <v>313</v>
      </c>
      <c r="F1818" s="52">
        <v>310</v>
      </c>
      <c r="G1818" s="52">
        <v>146</v>
      </c>
    </row>
    <row r="1819" spans="1:7">
      <c r="A1819" s="52">
        <v>197907</v>
      </c>
      <c r="B1819" s="52">
        <v>1036</v>
      </c>
      <c r="C1819" s="52">
        <v>952</v>
      </c>
      <c r="D1819" s="52">
        <v>1025</v>
      </c>
      <c r="E1819" s="52">
        <v>304</v>
      </c>
      <c r="F1819" s="52">
        <v>323</v>
      </c>
      <c r="G1819" s="52">
        <v>155</v>
      </c>
    </row>
    <row r="1820" spans="1:7">
      <c r="A1820" s="52">
        <v>197908</v>
      </c>
      <c r="B1820" s="52">
        <v>1033</v>
      </c>
      <c r="C1820" s="52">
        <v>948</v>
      </c>
      <c r="D1820" s="52">
        <v>1014</v>
      </c>
      <c r="E1820" s="52">
        <v>304</v>
      </c>
      <c r="F1820" s="52">
        <v>322</v>
      </c>
      <c r="G1820" s="52">
        <v>155</v>
      </c>
    </row>
    <row r="1821" spans="1:7">
      <c r="A1821" s="52">
        <v>197909</v>
      </c>
      <c r="B1821" s="52">
        <v>1029</v>
      </c>
      <c r="C1821" s="52">
        <v>944</v>
      </c>
      <c r="D1821" s="52">
        <v>1008</v>
      </c>
      <c r="E1821" s="52">
        <v>304</v>
      </c>
      <c r="F1821" s="52">
        <v>320</v>
      </c>
      <c r="G1821" s="52">
        <v>154</v>
      </c>
    </row>
    <row r="1822" spans="1:7">
      <c r="A1822" s="52">
        <v>197910</v>
      </c>
      <c r="B1822" s="52">
        <v>1027</v>
      </c>
      <c r="C1822" s="52">
        <v>941</v>
      </c>
      <c r="D1822" s="52">
        <v>1005</v>
      </c>
      <c r="E1822" s="52">
        <v>304</v>
      </c>
      <c r="F1822" s="52">
        <v>320</v>
      </c>
      <c r="G1822" s="52">
        <v>154</v>
      </c>
    </row>
    <row r="1823" spans="1:7">
      <c r="A1823" s="52">
        <v>197911</v>
      </c>
      <c r="B1823" s="52">
        <v>1018</v>
      </c>
      <c r="C1823" s="52">
        <v>936</v>
      </c>
      <c r="D1823" s="52">
        <v>1002</v>
      </c>
      <c r="E1823" s="52">
        <v>302</v>
      </c>
      <c r="F1823" s="52">
        <v>320</v>
      </c>
      <c r="G1823" s="52">
        <v>154</v>
      </c>
    </row>
    <row r="1824" spans="1:7">
      <c r="A1824" s="52">
        <v>197912</v>
      </c>
      <c r="B1824" s="52">
        <v>1015</v>
      </c>
      <c r="C1824" s="52">
        <v>928</v>
      </c>
      <c r="D1824" s="52">
        <v>996</v>
      </c>
      <c r="E1824" s="52">
        <v>300</v>
      </c>
      <c r="F1824" s="52">
        <v>320</v>
      </c>
      <c r="G1824" s="52">
        <v>154</v>
      </c>
    </row>
    <row r="1825" spans="1:7">
      <c r="A1825" s="52">
        <v>198001</v>
      </c>
      <c r="B1825" s="52">
        <v>1005</v>
      </c>
      <c r="C1825" s="52">
        <v>924</v>
      </c>
      <c r="D1825" s="52">
        <v>987</v>
      </c>
      <c r="E1825" s="52">
        <v>299</v>
      </c>
      <c r="F1825" s="52">
        <v>316</v>
      </c>
      <c r="G1825" s="52">
        <v>153</v>
      </c>
    </row>
    <row r="1826" spans="1:7">
      <c r="A1826" s="52">
        <v>198002</v>
      </c>
      <c r="B1826" s="52">
        <v>998</v>
      </c>
      <c r="C1826" s="52">
        <v>922</v>
      </c>
      <c r="D1826" s="52">
        <v>982</v>
      </c>
      <c r="E1826" s="52">
        <v>298</v>
      </c>
      <c r="F1826" s="52">
        <v>316</v>
      </c>
      <c r="G1826" s="52">
        <v>152</v>
      </c>
    </row>
    <row r="1827" spans="1:7">
      <c r="A1827" s="52">
        <v>198003</v>
      </c>
      <c r="B1827" s="52">
        <v>994</v>
      </c>
      <c r="C1827" s="52">
        <v>918</v>
      </c>
      <c r="D1827" s="52">
        <v>977</v>
      </c>
      <c r="E1827" s="52">
        <v>298</v>
      </c>
      <c r="F1827" s="52">
        <v>315</v>
      </c>
      <c r="G1827" s="52">
        <v>152</v>
      </c>
    </row>
    <row r="1828" spans="1:7">
      <c r="A1828" s="52">
        <v>198004</v>
      </c>
      <c r="B1828" s="52">
        <v>988</v>
      </c>
      <c r="C1828" s="52">
        <v>915</v>
      </c>
      <c r="D1828" s="52">
        <v>968</v>
      </c>
      <c r="E1828" s="52">
        <v>298</v>
      </c>
      <c r="F1828" s="52">
        <v>315</v>
      </c>
      <c r="G1828" s="52">
        <v>152</v>
      </c>
    </row>
    <row r="1829" spans="1:7">
      <c r="A1829" s="52">
        <v>198005</v>
      </c>
      <c r="B1829" s="52">
        <v>984</v>
      </c>
      <c r="C1829" s="52">
        <v>908</v>
      </c>
      <c r="D1829" s="52">
        <v>961</v>
      </c>
      <c r="E1829" s="52">
        <v>297</v>
      </c>
      <c r="F1829" s="52">
        <v>314</v>
      </c>
      <c r="G1829" s="52">
        <v>152</v>
      </c>
    </row>
    <row r="1830" spans="1:7">
      <c r="A1830" s="52">
        <v>198006</v>
      </c>
      <c r="B1830" s="52">
        <v>979</v>
      </c>
      <c r="C1830" s="52">
        <v>904</v>
      </c>
      <c r="D1830" s="52">
        <v>955</v>
      </c>
      <c r="E1830" s="52">
        <v>297</v>
      </c>
      <c r="F1830" s="52">
        <v>313</v>
      </c>
      <c r="G1830" s="52">
        <v>152</v>
      </c>
    </row>
    <row r="1831" spans="1:7">
      <c r="A1831" s="52">
        <v>198007</v>
      </c>
      <c r="B1831" s="52">
        <v>1032</v>
      </c>
      <c r="C1831" s="52">
        <v>980</v>
      </c>
      <c r="D1831" s="52">
        <v>969</v>
      </c>
      <c r="E1831" s="52">
        <v>324</v>
      </c>
      <c r="F1831" s="52">
        <v>300</v>
      </c>
      <c r="G1831" s="52">
        <v>162</v>
      </c>
    </row>
    <row r="1832" spans="1:7">
      <c r="A1832" s="52">
        <v>198008</v>
      </c>
      <c r="B1832" s="52">
        <v>1023</v>
      </c>
      <c r="C1832" s="52">
        <v>976</v>
      </c>
      <c r="D1832" s="52">
        <v>966</v>
      </c>
      <c r="E1832" s="52">
        <v>324</v>
      </c>
      <c r="F1832" s="52">
        <v>299</v>
      </c>
      <c r="G1832" s="52">
        <v>162</v>
      </c>
    </row>
    <row r="1833" spans="1:7">
      <c r="A1833" s="52">
        <v>198009</v>
      </c>
      <c r="B1833" s="52">
        <v>1012</v>
      </c>
      <c r="C1833" s="52">
        <v>967</v>
      </c>
      <c r="D1833" s="52">
        <v>962</v>
      </c>
      <c r="E1833" s="52">
        <v>324</v>
      </c>
      <c r="F1833" s="52">
        <v>297</v>
      </c>
      <c r="G1833" s="52">
        <v>162</v>
      </c>
    </row>
    <row r="1834" spans="1:7">
      <c r="A1834" s="52">
        <v>198010</v>
      </c>
      <c r="B1834" s="52">
        <v>1009</v>
      </c>
      <c r="C1834" s="52">
        <v>965</v>
      </c>
      <c r="D1834" s="52">
        <v>958</v>
      </c>
      <c r="E1834" s="52">
        <v>324</v>
      </c>
      <c r="F1834" s="52">
        <v>296</v>
      </c>
      <c r="G1834" s="52">
        <v>161</v>
      </c>
    </row>
    <row r="1835" spans="1:7">
      <c r="A1835" s="52">
        <v>198011</v>
      </c>
      <c r="B1835" s="52">
        <v>1006</v>
      </c>
      <c r="C1835" s="52">
        <v>960</v>
      </c>
      <c r="D1835" s="52">
        <v>955</v>
      </c>
      <c r="E1835" s="52">
        <v>322</v>
      </c>
      <c r="F1835" s="52">
        <v>296</v>
      </c>
      <c r="G1835" s="52">
        <v>159</v>
      </c>
    </row>
    <row r="1836" spans="1:7">
      <c r="A1836" s="52">
        <v>198012</v>
      </c>
      <c r="B1836" s="52">
        <v>1003</v>
      </c>
      <c r="C1836" s="52">
        <v>954</v>
      </c>
      <c r="D1836" s="52">
        <v>949</v>
      </c>
      <c r="E1836" s="52">
        <v>322</v>
      </c>
      <c r="F1836" s="52">
        <v>296</v>
      </c>
      <c r="G1836" s="52">
        <v>157</v>
      </c>
    </row>
    <row r="1837" spans="1:7">
      <c r="A1837" s="52">
        <v>198101</v>
      </c>
      <c r="B1837" s="52">
        <v>995</v>
      </c>
      <c r="C1837" s="52">
        <v>950</v>
      </c>
      <c r="D1837" s="52">
        <v>939</v>
      </c>
      <c r="E1837" s="52">
        <v>321</v>
      </c>
      <c r="F1837" s="52">
        <v>295</v>
      </c>
      <c r="G1837" s="52">
        <v>157</v>
      </c>
    </row>
    <row r="1838" spans="1:7">
      <c r="A1838" s="52">
        <v>198102</v>
      </c>
      <c r="B1838" s="52">
        <v>987</v>
      </c>
      <c r="C1838" s="52">
        <v>942</v>
      </c>
      <c r="D1838" s="52">
        <v>935</v>
      </c>
      <c r="E1838" s="52">
        <v>321</v>
      </c>
      <c r="F1838" s="52">
        <v>294</v>
      </c>
      <c r="G1838" s="52">
        <v>157</v>
      </c>
    </row>
    <row r="1839" spans="1:7">
      <c r="A1839" s="52">
        <v>198103</v>
      </c>
      <c r="B1839" s="52">
        <v>983</v>
      </c>
      <c r="C1839" s="52">
        <v>934</v>
      </c>
      <c r="D1839" s="52">
        <v>931</v>
      </c>
      <c r="E1839" s="52">
        <v>321</v>
      </c>
      <c r="F1839" s="52">
        <v>293</v>
      </c>
      <c r="G1839" s="52">
        <v>157</v>
      </c>
    </row>
    <row r="1840" spans="1:7">
      <c r="A1840" s="52">
        <v>198104</v>
      </c>
      <c r="B1840" s="52">
        <v>977</v>
      </c>
      <c r="C1840" s="52">
        <v>930</v>
      </c>
      <c r="D1840" s="52">
        <v>927</v>
      </c>
      <c r="E1840" s="52">
        <v>316</v>
      </c>
      <c r="F1840" s="52">
        <v>293</v>
      </c>
      <c r="G1840" s="52">
        <v>157</v>
      </c>
    </row>
    <row r="1841" spans="1:7">
      <c r="A1841" s="52">
        <v>198105</v>
      </c>
      <c r="B1841" s="52">
        <v>975</v>
      </c>
      <c r="C1841" s="52">
        <v>927</v>
      </c>
      <c r="D1841" s="52">
        <v>925</v>
      </c>
      <c r="E1841" s="52">
        <v>315</v>
      </c>
      <c r="F1841" s="52">
        <v>291</v>
      </c>
      <c r="G1841" s="52">
        <v>157</v>
      </c>
    </row>
    <row r="1842" spans="1:7">
      <c r="A1842" s="52">
        <v>198106</v>
      </c>
      <c r="B1842" s="52">
        <v>970</v>
      </c>
      <c r="C1842" s="52">
        <v>917</v>
      </c>
      <c r="D1842" s="52">
        <v>919</v>
      </c>
      <c r="E1842" s="52">
        <v>314</v>
      </c>
      <c r="F1842" s="52">
        <v>291</v>
      </c>
      <c r="G1842" s="52">
        <v>156</v>
      </c>
    </row>
    <row r="1843" spans="1:7">
      <c r="A1843" s="52">
        <v>198107</v>
      </c>
      <c r="B1843" s="52">
        <v>1231</v>
      </c>
      <c r="C1843" s="52">
        <v>906</v>
      </c>
      <c r="D1843" s="52">
        <v>948</v>
      </c>
      <c r="E1843" s="52">
        <v>329</v>
      </c>
      <c r="F1843" s="52">
        <v>292</v>
      </c>
      <c r="G1843" s="52">
        <v>157</v>
      </c>
    </row>
    <row r="1844" spans="1:7">
      <c r="A1844" s="52">
        <v>198108</v>
      </c>
      <c r="B1844" s="52">
        <v>1228</v>
      </c>
      <c r="C1844" s="52">
        <v>902</v>
      </c>
      <c r="D1844" s="52">
        <v>944</v>
      </c>
      <c r="E1844" s="52">
        <v>326</v>
      </c>
      <c r="F1844" s="52">
        <v>291</v>
      </c>
      <c r="G1844" s="52">
        <v>157</v>
      </c>
    </row>
    <row r="1845" spans="1:7">
      <c r="A1845" s="52">
        <v>198109</v>
      </c>
      <c r="B1845" s="52">
        <v>1222</v>
      </c>
      <c r="C1845" s="52">
        <v>896</v>
      </c>
      <c r="D1845" s="52">
        <v>940</v>
      </c>
      <c r="E1845" s="52">
        <v>324</v>
      </c>
      <c r="F1845" s="52">
        <v>291</v>
      </c>
      <c r="G1845" s="52">
        <v>157</v>
      </c>
    </row>
    <row r="1846" spans="1:7">
      <c r="A1846" s="52">
        <v>198110</v>
      </c>
      <c r="B1846" s="52">
        <v>1216</v>
      </c>
      <c r="C1846" s="52">
        <v>891</v>
      </c>
      <c r="D1846" s="52">
        <v>933</v>
      </c>
      <c r="E1846" s="52">
        <v>324</v>
      </c>
      <c r="F1846" s="52">
        <v>289</v>
      </c>
      <c r="G1846" s="52">
        <v>157</v>
      </c>
    </row>
    <row r="1847" spans="1:7">
      <c r="A1847" s="52">
        <v>198111</v>
      </c>
      <c r="B1847" s="52">
        <v>1211</v>
      </c>
      <c r="C1847" s="52">
        <v>887</v>
      </c>
      <c r="D1847" s="52">
        <v>931</v>
      </c>
      <c r="E1847" s="52">
        <v>322</v>
      </c>
      <c r="F1847" s="52">
        <v>289</v>
      </c>
      <c r="G1847" s="52">
        <v>157</v>
      </c>
    </row>
    <row r="1848" spans="1:7">
      <c r="A1848" s="52">
        <v>198112</v>
      </c>
      <c r="B1848" s="52">
        <v>1206</v>
      </c>
      <c r="C1848" s="52">
        <v>881</v>
      </c>
      <c r="D1848" s="52">
        <v>925</v>
      </c>
      <c r="E1848" s="52">
        <v>321</v>
      </c>
      <c r="F1848" s="52">
        <v>288</v>
      </c>
      <c r="G1848" s="52">
        <v>157</v>
      </c>
    </row>
    <row r="1849" spans="1:7">
      <c r="A1849" s="52">
        <v>198201</v>
      </c>
      <c r="B1849" s="52">
        <v>1201</v>
      </c>
      <c r="C1849" s="52">
        <v>876</v>
      </c>
      <c r="D1849" s="52">
        <v>921</v>
      </c>
      <c r="E1849" s="52">
        <v>321</v>
      </c>
      <c r="F1849" s="52">
        <v>286</v>
      </c>
      <c r="G1849" s="52">
        <v>156</v>
      </c>
    </row>
    <row r="1850" spans="1:7">
      <c r="A1850" s="52">
        <v>198202</v>
      </c>
      <c r="B1850" s="52">
        <v>1194</v>
      </c>
      <c r="C1850" s="52">
        <v>869</v>
      </c>
      <c r="D1850" s="52">
        <v>917</v>
      </c>
      <c r="E1850" s="52">
        <v>321</v>
      </c>
      <c r="F1850" s="52">
        <v>286</v>
      </c>
      <c r="G1850" s="52">
        <v>156</v>
      </c>
    </row>
    <row r="1851" spans="1:7">
      <c r="A1851" s="52">
        <v>198203</v>
      </c>
      <c r="B1851" s="52">
        <v>1190</v>
      </c>
      <c r="C1851" s="52">
        <v>863</v>
      </c>
      <c r="D1851" s="52">
        <v>910</v>
      </c>
      <c r="E1851" s="52">
        <v>318</v>
      </c>
      <c r="F1851" s="52">
        <v>285</v>
      </c>
      <c r="G1851" s="52">
        <v>156</v>
      </c>
    </row>
    <row r="1852" spans="1:7">
      <c r="A1852" s="52">
        <v>198204</v>
      </c>
      <c r="B1852" s="52">
        <v>1184</v>
      </c>
      <c r="C1852" s="52">
        <v>856</v>
      </c>
      <c r="D1852" s="52">
        <v>902</v>
      </c>
      <c r="E1852" s="52">
        <v>316</v>
      </c>
      <c r="F1852" s="52">
        <v>283</v>
      </c>
      <c r="G1852" s="52">
        <v>156</v>
      </c>
    </row>
    <row r="1853" spans="1:7">
      <c r="A1853" s="52">
        <v>198205</v>
      </c>
      <c r="B1853" s="52">
        <v>1178</v>
      </c>
      <c r="C1853" s="52">
        <v>852</v>
      </c>
      <c r="D1853" s="52">
        <v>897</v>
      </c>
      <c r="E1853" s="52">
        <v>316</v>
      </c>
      <c r="F1853" s="52">
        <v>283</v>
      </c>
      <c r="G1853" s="52">
        <v>155</v>
      </c>
    </row>
    <row r="1854" spans="1:7">
      <c r="A1854" s="52">
        <v>198206</v>
      </c>
      <c r="B1854" s="52">
        <v>1171</v>
      </c>
      <c r="C1854" s="52">
        <v>848</v>
      </c>
      <c r="D1854" s="52">
        <v>891</v>
      </c>
      <c r="E1854" s="52">
        <v>314</v>
      </c>
      <c r="F1854" s="52">
        <v>282</v>
      </c>
      <c r="G1854" s="52">
        <v>153</v>
      </c>
    </row>
    <row r="1855" spans="1:7">
      <c r="A1855" s="52">
        <v>198207</v>
      </c>
      <c r="B1855" s="52">
        <v>1451</v>
      </c>
      <c r="C1855" s="52">
        <v>1009</v>
      </c>
      <c r="D1855" s="52">
        <v>847</v>
      </c>
      <c r="E1855" s="52">
        <v>306</v>
      </c>
      <c r="F1855" s="52">
        <v>293</v>
      </c>
      <c r="G1855" s="52">
        <v>173</v>
      </c>
    </row>
    <row r="1856" spans="1:7">
      <c r="A1856" s="52">
        <v>198208</v>
      </c>
      <c r="B1856" s="52">
        <v>1445</v>
      </c>
      <c r="C1856" s="52">
        <v>1007</v>
      </c>
      <c r="D1856" s="52">
        <v>842</v>
      </c>
      <c r="E1856" s="52">
        <v>304</v>
      </c>
      <c r="F1856" s="52">
        <v>291</v>
      </c>
      <c r="G1856" s="52">
        <v>173</v>
      </c>
    </row>
    <row r="1857" spans="1:7">
      <c r="A1857" s="52">
        <v>198209</v>
      </c>
      <c r="B1857" s="52">
        <v>1433</v>
      </c>
      <c r="C1857" s="52">
        <v>997</v>
      </c>
      <c r="D1857" s="52">
        <v>836</v>
      </c>
      <c r="E1857" s="52">
        <v>303</v>
      </c>
      <c r="F1857" s="52">
        <v>290</v>
      </c>
      <c r="G1857" s="52">
        <v>173</v>
      </c>
    </row>
    <row r="1858" spans="1:7">
      <c r="A1858" s="52">
        <v>198210</v>
      </c>
      <c r="B1858" s="52">
        <v>1427</v>
      </c>
      <c r="C1858" s="52">
        <v>993</v>
      </c>
      <c r="D1858" s="52">
        <v>829</v>
      </c>
      <c r="E1858" s="52">
        <v>302</v>
      </c>
      <c r="F1858" s="52">
        <v>290</v>
      </c>
      <c r="G1858" s="52">
        <v>173</v>
      </c>
    </row>
    <row r="1859" spans="1:7">
      <c r="A1859" s="52">
        <v>198211</v>
      </c>
      <c r="B1859" s="52">
        <v>1410</v>
      </c>
      <c r="C1859" s="52">
        <v>990</v>
      </c>
      <c r="D1859" s="52">
        <v>822</v>
      </c>
      <c r="E1859" s="52">
        <v>301</v>
      </c>
      <c r="F1859" s="52">
        <v>290</v>
      </c>
      <c r="G1859" s="52">
        <v>172</v>
      </c>
    </row>
    <row r="1860" spans="1:7">
      <c r="A1860" s="52">
        <v>198212</v>
      </c>
      <c r="B1860" s="52">
        <v>1401</v>
      </c>
      <c r="C1860" s="52">
        <v>985</v>
      </c>
      <c r="D1860" s="52">
        <v>820</v>
      </c>
      <c r="E1860" s="52">
        <v>299</v>
      </c>
      <c r="F1860" s="52">
        <v>288</v>
      </c>
      <c r="G1860" s="52">
        <v>172</v>
      </c>
    </row>
    <row r="1861" spans="1:7">
      <c r="A1861" s="52">
        <v>198301</v>
      </c>
      <c r="B1861" s="52">
        <v>1387</v>
      </c>
      <c r="C1861" s="52">
        <v>977</v>
      </c>
      <c r="D1861" s="52">
        <v>812</v>
      </c>
      <c r="E1861" s="52">
        <v>298</v>
      </c>
      <c r="F1861" s="52">
        <v>286</v>
      </c>
      <c r="G1861" s="52">
        <v>172</v>
      </c>
    </row>
    <row r="1862" spans="1:7">
      <c r="A1862" s="52">
        <v>198302</v>
      </c>
      <c r="B1862" s="52">
        <v>1376</v>
      </c>
      <c r="C1862" s="52">
        <v>973</v>
      </c>
      <c r="D1862" s="52">
        <v>809</v>
      </c>
      <c r="E1862" s="52">
        <v>298</v>
      </c>
      <c r="F1862" s="52">
        <v>284</v>
      </c>
      <c r="G1862" s="52">
        <v>172</v>
      </c>
    </row>
    <row r="1863" spans="1:7">
      <c r="A1863" s="52">
        <v>198303</v>
      </c>
      <c r="B1863" s="52">
        <v>1371</v>
      </c>
      <c r="C1863" s="52">
        <v>970</v>
      </c>
      <c r="D1863" s="52">
        <v>801</v>
      </c>
      <c r="E1863" s="52">
        <v>297</v>
      </c>
      <c r="F1863" s="52">
        <v>283</v>
      </c>
      <c r="G1863" s="52">
        <v>172</v>
      </c>
    </row>
    <row r="1864" spans="1:7">
      <c r="A1864" s="52">
        <v>198304</v>
      </c>
      <c r="B1864" s="52">
        <v>1362</v>
      </c>
      <c r="C1864" s="52">
        <v>968</v>
      </c>
      <c r="D1864" s="52">
        <v>796</v>
      </c>
      <c r="E1864" s="52">
        <v>297</v>
      </c>
      <c r="F1864" s="52">
        <v>283</v>
      </c>
      <c r="G1864" s="52">
        <v>172</v>
      </c>
    </row>
    <row r="1865" spans="1:7">
      <c r="A1865" s="52">
        <v>198305</v>
      </c>
      <c r="B1865" s="52">
        <v>1348</v>
      </c>
      <c r="C1865" s="52">
        <v>964</v>
      </c>
      <c r="D1865" s="52">
        <v>791</v>
      </c>
      <c r="E1865" s="52">
        <v>297</v>
      </c>
      <c r="F1865" s="52">
        <v>283</v>
      </c>
      <c r="G1865" s="52">
        <v>171</v>
      </c>
    </row>
    <row r="1866" spans="1:7">
      <c r="A1866" s="52">
        <v>198306</v>
      </c>
      <c r="B1866" s="52">
        <v>1334</v>
      </c>
      <c r="C1866" s="52">
        <v>960</v>
      </c>
      <c r="D1866" s="52">
        <v>786</v>
      </c>
      <c r="E1866" s="52">
        <v>296</v>
      </c>
      <c r="F1866" s="52">
        <v>283</v>
      </c>
      <c r="G1866" s="52">
        <v>171</v>
      </c>
    </row>
    <row r="1867" spans="1:7">
      <c r="A1867" s="52">
        <v>198307</v>
      </c>
      <c r="B1867" s="52">
        <v>1414</v>
      </c>
      <c r="C1867" s="52">
        <v>1050</v>
      </c>
      <c r="D1867" s="52">
        <v>891</v>
      </c>
      <c r="E1867" s="52">
        <v>318</v>
      </c>
      <c r="F1867" s="52">
        <v>297</v>
      </c>
      <c r="G1867" s="52">
        <v>168</v>
      </c>
    </row>
    <row r="1868" spans="1:7">
      <c r="A1868" s="52">
        <v>198308</v>
      </c>
      <c r="B1868" s="52">
        <v>1407</v>
      </c>
      <c r="C1868" s="52">
        <v>1041</v>
      </c>
      <c r="D1868" s="52">
        <v>884</v>
      </c>
      <c r="E1868" s="52">
        <v>318</v>
      </c>
      <c r="F1868" s="52">
        <v>295</v>
      </c>
      <c r="G1868" s="52">
        <v>168</v>
      </c>
    </row>
    <row r="1869" spans="1:7">
      <c r="A1869" s="52">
        <v>198309</v>
      </c>
      <c r="B1869" s="52">
        <v>1399</v>
      </c>
      <c r="C1869" s="52">
        <v>1038</v>
      </c>
      <c r="D1869" s="52">
        <v>880</v>
      </c>
      <c r="E1869" s="52">
        <v>318</v>
      </c>
      <c r="F1869" s="52">
        <v>293</v>
      </c>
      <c r="G1869" s="52">
        <v>168</v>
      </c>
    </row>
    <row r="1870" spans="1:7">
      <c r="A1870" s="52">
        <v>198310</v>
      </c>
      <c r="B1870" s="52">
        <v>1395</v>
      </c>
      <c r="C1870" s="52">
        <v>1031</v>
      </c>
      <c r="D1870" s="52">
        <v>878</v>
      </c>
      <c r="E1870" s="52">
        <v>318</v>
      </c>
      <c r="F1870" s="52">
        <v>293</v>
      </c>
      <c r="G1870" s="52">
        <v>167</v>
      </c>
    </row>
    <row r="1871" spans="1:7">
      <c r="A1871" s="52">
        <v>198311</v>
      </c>
      <c r="B1871" s="52">
        <v>1392</v>
      </c>
      <c r="C1871" s="52">
        <v>1025</v>
      </c>
      <c r="D1871" s="52">
        <v>873</v>
      </c>
      <c r="E1871" s="52">
        <v>318</v>
      </c>
      <c r="F1871" s="52">
        <v>293</v>
      </c>
      <c r="G1871" s="52">
        <v>167</v>
      </c>
    </row>
    <row r="1872" spans="1:7">
      <c r="A1872" s="52">
        <v>198312</v>
      </c>
      <c r="B1872" s="52">
        <v>1386</v>
      </c>
      <c r="C1872" s="52">
        <v>1016</v>
      </c>
      <c r="D1872" s="52">
        <v>869</v>
      </c>
      <c r="E1872" s="52">
        <v>317</v>
      </c>
      <c r="F1872" s="52">
        <v>292</v>
      </c>
      <c r="G1872" s="52">
        <v>164</v>
      </c>
    </row>
    <row r="1873" spans="1:7">
      <c r="A1873" s="52">
        <v>198401</v>
      </c>
      <c r="B1873" s="52">
        <v>1375</v>
      </c>
      <c r="C1873" s="52">
        <v>1006</v>
      </c>
      <c r="D1873" s="52">
        <v>860</v>
      </c>
      <c r="E1873" s="52">
        <v>316</v>
      </c>
      <c r="F1873" s="52">
        <v>291</v>
      </c>
      <c r="G1873" s="52">
        <v>164</v>
      </c>
    </row>
    <row r="1874" spans="1:7">
      <c r="A1874" s="52">
        <v>198402</v>
      </c>
      <c r="B1874" s="52">
        <v>1368</v>
      </c>
      <c r="C1874" s="52">
        <v>998</v>
      </c>
      <c r="D1874" s="52">
        <v>850</v>
      </c>
      <c r="E1874" s="52">
        <v>316</v>
      </c>
      <c r="F1874" s="52">
        <v>290</v>
      </c>
      <c r="G1874" s="52">
        <v>163</v>
      </c>
    </row>
    <row r="1875" spans="1:7">
      <c r="A1875" s="52">
        <v>198403</v>
      </c>
      <c r="B1875" s="52">
        <v>1362</v>
      </c>
      <c r="C1875" s="52">
        <v>993</v>
      </c>
      <c r="D1875" s="52">
        <v>845</v>
      </c>
      <c r="E1875" s="52">
        <v>316</v>
      </c>
      <c r="F1875" s="52">
        <v>290</v>
      </c>
      <c r="G1875" s="52">
        <v>163</v>
      </c>
    </row>
    <row r="1876" spans="1:7">
      <c r="A1876" s="52">
        <v>198404</v>
      </c>
      <c r="B1876" s="52">
        <v>1357</v>
      </c>
      <c r="C1876" s="52">
        <v>988</v>
      </c>
      <c r="D1876" s="52">
        <v>836</v>
      </c>
      <c r="E1876" s="52">
        <v>315</v>
      </c>
      <c r="F1876" s="52">
        <v>290</v>
      </c>
      <c r="G1876" s="52">
        <v>163</v>
      </c>
    </row>
    <row r="1877" spans="1:7">
      <c r="A1877" s="52">
        <v>198405</v>
      </c>
      <c r="B1877" s="52">
        <v>1349</v>
      </c>
      <c r="C1877" s="52">
        <v>982</v>
      </c>
      <c r="D1877" s="52">
        <v>829</v>
      </c>
      <c r="E1877" s="52">
        <v>315</v>
      </c>
      <c r="F1877" s="52">
        <v>290</v>
      </c>
      <c r="G1877" s="52">
        <v>163</v>
      </c>
    </row>
    <row r="1878" spans="1:7">
      <c r="A1878" s="52">
        <v>198406</v>
      </c>
      <c r="B1878" s="52">
        <v>1331</v>
      </c>
      <c r="C1878" s="52">
        <v>972</v>
      </c>
      <c r="D1878" s="52">
        <v>822</v>
      </c>
      <c r="E1878" s="52">
        <v>314</v>
      </c>
      <c r="F1878" s="52">
        <v>290</v>
      </c>
      <c r="G1878" s="52">
        <v>162</v>
      </c>
    </row>
    <row r="1879" spans="1:7">
      <c r="A1879" s="52">
        <v>198407</v>
      </c>
      <c r="B1879" s="52">
        <v>1825</v>
      </c>
      <c r="C1879" s="52">
        <v>1102</v>
      </c>
      <c r="D1879" s="52">
        <v>790</v>
      </c>
      <c r="E1879" s="52">
        <v>272</v>
      </c>
      <c r="F1879" s="52">
        <v>282</v>
      </c>
      <c r="G1879" s="52">
        <v>216</v>
      </c>
    </row>
    <row r="1880" spans="1:7">
      <c r="A1880" s="52">
        <v>198408</v>
      </c>
      <c r="B1880" s="52">
        <v>1819</v>
      </c>
      <c r="C1880" s="52">
        <v>1098</v>
      </c>
      <c r="D1880" s="52">
        <v>783</v>
      </c>
      <c r="E1880" s="52">
        <v>271</v>
      </c>
      <c r="F1880" s="52">
        <v>280</v>
      </c>
      <c r="G1880" s="52">
        <v>216</v>
      </c>
    </row>
    <row r="1881" spans="1:7">
      <c r="A1881" s="52">
        <v>198409</v>
      </c>
      <c r="B1881" s="52">
        <v>1803</v>
      </c>
      <c r="C1881" s="52">
        <v>1085</v>
      </c>
      <c r="D1881" s="52">
        <v>771</v>
      </c>
      <c r="E1881" s="52">
        <v>270</v>
      </c>
      <c r="F1881" s="52">
        <v>277</v>
      </c>
      <c r="G1881" s="52">
        <v>216</v>
      </c>
    </row>
    <row r="1882" spans="1:7">
      <c r="A1882" s="52">
        <v>198410</v>
      </c>
      <c r="B1882" s="52">
        <v>1790</v>
      </c>
      <c r="C1882" s="52">
        <v>1070</v>
      </c>
      <c r="D1882" s="52">
        <v>764</v>
      </c>
      <c r="E1882" s="52">
        <v>267</v>
      </c>
      <c r="F1882" s="52">
        <v>275</v>
      </c>
      <c r="G1882" s="52">
        <v>216</v>
      </c>
    </row>
    <row r="1883" spans="1:7">
      <c r="A1883" s="52">
        <v>198411</v>
      </c>
      <c r="B1883" s="52">
        <v>1771</v>
      </c>
      <c r="C1883" s="52">
        <v>1061</v>
      </c>
      <c r="D1883" s="52">
        <v>755</v>
      </c>
      <c r="E1883" s="52">
        <v>266</v>
      </c>
      <c r="F1883" s="52">
        <v>272</v>
      </c>
      <c r="G1883" s="52">
        <v>214</v>
      </c>
    </row>
    <row r="1884" spans="1:7">
      <c r="A1884" s="52">
        <v>198412</v>
      </c>
      <c r="B1884" s="52">
        <v>1761</v>
      </c>
      <c r="C1884" s="52">
        <v>1050</v>
      </c>
      <c r="D1884" s="52">
        <v>749</v>
      </c>
      <c r="E1884" s="52">
        <v>265</v>
      </c>
      <c r="F1884" s="52">
        <v>271</v>
      </c>
      <c r="G1884" s="52">
        <v>214</v>
      </c>
    </row>
    <row r="1885" spans="1:7">
      <c r="A1885" s="52">
        <v>198501</v>
      </c>
      <c r="B1885" s="52">
        <v>1743</v>
      </c>
      <c r="C1885" s="52">
        <v>1042</v>
      </c>
      <c r="D1885" s="52">
        <v>740</v>
      </c>
      <c r="E1885" s="52">
        <v>263</v>
      </c>
      <c r="F1885" s="52">
        <v>270</v>
      </c>
      <c r="G1885" s="52">
        <v>214</v>
      </c>
    </row>
    <row r="1886" spans="1:7">
      <c r="A1886" s="52">
        <v>198502</v>
      </c>
      <c r="B1886" s="52">
        <v>1733</v>
      </c>
      <c r="C1886" s="52">
        <v>1032</v>
      </c>
      <c r="D1886" s="52">
        <v>733</v>
      </c>
      <c r="E1886" s="52">
        <v>263</v>
      </c>
      <c r="F1886" s="52">
        <v>269</v>
      </c>
      <c r="G1886" s="52">
        <v>213</v>
      </c>
    </row>
    <row r="1887" spans="1:7">
      <c r="A1887" s="52">
        <v>198503</v>
      </c>
      <c r="B1887" s="52">
        <v>1720</v>
      </c>
      <c r="C1887" s="52">
        <v>1031</v>
      </c>
      <c r="D1887" s="52">
        <v>727</v>
      </c>
      <c r="E1887" s="52">
        <v>262</v>
      </c>
      <c r="F1887" s="52">
        <v>269</v>
      </c>
      <c r="G1887" s="52">
        <v>212</v>
      </c>
    </row>
    <row r="1888" spans="1:7">
      <c r="A1888" s="52">
        <v>198504</v>
      </c>
      <c r="B1888" s="52">
        <v>1708</v>
      </c>
      <c r="C1888" s="52">
        <v>1024</v>
      </c>
      <c r="D1888" s="52">
        <v>723</v>
      </c>
      <c r="E1888" s="52">
        <v>262</v>
      </c>
      <c r="F1888" s="52">
        <v>269</v>
      </c>
      <c r="G1888" s="52">
        <v>212</v>
      </c>
    </row>
    <row r="1889" spans="1:7">
      <c r="A1889" s="52">
        <v>198505</v>
      </c>
      <c r="B1889" s="52">
        <v>1694</v>
      </c>
      <c r="C1889" s="52">
        <v>1012</v>
      </c>
      <c r="D1889" s="52">
        <v>714</v>
      </c>
      <c r="E1889" s="52">
        <v>262</v>
      </c>
      <c r="F1889" s="52">
        <v>268</v>
      </c>
      <c r="G1889" s="52">
        <v>210</v>
      </c>
    </row>
    <row r="1890" spans="1:7">
      <c r="A1890" s="52">
        <v>198506</v>
      </c>
      <c r="B1890" s="52">
        <v>1672</v>
      </c>
      <c r="C1890" s="52">
        <v>999</v>
      </c>
      <c r="D1890" s="52">
        <v>708</v>
      </c>
      <c r="E1890" s="52">
        <v>261</v>
      </c>
      <c r="F1890" s="52">
        <v>268</v>
      </c>
      <c r="G1890" s="52">
        <v>208</v>
      </c>
    </row>
    <row r="1891" spans="1:7">
      <c r="A1891" s="52">
        <v>198507</v>
      </c>
      <c r="B1891" s="52">
        <v>1708</v>
      </c>
      <c r="C1891" s="52">
        <v>1166</v>
      </c>
      <c r="D1891" s="52">
        <v>892</v>
      </c>
      <c r="E1891" s="52">
        <v>299</v>
      </c>
      <c r="F1891" s="52">
        <v>300</v>
      </c>
      <c r="G1891" s="52">
        <v>193</v>
      </c>
    </row>
    <row r="1892" spans="1:7">
      <c r="A1892" s="52">
        <v>198508</v>
      </c>
      <c r="B1892" s="52">
        <v>1691</v>
      </c>
      <c r="C1892" s="52">
        <v>1161</v>
      </c>
      <c r="D1892" s="52">
        <v>878</v>
      </c>
      <c r="E1892" s="52">
        <v>297</v>
      </c>
      <c r="F1892" s="52">
        <v>299</v>
      </c>
      <c r="G1892" s="52">
        <v>193</v>
      </c>
    </row>
    <row r="1893" spans="1:7">
      <c r="A1893" s="52">
        <v>198509</v>
      </c>
      <c r="B1893" s="52">
        <v>1682</v>
      </c>
      <c r="C1893" s="52">
        <v>1154</v>
      </c>
      <c r="D1893" s="52">
        <v>869</v>
      </c>
      <c r="E1893" s="52">
        <v>294</v>
      </c>
      <c r="F1893" s="52">
        <v>295</v>
      </c>
      <c r="G1893" s="52">
        <v>192</v>
      </c>
    </row>
    <row r="1894" spans="1:7">
      <c r="A1894" s="52">
        <v>198510</v>
      </c>
      <c r="B1894" s="52">
        <v>1671</v>
      </c>
      <c r="C1894" s="52">
        <v>1142</v>
      </c>
      <c r="D1894" s="52">
        <v>856</v>
      </c>
      <c r="E1894" s="52">
        <v>293</v>
      </c>
      <c r="F1894" s="52">
        <v>294</v>
      </c>
      <c r="G1894" s="52">
        <v>192</v>
      </c>
    </row>
    <row r="1895" spans="1:7">
      <c r="A1895" s="52">
        <v>198511</v>
      </c>
      <c r="B1895" s="52">
        <v>1654</v>
      </c>
      <c r="C1895" s="52">
        <v>1127</v>
      </c>
      <c r="D1895" s="52">
        <v>848</v>
      </c>
      <c r="E1895" s="52">
        <v>293</v>
      </c>
      <c r="F1895" s="52">
        <v>290</v>
      </c>
      <c r="G1895" s="52">
        <v>192</v>
      </c>
    </row>
    <row r="1896" spans="1:7">
      <c r="A1896" s="52">
        <v>198512</v>
      </c>
      <c r="B1896" s="52">
        <v>1628</v>
      </c>
      <c r="C1896" s="52">
        <v>1120</v>
      </c>
      <c r="D1896" s="52">
        <v>841</v>
      </c>
      <c r="E1896" s="52">
        <v>291</v>
      </c>
      <c r="F1896" s="52">
        <v>288</v>
      </c>
      <c r="G1896" s="52">
        <v>191</v>
      </c>
    </row>
    <row r="1897" spans="1:7">
      <c r="A1897" s="52">
        <v>198601</v>
      </c>
      <c r="B1897" s="52">
        <v>1610</v>
      </c>
      <c r="C1897" s="52">
        <v>1111</v>
      </c>
      <c r="D1897" s="52">
        <v>832</v>
      </c>
      <c r="E1897" s="52">
        <v>290</v>
      </c>
      <c r="F1897" s="52">
        <v>286</v>
      </c>
      <c r="G1897" s="52">
        <v>191</v>
      </c>
    </row>
    <row r="1898" spans="1:7">
      <c r="A1898" s="52">
        <v>198602</v>
      </c>
      <c r="B1898" s="52">
        <v>1598</v>
      </c>
      <c r="C1898" s="52">
        <v>1104</v>
      </c>
      <c r="D1898" s="52">
        <v>829</v>
      </c>
      <c r="E1898" s="52">
        <v>288</v>
      </c>
      <c r="F1898" s="52">
        <v>286</v>
      </c>
      <c r="G1898" s="52">
        <v>191</v>
      </c>
    </row>
    <row r="1899" spans="1:7">
      <c r="A1899" s="52">
        <v>198603</v>
      </c>
      <c r="B1899" s="52">
        <v>1579</v>
      </c>
      <c r="C1899" s="52">
        <v>1094</v>
      </c>
      <c r="D1899" s="52">
        <v>823</v>
      </c>
      <c r="E1899" s="52">
        <v>288</v>
      </c>
      <c r="F1899" s="52">
        <v>284</v>
      </c>
      <c r="G1899" s="52">
        <v>191</v>
      </c>
    </row>
    <row r="1900" spans="1:7">
      <c r="A1900" s="52">
        <v>198604</v>
      </c>
      <c r="B1900" s="52">
        <v>1566</v>
      </c>
      <c r="C1900" s="52">
        <v>1084</v>
      </c>
      <c r="D1900" s="52">
        <v>816</v>
      </c>
      <c r="E1900" s="52">
        <v>287</v>
      </c>
      <c r="F1900" s="52">
        <v>282</v>
      </c>
      <c r="G1900" s="52">
        <v>187</v>
      </c>
    </row>
    <row r="1901" spans="1:7">
      <c r="A1901" s="52">
        <v>198605</v>
      </c>
      <c r="B1901" s="52">
        <v>1550</v>
      </c>
      <c r="C1901" s="52">
        <v>1077</v>
      </c>
      <c r="D1901" s="52">
        <v>805</v>
      </c>
      <c r="E1901" s="52">
        <v>285</v>
      </c>
      <c r="F1901" s="52">
        <v>281</v>
      </c>
      <c r="G1901" s="52">
        <v>187</v>
      </c>
    </row>
    <row r="1902" spans="1:7">
      <c r="A1902" s="52">
        <v>198606</v>
      </c>
      <c r="B1902" s="52">
        <v>1534</v>
      </c>
      <c r="C1902" s="52">
        <v>1070</v>
      </c>
      <c r="D1902" s="52">
        <v>799</v>
      </c>
      <c r="E1902" s="52">
        <v>285</v>
      </c>
      <c r="F1902" s="52">
        <v>278</v>
      </c>
      <c r="G1902" s="52">
        <v>187</v>
      </c>
    </row>
    <row r="1903" spans="1:7">
      <c r="A1903" s="52">
        <v>198607</v>
      </c>
      <c r="B1903" s="52">
        <v>1567</v>
      </c>
      <c r="C1903" s="52">
        <v>1198</v>
      </c>
      <c r="D1903" s="52">
        <v>914</v>
      </c>
      <c r="E1903" s="52">
        <v>321</v>
      </c>
      <c r="F1903" s="52">
        <v>300</v>
      </c>
      <c r="G1903" s="52">
        <v>192</v>
      </c>
    </row>
    <row r="1904" spans="1:7">
      <c r="A1904" s="52">
        <v>198608</v>
      </c>
      <c r="B1904" s="52">
        <v>1553</v>
      </c>
      <c r="C1904" s="52">
        <v>1192</v>
      </c>
      <c r="D1904" s="52">
        <v>905</v>
      </c>
      <c r="E1904" s="52">
        <v>320</v>
      </c>
      <c r="F1904" s="52">
        <v>298</v>
      </c>
      <c r="G1904" s="52">
        <v>192</v>
      </c>
    </row>
    <row r="1905" spans="1:7">
      <c r="A1905" s="52">
        <v>198609</v>
      </c>
      <c r="B1905" s="52">
        <v>1539</v>
      </c>
      <c r="C1905" s="52">
        <v>1180</v>
      </c>
      <c r="D1905" s="52">
        <v>898</v>
      </c>
      <c r="E1905" s="52">
        <v>319</v>
      </c>
      <c r="F1905" s="52">
        <v>298</v>
      </c>
      <c r="G1905" s="52">
        <v>190</v>
      </c>
    </row>
    <row r="1906" spans="1:7">
      <c r="A1906" s="52">
        <v>198610</v>
      </c>
      <c r="B1906" s="52">
        <v>1525</v>
      </c>
      <c r="C1906" s="52">
        <v>1166</v>
      </c>
      <c r="D1906" s="52">
        <v>889</v>
      </c>
      <c r="E1906" s="52">
        <v>319</v>
      </c>
      <c r="F1906" s="52">
        <v>293</v>
      </c>
      <c r="G1906" s="52">
        <v>190</v>
      </c>
    </row>
    <row r="1907" spans="1:7">
      <c r="A1907" s="52">
        <v>198611</v>
      </c>
      <c r="B1907" s="52">
        <v>1506</v>
      </c>
      <c r="C1907" s="52">
        <v>1150</v>
      </c>
      <c r="D1907" s="52">
        <v>874</v>
      </c>
      <c r="E1907" s="52">
        <v>318</v>
      </c>
      <c r="F1907" s="52">
        <v>291</v>
      </c>
      <c r="G1907" s="52">
        <v>189</v>
      </c>
    </row>
    <row r="1908" spans="1:7">
      <c r="A1908" s="52">
        <v>198612</v>
      </c>
      <c r="B1908" s="52">
        <v>1483</v>
      </c>
      <c r="C1908" s="52">
        <v>1124</v>
      </c>
      <c r="D1908" s="52">
        <v>852</v>
      </c>
      <c r="E1908" s="52">
        <v>317</v>
      </c>
      <c r="F1908" s="52">
        <v>286</v>
      </c>
      <c r="G1908" s="52">
        <v>188</v>
      </c>
    </row>
    <row r="1909" spans="1:7">
      <c r="A1909" s="52">
        <v>198701</v>
      </c>
      <c r="B1909" s="52">
        <v>1466</v>
      </c>
      <c r="C1909" s="52">
        <v>1115</v>
      </c>
      <c r="D1909" s="52">
        <v>846</v>
      </c>
      <c r="E1909" s="52">
        <v>316</v>
      </c>
      <c r="F1909" s="52">
        <v>284</v>
      </c>
      <c r="G1909" s="52">
        <v>188</v>
      </c>
    </row>
    <row r="1910" spans="1:7">
      <c r="A1910" s="52">
        <v>198702</v>
      </c>
      <c r="B1910" s="52">
        <v>1460</v>
      </c>
      <c r="C1910" s="52">
        <v>1112</v>
      </c>
      <c r="D1910" s="52">
        <v>843</v>
      </c>
      <c r="E1910" s="52">
        <v>316</v>
      </c>
      <c r="F1910" s="52">
        <v>281</v>
      </c>
      <c r="G1910" s="52">
        <v>188</v>
      </c>
    </row>
    <row r="1911" spans="1:7">
      <c r="A1911" s="52">
        <v>198703</v>
      </c>
      <c r="B1911" s="52">
        <v>1448</v>
      </c>
      <c r="C1911" s="52">
        <v>1104</v>
      </c>
      <c r="D1911" s="52">
        <v>835</v>
      </c>
      <c r="E1911" s="52">
        <v>315</v>
      </c>
      <c r="F1911" s="52">
        <v>280</v>
      </c>
      <c r="G1911" s="52">
        <v>187</v>
      </c>
    </row>
    <row r="1912" spans="1:7">
      <c r="A1912" s="52">
        <v>198704</v>
      </c>
      <c r="B1912" s="52">
        <v>1444</v>
      </c>
      <c r="C1912" s="52">
        <v>1096</v>
      </c>
      <c r="D1912" s="52">
        <v>827</v>
      </c>
      <c r="E1912" s="52">
        <v>314</v>
      </c>
      <c r="F1912" s="52">
        <v>279</v>
      </c>
      <c r="G1912" s="52">
        <v>186</v>
      </c>
    </row>
    <row r="1913" spans="1:7">
      <c r="A1913" s="52">
        <v>198705</v>
      </c>
      <c r="B1913" s="52">
        <v>1434</v>
      </c>
      <c r="C1913" s="52">
        <v>1090</v>
      </c>
      <c r="D1913" s="52">
        <v>824</v>
      </c>
      <c r="E1913" s="52">
        <v>314</v>
      </c>
      <c r="F1913" s="52">
        <v>279</v>
      </c>
      <c r="G1913" s="52">
        <v>185</v>
      </c>
    </row>
    <row r="1914" spans="1:7">
      <c r="A1914" s="52">
        <v>198706</v>
      </c>
      <c r="B1914" s="52">
        <v>1423</v>
      </c>
      <c r="C1914" s="52">
        <v>1083</v>
      </c>
      <c r="D1914" s="52">
        <v>816</v>
      </c>
      <c r="E1914" s="52">
        <v>314</v>
      </c>
      <c r="F1914" s="52">
        <v>278</v>
      </c>
      <c r="G1914" s="52">
        <v>182</v>
      </c>
    </row>
    <row r="1915" spans="1:7">
      <c r="A1915" s="52">
        <v>198707</v>
      </c>
      <c r="B1915" s="52">
        <v>1620</v>
      </c>
      <c r="C1915" s="52">
        <v>1255</v>
      </c>
      <c r="D1915" s="52">
        <v>1049</v>
      </c>
      <c r="E1915" s="52">
        <v>313</v>
      </c>
      <c r="F1915" s="52">
        <v>297</v>
      </c>
      <c r="G1915" s="52">
        <v>177</v>
      </c>
    </row>
    <row r="1916" spans="1:7">
      <c r="A1916" s="52">
        <v>198708</v>
      </c>
      <c r="B1916" s="52">
        <v>1606</v>
      </c>
      <c r="C1916" s="52">
        <v>1246</v>
      </c>
      <c r="D1916" s="52">
        <v>1041</v>
      </c>
      <c r="E1916" s="52">
        <v>311</v>
      </c>
      <c r="F1916" s="52">
        <v>296</v>
      </c>
      <c r="G1916" s="52">
        <v>177</v>
      </c>
    </row>
    <row r="1917" spans="1:7">
      <c r="A1917" s="52">
        <v>198709</v>
      </c>
      <c r="B1917" s="52">
        <v>1594</v>
      </c>
      <c r="C1917" s="52">
        <v>1238</v>
      </c>
      <c r="D1917" s="52">
        <v>1034</v>
      </c>
      <c r="E1917" s="52">
        <v>310</v>
      </c>
      <c r="F1917" s="52">
        <v>295</v>
      </c>
      <c r="G1917" s="52">
        <v>176</v>
      </c>
    </row>
    <row r="1918" spans="1:7">
      <c r="A1918" s="52">
        <v>198710</v>
      </c>
      <c r="B1918" s="52">
        <v>1578</v>
      </c>
      <c r="C1918" s="52">
        <v>1227</v>
      </c>
      <c r="D1918" s="52">
        <v>1023</v>
      </c>
      <c r="E1918" s="52">
        <v>308</v>
      </c>
      <c r="F1918" s="52">
        <v>295</v>
      </c>
      <c r="G1918" s="52">
        <v>175</v>
      </c>
    </row>
    <row r="1919" spans="1:7">
      <c r="A1919" s="52">
        <v>198711</v>
      </c>
      <c r="B1919" s="52">
        <v>1566</v>
      </c>
      <c r="C1919" s="52">
        <v>1214</v>
      </c>
      <c r="D1919" s="52">
        <v>1012</v>
      </c>
      <c r="E1919" s="52">
        <v>308</v>
      </c>
      <c r="F1919" s="52">
        <v>293</v>
      </c>
      <c r="G1919" s="52">
        <v>174</v>
      </c>
    </row>
    <row r="1920" spans="1:7">
      <c r="A1920" s="52">
        <v>198712</v>
      </c>
      <c r="B1920" s="52">
        <v>1543</v>
      </c>
      <c r="C1920" s="52">
        <v>1203</v>
      </c>
      <c r="D1920" s="52">
        <v>1004</v>
      </c>
      <c r="E1920" s="52">
        <v>308</v>
      </c>
      <c r="F1920" s="52">
        <v>292</v>
      </c>
      <c r="G1920" s="52">
        <v>173</v>
      </c>
    </row>
    <row r="1921" spans="1:7">
      <c r="A1921" s="52">
        <v>198801</v>
      </c>
      <c r="B1921" s="52">
        <v>1532</v>
      </c>
      <c r="C1921" s="52">
        <v>1195</v>
      </c>
      <c r="D1921" s="52">
        <v>996</v>
      </c>
      <c r="E1921" s="52">
        <v>308</v>
      </c>
      <c r="F1921" s="52">
        <v>291</v>
      </c>
      <c r="G1921" s="52">
        <v>172</v>
      </c>
    </row>
    <row r="1922" spans="1:7">
      <c r="A1922" s="52">
        <v>198802</v>
      </c>
      <c r="B1922" s="52">
        <v>1508</v>
      </c>
      <c r="C1922" s="52">
        <v>1189</v>
      </c>
      <c r="D1922" s="52">
        <v>982</v>
      </c>
      <c r="E1922" s="52">
        <v>308</v>
      </c>
      <c r="F1922" s="52">
        <v>291</v>
      </c>
      <c r="G1922" s="52">
        <v>172</v>
      </c>
    </row>
    <row r="1923" spans="1:7">
      <c r="A1923" s="52">
        <v>198803</v>
      </c>
      <c r="B1923" s="52">
        <v>1493</v>
      </c>
      <c r="C1923" s="52">
        <v>1173</v>
      </c>
      <c r="D1923" s="52">
        <v>978</v>
      </c>
      <c r="E1923" s="52">
        <v>307</v>
      </c>
      <c r="F1923" s="52">
        <v>287</v>
      </c>
      <c r="G1923" s="52">
        <v>171</v>
      </c>
    </row>
    <row r="1924" spans="1:7">
      <c r="A1924" s="52">
        <v>198804</v>
      </c>
      <c r="B1924" s="52">
        <v>1478</v>
      </c>
      <c r="C1924" s="52">
        <v>1161</v>
      </c>
      <c r="D1924" s="52">
        <v>969</v>
      </c>
      <c r="E1924" s="52">
        <v>306</v>
      </c>
      <c r="F1924" s="52">
        <v>286</v>
      </c>
      <c r="G1924" s="52">
        <v>171</v>
      </c>
    </row>
    <row r="1925" spans="1:7">
      <c r="A1925" s="52">
        <v>198805</v>
      </c>
      <c r="B1925" s="52">
        <v>1460</v>
      </c>
      <c r="C1925" s="52">
        <v>1150</v>
      </c>
      <c r="D1925" s="52">
        <v>953</v>
      </c>
      <c r="E1925" s="52">
        <v>305</v>
      </c>
      <c r="F1925" s="52">
        <v>285</v>
      </c>
      <c r="G1925" s="52">
        <v>170</v>
      </c>
    </row>
    <row r="1926" spans="1:7">
      <c r="A1926" s="52">
        <v>198806</v>
      </c>
      <c r="B1926" s="52">
        <v>1444</v>
      </c>
      <c r="C1926" s="52">
        <v>1138</v>
      </c>
      <c r="D1926" s="52">
        <v>948</v>
      </c>
      <c r="E1926" s="52">
        <v>303</v>
      </c>
      <c r="F1926" s="52">
        <v>283</v>
      </c>
      <c r="G1926" s="52">
        <v>169</v>
      </c>
    </row>
    <row r="1927" spans="1:7">
      <c r="A1927" s="52">
        <v>198807</v>
      </c>
      <c r="B1927" s="52">
        <v>1558</v>
      </c>
      <c r="C1927" s="52">
        <v>1226</v>
      </c>
      <c r="D1927" s="52">
        <v>1244</v>
      </c>
      <c r="E1927" s="52">
        <v>327</v>
      </c>
      <c r="F1927" s="52">
        <v>306</v>
      </c>
      <c r="G1927" s="52">
        <v>158</v>
      </c>
    </row>
    <row r="1928" spans="1:7">
      <c r="A1928" s="52">
        <v>198808</v>
      </c>
      <c r="B1928" s="52">
        <v>1538</v>
      </c>
      <c r="C1928" s="52">
        <v>1217</v>
      </c>
      <c r="D1928" s="52">
        <v>1227</v>
      </c>
      <c r="E1928" s="52">
        <v>327</v>
      </c>
      <c r="F1928" s="52">
        <v>304</v>
      </c>
      <c r="G1928" s="52">
        <v>158</v>
      </c>
    </row>
    <row r="1929" spans="1:7">
      <c r="A1929" s="52">
        <v>198809</v>
      </c>
      <c r="B1929" s="52">
        <v>1523</v>
      </c>
      <c r="C1929" s="52">
        <v>1200</v>
      </c>
      <c r="D1929" s="52">
        <v>1218</v>
      </c>
      <c r="E1929" s="52">
        <v>326</v>
      </c>
      <c r="F1929" s="52">
        <v>304</v>
      </c>
      <c r="G1929" s="52">
        <v>158</v>
      </c>
    </row>
    <row r="1930" spans="1:7">
      <c r="A1930" s="52">
        <v>198810</v>
      </c>
      <c r="B1930" s="52">
        <v>1505</v>
      </c>
      <c r="C1930" s="52">
        <v>1193</v>
      </c>
      <c r="D1930" s="52">
        <v>1210</v>
      </c>
      <c r="E1930" s="52">
        <v>325</v>
      </c>
      <c r="F1930" s="52">
        <v>303</v>
      </c>
      <c r="G1930" s="52">
        <v>157</v>
      </c>
    </row>
    <row r="1931" spans="1:7">
      <c r="A1931" s="52">
        <v>198811</v>
      </c>
      <c r="B1931" s="52">
        <v>1484</v>
      </c>
      <c r="C1931" s="52">
        <v>1181</v>
      </c>
      <c r="D1931" s="52">
        <v>1199</v>
      </c>
      <c r="E1931" s="52">
        <v>324</v>
      </c>
      <c r="F1931" s="52">
        <v>301</v>
      </c>
      <c r="G1931" s="52">
        <v>157</v>
      </c>
    </row>
    <row r="1932" spans="1:7">
      <c r="A1932" s="52">
        <v>198812</v>
      </c>
      <c r="B1932" s="52">
        <v>1457</v>
      </c>
      <c r="C1932" s="52">
        <v>1165</v>
      </c>
      <c r="D1932" s="52">
        <v>1185</v>
      </c>
      <c r="E1932" s="52">
        <v>321</v>
      </c>
      <c r="F1932" s="52">
        <v>300</v>
      </c>
      <c r="G1932" s="52">
        <v>155</v>
      </c>
    </row>
    <row r="1933" spans="1:7">
      <c r="A1933" s="52">
        <v>198901</v>
      </c>
      <c r="B1933" s="52">
        <v>1441</v>
      </c>
      <c r="C1933" s="52">
        <v>1160</v>
      </c>
      <c r="D1933" s="52">
        <v>1173</v>
      </c>
      <c r="E1933" s="52">
        <v>319</v>
      </c>
      <c r="F1933" s="52">
        <v>297</v>
      </c>
      <c r="G1933" s="52">
        <v>154</v>
      </c>
    </row>
    <row r="1934" spans="1:7">
      <c r="A1934" s="52">
        <v>198902</v>
      </c>
      <c r="B1934" s="52">
        <v>1426</v>
      </c>
      <c r="C1934" s="52">
        <v>1150</v>
      </c>
      <c r="D1934" s="52">
        <v>1164</v>
      </c>
      <c r="E1934" s="52">
        <v>319</v>
      </c>
      <c r="F1934" s="52">
        <v>297</v>
      </c>
      <c r="G1934" s="52">
        <v>154</v>
      </c>
    </row>
    <row r="1935" spans="1:7">
      <c r="A1935" s="52">
        <v>198903</v>
      </c>
      <c r="B1935" s="52">
        <v>1410</v>
      </c>
      <c r="C1935" s="52">
        <v>1138</v>
      </c>
      <c r="D1935" s="52">
        <v>1155</v>
      </c>
      <c r="E1935" s="52">
        <v>318</v>
      </c>
      <c r="F1935" s="52">
        <v>296</v>
      </c>
      <c r="G1935" s="52">
        <v>154</v>
      </c>
    </row>
    <row r="1936" spans="1:7">
      <c r="A1936" s="52">
        <v>198904</v>
      </c>
      <c r="B1936" s="52">
        <v>1404</v>
      </c>
      <c r="C1936" s="52">
        <v>1131</v>
      </c>
      <c r="D1936" s="52">
        <v>1146</v>
      </c>
      <c r="E1936" s="52">
        <v>317</v>
      </c>
      <c r="F1936" s="52">
        <v>295</v>
      </c>
      <c r="G1936" s="52">
        <v>153</v>
      </c>
    </row>
    <row r="1937" spans="1:7">
      <c r="A1937" s="52">
        <v>198905</v>
      </c>
      <c r="B1937" s="52">
        <v>1391</v>
      </c>
      <c r="C1937" s="52">
        <v>1116</v>
      </c>
      <c r="D1937" s="52">
        <v>1136</v>
      </c>
      <c r="E1937" s="52">
        <v>313</v>
      </c>
      <c r="F1937" s="52">
        <v>295</v>
      </c>
      <c r="G1937" s="52">
        <v>153</v>
      </c>
    </row>
    <row r="1938" spans="1:7">
      <c r="A1938" s="52">
        <v>198906</v>
      </c>
      <c r="B1938" s="52">
        <v>1371</v>
      </c>
      <c r="C1938" s="52">
        <v>1107</v>
      </c>
      <c r="D1938" s="52">
        <v>1124</v>
      </c>
      <c r="E1938" s="52">
        <v>310</v>
      </c>
      <c r="F1938" s="52">
        <v>295</v>
      </c>
      <c r="G1938" s="52">
        <v>152</v>
      </c>
    </row>
    <row r="1939" spans="1:7">
      <c r="A1939" s="52">
        <v>198907</v>
      </c>
      <c r="B1939" s="52">
        <v>1536</v>
      </c>
      <c r="C1939" s="52">
        <v>1184</v>
      </c>
      <c r="D1939" s="52">
        <v>1196</v>
      </c>
      <c r="E1939" s="52">
        <v>292</v>
      </c>
      <c r="F1939" s="52">
        <v>291</v>
      </c>
      <c r="G1939" s="52">
        <v>169</v>
      </c>
    </row>
    <row r="1940" spans="1:7">
      <c r="A1940" s="52">
        <v>198908</v>
      </c>
      <c r="B1940" s="52">
        <v>1521</v>
      </c>
      <c r="C1940" s="52">
        <v>1174</v>
      </c>
      <c r="D1940" s="52">
        <v>1187</v>
      </c>
      <c r="E1940" s="52">
        <v>288</v>
      </c>
      <c r="F1940" s="52">
        <v>291</v>
      </c>
      <c r="G1940" s="52">
        <v>169</v>
      </c>
    </row>
    <row r="1941" spans="1:7">
      <c r="A1941" s="52">
        <v>198909</v>
      </c>
      <c r="B1941" s="52">
        <v>1505</v>
      </c>
      <c r="C1941" s="52">
        <v>1167</v>
      </c>
      <c r="D1941" s="52">
        <v>1176</v>
      </c>
      <c r="E1941" s="52">
        <v>288</v>
      </c>
      <c r="F1941" s="52">
        <v>291</v>
      </c>
      <c r="G1941" s="52">
        <v>169</v>
      </c>
    </row>
    <row r="1942" spans="1:7">
      <c r="A1942" s="52">
        <v>198910</v>
      </c>
      <c r="B1942" s="52">
        <v>1493</v>
      </c>
      <c r="C1942" s="52">
        <v>1159</v>
      </c>
      <c r="D1942" s="52">
        <v>1168</v>
      </c>
      <c r="E1942" s="52">
        <v>287</v>
      </c>
      <c r="F1942" s="52">
        <v>291</v>
      </c>
      <c r="G1942" s="52">
        <v>168</v>
      </c>
    </row>
    <row r="1943" spans="1:7">
      <c r="A1943" s="52">
        <v>198911</v>
      </c>
      <c r="B1943" s="52">
        <v>1475</v>
      </c>
      <c r="C1943" s="52">
        <v>1152</v>
      </c>
      <c r="D1943" s="52">
        <v>1158</v>
      </c>
      <c r="E1943" s="52">
        <v>287</v>
      </c>
      <c r="F1943" s="52">
        <v>289</v>
      </c>
      <c r="G1943" s="52">
        <v>167</v>
      </c>
    </row>
    <row r="1944" spans="1:7">
      <c r="A1944" s="52">
        <v>198912</v>
      </c>
      <c r="B1944" s="52">
        <v>1465</v>
      </c>
      <c r="C1944" s="52">
        <v>1148</v>
      </c>
      <c r="D1944" s="52">
        <v>1148</v>
      </c>
      <c r="E1944" s="52">
        <v>285</v>
      </c>
      <c r="F1944" s="52">
        <v>288</v>
      </c>
      <c r="G1944" s="52">
        <v>167</v>
      </c>
    </row>
    <row r="1945" spans="1:7">
      <c r="A1945" s="52">
        <v>199001</v>
      </c>
      <c r="B1945" s="52">
        <v>1448</v>
      </c>
      <c r="C1945" s="52">
        <v>1142</v>
      </c>
      <c r="D1945" s="52">
        <v>1137</v>
      </c>
      <c r="E1945" s="52">
        <v>283</v>
      </c>
      <c r="F1945" s="52">
        <v>285</v>
      </c>
      <c r="G1945" s="52">
        <v>166</v>
      </c>
    </row>
    <row r="1946" spans="1:7">
      <c r="A1946" s="52">
        <v>199002</v>
      </c>
      <c r="B1946" s="52">
        <v>1432</v>
      </c>
      <c r="C1946" s="52">
        <v>1136</v>
      </c>
      <c r="D1946" s="52">
        <v>1130</v>
      </c>
      <c r="E1946" s="52">
        <v>283</v>
      </c>
      <c r="F1946" s="52">
        <v>285</v>
      </c>
      <c r="G1946" s="52">
        <v>166</v>
      </c>
    </row>
    <row r="1947" spans="1:7">
      <c r="A1947" s="52">
        <v>199003</v>
      </c>
      <c r="B1947" s="52">
        <v>1417</v>
      </c>
      <c r="C1947" s="52">
        <v>1130</v>
      </c>
      <c r="D1947" s="52">
        <v>1121</v>
      </c>
      <c r="E1947" s="52">
        <v>283</v>
      </c>
      <c r="F1947" s="52">
        <v>284</v>
      </c>
      <c r="G1947" s="52">
        <v>166</v>
      </c>
    </row>
    <row r="1948" spans="1:7">
      <c r="A1948" s="52">
        <v>199004</v>
      </c>
      <c r="B1948" s="52">
        <v>1400</v>
      </c>
      <c r="C1948" s="52">
        <v>1123</v>
      </c>
      <c r="D1948" s="52">
        <v>1115</v>
      </c>
      <c r="E1948" s="52">
        <v>283</v>
      </c>
      <c r="F1948" s="52">
        <v>283</v>
      </c>
      <c r="G1948" s="52">
        <v>166</v>
      </c>
    </row>
    <row r="1949" spans="1:7">
      <c r="A1949" s="52">
        <v>199005</v>
      </c>
      <c r="B1949" s="52">
        <v>1392</v>
      </c>
      <c r="C1949" s="52">
        <v>1113</v>
      </c>
      <c r="D1949" s="52">
        <v>1098</v>
      </c>
      <c r="E1949" s="52">
        <v>283</v>
      </c>
      <c r="F1949" s="52">
        <v>283</v>
      </c>
      <c r="G1949" s="52">
        <v>166</v>
      </c>
    </row>
    <row r="1950" spans="1:7">
      <c r="A1950" s="52">
        <v>199006</v>
      </c>
      <c r="B1950" s="52">
        <v>1367</v>
      </c>
      <c r="C1950" s="52">
        <v>1105</v>
      </c>
      <c r="D1950" s="52">
        <v>1087</v>
      </c>
      <c r="E1950" s="52">
        <v>283</v>
      </c>
      <c r="F1950" s="52">
        <v>281</v>
      </c>
      <c r="G1950" s="52">
        <v>166</v>
      </c>
    </row>
    <row r="1951" spans="1:7">
      <c r="A1951" s="52">
        <v>199007</v>
      </c>
      <c r="B1951" s="52">
        <v>1308</v>
      </c>
      <c r="C1951" s="52">
        <v>1179</v>
      </c>
      <c r="D1951" s="52">
        <v>1277</v>
      </c>
      <c r="E1951" s="52">
        <v>333</v>
      </c>
      <c r="F1951" s="52">
        <v>294</v>
      </c>
      <c r="G1951" s="52">
        <v>145</v>
      </c>
    </row>
    <row r="1952" spans="1:7">
      <c r="A1952" s="52">
        <v>199008</v>
      </c>
      <c r="B1952" s="52">
        <v>1300</v>
      </c>
      <c r="C1952" s="52">
        <v>1174</v>
      </c>
      <c r="D1952" s="52">
        <v>1263</v>
      </c>
      <c r="E1952" s="52">
        <v>330</v>
      </c>
      <c r="F1952" s="52">
        <v>292</v>
      </c>
      <c r="G1952" s="52">
        <v>145</v>
      </c>
    </row>
    <row r="1953" spans="1:7">
      <c r="A1953" s="52">
        <v>199009</v>
      </c>
      <c r="B1953" s="52">
        <v>1293</v>
      </c>
      <c r="C1953" s="52">
        <v>1170</v>
      </c>
      <c r="D1953" s="52">
        <v>1255</v>
      </c>
      <c r="E1953" s="52">
        <v>330</v>
      </c>
      <c r="F1953" s="52">
        <v>289</v>
      </c>
      <c r="G1953" s="52">
        <v>145</v>
      </c>
    </row>
    <row r="1954" spans="1:7">
      <c r="A1954" s="52">
        <v>199010</v>
      </c>
      <c r="B1954" s="52">
        <v>1283</v>
      </c>
      <c r="C1954" s="52">
        <v>1162</v>
      </c>
      <c r="D1954" s="52">
        <v>1245</v>
      </c>
      <c r="E1954" s="52">
        <v>329</v>
      </c>
      <c r="F1954" s="52">
        <v>289</v>
      </c>
      <c r="G1954" s="52">
        <v>145</v>
      </c>
    </row>
    <row r="1955" spans="1:7">
      <c r="A1955" s="52">
        <v>199011</v>
      </c>
      <c r="B1955" s="52">
        <v>1272</v>
      </c>
      <c r="C1955" s="52">
        <v>1159</v>
      </c>
      <c r="D1955" s="52">
        <v>1235</v>
      </c>
      <c r="E1955" s="52">
        <v>329</v>
      </c>
      <c r="F1955" s="52">
        <v>287</v>
      </c>
      <c r="G1955" s="52">
        <v>145</v>
      </c>
    </row>
    <row r="1956" spans="1:7">
      <c r="A1956" s="52">
        <v>199012</v>
      </c>
      <c r="B1956" s="52">
        <v>1267</v>
      </c>
      <c r="C1956" s="52">
        <v>1152</v>
      </c>
      <c r="D1956" s="52">
        <v>1228</v>
      </c>
      <c r="E1956" s="52">
        <v>328</v>
      </c>
      <c r="F1956" s="52">
        <v>287</v>
      </c>
      <c r="G1956" s="52">
        <v>145</v>
      </c>
    </row>
    <row r="1957" spans="1:7">
      <c r="A1957" s="52">
        <v>199101</v>
      </c>
      <c r="B1957" s="52">
        <v>1258</v>
      </c>
      <c r="C1957" s="52">
        <v>1143</v>
      </c>
      <c r="D1957" s="52">
        <v>1222</v>
      </c>
      <c r="E1957" s="52">
        <v>327</v>
      </c>
      <c r="F1957" s="52">
        <v>287</v>
      </c>
      <c r="G1957" s="52">
        <v>145</v>
      </c>
    </row>
    <row r="1958" spans="1:7">
      <c r="A1958" s="52">
        <v>199102</v>
      </c>
      <c r="B1958" s="52">
        <v>1249</v>
      </c>
      <c r="C1958" s="52">
        <v>1138</v>
      </c>
      <c r="D1958" s="52">
        <v>1216</v>
      </c>
      <c r="E1958" s="52">
        <v>327</v>
      </c>
      <c r="F1958" s="52">
        <v>287</v>
      </c>
      <c r="G1958" s="52">
        <v>145</v>
      </c>
    </row>
    <row r="1959" spans="1:7">
      <c r="A1959" s="52">
        <v>199103</v>
      </c>
      <c r="B1959" s="52">
        <v>1241</v>
      </c>
      <c r="C1959" s="52">
        <v>1133</v>
      </c>
      <c r="D1959" s="52">
        <v>1207</v>
      </c>
      <c r="E1959" s="52">
        <v>326</v>
      </c>
      <c r="F1959" s="52">
        <v>287</v>
      </c>
      <c r="G1959" s="52">
        <v>145</v>
      </c>
    </row>
    <row r="1960" spans="1:7">
      <c r="A1960" s="52">
        <v>199104</v>
      </c>
      <c r="B1960" s="52">
        <v>1226</v>
      </c>
      <c r="C1960" s="52">
        <v>1126</v>
      </c>
      <c r="D1960" s="52">
        <v>1195</v>
      </c>
      <c r="E1960" s="52">
        <v>326</v>
      </c>
      <c r="F1960" s="52">
        <v>287</v>
      </c>
      <c r="G1960" s="52">
        <v>145</v>
      </c>
    </row>
    <row r="1961" spans="1:7">
      <c r="A1961" s="52">
        <v>199105</v>
      </c>
      <c r="B1961" s="52">
        <v>1216</v>
      </c>
      <c r="C1961" s="52">
        <v>1121</v>
      </c>
      <c r="D1961" s="52">
        <v>1184</v>
      </c>
      <c r="E1961" s="52">
        <v>326</v>
      </c>
      <c r="F1961" s="52">
        <v>286</v>
      </c>
      <c r="G1961" s="52">
        <v>145</v>
      </c>
    </row>
    <row r="1962" spans="1:7">
      <c r="A1962" s="52">
        <v>199106</v>
      </c>
      <c r="B1962" s="52">
        <v>1210</v>
      </c>
      <c r="C1962" s="52">
        <v>1116</v>
      </c>
      <c r="D1962" s="52">
        <v>1177</v>
      </c>
      <c r="E1962" s="52">
        <v>326</v>
      </c>
      <c r="F1962" s="52">
        <v>286</v>
      </c>
      <c r="G1962" s="52">
        <v>145</v>
      </c>
    </row>
    <row r="1963" spans="1:7">
      <c r="A1963" s="52">
        <v>199107</v>
      </c>
      <c r="B1963" s="52">
        <v>1228</v>
      </c>
      <c r="C1963" s="52">
        <v>1102</v>
      </c>
      <c r="D1963" s="52">
        <v>1369</v>
      </c>
      <c r="E1963" s="52">
        <v>358</v>
      </c>
      <c r="F1963" s="52">
        <v>306</v>
      </c>
      <c r="G1963" s="52">
        <v>133</v>
      </c>
    </row>
    <row r="1964" spans="1:7">
      <c r="A1964" s="52">
        <v>199108</v>
      </c>
      <c r="B1964" s="52">
        <v>1221</v>
      </c>
      <c r="C1964" s="52">
        <v>1097</v>
      </c>
      <c r="D1964" s="52">
        <v>1358</v>
      </c>
      <c r="E1964" s="52">
        <v>357</v>
      </c>
      <c r="F1964" s="52">
        <v>306</v>
      </c>
      <c r="G1964" s="52">
        <v>133</v>
      </c>
    </row>
    <row r="1965" spans="1:7">
      <c r="A1965" s="52">
        <v>199109</v>
      </c>
      <c r="B1965" s="52">
        <v>1220</v>
      </c>
      <c r="C1965" s="52">
        <v>1092</v>
      </c>
      <c r="D1965" s="52">
        <v>1351</v>
      </c>
      <c r="E1965" s="52">
        <v>356</v>
      </c>
      <c r="F1965" s="52">
        <v>306</v>
      </c>
      <c r="G1965" s="52">
        <v>133</v>
      </c>
    </row>
    <row r="1966" spans="1:7">
      <c r="A1966" s="52">
        <v>199110</v>
      </c>
      <c r="B1966" s="52">
        <v>1213</v>
      </c>
      <c r="C1966" s="52">
        <v>1086</v>
      </c>
      <c r="D1966" s="52">
        <v>1342</v>
      </c>
      <c r="E1966" s="52">
        <v>356</v>
      </c>
      <c r="F1966" s="52">
        <v>306</v>
      </c>
      <c r="G1966" s="52">
        <v>133</v>
      </c>
    </row>
    <row r="1967" spans="1:7">
      <c r="A1967" s="52">
        <v>199111</v>
      </c>
      <c r="B1967" s="52">
        <v>1207</v>
      </c>
      <c r="C1967" s="52">
        <v>1079</v>
      </c>
      <c r="D1967" s="52">
        <v>1328</v>
      </c>
      <c r="E1967" s="52">
        <v>356</v>
      </c>
      <c r="F1967" s="52">
        <v>306</v>
      </c>
      <c r="G1967" s="52">
        <v>133</v>
      </c>
    </row>
    <row r="1968" spans="1:7">
      <c r="A1968" s="52">
        <v>199112</v>
      </c>
      <c r="B1968" s="52">
        <v>1195</v>
      </c>
      <c r="C1968" s="52">
        <v>1075</v>
      </c>
      <c r="D1968" s="52">
        <v>1314</v>
      </c>
      <c r="E1968" s="52">
        <v>354</v>
      </c>
      <c r="F1968" s="52">
        <v>306</v>
      </c>
      <c r="G1968" s="52">
        <v>132</v>
      </c>
    </row>
    <row r="1969" spans="1:7">
      <c r="A1969" s="52">
        <v>199201</v>
      </c>
      <c r="B1969" s="52">
        <v>1191</v>
      </c>
      <c r="C1969" s="52">
        <v>1070</v>
      </c>
      <c r="D1969" s="52">
        <v>1302</v>
      </c>
      <c r="E1969" s="52">
        <v>354</v>
      </c>
      <c r="F1969" s="52">
        <v>306</v>
      </c>
      <c r="G1969" s="52">
        <v>130</v>
      </c>
    </row>
    <row r="1970" spans="1:7">
      <c r="A1970" s="52">
        <v>199202</v>
      </c>
      <c r="B1970" s="52">
        <v>1180</v>
      </c>
      <c r="C1970" s="52">
        <v>1063</v>
      </c>
      <c r="D1970" s="52">
        <v>1293</v>
      </c>
      <c r="E1970" s="52">
        <v>354</v>
      </c>
      <c r="F1970" s="52">
        <v>306</v>
      </c>
      <c r="G1970" s="52">
        <v>130</v>
      </c>
    </row>
    <row r="1971" spans="1:7">
      <c r="A1971" s="52">
        <v>199203</v>
      </c>
      <c r="B1971" s="52">
        <v>1174</v>
      </c>
      <c r="C1971" s="52">
        <v>1058</v>
      </c>
      <c r="D1971" s="52">
        <v>1277</v>
      </c>
      <c r="E1971" s="52">
        <v>354</v>
      </c>
      <c r="F1971" s="52">
        <v>306</v>
      </c>
      <c r="G1971" s="52">
        <v>129</v>
      </c>
    </row>
    <row r="1972" spans="1:7">
      <c r="A1972" s="52">
        <v>199204</v>
      </c>
      <c r="B1972" s="52">
        <v>1160</v>
      </c>
      <c r="C1972" s="52">
        <v>1052</v>
      </c>
      <c r="D1972" s="52">
        <v>1265</v>
      </c>
      <c r="E1972" s="52">
        <v>354</v>
      </c>
      <c r="F1972" s="52">
        <v>305</v>
      </c>
      <c r="G1972" s="52">
        <v>128</v>
      </c>
    </row>
    <row r="1973" spans="1:7">
      <c r="A1973" s="52">
        <v>199205</v>
      </c>
      <c r="B1973" s="52">
        <v>1135</v>
      </c>
      <c r="C1973" s="52">
        <v>1046</v>
      </c>
      <c r="D1973" s="52">
        <v>1256</v>
      </c>
      <c r="E1973" s="52">
        <v>353</v>
      </c>
      <c r="F1973" s="52">
        <v>305</v>
      </c>
      <c r="G1973" s="52">
        <v>128</v>
      </c>
    </row>
    <row r="1974" spans="1:7">
      <c r="A1974" s="52">
        <v>199206</v>
      </c>
      <c r="B1974" s="52">
        <v>1115</v>
      </c>
      <c r="C1974" s="52">
        <v>1036</v>
      </c>
      <c r="D1974" s="52">
        <v>1240</v>
      </c>
      <c r="E1974" s="52">
        <v>353</v>
      </c>
      <c r="F1974" s="52">
        <v>304</v>
      </c>
      <c r="G1974" s="52">
        <v>127</v>
      </c>
    </row>
    <row r="1975" spans="1:7">
      <c r="A1975" s="52">
        <v>199207</v>
      </c>
      <c r="B1975" s="52">
        <v>1405</v>
      </c>
      <c r="C1975" s="52">
        <v>950</v>
      </c>
      <c r="D1975" s="52">
        <v>1323</v>
      </c>
      <c r="E1975" s="52">
        <v>349</v>
      </c>
      <c r="F1975" s="52">
        <v>340</v>
      </c>
      <c r="G1975" s="52">
        <v>164</v>
      </c>
    </row>
    <row r="1976" spans="1:7">
      <c r="A1976" s="52">
        <v>199208</v>
      </c>
      <c r="B1976" s="52">
        <v>1395</v>
      </c>
      <c r="C1976" s="52">
        <v>942</v>
      </c>
      <c r="D1976" s="52">
        <v>1303</v>
      </c>
      <c r="E1976" s="52">
        <v>349</v>
      </c>
      <c r="F1976" s="52">
        <v>340</v>
      </c>
      <c r="G1976" s="52">
        <v>164</v>
      </c>
    </row>
    <row r="1977" spans="1:7">
      <c r="A1977" s="52">
        <v>199209</v>
      </c>
      <c r="B1977" s="52">
        <v>1389</v>
      </c>
      <c r="C1977" s="52">
        <v>942</v>
      </c>
      <c r="D1977" s="52">
        <v>1296</v>
      </c>
      <c r="E1977" s="52">
        <v>347</v>
      </c>
      <c r="F1977" s="52">
        <v>340</v>
      </c>
      <c r="G1977" s="52">
        <v>164</v>
      </c>
    </row>
    <row r="1978" spans="1:7">
      <c r="A1978" s="52">
        <v>199210</v>
      </c>
      <c r="B1978" s="52">
        <v>1378</v>
      </c>
      <c r="C1978" s="52">
        <v>936</v>
      </c>
      <c r="D1978" s="52">
        <v>1283</v>
      </c>
      <c r="E1978" s="52">
        <v>346</v>
      </c>
      <c r="F1978" s="52">
        <v>339</v>
      </c>
      <c r="G1978" s="52">
        <v>164</v>
      </c>
    </row>
    <row r="1979" spans="1:7">
      <c r="A1979" s="52">
        <v>199211</v>
      </c>
      <c r="B1979" s="52">
        <v>1373</v>
      </c>
      <c r="C1979" s="52">
        <v>933</v>
      </c>
      <c r="D1979" s="52">
        <v>1274</v>
      </c>
      <c r="E1979" s="52">
        <v>346</v>
      </c>
      <c r="F1979" s="52">
        <v>339</v>
      </c>
      <c r="G1979" s="52">
        <v>164</v>
      </c>
    </row>
    <row r="1980" spans="1:7">
      <c r="A1980" s="52">
        <v>199212</v>
      </c>
      <c r="B1980" s="52">
        <v>1368</v>
      </c>
      <c r="C1980" s="52">
        <v>924</v>
      </c>
      <c r="D1980" s="52">
        <v>1271</v>
      </c>
      <c r="E1980" s="52">
        <v>346</v>
      </c>
      <c r="F1980" s="52">
        <v>339</v>
      </c>
      <c r="G1980" s="52">
        <v>163</v>
      </c>
    </row>
    <row r="1981" spans="1:7">
      <c r="A1981" s="52">
        <v>199301</v>
      </c>
      <c r="B1981" s="52">
        <v>1363</v>
      </c>
      <c r="C1981" s="52">
        <v>923</v>
      </c>
      <c r="D1981" s="52">
        <v>1259</v>
      </c>
      <c r="E1981" s="52">
        <v>346</v>
      </c>
      <c r="F1981" s="52">
        <v>338</v>
      </c>
      <c r="G1981" s="52">
        <v>163</v>
      </c>
    </row>
    <row r="1982" spans="1:7">
      <c r="A1982" s="52">
        <v>199302</v>
      </c>
      <c r="B1982" s="52">
        <v>1358</v>
      </c>
      <c r="C1982" s="52">
        <v>916</v>
      </c>
      <c r="D1982" s="52">
        <v>1252</v>
      </c>
      <c r="E1982" s="52">
        <v>346</v>
      </c>
      <c r="F1982" s="52">
        <v>338</v>
      </c>
      <c r="G1982" s="52">
        <v>163</v>
      </c>
    </row>
    <row r="1983" spans="1:7">
      <c r="A1983" s="52">
        <v>199303</v>
      </c>
      <c r="B1983" s="52">
        <v>1351</v>
      </c>
      <c r="C1983" s="52">
        <v>909</v>
      </c>
      <c r="D1983" s="52">
        <v>1244</v>
      </c>
      <c r="E1983" s="52">
        <v>346</v>
      </c>
      <c r="F1983" s="52">
        <v>336</v>
      </c>
      <c r="G1983" s="52">
        <v>162</v>
      </c>
    </row>
    <row r="1984" spans="1:7">
      <c r="A1984" s="52">
        <v>199304</v>
      </c>
      <c r="B1984" s="52">
        <v>1345</v>
      </c>
      <c r="C1984" s="52">
        <v>909</v>
      </c>
      <c r="D1984" s="52">
        <v>1239</v>
      </c>
      <c r="E1984" s="52">
        <v>346</v>
      </c>
      <c r="F1984" s="52">
        <v>336</v>
      </c>
      <c r="G1984" s="52">
        <v>162</v>
      </c>
    </row>
    <row r="1985" spans="1:7">
      <c r="A1985" s="52">
        <v>199305</v>
      </c>
      <c r="B1985" s="52">
        <v>1339</v>
      </c>
      <c r="C1985" s="52">
        <v>903</v>
      </c>
      <c r="D1985" s="52">
        <v>1235</v>
      </c>
      <c r="E1985" s="52">
        <v>346</v>
      </c>
      <c r="F1985" s="52">
        <v>336</v>
      </c>
      <c r="G1985" s="52">
        <v>162</v>
      </c>
    </row>
    <row r="1986" spans="1:7">
      <c r="A1986" s="52">
        <v>199306</v>
      </c>
      <c r="B1986" s="52">
        <v>1329</v>
      </c>
      <c r="C1986" s="52">
        <v>899</v>
      </c>
      <c r="D1986" s="52">
        <v>1228</v>
      </c>
      <c r="E1986" s="52">
        <v>346</v>
      </c>
      <c r="F1986" s="52">
        <v>336</v>
      </c>
      <c r="G1986" s="52">
        <v>162</v>
      </c>
    </row>
    <row r="1987" spans="1:7">
      <c r="A1987" s="52">
        <v>199307</v>
      </c>
      <c r="B1987" s="52">
        <v>1540</v>
      </c>
      <c r="C1987" s="52">
        <v>1124</v>
      </c>
      <c r="D1987" s="52">
        <v>1237</v>
      </c>
      <c r="E1987" s="52">
        <v>374</v>
      </c>
      <c r="F1987" s="52">
        <v>357</v>
      </c>
      <c r="G1987" s="52">
        <v>169</v>
      </c>
    </row>
    <row r="1988" spans="1:7">
      <c r="A1988" s="52">
        <v>199308</v>
      </c>
      <c r="B1988" s="52">
        <v>1533</v>
      </c>
      <c r="C1988" s="52">
        <v>1119</v>
      </c>
      <c r="D1988" s="52">
        <v>1227</v>
      </c>
      <c r="E1988" s="52">
        <v>374</v>
      </c>
      <c r="F1988" s="52">
        <v>357</v>
      </c>
      <c r="G1988" s="52">
        <v>169</v>
      </c>
    </row>
    <row r="1989" spans="1:7">
      <c r="A1989" s="52">
        <v>199309</v>
      </c>
      <c r="B1989" s="52">
        <v>1524</v>
      </c>
      <c r="C1989" s="52">
        <v>1115</v>
      </c>
      <c r="D1989" s="52">
        <v>1226</v>
      </c>
      <c r="E1989" s="52">
        <v>374</v>
      </c>
      <c r="F1989" s="52">
        <v>357</v>
      </c>
      <c r="G1989" s="52">
        <v>169</v>
      </c>
    </row>
    <row r="1990" spans="1:7">
      <c r="A1990" s="52">
        <v>199310</v>
      </c>
      <c r="B1990" s="52">
        <v>1518</v>
      </c>
      <c r="C1990" s="52">
        <v>1114</v>
      </c>
      <c r="D1990" s="52">
        <v>1222</v>
      </c>
      <c r="E1990" s="52">
        <v>372</v>
      </c>
      <c r="F1990" s="52">
        <v>355</v>
      </c>
      <c r="G1990" s="52">
        <v>168</v>
      </c>
    </row>
    <row r="1991" spans="1:7">
      <c r="A1991" s="52">
        <v>199311</v>
      </c>
      <c r="B1991" s="52">
        <v>1514</v>
      </c>
      <c r="C1991" s="52">
        <v>1110</v>
      </c>
      <c r="D1991" s="52">
        <v>1217</v>
      </c>
      <c r="E1991" s="52">
        <v>371</v>
      </c>
      <c r="F1991" s="52">
        <v>355</v>
      </c>
      <c r="G1991" s="52">
        <v>167</v>
      </c>
    </row>
    <row r="1992" spans="1:7">
      <c r="A1992" s="52">
        <v>199312</v>
      </c>
      <c r="B1992" s="52">
        <v>1505</v>
      </c>
      <c r="C1992" s="52">
        <v>1106</v>
      </c>
      <c r="D1992" s="52">
        <v>1208</v>
      </c>
      <c r="E1992" s="52">
        <v>371</v>
      </c>
      <c r="F1992" s="52">
        <v>355</v>
      </c>
      <c r="G1992" s="52">
        <v>166</v>
      </c>
    </row>
    <row r="1993" spans="1:7">
      <c r="A1993" s="52">
        <v>199401</v>
      </c>
      <c r="B1993" s="52">
        <v>1500</v>
      </c>
      <c r="C1993" s="52">
        <v>1105</v>
      </c>
      <c r="D1993" s="52">
        <v>1198</v>
      </c>
      <c r="E1993" s="52">
        <v>371</v>
      </c>
      <c r="F1993" s="52">
        <v>354</v>
      </c>
      <c r="G1993" s="52">
        <v>164</v>
      </c>
    </row>
    <row r="1994" spans="1:7">
      <c r="A1994" s="52">
        <v>199402</v>
      </c>
      <c r="B1994" s="52">
        <v>1490</v>
      </c>
      <c r="C1994" s="52">
        <v>1099</v>
      </c>
      <c r="D1994" s="52">
        <v>1192</v>
      </c>
      <c r="E1994" s="52">
        <v>371</v>
      </c>
      <c r="F1994" s="52">
        <v>353</v>
      </c>
      <c r="G1994" s="52">
        <v>164</v>
      </c>
    </row>
    <row r="1995" spans="1:7">
      <c r="A1995" s="52">
        <v>199403</v>
      </c>
      <c r="B1995" s="52">
        <v>1487</v>
      </c>
      <c r="C1995" s="52">
        <v>1095</v>
      </c>
      <c r="D1995" s="52">
        <v>1186</v>
      </c>
      <c r="E1995" s="52">
        <v>371</v>
      </c>
      <c r="F1995" s="52">
        <v>352</v>
      </c>
      <c r="G1995" s="52">
        <v>164</v>
      </c>
    </row>
    <row r="1996" spans="1:7">
      <c r="A1996" s="52">
        <v>199404</v>
      </c>
      <c r="B1996" s="52">
        <v>1479</v>
      </c>
      <c r="C1996" s="52">
        <v>1091</v>
      </c>
      <c r="D1996" s="52">
        <v>1177</v>
      </c>
      <c r="E1996" s="52">
        <v>371</v>
      </c>
      <c r="F1996" s="52">
        <v>352</v>
      </c>
      <c r="G1996" s="52">
        <v>163</v>
      </c>
    </row>
    <row r="1997" spans="1:7">
      <c r="A1997" s="52">
        <v>199405</v>
      </c>
      <c r="B1997" s="52">
        <v>1468</v>
      </c>
      <c r="C1997" s="52">
        <v>1085</v>
      </c>
      <c r="D1997" s="52">
        <v>1167</v>
      </c>
      <c r="E1997" s="52">
        <v>371</v>
      </c>
      <c r="F1997" s="52">
        <v>352</v>
      </c>
      <c r="G1997" s="52">
        <v>163</v>
      </c>
    </row>
    <row r="1998" spans="1:7">
      <c r="A1998" s="52">
        <v>199406</v>
      </c>
      <c r="B1998" s="52">
        <v>1452</v>
      </c>
      <c r="C1998" s="52">
        <v>1078</v>
      </c>
      <c r="D1998" s="52">
        <v>1160</v>
      </c>
      <c r="E1998" s="52">
        <v>371</v>
      </c>
      <c r="F1998" s="52">
        <v>352</v>
      </c>
      <c r="G1998" s="52">
        <v>163</v>
      </c>
    </row>
    <row r="1999" spans="1:7">
      <c r="A1999" s="52">
        <v>199407</v>
      </c>
      <c r="B1999" s="52">
        <v>1817</v>
      </c>
      <c r="C1999" s="52">
        <v>1460</v>
      </c>
      <c r="D1999" s="52">
        <v>1546</v>
      </c>
      <c r="E1999" s="52">
        <v>417</v>
      </c>
      <c r="F1999" s="52">
        <v>354</v>
      </c>
      <c r="G1999" s="52">
        <v>192</v>
      </c>
    </row>
    <row r="2000" spans="1:7">
      <c r="A2000" s="52">
        <v>199408</v>
      </c>
      <c r="B2000" s="52">
        <v>1809</v>
      </c>
      <c r="C2000" s="52">
        <v>1451</v>
      </c>
      <c r="D2000" s="52">
        <v>1535</v>
      </c>
      <c r="E2000" s="52">
        <v>415</v>
      </c>
      <c r="F2000" s="52">
        <v>352</v>
      </c>
      <c r="G2000" s="52">
        <v>192</v>
      </c>
    </row>
    <row r="2001" spans="1:7">
      <c r="A2001" s="52">
        <v>199409</v>
      </c>
      <c r="B2001" s="52">
        <v>1800</v>
      </c>
      <c r="C2001" s="52">
        <v>1440</v>
      </c>
      <c r="D2001" s="52">
        <v>1520</v>
      </c>
      <c r="E2001" s="52">
        <v>413</v>
      </c>
      <c r="F2001" s="52">
        <v>350</v>
      </c>
      <c r="G2001" s="52">
        <v>191</v>
      </c>
    </row>
    <row r="2002" spans="1:7">
      <c r="A2002" s="52">
        <v>199410</v>
      </c>
      <c r="B2002" s="52">
        <v>1790</v>
      </c>
      <c r="C2002" s="52">
        <v>1435</v>
      </c>
      <c r="D2002" s="52">
        <v>1509</v>
      </c>
      <c r="E2002" s="52">
        <v>411</v>
      </c>
      <c r="F2002" s="52">
        <v>349</v>
      </c>
      <c r="G2002" s="52">
        <v>191</v>
      </c>
    </row>
    <row r="2003" spans="1:7">
      <c r="A2003" s="52">
        <v>199411</v>
      </c>
      <c r="B2003" s="52">
        <v>1780</v>
      </c>
      <c r="C2003" s="52">
        <v>1429</v>
      </c>
      <c r="D2003" s="52">
        <v>1493</v>
      </c>
      <c r="E2003" s="52">
        <v>411</v>
      </c>
      <c r="F2003" s="52">
        <v>348</v>
      </c>
      <c r="G2003" s="52">
        <v>191</v>
      </c>
    </row>
    <row r="2004" spans="1:7">
      <c r="A2004" s="52">
        <v>199412</v>
      </c>
      <c r="B2004" s="52">
        <v>1767</v>
      </c>
      <c r="C2004" s="52">
        <v>1418</v>
      </c>
      <c r="D2004" s="52">
        <v>1477</v>
      </c>
      <c r="E2004" s="52">
        <v>409</v>
      </c>
      <c r="F2004" s="52">
        <v>347</v>
      </c>
      <c r="G2004" s="52">
        <v>190</v>
      </c>
    </row>
    <row r="2005" spans="1:7">
      <c r="A2005" s="52">
        <v>199501</v>
      </c>
      <c r="B2005" s="52">
        <v>1757</v>
      </c>
      <c r="C2005" s="52">
        <v>1409</v>
      </c>
      <c r="D2005" s="52">
        <v>1454</v>
      </c>
      <c r="E2005" s="52">
        <v>407</v>
      </c>
      <c r="F2005" s="52">
        <v>347</v>
      </c>
      <c r="G2005" s="52">
        <v>190</v>
      </c>
    </row>
    <row r="2006" spans="1:7">
      <c r="A2006" s="52">
        <v>199502</v>
      </c>
      <c r="B2006" s="52">
        <v>1739</v>
      </c>
      <c r="C2006" s="52">
        <v>1404</v>
      </c>
      <c r="D2006" s="52">
        <v>1445</v>
      </c>
      <c r="E2006" s="52">
        <v>406</v>
      </c>
      <c r="F2006" s="52">
        <v>345</v>
      </c>
      <c r="G2006" s="52">
        <v>190</v>
      </c>
    </row>
    <row r="2007" spans="1:7">
      <c r="A2007" s="52">
        <v>199503</v>
      </c>
      <c r="B2007" s="52">
        <v>1725</v>
      </c>
      <c r="C2007" s="52">
        <v>1391</v>
      </c>
      <c r="D2007" s="52">
        <v>1434</v>
      </c>
      <c r="E2007" s="52">
        <v>404</v>
      </c>
      <c r="F2007" s="52">
        <v>342</v>
      </c>
      <c r="G2007" s="52">
        <v>190</v>
      </c>
    </row>
    <row r="2008" spans="1:7">
      <c r="A2008" s="52">
        <v>199504</v>
      </c>
      <c r="B2008" s="52">
        <v>1712</v>
      </c>
      <c r="C2008" s="52">
        <v>1387</v>
      </c>
      <c r="D2008" s="52">
        <v>1426</v>
      </c>
      <c r="E2008" s="52">
        <v>403</v>
      </c>
      <c r="F2008" s="52">
        <v>341</v>
      </c>
      <c r="G2008" s="52">
        <v>190</v>
      </c>
    </row>
    <row r="2009" spans="1:7">
      <c r="A2009" s="52">
        <v>199505</v>
      </c>
      <c r="B2009" s="52">
        <v>1696</v>
      </c>
      <c r="C2009" s="52">
        <v>1381</v>
      </c>
      <c r="D2009" s="52">
        <v>1412</v>
      </c>
      <c r="E2009" s="52">
        <v>402</v>
      </c>
      <c r="F2009" s="52">
        <v>337</v>
      </c>
      <c r="G2009" s="52">
        <v>188</v>
      </c>
    </row>
    <row r="2010" spans="1:7">
      <c r="A2010" s="52">
        <v>199506</v>
      </c>
      <c r="B2010" s="52">
        <v>1677</v>
      </c>
      <c r="C2010" s="52">
        <v>1373</v>
      </c>
      <c r="D2010" s="52">
        <v>1400</v>
      </c>
      <c r="E2010" s="52">
        <v>401</v>
      </c>
      <c r="F2010" s="52">
        <v>337</v>
      </c>
      <c r="G2010" s="52">
        <v>188</v>
      </c>
    </row>
    <row r="2011" spans="1:7">
      <c r="A2011" s="52">
        <v>199507</v>
      </c>
      <c r="B2011" s="52">
        <v>1658</v>
      </c>
      <c r="C2011" s="52">
        <v>1708</v>
      </c>
      <c r="D2011" s="52">
        <v>1640</v>
      </c>
      <c r="E2011" s="52">
        <v>448</v>
      </c>
      <c r="F2011" s="52">
        <v>379</v>
      </c>
      <c r="G2011" s="52">
        <v>200</v>
      </c>
    </row>
    <row r="2012" spans="1:7">
      <c r="A2012" s="52">
        <v>199508</v>
      </c>
      <c r="B2012" s="52">
        <v>1648</v>
      </c>
      <c r="C2012" s="52">
        <v>1697</v>
      </c>
      <c r="D2012" s="52">
        <v>1627</v>
      </c>
      <c r="E2012" s="52">
        <v>447</v>
      </c>
      <c r="F2012" s="52">
        <v>378</v>
      </c>
      <c r="G2012" s="52">
        <v>200</v>
      </c>
    </row>
    <row r="2013" spans="1:7">
      <c r="A2013" s="52">
        <v>199509</v>
      </c>
      <c r="B2013" s="52">
        <v>1638</v>
      </c>
      <c r="C2013" s="52">
        <v>1687</v>
      </c>
      <c r="D2013" s="52">
        <v>1616</v>
      </c>
      <c r="E2013" s="52">
        <v>446</v>
      </c>
      <c r="F2013" s="52">
        <v>374</v>
      </c>
      <c r="G2013" s="52">
        <v>200</v>
      </c>
    </row>
    <row r="2014" spans="1:7">
      <c r="A2014" s="52">
        <v>199510</v>
      </c>
      <c r="B2014" s="52">
        <v>1629</v>
      </c>
      <c r="C2014" s="52">
        <v>1673</v>
      </c>
      <c r="D2014" s="52">
        <v>1597</v>
      </c>
      <c r="E2014" s="52">
        <v>444</v>
      </c>
      <c r="F2014" s="52">
        <v>374</v>
      </c>
      <c r="G2014" s="52">
        <v>200</v>
      </c>
    </row>
    <row r="2015" spans="1:7">
      <c r="A2015" s="52">
        <v>199511</v>
      </c>
      <c r="B2015" s="52">
        <v>1621</v>
      </c>
      <c r="C2015" s="52">
        <v>1658</v>
      </c>
      <c r="D2015" s="52">
        <v>1582</v>
      </c>
      <c r="E2015" s="52">
        <v>442</v>
      </c>
      <c r="F2015" s="52">
        <v>372</v>
      </c>
      <c r="G2015" s="52">
        <v>200</v>
      </c>
    </row>
    <row r="2016" spans="1:7">
      <c r="A2016" s="52">
        <v>199512</v>
      </c>
      <c r="B2016" s="52">
        <v>1610</v>
      </c>
      <c r="C2016" s="52">
        <v>1648</v>
      </c>
      <c r="D2016" s="52">
        <v>1568</v>
      </c>
      <c r="E2016" s="52">
        <v>440</v>
      </c>
      <c r="F2016" s="52">
        <v>371</v>
      </c>
      <c r="G2016" s="52">
        <v>198</v>
      </c>
    </row>
    <row r="2017" spans="1:7">
      <c r="A2017" s="52">
        <v>199601</v>
      </c>
      <c r="B2017" s="52">
        <v>1599</v>
      </c>
      <c r="C2017" s="52">
        <v>1630</v>
      </c>
      <c r="D2017" s="52">
        <v>1546</v>
      </c>
      <c r="E2017" s="52">
        <v>437</v>
      </c>
      <c r="F2017" s="52">
        <v>368</v>
      </c>
      <c r="G2017" s="52">
        <v>196</v>
      </c>
    </row>
    <row r="2018" spans="1:7">
      <c r="A2018" s="52">
        <v>199602</v>
      </c>
      <c r="B2018" s="52">
        <v>1587</v>
      </c>
      <c r="C2018" s="52">
        <v>1622</v>
      </c>
      <c r="D2018" s="52">
        <v>1527</v>
      </c>
      <c r="E2018" s="52">
        <v>435</v>
      </c>
      <c r="F2018" s="52">
        <v>366</v>
      </c>
      <c r="G2018" s="52">
        <v>196</v>
      </c>
    </row>
    <row r="2019" spans="1:7">
      <c r="A2019" s="52">
        <v>199603</v>
      </c>
      <c r="B2019" s="52">
        <v>1578</v>
      </c>
      <c r="C2019" s="52">
        <v>1610</v>
      </c>
      <c r="D2019" s="52">
        <v>1518</v>
      </c>
      <c r="E2019" s="52">
        <v>434</v>
      </c>
      <c r="F2019" s="52">
        <v>363</v>
      </c>
      <c r="G2019" s="52">
        <v>195</v>
      </c>
    </row>
    <row r="2020" spans="1:7">
      <c r="A2020" s="52">
        <v>199604</v>
      </c>
      <c r="B2020" s="52">
        <v>1571</v>
      </c>
      <c r="C2020" s="52">
        <v>1598</v>
      </c>
      <c r="D2020" s="52">
        <v>1505</v>
      </c>
      <c r="E2020" s="52">
        <v>433</v>
      </c>
      <c r="F2020" s="52">
        <v>360</v>
      </c>
      <c r="G2020" s="52">
        <v>194</v>
      </c>
    </row>
    <row r="2021" spans="1:7">
      <c r="A2021" s="52">
        <v>199605</v>
      </c>
      <c r="B2021" s="52">
        <v>1557</v>
      </c>
      <c r="C2021" s="52">
        <v>1591</v>
      </c>
      <c r="D2021" s="52">
        <v>1491</v>
      </c>
      <c r="E2021" s="52">
        <v>432</v>
      </c>
      <c r="F2021" s="52">
        <v>359</v>
      </c>
      <c r="G2021" s="52">
        <v>194</v>
      </c>
    </row>
    <row r="2022" spans="1:7">
      <c r="A2022" s="52">
        <v>199606</v>
      </c>
      <c r="B2022" s="52">
        <v>1548</v>
      </c>
      <c r="C2022" s="52">
        <v>1579</v>
      </c>
      <c r="D2022" s="52">
        <v>1481</v>
      </c>
      <c r="E2022" s="52">
        <v>432</v>
      </c>
      <c r="F2022" s="52">
        <v>359</v>
      </c>
      <c r="G2022" s="52">
        <v>194</v>
      </c>
    </row>
    <row r="2023" spans="1:7">
      <c r="A2023" s="52">
        <v>199607</v>
      </c>
      <c r="B2023" s="52">
        <v>1788</v>
      </c>
      <c r="C2023" s="52">
        <v>1700</v>
      </c>
      <c r="D2023" s="52">
        <v>1648</v>
      </c>
      <c r="E2023" s="52">
        <v>493</v>
      </c>
      <c r="F2023" s="52">
        <v>394</v>
      </c>
      <c r="G2023" s="52">
        <v>194</v>
      </c>
    </row>
    <row r="2024" spans="1:7">
      <c r="A2024" s="52">
        <v>199608</v>
      </c>
      <c r="B2024" s="52">
        <v>1779</v>
      </c>
      <c r="C2024" s="52">
        <v>1680</v>
      </c>
      <c r="D2024" s="52">
        <v>1635</v>
      </c>
      <c r="E2024" s="52">
        <v>491</v>
      </c>
      <c r="F2024" s="52">
        <v>393</v>
      </c>
      <c r="G2024" s="52">
        <v>194</v>
      </c>
    </row>
    <row r="2025" spans="1:7">
      <c r="A2025" s="52">
        <v>199609</v>
      </c>
      <c r="B2025" s="52">
        <v>1773</v>
      </c>
      <c r="C2025" s="52">
        <v>1668</v>
      </c>
      <c r="D2025" s="52">
        <v>1622</v>
      </c>
      <c r="E2025" s="52">
        <v>488</v>
      </c>
      <c r="F2025" s="52">
        <v>391</v>
      </c>
      <c r="G2025" s="52">
        <v>194</v>
      </c>
    </row>
    <row r="2026" spans="1:7">
      <c r="A2026" s="52">
        <v>199610</v>
      </c>
      <c r="B2026" s="52">
        <v>1763</v>
      </c>
      <c r="C2026" s="52">
        <v>1656</v>
      </c>
      <c r="D2026" s="52">
        <v>1607</v>
      </c>
      <c r="E2026" s="52">
        <v>487</v>
      </c>
      <c r="F2026" s="52">
        <v>391</v>
      </c>
      <c r="G2026" s="52">
        <v>193</v>
      </c>
    </row>
    <row r="2027" spans="1:7">
      <c r="A2027" s="52">
        <v>199611</v>
      </c>
      <c r="B2027" s="52">
        <v>1753</v>
      </c>
      <c r="C2027" s="52">
        <v>1647</v>
      </c>
      <c r="D2027" s="52">
        <v>1592</v>
      </c>
      <c r="E2027" s="52">
        <v>487</v>
      </c>
      <c r="F2027" s="52">
        <v>389</v>
      </c>
      <c r="G2027" s="52">
        <v>193</v>
      </c>
    </row>
    <row r="2028" spans="1:7">
      <c r="A2028" s="52">
        <v>199612</v>
      </c>
      <c r="B2028" s="52">
        <v>1741</v>
      </c>
      <c r="C2028" s="52">
        <v>1629</v>
      </c>
      <c r="D2028" s="52">
        <v>1577</v>
      </c>
      <c r="E2028" s="52">
        <v>485</v>
      </c>
      <c r="F2028" s="52">
        <v>386</v>
      </c>
      <c r="G2028" s="52">
        <v>191</v>
      </c>
    </row>
    <row r="2029" spans="1:7">
      <c r="A2029" s="52">
        <v>199701</v>
      </c>
      <c r="B2029" s="52">
        <v>1730</v>
      </c>
      <c r="C2029" s="52">
        <v>1613</v>
      </c>
      <c r="D2029" s="52">
        <v>1563</v>
      </c>
      <c r="E2029" s="52">
        <v>480</v>
      </c>
      <c r="F2029" s="52">
        <v>384</v>
      </c>
      <c r="G2029" s="52">
        <v>190</v>
      </c>
    </row>
    <row r="2030" spans="1:7">
      <c r="A2030" s="52">
        <v>199702</v>
      </c>
      <c r="B2030" s="52">
        <v>1716</v>
      </c>
      <c r="C2030" s="52">
        <v>1603</v>
      </c>
      <c r="D2030" s="52">
        <v>1552</v>
      </c>
      <c r="E2030" s="52">
        <v>479</v>
      </c>
      <c r="F2030" s="52">
        <v>384</v>
      </c>
      <c r="G2030" s="52">
        <v>189</v>
      </c>
    </row>
    <row r="2031" spans="1:7">
      <c r="A2031" s="52">
        <v>199703</v>
      </c>
      <c r="B2031" s="52">
        <v>1699</v>
      </c>
      <c r="C2031" s="52">
        <v>1587</v>
      </c>
      <c r="D2031" s="52">
        <v>1536</v>
      </c>
      <c r="E2031" s="52">
        <v>478</v>
      </c>
      <c r="F2031" s="52">
        <v>384</v>
      </c>
      <c r="G2031" s="52">
        <v>188</v>
      </c>
    </row>
    <row r="2032" spans="1:7">
      <c r="A2032" s="52">
        <v>199704</v>
      </c>
      <c r="B2032" s="52">
        <v>1686</v>
      </c>
      <c r="C2032" s="52">
        <v>1576</v>
      </c>
      <c r="D2032" s="52">
        <v>1527</v>
      </c>
      <c r="E2032" s="52">
        <v>476</v>
      </c>
      <c r="F2032" s="52">
        <v>383</v>
      </c>
      <c r="G2032" s="52">
        <v>188</v>
      </c>
    </row>
    <row r="2033" spans="1:7">
      <c r="A2033" s="52">
        <v>199705</v>
      </c>
      <c r="B2033" s="52">
        <v>1673</v>
      </c>
      <c r="C2033" s="52">
        <v>1566</v>
      </c>
      <c r="D2033" s="52">
        <v>1519</v>
      </c>
      <c r="E2033" s="52">
        <v>475</v>
      </c>
      <c r="F2033" s="52">
        <v>380</v>
      </c>
      <c r="G2033" s="52">
        <v>187</v>
      </c>
    </row>
    <row r="2034" spans="1:7">
      <c r="A2034" s="52">
        <v>199706</v>
      </c>
      <c r="B2034" s="52">
        <v>1654</v>
      </c>
      <c r="C2034" s="52">
        <v>1550</v>
      </c>
      <c r="D2034" s="52">
        <v>1505</v>
      </c>
      <c r="E2034" s="52">
        <v>472</v>
      </c>
      <c r="F2034" s="52">
        <v>377</v>
      </c>
      <c r="G2034" s="52">
        <v>184</v>
      </c>
    </row>
    <row r="2035" spans="1:7">
      <c r="A2035" s="52">
        <v>199707</v>
      </c>
      <c r="B2035" s="52">
        <v>1806</v>
      </c>
      <c r="C2035" s="52">
        <v>1821</v>
      </c>
      <c r="D2035" s="52">
        <v>1765</v>
      </c>
      <c r="E2035" s="52">
        <v>503</v>
      </c>
      <c r="F2035" s="52">
        <v>445</v>
      </c>
      <c r="G2035" s="52">
        <v>204</v>
      </c>
    </row>
    <row r="2036" spans="1:7">
      <c r="A2036" s="52">
        <v>199708</v>
      </c>
      <c r="B2036" s="52">
        <v>1785</v>
      </c>
      <c r="C2036" s="52">
        <v>1806</v>
      </c>
      <c r="D2036" s="52">
        <v>1748</v>
      </c>
      <c r="E2036" s="52">
        <v>501</v>
      </c>
      <c r="F2036" s="52">
        <v>438</v>
      </c>
      <c r="G2036" s="52">
        <v>202</v>
      </c>
    </row>
    <row r="2037" spans="1:7">
      <c r="A2037" s="52">
        <v>199709</v>
      </c>
      <c r="B2037" s="52">
        <v>1774</v>
      </c>
      <c r="C2037" s="52">
        <v>1795</v>
      </c>
      <c r="D2037" s="52">
        <v>1729</v>
      </c>
      <c r="E2037" s="52">
        <v>500</v>
      </c>
      <c r="F2037" s="52">
        <v>432</v>
      </c>
      <c r="G2037" s="52">
        <v>201</v>
      </c>
    </row>
    <row r="2038" spans="1:7">
      <c r="A2038" s="52">
        <v>199710</v>
      </c>
      <c r="B2038" s="52">
        <v>1763</v>
      </c>
      <c r="C2038" s="52">
        <v>1771</v>
      </c>
      <c r="D2038" s="52">
        <v>1712</v>
      </c>
      <c r="E2038" s="52">
        <v>498</v>
      </c>
      <c r="F2038" s="52">
        <v>429</v>
      </c>
      <c r="G2038" s="52">
        <v>198</v>
      </c>
    </row>
    <row r="2039" spans="1:7">
      <c r="A2039" s="52">
        <v>199711</v>
      </c>
      <c r="B2039" s="52">
        <v>1748</v>
      </c>
      <c r="C2039" s="52">
        <v>1757</v>
      </c>
      <c r="D2039" s="52">
        <v>1697</v>
      </c>
      <c r="E2039" s="52">
        <v>497</v>
      </c>
      <c r="F2039" s="52">
        <v>428</v>
      </c>
      <c r="G2039" s="52">
        <v>196</v>
      </c>
    </row>
    <row r="2040" spans="1:7">
      <c r="A2040" s="52">
        <v>199712</v>
      </c>
      <c r="B2040" s="52">
        <v>1721</v>
      </c>
      <c r="C2040" s="52">
        <v>1734</v>
      </c>
      <c r="D2040" s="52">
        <v>1669</v>
      </c>
      <c r="E2040" s="52">
        <v>496</v>
      </c>
      <c r="F2040" s="52">
        <v>426</v>
      </c>
      <c r="G2040" s="52">
        <v>194</v>
      </c>
    </row>
    <row r="2041" spans="1:7">
      <c r="A2041" s="52">
        <v>199801</v>
      </c>
      <c r="B2041" s="52">
        <v>1704</v>
      </c>
      <c r="C2041" s="52">
        <v>1720</v>
      </c>
      <c r="D2041" s="52">
        <v>1647</v>
      </c>
      <c r="E2041" s="52">
        <v>494</v>
      </c>
      <c r="F2041" s="52">
        <v>424</v>
      </c>
      <c r="G2041" s="52">
        <v>192</v>
      </c>
    </row>
    <row r="2042" spans="1:7">
      <c r="A2042" s="52">
        <v>199802</v>
      </c>
      <c r="B2042" s="52">
        <v>1683</v>
      </c>
      <c r="C2042" s="52">
        <v>1701</v>
      </c>
      <c r="D2042" s="52">
        <v>1635</v>
      </c>
      <c r="E2042" s="52">
        <v>494</v>
      </c>
      <c r="F2042" s="52">
        <v>422</v>
      </c>
      <c r="G2042" s="52">
        <v>190</v>
      </c>
    </row>
    <row r="2043" spans="1:7">
      <c r="A2043" s="52">
        <v>199803</v>
      </c>
      <c r="B2043" s="52">
        <v>1664</v>
      </c>
      <c r="C2043" s="52">
        <v>1685</v>
      </c>
      <c r="D2043" s="52">
        <v>1605</v>
      </c>
      <c r="E2043" s="52">
        <v>492</v>
      </c>
      <c r="F2043" s="52">
        <v>420</v>
      </c>
      <c r="G2043" s="52">
        <v>189</v>
      </c>
    </row>
    <row r="2044" spans="1:7">
      <c r="A2044" s="52">
        <v>199804</v>
      </c>
      <c r="B2044" s="52">
        <v>1654</v>
      </c>
      <c r="C2044" s="52">
        <v>1663</v>
      </c>
      <c r="D2044" s="52">
        <v>1584</v>
      </c>
      <c r="E2044" s="52">
        <v>490</v>
      </c>
      <c r="F2044" s="52">
        <v>418</v>
      </c>
      <c r="G2044" s="52">
        <v>187</v>
      </c>
    </row>
    <row r="2045" spans="1:7">
      <c r="A2045" s="52">
        <v>199805</v>
      </c>
      <c r="B2045" s="52">
        <v>1633</v>
      </c>
      <c r="C2045" s="52">
        <v>1646</v>
      </c>
      <c r="D2045" s="52">
        <v>1567</v>
      </c>
      <c r="E2045" s="52">
        <v>489</v>
      </c>
      <c r="F2045" s="52">
        <v>415</v>
      </c>
      <c r="G2045" s="52">
        <v>186</v>
      </c>
    </row>
    <row r="2046" spans="1:7">
      <c r="A2046" s="52">
        <v>199806</v>
      </c>
      <c r="B2046" s="52">
        <v>1610</v>
      </c>
      <c r="C2046" s="52">
        <v>1634</v>
      </c>
      <c r="D2046" s="52">
        <v>1539</v>
      </c>
      <c r="E2046" s="52">
        <v>486</v>
      </c>
      <c r="F2046" s="52">
        <v>410</v>
      </c>
      <c r="G2046" s="52">
        <v>182</v>
      </c>
    </row>
    <row r="2047" spans="1:7">
      <c r="A2047" s="52">
        <v>199807</v>
      </c>
      <c r="B2047" s="52">
        <v>1526</v>
      </c>
      <c r="C2047" s="52">
        <v>1925</v>
      </c>
      <c r="D2047" s="52">
        <v>1750</v>
      </c>
      <c r="E2047" s="52">
        <v>544</v>
      </c>
      <c r="F2047" s="52">
        <v>421</v>
      </c>
      <c r="G2047" s="52">
        <v>194</v>
      </c>
    </row>
    <row r="2048" spans="1:7">
      <c r="A2048" s="52">
        <v>199808</v>
      </c>
      <c r="B2048" s="52">
        <v>1508</v>
      </c>
      <c r="C2048" s="52">
        <v>1899</v>
      </c>
      <c r="D2048" s="52">
        <v>1733</v>
      </c>
      <c r="E2048" s="52">
        <v>539</v>
      </c>
      <c r="F2048" s="52">
        <v>421</v>
      </c>
      <c r="G2048" s="52">
        <v>191</v>
      </c>
    </row>
    <row r="2049" spans="1:7">
      <c r="A2049" s="52">
        <v>199809</v>
      </c>
      <c r="B2049" s="52">
        <v>1489</v>
      </c>
      <c r="C2049" s="52">
        <v>1884</v>
      </c>
      <c r="D2049" s="52">
        <v>1705</v>
      </c>
      <c r="E2049" s="52">
        <v>536</v>
      </c>
      <c r="F2049" s="52">
        <v>416</v>
      </c>
      <c r="G2049" s="52">
        <v>191</v>
      </c>
    </row>
    <row r="2050" spans="1:7">
      <c r="A2050" s="52">
        <v>199810</v>
      </c>
      <c r="B2050" s="52">
        <v>1457</v>
      </c>
      <c r="C2050" s="52">
        <v>1864</v>
      </c>
      <c r="D2050" s="52">
        <v>1668</v>
      </c>
      <c r="E2050" s="52">
        <v>532</v>
      </c>
      <c r="F2050" s="52">
        <v>408</v>
      </c>
      <c r="G2050" s="52">
        <v>191</v>
      </c>
    </row>
    <row r="2051" spans="1:7">
      <c r="A2051" s="52">
        <v>199811</v>
      </c>
      <c r="B2051" s="52">
        <v>1444</v>
      </c>
      <c r="C2051" s="52">
        <v>1858</v>
      </c>
      <c r="D2051" s="52">
        <v>1638</v>
      </c>
      <c r="E2051" s="52">
        <v>531</v>
      </c>
      <c r="F2051" s="52">
        <v>402</v>
      </c>
      <c r="G2051" s="52">
        <v>190</v>
      </c>
    </row>
    <row r="2052" spans="1:7">
      <c r="A2052" s="52">
        <v>199812</v>
      </c>
      <c r="B2052" s="52">
        <v>1426</v>
      </c>
      <c r="C2052" s="52">
        <v>1837</v>
      </c>
      <c r="D2052" s="52">
        <v>1609</v>
      </c>
      <c r="E2052" s="52">
        <v>530</v>
      </c>
      <c r="F2052" s="52">
        <v>400</v>
      </c>
      <c r="G2052" s="52">
        <v>189</v>
      </c>
    </row>
    <row r="2053" spans="1:7">
      <c r="A2053" s="52">
        <v>199901</v>
      </c>
      <c r="B2053" s="52">
        <v>1408</v>
      </c>
      <c r="C2053" s="52">
        <v>1815</v>
      </c>
      <c r="D2053" s="52">
        <v>1580</v>
      </c>
      <c r="E2053" s="52">
        <v>525</v>
      </c>
      <c r="F2053" s="52">
        <v>396</v>
      </c>
      <c r="G2053" s="52">
        <v>189</v>
      </c>
    </row>
    <row r="2054" spans="1:7">
      <c r="A2054" s="52">
        <v>199902</v>
      </c>
      <c r="B2054" s="52">
        <v>1391</v>
      </c>
      <c r="C2054" s="52">
        <v>1799</v>
      </c>
      <c r="D2054" s="52">
        <v>1554</v>
      </c>
      <c r="E2054" s="52">
        <v>525</v>
      </c>
      <c r="F2054" s="52">
        <v>395</v>
      </c>
      <c r="G2054" s="52">
        <v>189</v>
      </c>
    </row>
    <row r="2055" spans="1:7">
      <c r="A2055" s="52">
        <v>199903</v>
      </c>
      <c r="B2055" s="52">
        <v>1367</v>
      </c>
      <c r="C2055" s="52">
        <v>1767</v>
      </c>
      <c r="D2055" s="52">
        <v>1526</v>
      </c>
      <c r="E2055" s="52">
        <v>519</v>
      </c>
      <c r="F2055" s="52">
        <v>395</v>
      </c>
      <c r="G2055" s="52">
        <v>187</v>
      </c>
    </row>
    <row r="2056" spans="1:7">
      <c r="A2056" s="52">
        <v>199904</v>
      </c>
      <c r="B2056" s="52">
        <v>1356</v>
      </c>
      <c r="C2056" s="52">
        <v>1739</v>
      </c>
      <c r="D2056" s="52">
        <v>1505</v>
      </c>
      <c r="E2056" s="52">
        <v>519</v>
      </c>
      <c r="F2056" s="52">
        <v>390</v>
      </c>
      <c r="G2056" s="52">
        <v>186</v>
      </c>
    </row>
    <row r="2057" spans="1:7">
      <c r="A2057" s="52">
        <v>199905</v>
      </c>
      <c r="B2057" s="52">
        <v>1341</v>
      </c>
      <c r="C2057" s="52">
        <v>1712</v>
      </c>
      <c r="D2057" s="52">
        <v>1490</v>
      </c>
      <c r="E2057" s="52">
        <v>518</v>
      </c>
      <c r="F2057" s="52">
        <v>387</v>
      </c>
      <c r="G2057" s="52">
        <v>185</v>
      </c>
    </row>
    <row r="2058" spans="1:7">
      <c r="A2058" s="52">
        <v>199906</v>
      </c>
      <c r="B2058" s="52">
        <v>1328</v>
      </c>
      <c r="C2058" s="52">
        <v>1683</v>
      </c>
      <c r="D2058" s="52">
        <v>1467</v>
      </c>
      <c r="E2058" s="52">
        <v>511</v>
      </c>
      <c r="F2058" s="52">
        <v>383</v>
      </c>
      <c r="G2058" s="52">
        <v>183</v>
      </c>
    </row>
    <row r="2059" spans="1:7">
      <c r="A2059" s="52">
        <v>199907</v>
      </c>
      <c r="B2059" s="52">
        <v>1255</v>
      </c>
      <c r="C2059" s="52">
        <v>1665</v>
      </c>
      <c r="D2059" s="52">
        <v>1833</v>
      </c>
      <c r="E2059" s="52">
        <v>603</v>
      </c>
      <c r="F2059" s="52">
        <v>397</v>
      </c>
      <c r="G2059" s="52">
        <v>153</v>
      </c>
    </row>
    <row r="2060" spans="1:7">
      <c r="A2060" s="52">
        <v>199908</v>
      </c>
      <c r="B2060" s="52">
        <v>1238</v>
      </c>
      <c r="C2060" s="52">
        <v>1643</v>
      </c>
      <c r="D2060" s="52">
        <v>1813</v>
      </c>
      <c r="E2060" s="52">
        <v>597</v>
      </c>
      <c r="F2060" s="52">
        <v>392</v>
      </c>
      <c r="G2060" s="52">
        <v>153</v>
      </c>
    </row>
    <row r="2061" spans="1:7">
      <c r="A2061" s="52">
        <v>199909</v>
      </c>
      <c r="B2061" s="52">
        <v>1218</v>
      </c>
      <c r="C2061" s="52">
        <v>1623</v>
      </c>
      <c r="D2061" s="52">
        <v>1791</v>
      </c>
      <c r="E2061" s="52">
        <v>595</v>
      </c>
      <c r="F2061" s="52">
        <v>390</v>
      </c>
      <c r="G2061" s="52">
        <v>153</v>
      </c>
    </row>
    <row r="2062" spans="1:7">
      <c r="A2062" s="52">
        <v>199910</v>
      </c>
      <c r="B2062" s="52">
        <v>1203</v>
      </c>
      <c r="C2062" s="52">
        <v>1605</v>
      </c>
      <c r="D2062" s="52">
        <v>1773</v>
      </c>
      <c r="E2062" s="52">
        <v>590</v>
      </c>
      <c r="F2062" s="52">
        <v>383</v>
      </c>
      <c r="G2062" s="52">
        <v>153</v>
      </c>
    </row>
    <row r="2063" spans="1:7">
      <c r="A2063" s="52">
        <v>199911</v>
      </c>
      <c r="B2063" s="52">
        <v>1182</v>
      </c>
      <c r="C2063" s="52">
        <v>1577</v>
      </c>
      <c r="D2063" s="52">
        <v>1750</v>
      </c>
      <c r="E2063" s="52">
        <v>583</v>
      </c>
      <c r="F2063" s="52">
        <v>380</v>
      </c>
      <c r="G2063" s="52">
        <v>151</v>
      </c>
    </row>
    <row r="2064" spans="1:7">
      <c r="A2064" s="52">
        <v>199912</v>
      </c>
      <c r="B2064" s="52">
        <v>1172</v>
      </c>
      <c r="C2064" s="52">
        <v>1554</v>
      </c>
      <c r="D2064" s="52">
        <v>1719</v>
      </c>
      <c r="E2064" s="52">
        <v>579</v>
      </c>
      <c r="F2064" s="52">
        <v>378</v>
      </c>
      <c r="G2064" s="52">
        <v>150</v>
      </c>
    </row>
    <row r="2065" spans="1:7">
      <c r="A2065" s="52">
        <v>200001</v>
      </c>
      <c r="B2065" s="52">
        <v>1162</v>
      </c>
      <c r="C2065" s="52">
        <v>1539</v>
      </c>
      <c r="D2065" s="52">
        <v>1701</v>
      </c>
      <c r="E2065" s="52">
        <v>575</v>
      </c>
      <c r="F2065" s="52">
        <v>375</v>
      </c>
      <c r="G2065" s="52">
        <v>149</v>
      </c>
    </row>
    <row r="2066" spans="1:7">
      <c r="A2066" s="52">
        <v>200002</v>
      </c>
      <c r="B2066" s="52">
        <v>1145</v>
      </c>
      <c r="C2066" s="52">
        <v>1524</v>
      </c>
      <c r="D2066" s="52">
        <v>1683</v>
      </c>
      <c r="E2066" s="52">
        <v>573</v>
      </c>
      <c r="F2066" s="52">
        <v>374</v>
      </c>
      <c r="G2066" s="52">
        <v>147</v>
      </c>
    </row>
    <row r="2067" spans="1:7">
      <c r="A2067" s="52">
        <v>200003</v>
      </c>
      <c r="B2067" s="52">
        <v>1132</v>
      </c>
      <c r="C2067" s="52">
        <v>1504</v>
      </c>
      <c r="D2067" s="52">
        <v>1657</v>
      </c>
      <c r="E2067" s="52">
        <v>569</v>
      </c>
      <c r="F2067" s="52">
        <v>372</v>
      </c>
      <c r="G2067" s="52">
        <v>147</v>
      </c>
    </row>
    <row r="2068" spans="1:7">
      <c r="A2068" s="52">
        <v>200004</v>
      </c>
      <c r="B2068" s="52">
        <v>1121</v>
      </c>
      <c r="C2068" s="52">
        <v>1490</v>
      </c>
      <c r="D2068" s="52">
        <v>1638</v>
      </c>
      <c r="E2068" s="52">
        <v>566</v>
      </c>
      <c r="F2068" s="52">
        <v>369</v>
      </c>
      <c r="G2068" s="52">
        <v>146</v>
      </c>
    </row>
    <row r="2069" spans="1:7">
      <c r="A2069" s="52">
        <v>200005</v>
      </c>
      <c r="B2069" s="52">
        <v>1108</v>
      </c>
      <c r="C2069" s="52">
        <v>1473</v>
      </c>
      <c r="D2069" s="52">
        <v>1622</v>
      </c>
      <c r="E2069" s="52">
        <v>566</v>
      </c>
      <c r="F2069" s="52">
        <v>367</v>
      </c>
      <c r="G2069" s="52">
        <v>145</v>
      </c>
    </row>
    <row r="2070" spans="1:7">
      <c r="A2070" s="52">
        <v>200006</v>
      </c>
      <c r="B2070" s="52">
        <v>1097</v>
      </c>
      <c r="C2070" s="52">
        <v>1450</v>
      </c>
      <c r="D2070" s="52">
        <v>1601</v>
      </c>
      <c r="E2070" s="52">
        <v>562</v>
      </c>
      <c r="F2070" s="52">
        <v>364</v>
      </c>
      <c r="G2070" s="52">
        <v>141</v>
      </c>
    </row>
    <row r="2071" spans="1:7">
      <c r="A2071" s="52">
        <v>200007</v>
      </c>
      <c r="B2071" s="52">
        <v>1416</v>
      </c>
      <c r="C2071" s="52">
        <v>1605</v>
      </c>
      <c r="D2071" s="52">
        <v>1497</v>
      </c>
      <c r="E2071" s="52">
        <v>773</v>
      </c>
      <c r="F2071" s="52">
        <v>351</v>
      </c>
      <c r="G2071" s="52">
        <v>126</v>
      </c>
    </row>
    <row r="2072" spans="1:7">
      <c r="A2072" s="52">
        <v>200008</v>
      </c>
      <c r="B2072" s="52">
        <v>1402</v>
      </c>
      <c r="C2072" s="52">
        <v>1586</v>
      </c>
      <c r="D2072" s="52">
        <v>1484</v>
      </c>
      <c r="E2072" s="52">
        <v>767</v>
      </c>
      <c r="F2072" s="52">
        <v>348</v>
      </c>
      <c r="G2072" s="52">
        <v>125</v>
      </c>
    </row>
    <row r="2073" spans="1:7">
      <c r="A2073" s="52">
        <v>200009</v>
      </c>
      <c r="B2073" s="52">
        <v>1392</v>
      </c>
      <c r="C2073" s="52">
        <v>1558</v>
      </c>
      <c r="D2073" s="52">
        <v>1468</v>
      </c>
      <c r="E2073" s="52">
        <v>759</v>
      </c>
      <c r="F2073" s="52">
        <v>343</v>
      </c>
      <c r="G2073" s="52">
        <v>125</v>
      </c>
    </row>
    <row r="2074" spans="1:7">
      <c r="A2074" s="52">
        <v>200010</v>
      </c>
      <c r="B2074" s="52">
        <v>1375</v>
      </c>
      <c r="C2074" s="52">
        <v>1539</v>
      </c>
      <c r="D2074" s="52">
        <v>1437</v>
      </c>
      <c r="E2074" s="52">
        <v>752</v>
      </c>
      <c r="F2074" s="52">
        <v>340</v>
      </c>
      <c r="G2074" s="52">
        <v>124</v>
      </c>
    </row>
    <row r="2075" spans="1:7">
      <c r="A2075" s="52">
        <v>200011</v>
      </c>
      <c r="B2075" s="52">
        <v>1362</v>
      </c>
      <c r="C2075" s="52">
        <v>1519</v>
      </c>
      <c r="D2075" s="52">
        <v>1405</v>
      </c>
      <c r="E2075" s="52">
        <v>749</v>
      </c>
      <c r="F2075" s="52">
        <v>334</v>
      </c>
      <c r="G2075" s="52">
        <v>124</v>
      </c>
    </row>
    <row r="2076" spans="1:7">
      <c r="A2076" s="52">
        <v>200012</v>
      </c>
      <c r="B2076" s="52">
        <v>1333</v>
      </c>
      <c r="C2076" s="52">
        <v>1500</v>
      </c>
      <c r="D2076" s="52">
        <v>1385</v>
      </c>
      <c r="E2076" s="52">
        <v>748</v>
      </c>
      <c r="F2076" s="52">
        <v>331</v>
      </c>
      <c r="G2076" s="52">
        <v>121</v>
      </c>
    </row>
    <row r="2077" spans="1:7">
      <c r="A2077" s="52">
        <v>200101</v>
      </c>
      <c r="B2077" s="52">
        <v>1300</v>
      </c>
      <c r="C2077" s="52">
        <v>1481</v>
      </c>
      <c r="D2077" s="52">
        <v>1361</v>
      </c>
      <c r="E2077" s="52">
        <v>745</v>
      </c>
      <c r="F2077" s="52">
        <v>328</v>
      </c>
      <c r="G2077" s="52">
        <v>121</v>
      </c>
    </row>
    <row r="2078" spans="1:7">
      <c r="A2078" s="52">
        <v>200102</v>
      </c>
      <c r="B2078" s="52">
        <v>1282</v>
      </c>
      <c r="C2078" s="52">
        <v>1465</v>
      </c>
      <c r="D2078" s="52">
        <v>1351</v>
      </c>
      <c r="E2078" s="52">
        <v>742</v>
      </c>
      <c r="F2078" s="52">
        <v>323</v>
      </c>
      <c r="G2078" s="52">
        <v>120</v>
      </c>
    </row>
    <row r="2079" spans="1:7">
      <c r="A2079" s="52">
        <v>200103</v>
      </c>
      <c r="B2079" s="52">
        <v>1267</v>
      </c>
      <c r="C2079" s="52">
        <v>1450</v>
      </c>
      <c r="D2079" s="52">
        <v>1333</v>
      </c>
      <c r="E2079" s="52">
        <v>739</v>
      </c>
      <c r="F2079" s="52">
        <v>320</v>
      </c>
      <c r="G2079" s="52">
        <v>119</v>
      </c>
    </row>
    <row r="2080" spans="1:7">
      <c r="A2080" s="52">
        <v>200104</v>
      </c>
      <c r="B2080" s="52">
        <v>1250</v>
      </c>
      <c r="C2080" s="52">
        <v>1427</v>
      </c>
      <c r="D2080" s="52">
        <v>1307</v>
      </c>
      <c r="E2080" s="52">
        <v>734</v>
      </c>
      <c r="F2080" s="52">
        <v>319</v>
      </c>
      <c r="G2080" s="52">
        <v>119</v>
      </c>
    </row>
    <row r="2081" spans="1:7">
      <c r="A2081" s="52">
        <v>200105</v>
      </c>
      <c r="B2081" s="52">
        <v>1231</v>
      </c>
      <c r="C2081" s="52">
        <v>1408</v>
      </c>
      <c r="D2081" s="52">
        <v>1276</v>
      </c>
      <c r="E2081" s="52">
        <v>730</v>
      </c>
      <c r="F2081" s="52">
        <v>318</v>
      </c>
      <c r="G2081" s="52">
        <v>119</v>
      </c>
    </row>
    <row r="2082" spans="1:7">
      <c r="A2082" s="52">
        <v>200106</v>
      </c>
      <c r="B2082" s="52">
        <v>1212</v>
      </c>
      <c r="C2082" s="52">
        <v>1393</v>
      </c>
      <c r="D2082" s="52">
        <v>1257</v>
      </c>
      <c r="E2082" s="52">
        <v>721</v>
      </c>
      <c r="F2082" s="52">
        <v>316</v>
      </c>
      <c r="G2082" s="52">
        <v>118</v>
      </c>
    </row>
    <row r="2083" spans="1:7">
      <c r="A2083" s="52">
        <v>200107</v>
      </c>
      <c r="B2083" s="52">
        <v>1020</v>
      </c>
      <c r="C2083" s="52">
        <v>1459</v>
      </c>
      <c r="D2083" s="52">
        <v>1938</v>
      </c>
      <c r="E2083" s="52">
        <v>562</v>
      </c>
      <c r="F2083" s="52">
        <v>373</v>
      </c>
      <c r="G2083" s="52">
        <v>104</v>
      </c>
    </row>
    <row r="2084" spans="1:7">
      <c r="A2084" s="52">
        <v>200108</v>
      </c>
      <c r="B2084" s="52">
        <v>1005</v>
      </c>
      <c r="C2084" s="52">
        <v>1440</v>
      </c>
      <c r="D2084" s="52">
        <v>1890</v>
      </c>
      <c r="E2084" s="52">
        <v>554</v>
      </c>
      <c r="F2084" s="52">
        <v>372</v>
      </c>
      <c r="G2084" s="52">
        <v>104</v>
      </c>
    </row>
    <row r="2085" spans="1:7">
      <c r="A2085" s="52">
        <v>200109</v>
      </c>
      <c r="B2085" s="52">
        <v>998</v>
      </c>
      <c r="C2085" s="52">
        <v>1432</v>
      </c>
      <c r="D2085" s="52">
        <v>1864</v>
      </c>
      <c r="E2085" s="52">
        <v>553</v>
      </c>
      <c r="F2085" s="52">
        <v>370</v>
      </c>
      <c r="G2085" s="52">
        <v>104</v>
      </c>
    </row>
    <row r="2086" spans="1:7">
      <c r="A2086" s="52">
        <v>200110</v>
      </c>
      <c r="B2086" s="52">
        <v>990</v>
      </c>
      <c r="C2086" s="52">
        <v>1420</v>
      </c>
      <c r="D2086" s="52">
        <v>1842</v>
      </c>
      <c r="E2086" s="52">
        <v>552</v>
      </c>
      <c r="F2086" s="52">
        <v>368</v>
      </c>
      <c r="G2086" s="52">
        <v>103</v>
      </c>
    </row>
    <row r="2087" spans="1:7">
      <c r="A2087" s="52">
        <v>200111</v>
      </c>
      <c r="B2087" s="52">
        <v>976</v>
      </c>
      <c r="C2087" s="52">
        <v>1404</v>
      </c>
      <c r="D2087" s="52">
        <v>1804</v>
      </c>
      <c r="E2087" s="52">
        <v>550</v>
      </c>
      <c r="F2087" s="52">
        <v>366</v>
      </c>
      <c r="G2087" s="52">
        <v>102</v>
      </c>
    </row>
    <row r="2088" spans="1:7">
      <c r="A2088" s="52">
        <v>200112</v>
      </c>
      <c r="B2088" s="52">
        <v>966</v>
      </c>
      <c r="C2088" s="52">
        <v>1390</v>
      </c>
      <c r="D2088" s="52">
        <v>1785</v>
      </c>
      <c r="E2088" s="52">
        <v>548</v>
      </c>
      <c r="F2088" s="52">
        <v>363</v>
      </c>
      <c r="G2088" s="52">
        <v>101</v>
      </c>
    </row>
    <row r="2089" spans="1:7">
      <c r="A2089" s="52">
        <v>200201</v>
      </c>
      <c r="B2089" s="52">
        <v>958</v>
      </c>
      <c r="C2089" s="52">
        <v>1382</v>
      </c>
      <c r="D2089" s="52">
        <v>1755</v>
      </c>
      <c r="E2089" s="52">
        <v>543</v>
      </c>
      <c r="F2089" s="52">
        <v>361</v>
      </c>
      <c r="G2089" s="52">
        <v>100</v>
      </c>
    </row>
    <row r="2090" spans="1:7">
      <c r="A2090" s="52">
        <v>200202</v>
      </c>
      <c r="B2090" s="52">
        <v>949</v>
      </c>
      <c r="C2090" s="52">
        <v>1374</v>
      </c>
      <c r="D2090" s="52">
        <v>1726</v>
      </c>
      <c r="E2090" s="52">
        <v>542</v>
      </c>
      <c r="F2090" s="52">
        <v>360</v>
      </c>
      <c r="G2090" s="52">
        <v>98</v>
      </c>
    </row>
    <row r="2091" spans="1:7">
      <c r="A2091" s="52">
        <v>200203</v>
      </c>
      <c r="B2091" s="52">
        <v>942</v>
      </c>
      <c r="C2091" s="52">
        <v>1358</v>
      </c>
      <c r="D2091" s="52">
        <v>1708</v>
      </c>
      <c r="E2091" s="52">
        <v>542</v>
      </c>
      <c r="F2091" s="52">
        <v>358</v>
      </c>
      <c r="G2091" s="52">
        <v>96</v>
      </c>
    </row>
    <row r="2092" spans="1:7">
      <c r="A2092" s="52">
        <v>200204</v>
      </c>
      <c r="B2092" s="52">
        <v>926</v>
      </c>
      <c r="C2092" s="52">
        <v>1347</v>
      </c>
      <c r="D2092" s="52">
        <v>1683</v>
      </c>
      <c r="E2092" s="52">
        <v>542</v>
      </c>
      <c r="F2092" s="52">
        <v>358</v>
      </c>
      <c r="G2092" s="52">
        <v>96</v>
      </c>
    </row>
    <row r="2093" spans="1:7">
      <c r="A2093" s="52">
        <v>200205</v>
      </c>
      <c r="B2093" s="52">
        <v>921</v>
      </c>
      <c r="C2093" s="52">
        <v>1333</v>
      </c>
      <c r="D2093" s="52">
        <v>1665</v>
      </c>
      <c r="E2093" s="52">
        <v>542</v>
      </c>
      <c r="F2093" s="52">
        <v>357</v>
      </c>
      <c r="G2093" s="52">
        <v>95</v>
      </c>
    </row>
    <row r="2094" spans="1:7">
      <c r="A2094" s="52">
        <v>200206</v>
      </c>
      <c r="B2094" s="52">
        <v>916</v>
      </c>
      <c r="C2094" s="52">
        <v>1320</v>
      </c>
      <c r="D2094" s="52">
        <v>1651</v>
      </c>
      <c r="E2094" s="52">
        <v>541</v>
      </c>
      <c r="F2094" s="52">
        <v>355</v>
      </c>
      <c r="G2094" s="52">
        <v>95</v>
      </c>
    </row>
    <row r="2095" spans="1:7">
      <c r="A2095" s="52">
        <v>200207</v>
      </c>
      <c r="B2095" s="52">
        <v>1100</v>
      </c>
      <c r="C2095" s="52">
        <v>1376</v>
      </c>
      <c r="D2095" s="52">
        <v>1551</v>
      </c>
      <c r="E2095" s="52">
        <v>441</v>
      </c>
      <c r="F2095" s="52">
        <v>338</v>
      </c>
      <c r="G2095" s="52">
        <v>129</v>
      </c>
    </row>
    <row r="2096" spans="1:7">
      <c r="A2096" s="52">
        <v>200208</v>
      </c>
      <c r="B2096" s="52">
        <v>1091</v>
      </c>
      <c r="C2096" s="52">
        <v>1365</v>
      </c>
      <c r="D2096" s="52">
        <v>1529</v>
      </c>
      <c r="E2096" s="52">
        <v>441</v>
      </c>
      <c r="F2096" s="52">
        <v>337</v>
      </c>
      <c r="G2096" s="52">
        <v>128</v>
      </c>
    </row>
    <row r="2097" spans="1:7">
      <c r="A2097" s="52">
        <v>200209</v>
      </c>
      <c r="B2097" s="52">
        <v>1086</v>
      </c>
      <c r="C2097" s="52">
        <v>1359</v>
      </c>
      <c r="D2097" s="52">
        <v>1511</v>
      </c>
      <c r="E2097" s="52">
        <v>441</v>
      </c>
      <c r="F2097" s="52">
        <v>336</v>
      </c>
      <c r="G2097" s="52">
        <v>128</v>
      </c>
    </row>
    <row r="2098" spans="1:7">
      <c r="A2098" s="52">
        <v>200210</v>
      </c>
      <c r="B2098" s="52">
        <v>1076</v>
      </c>
      <c r="C2098" s="52">
        <v>1346</v>
      </c>
      <c r="D2098" s="52">
        <v>1489</v>
      </c>
      <c r="E2098" s="52">
        <v>441</v>
      </c>
      <c r="F2098" s="52">
        <v>335</v>
      </c>
      <c r="G2098" s="52">
        <v>128</v>
      </c>
    </row>
    <row r="2099" spans="1:7">
      <c r="A2099" s="52">
        <v>200211</v>
      </c>
      <c r="B2099" s="52">
        <v>1069</v>
      </c>
      <c r="C2099" s="52">
        <v>1340</v>
      </c>
      <c r="D2099" s="52">
        <v>1468</v>
      </c>
      <c r="E2099" s="52">
        <v>441</v>
      </c>
      <c r="F2099" s="52">
        <v>333</v>
      </c>
      <c r="G2099" s="52">
        <v>128</v>
      </c>
    </row>
    <row r="2100" spans="1:7">
      <c r="A2100" s="52">
        <v>200212</v>
      </c>
      <c r="B2100" s="52">
        <v>1059</v>
      </c>
      <c r="C2100" s="52">
        <v>1330</v>
      </c>
      <c r="D2100" s="52">
        <v>1451</v>
      </c>
      <c r="E2100" s="52">
        <v>441</v>
      </c>
      <c r="F2100" s="52">
        <v>332</v>
      </c>
      <c r="G2100" s="52">
        <v>128</v>
      </c>
    </row>
    <row r="2101" spans="1:7">
      <c r="A2101" s="52">
        <v>200301</v>
      </c>
      <c r="B2101" s="52">
        <v>1046</v>
      </c>
      <c r="C2101" s="52">
        <v>1322</v>
      </c>
      <c r="D2101" s="52">
        <v>1427</v>
      </c>
      <c r="E2101" s="52">
        <v>441</v>
      </c>
      <c r="F2101" s="52">
        <v>330</v>
      </c>
      <c r="G2101" s="52">
        <v>128</v>
      </c>
    </row>
    <row r="2102" spans="1:7">
      <c r="A2102" s="52">
        <v>200302</v>
      </c>
      <c r="B2102" s="52">
        <v>1041</v>
      </c>
      <c r="C2102" s="52">
        <v>1306</v>
      </c>
      <c r="D2102" s="52">
        <v>1414</v>
      </c>
      <c r="E2102" s="52">
        <v>440</v>
      </c>
      <c r="F2102" s="52">
        <v>330</v>
      </c>
      <c r="G2102" s="52">
        <v>128</v>
      </c>
    </row>
    <row r="2103" spans="1:7">
      <c r="A2103" s="52">
        <v>200303</v>
      </c>
      <c r="B2103" s="52">
        <v>1024</v>
      </c>
      <c r="C2103" s="52">
        <v>1284</v>
      </c>
      <c r="D2103" s="52">
        <v>1393</v>
      </c>
      <c r="E2103" s="52">
        <v>439</v>
      </c>
      <c r="F2103" s="52">
        <v>328</v>
      </c>
      <c r="G2103" s="52">
        <v>128</v>
      </c>
    </row>
    <row r="2104" spans="1:7">
      <c r="A2104" s="52">
        <v>200304</v>
      </c>
      <c r="B2104" s="52">
        <v>1018</v>
      </c>
      <c r="C2104" s="52">
        <v>1278</v>
      </c>
      <c r="D2104" s="52">
        <v>1374</v>
      </c>
      <c r="E2104" s="52">
        <v>437</v>
      </c>
      <c r="F2104" s="52">
        <v>327</v>
      </c>
      <c r="G2104" s="52">
        <v>128</v>
      </c>
    </row>
    <row r="2105" spans="1:7">
      <c r="A2105" s="52">
        <v>200305</v>
      </c>
      <c r="B2105" s="52">
        <v>1014</v>
      </c>
      <c r="C2105" s="52">
        <v>1267</v>
      </c>
      <c r="D2105" s="52">
        <v>1354</v>
      </c>
      <c r="E2105" s="52">
        <v>437</v>
      </c>
      <c r="F2105" s="52">
        <v>327</v>
      </c>
      <c r="G2105" s="52">
        <v>128</v>
      </c>
    </row>
    <row r="2106" spans="1:7">
      <c r="A2106" s="52">
        <v>200306</v>
      </c>
      <c r="B2106" s="52">
        <v>1005</v>
      </c>
      <c r="C2106" s="52">
        <v>1260</v>
      </c>
      <c r="D2106" s="52">
        <v>1335</v>
      </c>
      <c r="E2106" s="52">
        <v>436</v>
      </c>
      <c r="F2106" s="52">
        <v>327</v>
      </c>
      <c r="G2106" s="52">
        <v>128</v>
      </c>
    </row>
    <row r="2107" spans="1:7">
      <c r="A2107" s="52">
        <v>200307</v>
      </c>
      <c r="B2107" s="52">
        <v>881</v>
      </c>
      <c r="C2107" s="52">
        <v>1425</v>
      </c>
      <c r="D2107" s="52">
        <v>1371</v>
      </c>
      <c r="E2107" s="52">
        <v>436</v>
      </c>
      <c r="F2107" s="52">
        <v>331</v>
      </c>
      <c r="G2107" s="52">
        <v>140</v>
      </c>
    </row>
    <row r="2108" spans="1:7">
      <c r="A2108" s="52">
        <v>200308</v>
      </c>
      <c r="B2108" s="52">
        <v>875</v>
      </c>
      <c r="C2108" s="52">
        <v>1413</v>
      </c>
      <c r="D2108" s="52">
        <v>1354</v>
      </c>
      <c r="E2108" s="52">
        <v>433</v>
      </c>
      <c r="F2108" s="52">
        <v>330</v>
      </c>
      <c r="G2108" s="52">
        <v>140</v>
      </c>
    </row>
    <row r="2109" spans="1:7">
      <c r="A2109" s="52">
        <v>200309</v>
      </c>
      <c r="B2109" s="52">
        <v>873</v>
      </c>
      <c r="C2109" s="52">
        <v>1408</v>
      </c>
      <c r="D2109" s="52">
        <v>1338</v>
      </c>
      <c r="E2109" s="52">
        <v>433</v>
      </c>
      <c r="F2109" s="52">
        <v>329</v>
      </c>
      <c r="G2109" s="52">
        <v>139</v>
      </c>
    </row>
    <row r="2110" spans="1:7">
      <c r="A2110" s="52">
        <v>200310</v>
      </c>
      <c r="B2110" s="52">
        <v>866</v>
      </c>
      <c r="C2110" s="52">
        <v>1397</v>
      </c>
      <c r="D2110" s="52">
        <v>1326</v>
      </c>
      <c r="E2110" s="52">
        <v>433</v>
      </c>
      <c r="F2110" s="52">
        <v>329</v>
      </c>
      <c r="G2110" s="52">
        <v>139</v>
      </c>
    </row>
    <row r="2111" spans="1:7">
      <c r="A2111" s="52">
        <v>200311</v>
      </c>
      <c r="B2111" s="52">
        <v>861</v>
      </c>
      <c r="C2111" s="52">
        <v>1389</v>
      </c>
      <c r="D2111" s="52">
        <v>1308</v>
      </c>
      <c r="E2111" s="52">
        <v>430</v>
      </c>
      <c r="F2111" s="52">
        <v>329</v>
      </c>
      <c r="G2111" s="52">
        <v>139</v>
      </c>
    </row>
    <row r="2112" spans="1:7">
      <c r="A2112" s="52">
        <v>200312</v>
      </c>
      <c r="B2112" s="52">
        <v>858</v>
      </c>
      <c r="C2112" s="52">
        <v>1380</v>
      </c>
      <c r="D2112" s="52">
        <v>1287</v>
      </c>
      <c r="E2112" s="52">
        <v>430</v>
      </c>
      <c r="F2112" s="52">
        <v>329</v>
      </c>
      <c r="G2112" s="52">
        <v>139</v>
      </c>
    </row>
    <row r="2113" spans="1:7">
      <c r="A2113" s="52">
        <v>200401</v>
      </c>
      <c r="B2113" s="52">
        <v>853</v>
      </c>
      <c r="C2113" s="52">
        <v>1372</v>
      </c>
      <c r="D2113" s="52">
        <v>1270</v>
      </c>
      <c r="E2113" s="52">
        <v>429</v>
      </c>
      <c r="F2113" s="52">
        <v>329</v>
      </c>
      <c r="G2113" s="52">
        <v>139</v>
      </c>
    </row>
    <row r="2114" spans="1:7">
      <c r="A2114" s="52">
        <v>200402</v>
      </c>
      <c r="B2114" s="52">
        <v>848</v>
      </c>
      <c r="C2114" s="52">
        <v>1363</v>
      </c>
      <c r="D2114" s="52">
        <v>1261</v>
      </c>
      <c r="E2114" s="52">
        <v>427</v>
      </c>
      <c r="F2114" s="52">
        <v>329</v>
      </c>
      <c r="G2114" s="52">
        <v>139</v>
      </c>
    </row>
    <row r="2115" spans="1:7">
      <c r="A2115" s="52">
        <v>200403</v>
      </c>
      <c r="B2115" s="52">
        <v>844</v>
      </c>
      <c r="C2115" s="52">
        <v>1355</v>
      </c>
      <c r="D2115" s="52">
        <v>1252</v>
      </c>
      <c r="E2115" s="52">
        <v>426</v>
      </c>
      <c r="F2115" s="52">
        <v>328</v>
      </c>
      <c r="G2115" s="52">
        <v>139</v>
      </c>
    </row>
    <row r="2116" spans="1:7">
      <c r="A2116" s="52">
        <v>200404</v>
      </c>
      <c r="B2116" s="52">
        <v>836</v>
      </c>
      <c r="C2116" s="52">
        <v>1346</v>
      </c>
      <c r="D2116" s="52">
        <v>1240</v>
      </c>
      <c r="E2116" s="52">
        <v>425</v>
      </c>
      <c r="F2116" s="52">
        <v>325</v>
      </c>
      <c r="G2116" s="52">
        <v>139</v>
      </c>
    </row>
    <row r="2117" spans="1:7">
      <c r="A2117" s="52">
        <v>200405</v>
      </c>
      <c r="B2117" s="52">
        <v>833</v>
      </c>
      <c r="C2117" s="52">
        <v>1331</v>
      </c>
      <c r="D2117" s="52">
        <v>1230</v>
      </c>
      <c r="E2117" s="52">
        <v>425</v>
      </c>
      <c r="F2117" s="52">
        <v>324</v>
      </c>
      <c r="G2117" s="52">
        <v>139</v>
      </c>
    </row>
    <row r="2118" spans="1:7">
      <c r="A2118" s="52">
        <v>200406</v>
      </c>
      <c r="B2118" s="52">
        <v>829</v>
      </c>
      <c r="C2118" s="52">
        <v>1317</v>
      </c>
      <c r="D2118" s="52">
        <v>1222</v>
      </c>
      <c r="E2118" s="52">
        <v>425</v>
      </c>
      <c r="F2118" s="52">
        <v>323</v>
      </c>
      <c r="G2118" s="52">
        <v>139</v>
      </c>
    </row>
    <row r="2119" spans="1:7">
      <c r="A2119" s="52">
        <v>200407</v>
      </c>
      <c r="B2119" s="52">
        <v>1203</v>
      </c>
      <c r="C2119" s="52">
        <v>1318</v>
      </c>
      <c r="D2119" s="52">
        <v>967</v>
      </c>
      <c r="E2119" s="52">
        <v>428</v>
      </c>
      <c r="F2119" s="52">
        <v>315</v>
      </c>
      <c r="G2119" s="52">
        <v>153</v>
      </c>
    </row>
    <row r="2120" spans="1:7">
      <c r="A2120" s="52">
        <v>200408</v>
      </c>
      <c r="B2120" s="52">
        <v>1195</v>
      </c>
      <c r="C2120" s="52">
        <v>1313</v>
      </c>
      <c r="D2120" s="52">
        <v>958</v>
      </c>
      <c r="E2120" s="52">
        <v>427</v>
      </c>
      <c r="F2120" s="52">
        <v>314</v>
      </c>
      <c r="G2120" s="52">
        <v>152</v>
      </c>
    </row>
    <row r="2121" spans="1:7">
      <c r="A2121" s="52">
        <v>200409</v>
      </c>
      <c r="B2121" s="52">
        <v>1192</v>
      </c>
      <c r="C2121" s="52">
        <v>1306</v>
      </c>
      <c r="D2121" s="52">
        <v>950</v>
      </c>
      <c r="E2121" s="52">
        <v>427</v>
      </c>
      <c r="F2121" s="52">
        <v>312</v>
      </c>
      <c r="G2121" s="52">
        <v>152</v>
      </c>
    </row>
    <row r="2122" spans="1:7">
      <c r="A2122" s="52">
        <v>200410</v>
      </c>
      <c r="B2122" s="52">
        <v>1185</v>
      </c>
      <c r="C2122" s="52">
        <v>1295</v>
      </c>
      <c r="D2122" s="52">
        <v>941</v>
      </c>
      <c r="E2122" s="52">
        <v>427</v>
      </c>
      <c r="F2122" s="52">
        <v>310</v>
      </c>
      <c r="G2122" s="52">
        <v>151</v>
      </c>
    </row>
    <row r="2123" spans="1:7">
      <c r="A2123" s="52">
        <v>200411</v>
      </c>
      <c r="B2123" s="52">
        <v>1178</v>
      </c>
      <c r="C2123" s="52">
        <v>1288</v>
      </c>
      <c r="D2123" s="52">
        <v>929</v>
      </c>
      <c r="E2123" s="52">
        <v>427</v>
      </c>
      <c r="F2123" s="52">
        <v>309</v>
      </c>
      <c r="G2123" s="52">
        <v>151</v>
      </c>
    </row>
    <row r="2124" spans="1:7">
      <c r="A2124" s="52">
        <v>200412</v>
      </c>
      <c r="B2124" s="52">
        <v>1173</v>
      </c>
      <c r="C2124" s="52">
        <v>1279</v>
      </c>
      <c r="D2124" s="52">
        <v>918</v>
      </c>
      <c r="E2124" s="52">
        <v>427</v>
      </c>
      <c r="F2124" s="52">
        <v>307</v>
      </c>
      <c r="G2124" s="52">
        <v>149</v>
      </c>
    </row>
    <row r="2125" spans="1:7">
      <c r="A2125" s="52">
        <v>200501</v>
      </c>
      <c r="B2125" s="52">
        <v>1168</v>
      </c>
      <c r="C2125" s="52">
        <v>1264</v>
      </c>
      <c r="D2125" s="52">
        <v>906</v>
      </c>
      <c r="E2125" s="52">
        <v>426</v>
      </c>
      <c r="F2125" s="52">
        <v>307</v>
      </c>
      <c r="G2125" s="52">
        <v>149</v>
      </c>
    </row>
    <row r="2126" spans="1:7">
      <c r="A2126" s="52">
        <v>200502</v>
      </c>
      <c r="B2126" s="52">
        <v>1165</v>
      </c>
      <c r="C2126" s="52">
        <v>1259</v>
      </c>
      <c r="D2126" s="52">
        <v>892</v>
      </c>
      <c r="E2126" s="52">
        <v>426</v>
      </c>
      <c r="F2126" s="52">
        <v>307</v>
      </c>
      <c r="G2126" s="52">
        <v>149</v>
      </c>
    </row>
    <row r="2127" spans="1:7">
      <c r="A2127" s="52">
        <v>200503</v>
      </c>
      <c r="B2127" s="52">
        <v>1159</v>
      </c>
      <c r="C2127" s="52">
        <v>1256</v>
      </c>
      <c r="D2127" s="52">
        <v>879</v>
      </c>
      <c r="E2127" s="52">
        <v>426</v>
      </c>
      <c r="F2127" s="52">
        <v>304</v>
      </c>
      <c r="G2127" s="52">
        <v>148</v>
      </c>
    </row>
    <row r="2128" spans="1:7">
      <c r="A2128" s="52">
        <v>200504</v>
      </c>
      <c r="B2128" s="52">
        <v>1152</v>
      </c>
      <c r="C2128" s="52">
        <v>1248</v>
      </c>
      <c r="D2128" s="52">
        <v>871</v>
      </c>
      <c r="E2128" s="52">
        <v>424</v>
      </c>
      <c r="F2128" s="52">
        <v>303</v>
      </c>
      <c r="G2128" s="52">
        <v>148</v>
      </c>
    </row>
    <row r="2129" spans="1:7">
      <c r="A2129" s="52">
        <v>200505</v>
      </c>
      <c r="B2129" s="52">
        <v>1143</v>
      </c>
      <c r="C2129" s="52">
        <v>1238</v>
      </c>
      <c r="D2129" s="52">
        <v>860</v>
      </c>
      <c r="E2129" s="52">
        <v>423</v>
      </c>
      <c r="F2129" s="52">
        <v>303</v>
      </c>
      <c r="G2129" s="52">
        <v>148</v>
      </c>
    </row>
    <row r="2130" spans="1:7">
      <c r="A2130" s="52">
        <v>200506</v>
      </c>
      <c r="B2130" s="52">
        <v>1134</v>
      </c>
      <c r="C2130" s="52">
        <v>1232</v>
      </c>
      <c r="D2130" s="52">
        <v>854</v>
      </c>
      <c r="E2130" s="52">
        <v>422</v>
      </c>
      <c r="F2130" s="52">
        <v>302</v>
      </c>
      <c r="G2130" s="52">
        <v>147</v>
      </c>
    </row>
    <row r="2131" spans="1:7">
      <c r="A2131" s="52">
        <v>200507</v>
      </c>
      <c r="B2131" s="52">
        <v>1270</v>
      </c>
      <c r="C2131" s="52">
        <v>1230</v>
      </c>
      <c r="D2131" s="52">
        <v>969</v>
      </c>
      <c r="E2131" s="52">
        <v>397</v>
      </c>
      <c r="F2131" s="52">
        <v>318</v>
      </c>
      <c r="G2131" s="52">
        <v>172</v>
      </c>
    </row>
    <row r="2132" spans="1:7">
      <c r="A2132" s="52">
        <v>200508</v>
      </c>
      <c r="B2132" s="52">
        <v>1264</v>
      </c>
      <c r="C2132" s="52">
        <v>1219</v>
      </c>
      <c r="D2132" s="52">
        <v>960</v>
      </c>
      <c r="E2132" s="52">
        <v>393</v>
      </c>
      <c r="F2132" s="52">
        <v>314</v>
      </c>
      <c r="G2132" s="52">
        <v>171</v>
      </c>
    </row>
    <row r="2133" spans="1:7">
      <c r="A2133" s="52">
        <v>200509</v>
      </c>
      <c r="B2133" s="52">
        <v>1257</v>
      </c>
      <c r="C2133" s="52">
        <v>1211</v>
      </c>
      <c r="D2133" s="52">
        <v>955</v>
      </c>
      <c r="E2133" s="52">
        <v>393</v>
      </c>
      <c r="F2133" s="52">
        <v>313</v>
      </c>
      <c r="G2133" s="52">
        <v>171</v>
      </c>
    </row>
    <row r="2134" spans="1:7">
      <c r="A2134" s="52">
        <v>200510</v>
      </c>
      <c r="B2134" s="52">
        <v>1243</v>
      </c>
      <c r="C2134" s="52">
        <v>1201</v>
      </c>
      <c r="D2134" s="52">
        <v>950</v>
      </c>
      <c r="E2134" s="52">
        <v>392</v>
      </c>
      <c r="F2134" s="52">
        <v>311</v>
      </c>
      <c r="G2134" s="52">
        <v>171</v>
      </c>
    </row>
    <row r="2135" spans="1:7">
      <c r="A2135" s="52">
        <v>200511</v>
      </c>
      <c r="B2135" s="52">
        <v>1236</v>
      </c>
      <c r="C2135" s="52">
        <v>1191</v>
      </c>
      <c r="D2135" s="52">
        <v>944</v>
      </c>
      <c r="E2135" s="52">
        <v>391</v>
      </c>
      <c r="F2135" s="52">
        <v>310</v>
      </c>
      <c r="G2135" s="52">
        <v>170</v>
      </c>
    </row>
    <row r="2136" spans="1:7">
      <c r="A2136" s="52">
        <v>200512</v>
      </c>
      <c r="B2136" s="52">
        <v>1228</v>
      </c>
      <c r="C2136" s="52">
        <v>1186</v>
      </c>
      <c r="D2136" s="52">
        <v>927</v>
      </c>
      <c r="E2136" s="52">
        <v>390</v>
      </c>
      <c r="F2136" s="52">
        <v>308</v>
      </c>
      <c r="G2136" s="52">
        <v>168</v>
      </c>
    </row>
    <row r="2137" spans="1:7">
      <c r="A2137" s="52">
        <v>200601</v>
      </c>
      <c r="B2137" s="52">
        <v>1218</v>
      </c>
      <c r="C2137" s="52">
        <v>1177</v>
      </c>
      <c r="D2137" s="52">
        <v>917</v>
      </c>
      <c r="E2137" s="52">
        <v>388</v>
      </c>
      <c r="F2137" s="52">
        <v>305</v>
      </c>
      <c r="G2137" s="52">
        <v>167</v>
      </c>
    </row>
    <row r="2138" spans="1:7">
      <c r="A2138" s="52">
        <v>200602</v>
      </c>
      <c r="B2138" s="52">
        <v>1209</v>
      </c>
      <c r="C2138" s="52">
        <v>1170</v>
      </c>
      <c r="D2138" s="52">
        <v>908</v>
      </c>
      <c r="E2138" s="52">
        <v>386</v>
      </c>
      <c r="F2138" s="52">
        <v>303</v>
      </c>
      <c r="G2138" s="52">
        <v>167</v>
      </c>
    </row>
    <row r="2139" spans="1:7">
      <c r="A2139" s="52">
        <v>200603</v>
      </c>
      <c r="B2139" s="52">
        <v>1200</v>
      </c>
      <c r="C2139" s="52">
        <v>1166</v>
      </c>
      <c r="D2139" s="52">
        <v>902</v>
      </c>
      <c r="E2139" s="52">
        <v>384</v>
      </c>
      <c r="F2139" s="52">
        <v>300</v>
      </c>
      <c r="G2139" s="52">
        <v>166</v>
      </c>
    </row>
    <row r="2140" spans="1:7">
      <c r="A2140" s="52">
        <v>200604</v>
      </c>
      <c r="B2140" s="52">
        <v>1190</v>
      </c>
      <c r="C2140" s="52">
        <v>1158</v>
      </c>
      <c r="D2140" s="52">
        <v>898</v>
      </c>
      <c r="E2140" s="52">
        <v>383</v>
      </c>
      <c r="F2140" s="52">
        <v>297</v>
      </c>
      <c r="G2140" s="52">
        <v>164</v>
      </c>
    </row>
    <row r="2141" spans="1:7">
      <c r="A2141" s="52">
        <v>200605</v>
      </c>
      <c r="B2141" s="52">
        <v>1181</v>
      </c>
      <c r="C2141" s="52">
        <v>1153</v>
      </c>
      <c r="D2141" s="52">
        <v>888</v>
      </c>
      <c r="E2141" s="52">
        <v>382</v>
      </c>
      <c r="F2141" s="52">
        <v>297</v>
      </c>
      <c r="G2141" s="52">
        <v>162</v>
      </c>
    </row>
    <row r="2142" spans="1:7">
      <c r="A2142" s="52">
        <v>200606</v>
      </c>
      <c r="B2142" s="52">
        <v>1174</v>
      </c>
      <c r="C2142" s="52">
        <v>1145</v>
      </c>
      <c r="D2142" s="52">
        <v>886</v>
      </c>
      <c r="E2142" s="52">
        <v>379</v>
      </c>
      <c r="F2142" s="52">
        <v>294</v>
      </c>
      <c r="G2142" s="52">
        <v>162</v>
      </c>
    </row>
    <row r="2143" spans="1:7">
      <c r="A2143" s="52">
        <v>200607</v>
      </c>
      <c r="B2143" s="52">
        <v>1113</v>
      </c>
      <c r="C2143" s="52">
        <v>1232</v>
      </c>
      <c r="D2143" s="52">
        <v>1062</v>
      </c>
      <c r="E2143" s="52">
        <v>385</v>
      </c>
      <c r="F2143" s="52">
        <v>321</v>
      </c>
      <c r="G2143" s="52">
        <v>149</v>
      </c>
    </row>
    <row r="2144" spans="1:7">
      <c r="A2144" s="52">
        <v>200608</v>
      </c>
      <c r="B2144" s="52">
        <v>1108</v>
      </c>
      <c r="C2144" s="52">
        <v>1227</v>
      </c>
      <c r="D2144" s="52">
        <v>1054</v>
      </c>
      <c r="E2144" s="52">
        <v>383</v>
      </c>
      <c r="F2144" s="52">
        <v>320</v>
      </c>
      <c r="G2144" s="52">
        <v>149</v>
      </c>
    </row>
    <row r="2145" spans="1:7">
      <c r="A2145" s="52">
        <v>200609</v>
      </c>
      <c r="B2145" s="52">
        <v>1105</v>
      </c>
      <c r="C2145" s="52">
        <v>1222</v>
      </c>
      <c r="D2145" s="52">
        <v>1043</v>
      </c>
      <c r="E2145" s="52">
        <v>383</v>
      </c>
      <c r="F2145" s="52">
        <v>320</v>
      </c>
      <c r="G2145" s="52">
        <v>149</v>
      </c>
    </row>
    <row r="2146" spans="1:7">
      <c r="A2146" s="52">
        <v>200610</v>
      </c>
      <c r="B2146" s="52">
        <v>1098</v>
      </c>
      <c r="C2146" s="52">
        <v>1212</v>
      </c>
      <c r="D2146" s="52">
        <v>1037</v>
      </c>
      <c r="E2146" s="52">
        <v>381</v>
      </c>
      <c r="F2146" s="52">
        <v>319</v>
      </c>
      <c r="G2146" s="52">
        <v>149</v>
      </c>
    </row>
    <row r="2147" spans="1:7">
      <c r="A2147" s="52">
        <v>200611</v>
      </c>
      <c r="B2147" s="52">
        <v>1092</v>
      </c>
      <c r="C2147" s="52">
        <v>1207</v>
      </c>
      <c r="D2147" s="52">
        <v>1026</v>
      </c>
      <c r="E2147" s="52">
        <v>379</v>
      </c>
      <c r="F2147" s="52">
        <v>315</v>
      </c>
      <c r="G2147" s="52">
        <v>148</v>
      </c>
    </row>
    <row r="2148" spans="1:7">
      <c r="A2148" s="52">
        <v>200612</v>
      </c>
      <c r="B2148" s="52">
        <v>1082</v>
      </c>
      <c r="C2148" s="52">
        <v>1199</v>
      </c>
      <c r="D2148" s="52">
        <v>1014</v>
      </c>
      <c r="E2148" s="52">
        <v>378</v>
      </c>
      <c r="F2148" s="52">
        <v>313</v>
      </c>
      <c r="G2148" s="52">
        <v>147</v>
      </c>
    </row>
    <row r="2149" spans="1:7">
      <c r="A2149" s="52">
        <v>200701</v>
      </c>
      <c r="B2149" s="52">
        <v>1068</v>
      </c>
      <c r="C2149" s="52">
        <v>1181</v>
      </c>
      <c r="D2149" s="52">
        <v>1006</v>
      </c>
      <c r="E2149" s="52">
        <v>378</v>
      </c>
      <c r="F2149" s="52">
        <v>310</v>
      </c>
      <c r="G2149" s="52">
        <v>147</v>
      </c>
    </row>
    <row r="2150" spans="1:7">
      <c r="A2150" s="52">
        <v>200702</v>
      </c>
      <c r="B2150" s="52">
        <v>1060</v>
      </c>
      <c r="C2150" s="52">
        <v>1173</v>
      </c>
      <c r="D2150" s="52">
        <v>999</v>
      </c>
      <c r="E2150" s="52">
        <v>377</v>
      </c>
      <c r="F2150" s="52">
        <v>309</v>
      </c>
      <c r="G2150" s="52">
        <v>147</v>
      </c>
    </row>
    <row r="2151" spans="1:7">
      <c r="A2151" s="52">
        <v>200703</v>
      </c>
      <c r="B2151" s="52">
        <v>1052</v>
      </c>
      <c r="C2151" s="52">
        <v>1167</v>
      </c>
      <c r="D2151" s="52">
        <v>992</v>
      </c>
      <c r="E2151" s="52">
        <v>377</v>
      </c>
      <c r="F2151" s="52">
        <v>306</v>
      </c>
      <c r="G2151" s="52">
        <v>146</v>
      </c>
    </row>
    <row r="2152" spans="1:7">
      <c r="A2152" s="52">
        <v>200704</v>
      </c>
      <c r="B2152" s="52">
        <v>1044</v>
      </c>
      <c r="C2152" s="52">
        <v>1155</v>
      </c>
      <c r="D2152" s="52">
        <v>977</v>
      </c>
      <c r="E2152" s="52">
        <v>376</v>
      </c>
      <c r="F2152" s="52">
        <v>305</v>
      </c>
      <c r="G2152" s="52">
        <v>145</v>
      </c>
    </row>
    <row r="2153" spans="1:7">
      <c r="A2153" s="52">
        <v>200705</v>
      </c>
      <c r="B2153" s="52">
        <v>1036</v>
      </c>
      <c r="C2153" s="52">
        <v>1145</v>
      </c>
      <c r="D2153" s="52">
        <v>970</v>
      </c>
      <c r="E2153" s="52">
        <v>375</v>
      </c>
      <c r="F2153" s="52">
        <v>304</v>
      </c>
      <c r="G2153" s="52">
        <v>144</v>
      </c>
    </row>
    <row r="2154" spans="1:7">
      <c r="A2154" s="52">
        <v>200706</v>
      </c>
      <c r="B2154" s="52">
        <v>1031</v>
      </c>
      <c r="C2154" s="52">
        <v>1130</v>
      </c>
      <c r="D2154" s="52">
        <v>958</v>
      </c>
      <c r="E2154" s="52">
        <v>374</v>
      </c>
      <c r="F2154" s="52">
        <v>303</v>
      </c>
      <c r="G2154" s="52">
        <v>144</v>
      </c>
    </row>
    <row r="2155" spans="1:7">
      <c r="A2155" s="52">
        <v>200707</v>
      </c>
      <c r="B2155" s="52">
        <v>1070</v>
      </c>
      <c r="C2155" s="52">
        <v>1288</v>
      </c>
      <c r="D2155" s="52">
        <v>995</v>
      </c>
      <c r="E2155" s="52">
        <v>365</v>
      </c>
      <c r="F2155" s="52">
        <v>287</v>
      </c>
      <c r="G2155" s="52">
        <v>171</v>
      </c>
    </row>
    <row r="2156" spans="1:7">
      <c r="A2156" s="52">
        <v>200708</v>
      </c>
      <c r="B2156" s="52">
        <v>1063</v>
      </c>
      <c r="C2156" s="52">
        <v>1276</v>
      </c>
      <c r="D2156" s="52">
        <v>983</v>
      </c>
      <c r="E2156" s="52">
        <v>364</v>
      </c>
      <c r="F2156" s="52">
        <v>285</v>
      </c>
      <c r="G2156" s="52">
        <v>170</v>
      </c>
    </row>
    <row r="2157" spans="1:7">
      <c r="A2157" s="52">
        <v>200709</v>
      </c>
      <c r="B2157" s="52">
        <v>1056</v>
      </c>
      <c r="C2157" s="52">
        <v>1266</v>
      </c>
      <c r="D2157" s="52">
        <v>975</v>
      </c>
      <c r="E2157" s="52">
        <v>363</v>
      </c>
      <c r="F2157" s="52">
        <v>282</v>
      </c>
      <c r="G2157" s="52">
        <v>170</v>
      </c>
    </row>
    <row r="2158" spans="1:7">
      <c r="A2158" s="52">
        <v>200710</v>
      </c>
      <c r="B2158" s="52">
        <v>1045</v>
      </c>
      <c r="C2158" s="52">
        <v>1255</v>
      </c>
      <c r="D2158" s="52">
        <v>967</v>
      </c>
      <c r="E2158" s="52">
        <v>359</v>
      </c>
      <c r="F2158" s="52">
        <v>277</v>
      </c>
      <c r="G2158" s="52">
        <v>169</v>
      </c>
    </row>
    <row r="2159" spans="1:7">
      <c r="A2159" s="52">
        <v>200711</v>
      </c>
      <c r="B2159" s="52">
        <v>1034</v>
      </c>
      <c r="C2159" s="52">
        <v>1242</v>
      </c>
      <c r="D2159" s="52">
        <v>957</v>
      </c>
      <c r="E2159" s="52">
        <v>357</v>
      </c>
      <c r="F2159" s="52">
        <v>273</v>
      </c>
      <c r="G2159" s="52">
        <v>168</v>
      </c>
    </row>
    <row r="2160" spans="1:7">
      <c r="A2160" s="52">
        <v>200712</v>
      </c>
      <c r="B2160" s="52">
        <v>1027</v>
      </c>
      <c r="C2160" s="52">
        <v>1231</v>
      </c>
      <c r="D2160" s="52">
        <v>945</v>
      </c>
      <c r="E2160" s="52">
        <v>355</v>
      </c>
      <c r="F2160" s="52">
        <v>272</v>
      </c>
      <c r="G2160" s="52">
        <v>166</v>
      </c>
    </row>
    <row r="2161" spans="1:7">
      <c r="A2161" s="52">
        <v>200801</v>
      </c>
      <c r="B2161" s="52">
        <v>1020</v>
      </c>
      <c r="C2161" s="52">
        <v>1223</v>
      </c>
      <c r="D2161" s="52">
        <v>941</v>
      </c>
      <c r="E2161" s="52">
        <v>355</v>
      </c>
      <c r="F2161" s="52">
        <v>271</v>
      </c>
      <c r="G2161" s="52">
        <v>166</v>
      </c>
    </row>
    <row r="2162" spans="1:7">
      <c r="A2162" s="52">
        <v>200802</v>
      </c>
      <c r="B2162" s="52">
        <v>1012</v>
      </c>
      <c r="C2162" s="52">
        <v>1214</v>
      </c>
      <c r="D2162" s="52">
        <v>933</v>
      </c>
      <c r="E2162" s="52">
        <v>355</v>
      </c>
      <c r="F2162" s="52">
        <v>271</v>
      </c>
      <c r="G2162" s="52">
        <v>166</v>
      </c>
    </row>
    <row r="2163" spans="1:7">
      <c r="A2163" s="52">
        <v>200803</v>
      </c>
      <c r="B2163" s="52">
        <v>1003</v>
      </c>
      <c r="C2163" s="52">
        <v>1205</v>
      </c>
      <c r="D2163" s="52">
        <v>924</v>
      </c>
      <c r="E2163" s="52">
        <v>354</v>
      </c>
      <c r="F2163" s="52">
        <v>270</v>
      </c>
      <c r="G2163" s="52">
        <v>166</v>
      </c>
    </row>
    <row r="2164" spans="1:7">
      <c r="A2164" s="52">
        <v>200804</v>
      </c>
      <c r="B2164" s="52">
        <v>994</v>
      </c>
      <c r="C2164" s="52">
        <v>1193</v>
      </c>
      <c r="D2164" s="52">
        <v>916</v>
      </c>
      <c r="E2164" s="52">
        <v>352</v>
      </c>
      <c r="F2164" s="52">
        <v>270</v>
      </c>
      <c r="G2164" s="52">
        <v>166</v>
      </c>
    </row>
    <row r="2165" spans="1:7">
      <c r="A2165" s="52">
        <v>200805</v>
      </c>
      <c r="B2165" s="52">
        <v>983</v>
      </c>
      <c r="C2165" s="52">
        <v>1184</v>
      </c>
      <c r="D2165" s="52">
        <v>903</v>
      </c>
      <c r="E2165" s="52">
        <v>352</v>
      </c>
      <c r="F2165" s="52">
        <v>269</v>
      </c>
      <c r="G2165" s="52">
        <v>166</v>
      </c>
    </row>
    <row r="2166" spans="1:7">
      <c r="A2166" s="52">
        <v>200806</v>
      </c>
      <c r="B2166" s="52">
        <v>979</v>
      </c>
      <c r="C2166" s="52">
        <v>1176</v>
      </c>
      <c r="D2166" s="52">
        <v>897</v>
      </c>
      <c r="E2166" s="52">
        <v>351</v>
      </c>
      <c r="F2166" s="52">
        <v>268</v>
      </c>
      <c r="G2166" s="52">
        <v>166</v>
      </c>
    </row>
    <row r="2167" spans="1:7">
      <c r="A2167" s="52">
        <v>200807</v>
      </c>
      <c r="B2167" s="52">
        <v>906</v>
      </c>
      <c r="C2167" s="52">
        <v>1212</v>
      </c>
      <c r="D2167" s="52">
        <v>1174</v>
      </c>
      <c r="E2167" s="52">
        <v>394</v>
      </c>
      <c r="F2167" s="52">
        <v>301</v>
      </c>
      <c r="G2167" s="52">
        <v>134</v>
      </c>
    </row>
    <row r="2168" spans="1:7">
      <c r="A2168" s="52">
        <v>200808</v>
      </c>
      <c r="B2168" s="52">
        <v>897</v>
      </c>
      <c r="C2168" s="52">
        <v>1206</v>
      </c>
      <c r="D2168" s="52">
        <v>1162</v>
      </c>
      <c r="E2168" s="52">
        <v>393</v>
      </c>
      <c r="F2168" s="52">
        <v>300</v>
      </c>
      <c r="G2168" s="52">
        <v>133</v>
      </c>
    </row>
    <row r="2169" spans="1:7">
      <c r="A2169" s="52">
        <v>200809</v>
      </c>
      <c r="B2169" s="52">
        <v>891</v>
      </c>
      <c r="C2169" s="52">
        <v>1195</v>
      </c>
      <c r="D2169" s="52">
        <v>1156</v>
      </c>
      <c r="E2169" s="52">
        <v>392</v>
      </c>
      <c r="F2169" s="52">
        <v>297</v>
      </c>
      <c r="G2169" s="52">
        <v>131</v>
      </c>
    </row>
    <row r="2170" spans="1:7">
      <c r="A2170" s="52">
        <v>200810</v>
      </c>
      <c r="B2170" s="52">
        <v>885</v>
      </c>
      <c r="C2170" s="52">
        <v>1181</v>
      </c>
      <c r="D2170" s="52">
        <v>1142</v>
      </c>
      <c r="E2170" s="52">
        <v>391</v>
      </c>
      <c r="F2170" s="52">
        <v>296</v>
      </c>
      <c r="G2170" s="52">
        <v>131</v>
      </c>
    </row>
    <row r="2171" spans="1:7">
      <c r="A2171" s="52">
        <v>200811</v>
      </c>
      <c r="B2171" s="52">
        <v>881</v>
      </c>
      <c r="C2171" s="52">
        <v>1175</v>
      </c>
      <c r="D2171" s="52">
        <v>1125</v>
      </c>
      <c r="E2171" s="52">
        <v>388</v>
      </c>
      <c r="F2171" s="52">
        <v>295</v>
      </c>
      <c r="G2171" s="52">
        <v>131</v>
      </c>
    </row>
    <row r="2172" spans="1:7">
      <c r="A2172" s="52">
        <v>200812</v>
      </c>
      <c r="B2172" s="52">
        <v>872</v>
      </c>
      <c r="C2172" s="52">
        <v>1168</v>
      </c>
      <c r="D2172" s="52">
        <v>1112</v>
      </c>
      <c r="E2172" s="52">
        <v>388</v>
      </c>
      <c r="F2172" s="52">
        <v>294</v>
      </c>
      <c r="G2172" s="52">
        <v>130</v>
      </c>
    </row>
    <row r="2173" spans="1:7">
      <c r="A2173" s="52">
        <v>200901</v>
      </c>
      <c r="B2173" s="52">
        <v>866</v>
      </c>
      <c r="C2173" s="52">
        <v>1164</v>
      </c>
      <c r="D2173" s="52">
        <v>1103</v>
      </c>
      <c r="E2173" s="52">
        <v>388</v>
      </c>
      <c r="F2173" s="52">
        <v>293</v>
      </c>
      <c r="G2173" s="52">
        <v>126</v>
      </c>
    </row>
    <row r="2174" spans="1:7">
      <c r="A2174" s="52">
        <v>200902</v>
      </c>
      <c r="B2174" s="52">
        <v>859</v>
      </c>
      <c r="C2174" s="52">
        <v>1154</v>
      </c>
      <c r="D2174" s="52">
        <v>1092</v>
      </c>
      <c r="E2174" s="52">
        <v>388</v>
      </c>
      <c r="F2174" s="52">
        <v>293</v>
      </c>
      <c r="G2174" s="52">
        <v>125</v>
      </c>
    </row>
    <row r="2175" spans="1:7">
      <c r="A2175" s="52">
        <v>200903</v>
      </c>
      <c r="B2175" s="52">
        <v>851</v>
      </c>
      <c r="C2175" s="52">
        <v>1144</v>
      </c>
      <c r="D2175" s="52">
        <v>1077</v>
      </c>
      <c r="E2175" s="52">
        <v>387</v>
      </c>
      <c r="F2175" s="52">
        <v>293</v>
      </c>
      <c r="G2175" s="52">
        <v>125</v>
      </c>
    </row>
    <row r="2176" spans="1:7">
      <c r="A2176" s="52">
        <v>200904</v>
      </c>
      <c r="B2176" s="52">
        <v>844</v>
      </c>
      <c r="C2176" s="52">
        <v>1129</v>
      </c>
      <c r="D2176" s="52">
        <v>1067</v>
      </c>
      <c r="E2176" s="52">
        <v>387</v>
      </c>
      <c r="F2176" s="52">
        <v>292</v>
      </c>
      <c r="G2176" s="52">
        <v>125</v>
      </c>
    </row>
    <row r="2177" spans="1:7">
      <c r="A2177" s="52">
        <v>200905</v>
      </c>
      <c r="B2177" s="52">
        <v>837</v>
      </c>
      <c r="C2177" s="52">
        <v>1122</v>
      </c>
      <c r="D2177" s="52">
        <v>1059</v>
      </c>
      <c r="E2177" s="52">
        <v>387</v>
      </c>
      <c r="F2177" s="52">
        <v>292</v>
      </c>
      <c r="G2177" s="52">
        <v>125</v>
      </c>
    </row>
    <row r="2178" spans="1:7">
      <c r="A2178" s="52">
        <v>200906</v>
      </c>
      <c r="B2178" s="52">
        <v>832</v>
      </c>
      <c r="C2178" s="52">
        <v>1114</v>
      </c>
      <c r="D2178" s="52">
        <v>1042</v>
      </c>
      <c r="E2178" s="52">
        <v>387</v>
      </c>
      <c r="F2178" s="52">
        <v>292</v>
      </c>
      <c r="G2178" s="52">
        <v>124</v>
      </c>
    </row>
    <row r="2179" spans="1:7">
      <c r="A2179" s="52">
        <v>200907</v>
      </c>
      <c r="B2179" s="52">
        <v>702</v>
      </c>
      <c r="C2179" s="52">
        <v>1075</v>
      </c>
      <c r="D2179" s="52">
        <v>1234</v>
      </c>
      <c r="E2179" s="52">
        <v>378</v>
      </c>
      <c r="F2179" s="52">
        <v>321</v>
      </c>
      <c r="G2179" s="52">
        <v>128</v>
      </c>
    </row>
    <row r="2180" spans="1:7">
      <c r="A2180" s="52">
        <v>200908</v>
      </c>
      <c r="B2180" s="52">
        <v>702</v>
      </c>
      <c r="C2180" s="52">
        <v>1069</v>
      </c>
      <c r="D2180" s="52">
        <v>1223</v>
      </c>
      <c r="E2180" s="52">
        <v>378</v>
      </c>
      <c r="F2180" s="52">
        <v>321</v>
      </c>
      <c r="G2180" s="52">
        <v>128</v>
      </c>
    </row>
    <row r="2181" spans="1:7">
      <c r="A2181" s="52">
        <v>200909</v>
      </c>
      <c r="B2181" s="52">
        <v>698</v>
      </c>
      <c r="C2181" s="52">
        <v>1065</v>
      </c>
      <c r="D2181" s="52">
        <v>1212</v>
      </c>
      <c r="E2181" s="52">
        <v>378</v>
      </c>
      <c r="F2181" s="52">
        <v>321</v>
      </c>
      <c r="G2181" s="52">
        <v>128</v>
      </c>
    </row>
    <row r="2182" spans="1:7">
      <c r="A2182" s="52">
        <v>200910</v>
      </c>
      <c r="B2182" s="52">
        <v>694</v>
      </c>
      <c r="C2182" s="52">
        <v>1057</v>
      </c>
      <c r="D2182" s="52">
        <v>1199</v>
      </c>
      <c r="E2182" s="52">
        <v>376</v>
      </c>
      <c r="F2182" s="52">
        <v>319</v>
      </c>
      <c r="G2182" s="52">
        <v>128</v>
      </c>
    </row>
    <row r="2183" spans="1:7">
      <c r="A2183" s="52">
        <v>200911</v>
      </c>
      <c r="B2183" s="52">
        <v>691</v>
      </c>
      <c r="C2183" s="52">
        <v>1050</v>
      </c>
      <c r="D2183" s="52">
        <v>1180</v>
      </c>
      <c r="E2183" s="52">
        <v>375</v>
      </c>
      <c r="F2183" s="52">
        <v>318</v>
      </c>
      <c r="G2183" s="52">
        <v>127</v>
      </c>
    </row>
    <row r="2184" spans="1:7">
      <c r="A2184" s="52">
        <v>200912</v>
      </c>
      <c r="B2184" s="52">
        <v>687</v>
      </c>
      <c r="C2184" s="52">
        <v>1046</v>
      </c>
      <c r="D2184" s="52">
        <v>1166</v>
      </c>
      <c r="E2184" s="52">
        <v>374</v>
      </c>
      <c r="F2184" s="52">
        <v>318</v>
      </c>
      <c r="G2184" s="52">
        <v>127</v>
      </c>
    </row>
    <row r="2185" spans="1:7">
      <c r="A2185" s="52">
        <v>201001</v>
      </c>
      <c r="B2185" s="52">
        <v>683</v>
      </c>
      <c r="C2185" s="52">
        <v>1041</v>
      </c>
      <c r="D2185" s="52">
        <v>1156</v>
      </c>
      <c r="E2185" s="52">
        <v>372</v>
      </c>
      <c r="F2185" s="52">
        <v>318</v>
      </c>
      <c r="G2185" s="52">
        <v>126</v>
      </c>
    </row>
    <row r="2186" spans="1:7">
      <c r="A2186" s="52">
        <v>201002</v>
      </c>
      <c r="B2186" s="52">
        <v>679</v>
      </c>
      <c r="C2186" s="52">
        <v>1034</v>
      </c>
      <c r="D2186" s="52">
        <v>1145</v>
      </c>
      <c r="E2186" s="52">
        <v>372</v>
      </c>
      <c r="F2186" s="52">
        <v>316</v>
      </c>
      <c r="G2186" s="52">
        <v>126</v>
      </c>
    </row>
    <row r="2187" spans="1:7">
      <c r="A2187" s="52">
        <v>201003</v>
      </c>
      <c r="B2187" s="52">
        <v>674</v>
      </c>
      <c r="C2187" s="52">
        <v>1032</v>
      </c>
      <c r="D2187" s="52">
        <v>1132</v>
      </c>
      <c r="E2187" s="52">
        <v>370</v>
      </c>
      <c r="F2187" s="52">
        <v>315</v>
      </c>
      <c r="G2187" s="52">
        <v>125</v>
      </c>
    </row>
    <row r="2188" spans="1:7">
      <c r="A2188" s="52">
        <v>201004</v>
      </c>
      <c r="B2188" s="52">
        <v>673</v>
      </c>
      <c r="C2188" s="52">
        <v>1023</v>
      </c>
      <c r="D2188" s="52">
        <v>1119</v>
      </c>
      <c r="E2188" s="52">
        <v>370</v>
      </c>
      <c r="F2188" s="52">
        <v>312</v>
      </c>
      <c r="G2188" s="52">
        <v>125</v>
      </c>
    </row>
    <row r="2189" spans="1:7">
      <c r="A2189" s="52">
        <v>201005</v>
      </c>
      <c r="B2189" s="52">
        <v>669</v>
      </c>
      <c r="C2189" s="52">
        <v>1019</v>
      </c>
      <c r="D2189" s="52">
        <v>1109</v>
      </c>
      <c r="E2189" s="52">
        <v>370</v>
      </c>
      <c r="F2189" s="52">
        <v>312</v>
      </c>
      <c r="G2189" s="52">
        <v>125</v>
      </c>
    </row>
    <row r="2190" spans="1:7">
      <c r="A2190" s="52">
        <v>201006</v>
      </c>
      <c r="B2190" s="52">
        <v>664</v>
      </c>
      <c r="C2190" s="52">
        <v>1018</v>
      </c>
      <c r="D2190" s="52">
        <v>1104</v>
      </c>
      <c r="E2190" s="52">
        <v>368</v>
      </c>
      <c r="F2190" s="52">
        <v>311</v>
      </c>
      <c r="G2190" s="52">
        <v>125</v>
      </c>
    </row>
    <row r="2191" spans="1:7">
      <c r="A2191" s="52">
        <v>201007</v>
      </c>
      <c r="B2191" s="52">
        <v>756</v>
      </c>
      <c r="C2191" s="52">
        <v>978</v>
      </c>
      <c r="D2191" s="52">
        <v>1067</v>
      </c>
      <c r="E2191" s="52">
        <v>382</v>
      </c>
      <c r="F2191" s="52">
        <v>308</v>
      </c>
      <c r="G2191" s="52">
        <v>156</v>
      </c>
    </row>
    <row r="2192" spans="1:7">
      <c r="A2192" s="52">
        <v>201008</v>
      </c>
      <c r="B2192" s="52">
        <v>751</v>
      </c>
      <c r="C2192" s="52">
        <v>972</v>
      </c>
      <c r="D2192" s="52">
        <v>1063</v>
      </c>
      <c r="E2192" s="52">
        <v>382</v>
      </c>
      <c r="F2192" s="52">
        <v>307</v>
      </c>
      <c r="G2192" s="52">
        <v>156</v>
      </c>
    </row>
    <row r="2193" spans="1:7">
      <c r="A2193" s="52">
        <v>201009</v>
      </c>
      <c r="B2193" s="52">
        <v>745</v>
      </c>
      <c r="C2193" s="52">
        <v>966</v>
      </c>
      <c r="D2193" s="52">
        <v>1057</v>
      </c>
      <c r="E2193" s="52">
        <v>381</v>
      </c>
      <c r="F2193" s="52">
        <v>307</v>
      </c>
      <c r="G2193" s="52">
        <v>156</v>
      </c>
    </row>
    <row r="2194" spans="1:7">
      <c r="A2194" s="52">
        <v>201010</v>
      </c>
      <c r="B2194" s="52">
        <v>738</v>
      </c>
      <c r="C2194" s="52">
        <v>960</v>
      </c>
      <c r="D2194" s="52">
        <v>1052</v>
      </c>
      <c r="E2194" s="52">
        <v>378</v>
      </c>
      <c r="F2194" s="52">
        <v>305</v>
      </c>
      <c r="G2194" s="52">
        <v>156</v>
      </c>
    </row>
    <row r="2195" spans="1:7">
      <c r="A2195" s="52">
        <v>201011</v>
      </c>
      <c r="B2195" s="52">
        <v>729</v>
      </c>
      <c r="C2195" s="52">
        <v>956</v>
      </c>
      <c r="D2195" s="52">
        <v>1041</v>
      </c>
      <c r="E2195" s="52">
        <v>377</v>
      </c>
      <c r="F2195" s="52">
        <v>304</v>
      </c>
      <c r="G2195" s="52">
        <v>155</v>
      </c>
    </row>
    <row r="2196" spans="1:7">
      <c r="A2196" s="52">
        <v>201012</v>
      </c>
      <c r="B2196" s="52">
        <v>725</v>
      </c>
      <c r="C2196" s="52">
        <v>946</v>
      </c>
      <c r="D2196" s="52">
        <v>1021</v>
      </c>
      <c r="E2196" s="52">
        <v>377</v>
      </c>
      <c r="F2196" s="52">
        <v>304</v>
      </c>
      <c r="G2196" s="52">
        <v>155</v>
      </c>
    </row>
    <row r="2197" spans="1:7">
      <c r="A2197" s="52">
        <v>201101</v>
      </c>
      <c r="B2197" s="52">
        <v>721</v>
      </c>
      <c r="C2197" s="52">
        <v>941</v>
      </c>
      <c r="D2197" s="52">
        <v>1010</v>
      </c>
      <c r="E2197" s="52">
        <v>377</v>
      </c>
      <c r="F2197" s="52">
        <v>303</v>
      </c>
      <c r="G2197" s="52">
        <v>154</v>
      </c>
    </row>
    <row r="2198" spans="1:7">
      <c r="A2198" s="52">
        <v>201102</v>
      </c>
      <c r="B2198" s="52">
        <v>718</v>
      </c>
      <c r="C2198" s="52">
        <v>933</v>
      </c>
      <c r="D2198" s="52">
        <v>1003</v>
      </c>
      <c r="E2198" s="52">
        <v>377</v>
      </c>
      <c r="F2198" s="52">
        <v>302</v>
      </c>
      <c r="G2198" s="52">
        <v>153</v>
      </c>
    </row>
    <row r="2199" spans="1:7">
      <c r="A2199" s="52">
        <v>201103</v>
      </c>
      <c r="B2199" s="52">
        <v>714</v>
      </c>
      <c r="C2199" s="52">
        <v>928</v>
      </c>
      <c r="D2199" s="52">
        <v>996</v>
      </c>
      <c r="E2199" s="52">
        <v>375</v>
      </c>
      <c r="F2199" s="52">
        <v>301</v>
      </c>
      <c r="G2199" s="52">
        <v>152</v>
      </c>
    </row>
    <row r="2200" spans="1:7">
      <c r="A2200" s="52">
        <v>201104</v>
      </c>
      <c r="B2200" s="52">
        <v>708</v>
      </c>
      <c r="C2200" s="52">
        <v>918</v>
      </c>
      <c r="D2200" s="52">
        <v>986</v>
      </c>
      <c r="E2200" s="52">
        <v>374</v>
      </c>
      <c r="F2200" s="52">
        <v>299</v>
      </c>
      <c r="G2200" s="52">
        <v>152</v>
      </c>
    </row>
    <row r="2201" spans="1:7">
      <c r="A2201" s="52">
        <v>201105</v>
      </c>
      <c r="B2201" s="52">
        <v>705</v>
      </c>
      <c r="C2201" s="52">
        <v>911</v>
      </c>
      <c r="D2201" s="52">
        <v>975</v>
      </c>
      <c r="E2201" s="52">
        <v>372</v>
      </c>
      <c r="F2201" s="52">
        <v>299</v>
      </c>
      <c r="G2201" s="52">
        <v>152</v>
      </c>
    </row>
    <row r="2202" spans="1:7">
      <c r="A2202" s="52">
        <v>201106</v>
      </c>
      <c r="B2202" s="52">
        <v>700</v>
      </c>
      <c r="C2202" s="52">
        <v>900</v>
      </c>
      <c r="D2202" s="52">
        <v>960</v>
      </c>
      <c r="E2202" s="52">
        <v>369</v>
      </c>
      <c r="F2202" s="52">
        <v>296</v>
      </c>
      <c r="G2202" s="52">
        <v>151</v>
      </c>
    </row>
    <row r="2203" spans="1:7">
      <c r="A2203" s="52">
        <v>201107</v>
      </c>
      <c r="B2203" s="52">
        <v>774</v>
      </c>
      <c r="C2203" s="52">
        <v>907</v>
      </c>
      <c r="D2203" s="52">
        <v>1026</v>
      </c>
      <c r="E2203" s="52">
        <v>373</v>
      </c>
      <c r="F2203" s="52">
        <v>280</v>
      </c>
      <c r="G2203" s="52">
        <v>172</v>
      </c>
    </row>
    <row r="2204" spans="1:7">
      <c r="A2204" s="52">
        <v>201108</v>
      </c>
      <c r="B2204" s="52">
        <v>771</v>
      </c>
      <c r="C2204" s="52">
        <v>907</v>
      </c>
      <c r="D2204" s="52">
        <v>1019</v>
      </c>
      <c r="E2204" s="52">
        <v>373</v>
      </c>
      <c r="F2204" s="52">
        <v>279</v>
      </c>
      <c r="G2204" s="52">
        <v>172</v>
      </c>
    </row>
    <row r="2205" spans="1:7">
      <c r="A2205" s="52">
        <v>201109</v>
      </c>
      <c r="B2205" s="52">
        <v>768</v>
      </c>
      <c r="C2205" s="52">
        <v>904</v>
      </c>
      <c r="D2205" s="52">
        <v>1015</v>
      </c>
      <c r="E2205" s="52">
        <v>371</v>
      </c>
      <c r="F2205" s="52">
        <v>277</v>
      </c>
      <c r="G2205" s="52">
        <v>172</v>
      </c>
    </row>
    <row r="2206" spans="1:7">
      <c r="A2206" s="52">
        <v>201110</v>
      </c>
      <c r="B2206" s="52">
        <v>765</v>
      </c>
      <c r="C2206" s="52">
        <v>898</v>
      </c>
      <c r="D2206" s="52">
        <v>1007</v>
      </c>
      <c r="E2206" s="52">
        <v>370</v>
      </c>
      <c r="F2206" s="52">
        <v>276</v>
      </c>
      <c r="G2206" s="52">
        <v>172</v>
      </c>
    </row>
    <row r="2207" spans="1:7">
      <c r="A2207" s="52">
        <v>201111</v>
      </c>
      <c r="B2207" s="52">
        <v>762</v>
      </c>
      <c r="C2207" s="52">
        <v>889</v>
      </c>
      <c r="D2207" s="52">
        <v>996</v>
      </c>
      <c r="E2207" s="52">
        <v>369</v>
      </c>
      <c r="F2207" s="52">
        <v>274</v>
      </c>
      <c r="G2207" s="52">
        <v>172</v>
      </c>
    </row>
    <row r="2208" spans="1:7">
      <c r="A2208" s="52">
        <v>201112</v>
      </c>
      <c r="B2208" s="52">
        <v>758</v>
      </c>
      <c r="C2208" s="52">
        <v>886</v>
      </c>
      <c r="D2208" s="52">
        <v>986</v>
      </c>
      <c r="E2208" s="52">
        <v>367</v>
      </c>
      <c r="F2208" s="52">
        <v>272</v>
      </c>
      <c r="G2208" s="52">
        <v>172</v>
      </c>
    </row>
    <row r="2209" spans="1:7">
      <c r="A2209" s="52">
        <v>201201</v>
      </c>
      <c r="B2209" s="52">
        <v>755</v>
      </c>
      <c r="C2209" s="52">
        <v>878</v>
      </c>
      <c r="D2209" s="52">
        <v>977</v>
      </c>
      <c r="E2209" s="52">
        <v>366</v>
      </c>
      <c r="F2209" s="52">
        <v>272</v>
      </c>
      <c r="G2209" s="52">
        <v>171</v>
      </c>
    </row>
    <row r="2210" spans="1:7">
      <c r="A2210" s="52">
        <v>201202</v>
      </c>
      <c r="B2210" s="52">
        <v>748</v>
      </c>
      <c r="C2210" s="52">
        <v>875</v>
      </c>
      <c r="D2210" s="52">
        <v>972</v>
      </c>
      <c r="E2210" s="52">
        <v>364</v>
      </c>
      <c r="F2210" s="52">
        <v>270</v>
      </c>
      <c r="G2210" s="52">
        <v>171</v>
      </c>
    </row>
    <row r="2211" spans="1:7">
      <c r="A2211" s="52">
        <v>201203</v>
      </c>
      <c r="B2211" s="52">
        <v>744</v>
      </c>
      <c r="C2211" s="52">
        <v>871</v>
      </c>
      <c r="D2211" s="52">
        <v>966</v>
      </c>
      <c r="E2211" s="52">
        <v>364</v>
      </c>
      <c r="F2211" s="52">
        <v>270</v>
      </c>
      <c r="G2211" s="52">
        <v>168</v>
      </c>
    </row>
    <row r="2212" spans="1:7">
      <c r="A2212" s="52">
        <v>201204</v>
      </c>
      <c r="B2212" s="52">
        <v>740</v>
      </c>
      <c r="C2212" s="52">
        <v>867</v>
      </c>
      <c r="D2212" s="52">
        <v>959</v>
      </c>
      <c r="E2212" s="52">
        <v>363</v>
      </c>
      <c r="F2212" s="52">
        <v>270</v>
      </c>
      <c r="G2212" s="52">
        <v>167</v>
      </c>
    </row>
    <row r="2213" spans="1:7">
      <c r="A2213" s="52">
        <v>201205</v>
      </c>
      <c r="B2213" s="52">
        <v>736</v>
      </c>
      <c r="C2213" s="52">
        <v>860</v>
      </c>
      <c r="D2213" s="52">
        <v>954</v>
      </c>
      <c r="E2213" s="52">
        <v>363</v>
      </c>
      <c r="F2213" s="52">
        <v>268</v>
      </c>
      <c r="G2213" s="52">
        <v>167</v>
      </c>
    </row>
    <row r="2214" spans="1:7">
      <c r="A2214" s="52">
        <v>201206</v>
      </c>
      <c r="B2214" s="52">
        <v>732</v>
      </c>
      <c r="C2214" s="52">
        <v>859</v>
      </c>
      <c r="D2214" s="52">
        <v>940</v>
      </c>
      <c r="E2214" s="52">
        <v>363</v>
      </c>
      <c r="F2214" s="52">
        <v>267</v>
      </c>
      <c r="G2214" s="52">
        <v>167</v>
      </c>
    </row>
    <row r="2215" spans="1:7">
      <c r="A2215" s="52">
        <v>201207</v>
      </c>
      <c r="B2215" s="52">
        <v>685</v>
      </c>
      <c r="C2215" s="52">
        <v>812</v>
      </c>
      <c r="D2215" s="52">
        <v>1087</v>
      </c>
      <c r="E2215" s="52">
        <v>406</v>
      </c>
      <c r="F2215" s="52">
        <v>281</v>
      </c>
      <c r="G2215" s="52">
        <v>153</v>
      </c>
    </row>
    <row r="2216" spans="1:7">
      <c r="A2216" s="52">
        <v>201208</v>
      </c>
      <c r="B2216" s="52">
        <v>682</v>
      </c>
      <c r="C2216" s="52">
        <v>805</v>
      </c>
      <c r="D2216" s="52">
        <v>1080</v>
      </c>
      <c r="E2216" s="52">
        <v>403</v>
      </c>
      <c r="F2216" s="52">
        <v>281</v>
      </c>
      <c r="G2216" s="52">
        <v>153</v>
      </c>
    </row>
    <row r="2217" spans="1:7">
      <c r="A2217" s="52">
        <v>201209</v>
      </c>
      <c r="B2217" s="52">
        <v>678</v>
      </c>
      <c r="C2217" s="52">
        <v>804</v>
      </c>
      <c r="D2217" s="52">
        <v>1065</v>
      </c>
      <c r="E2217" s="52">
        <v>403</v>
      </c>
      <c r="F2217" s="52">
        <v>280</v>
      </c>
      <c r="G2217" s="52">
        <v>153</v>
      </c>
    </row>
    <row r="2218" spans="1:7">
      <c r="A2218" s="52">
        <v>201210</v>
      </c>
      <c r="B2218" s="52">
        <v>673</v>
      </c>
      <c r="C2218" s="52">
        <v>798</v>
      </c>
      <c r="D2218" s="52">
        <v>1054</v>
      </c>
      <c r="E2218" s="52">
        <v>401</v>
      </c>
      <c r="F2218" s="52">
        <v>280</v>
      </c>
      <c r="G2218" s="52">
        <v>153</v>
      </c>
    </row>
    <row r="2219" spans="1:7">
      <c r="A2219" s="52">
        <v>201211</v>
      </c>
      <c r="B2219" s="52">
        <v>673</v>
      </c>
      <c r="C2219" s="52">
        <v>794</v>
      </c>
      <c r="D2219" s="52">
        <v>1043</v>
      </c>
      <c r="E2219" s="52">
        <v>401</v>
      </c>
      <c r="F2219" s="52">
        <v>279</v>
      </c>
      <c r="G2219" s="52">
        <v>153</v>
      </c>
    </row>
    <row r="2220" spans="1:7">
      <c r="A2220" s="52">
        <v>201212</v>
      </c>
      <c r="B2220" s="52">
        <v>666</v>
      </c>
      <c r="C2220" s="52">
        <v>790</v>
      </c>
      <c r="D2220" s="52">
        <v>1028</v>
      </c>
      <c r="E2220" s="52">
        <v>399</v>
      </c>
      <c r="F2220" s="52">
        <v>279</v>
      </c>
      <c r="G2220" s="52">
        <v>153</v>
      </c>
    </row>
    <row r="2221" spans="1:7">
      <c r="A2221" s="52">
        <v>201301</v>
      </c>
      <c r="B2221" s="52">
        <v>664</v>
      </c>
      <c r="C2221" s="52">
        <v>789</v>
      </c>
      <c r="D2221" s="52">
        <v>1024</v>
      </c>
      <c r="E2221" s="52">
        <v>399</v>
      </c>
      <c r="F2221" s="52">
        <v>277</v>
      </c>
      <c r="G2221" s="52">
        <v>153</v>
      </c>
    </row>
    <row r="2222" spans="1:7">
      <c r="A2222" s="52">
        <v>201302</v>
      </c>
      <c r="B2222" s="52">
        <v>659</v>
      </c>
      <c r="C2222" s="52">
        <v>785</v>
      </c>
      <c r="D2222" s="52">
        <v>1016</v>
      </c>
      <c r="E2222" s="52">
        <v>399</v>
      </c>
      <c r="F2222" s="52">
        <v>277</v>
      </c>
      <c r="G2222" s="52">
        <v>153</v>
      </c>
    </row>
    <row r="2223" spans="1:7">
      <c r="A2223" s="52">
        <v>201303</v>
      </c>
      <c r="B2223" s="52">
        <v>653</v>
      </c>
      <c r="C2223" s="52">
        <v>782</v>
      </c>
      <c r="D2223" s="52">
        <v>1011</v>
      </c>
      <c r="E2223" s="52">
        <v>399</v>
      </c>
      <c r="F2223" s="52">
        <v>277</v>
      </c>
      <c r="G2223" s="52">
        <v>152</v>
      </c>
    </row>
    <row r="2224" spans="1:7">
      <c r="A2224" s="52">
        <v>201304</v>
      </c>
      <c r="B2224" s="52">
        <v>649</v>
      </c>
      <c r="C2224" s="52">
        <v>777</v>
      </c>
      <c r="D2224" s="52">
        <v>1000</v>
      </c>
      <c r="E2224" s="52">
        <v>399</v>
      </c>
      <c r="F2224" s="52">
        <v>277</v>
      </c>
      <c r="G2224" s="52">
        <v>152</v>
      </c>
    </row>
    <row r="2225" spans="1:7">
      <c r="A2225" s="52">
        <v>201305</v>
      </c>
      <c r="B2225" s="52">
        <v>646</v>
      </c>
      <c r="C2225" s="52">
        <v>772</v>
      </c>
      <c r="D2225" s="52">
        <v>993</v>
      </c>
      <c r="E2225" s="52">
        <v>399</v>
      </c>
      <c r="F2225" s="52">
        <v>276</v>
      </c>
      <c r="G2225" s="52">
        <v>151</v>
      </c>
    </row>
    <row r="2226" spans="1:7">
      <c r="A2226" s="52">
        <v>201306</v>
      </c>
      <c r="B2226" s="52">
        <v>641</v>
      </c>
      <c r="C2226" s="52">
        <v>767</v>
      </c>
      <c r="D2226" s="52">
        <v>986</v>
      </c>
      <c r="E2226" s="52">
        <v>396</v>
      </c>
      <c r="F2226" s="52">
        <v>276</v>
      </c>
      <c r="G2226" s="52">
        <v>151</v>
      </c>
    </row>
    <row r="2227" spans="1:7">
      <c r="A2227" s="52">
        <v>201307</v>
      </c>
      <c r="B2227" s="52">
        <v>649</v>
      </c>
      <c r="C2227" s="52">
        <v>830</v>
      </c>
      <c r="D2227" s="52">
        <v>999</v>
      </c>
      <c r="E2227" s="52">
        <v>394</v>
      </c>
      <c r="F2227" s="52">
        <v>282</v>
      </c>
      <c r="G2227" s="52">
        <v>167</v>
      </c>
    </row>
    <row r="2228" spans="1:7">
      <c r="A2228" s="52">
        <v>201308</v>
      </c>
      <c r="B2228" s="52">
        <v>647</v>
      </c>
      <c r="C2228" s="52">
        <v>826</v>
      </c>
      <c r="D2228" s="52">
        <v>992</v>
      </c>
      <c r="E2228" s="52">
        <v>394</v>
      </c>
      <c r="F2228" s="52">
        <v>282</v>
      </c>
      <c r="G2228" s="52">
        <v>167</v>
      </c>
    </row>
    <row r="2229" spans="1:7">
      <c r="A2229" s="52">
        <v>201309</v>
      </c>
      <c r="B2229" s="52">
        <v>644</v>
      </c>
      <c r="C2229" s="52">
        <v>826</v>
      </c>
      <c r="D2229" s="52">
        <v>982</v>
      </c>
      <c r="E2229" s="52">
        <v>393</v>
      </c>
      <c r="F2229" s="52">
        <v>282</v>
      </c>
      <c r="G2229" s="52">
        <v>166</v>
      </c>
    </row>
    <row r="2230" spans="1:7">
      <c r="A2230" s="52">
        <v>201310</v>
      </c>
      <c r="B2230" s="52">
        <v>640</v>
      </c>
      <c r="C2230" s="52">
        <v>822</v>
      </c>
      <c r="D2230" s="52">
        <v>973</v>
      </c>
      <c r="E2230" s="52">
        <v>392</v>
      </c>
      <c r="F2230" s="52">
        <v>281</v>
      </c>
      <c r="G2230" s="52">
        <v>166</v>
      </c>
    </row>
    <row r="2231" spans="1:7">
      <c r="A2231" s="52">
        <v>201311</v>
      </c>
      <c r="B2231" s="52">
        <v>637</v>
      </c>
      <c r="C2231" s="52">
        <v>814</v>
      </c>
      <c r="D2231" s="52">
        <v>960</v>
      </c>
      <c r="E2231" s="52">
        <v>392</v>
      </c>
      <c r="F2231" s="52">
        <v>281</v>
      </c>
      <c r="G2231" s="52">
        <v>165</v>
      </c>
    </row>
    <row r="2232" spans="1:7">
      <c r="A2232" s="52">
        <v>201312</v>
      </c>
      <c r="B2232" s="52">
        <v>635</v>
      </c>
      <c r="C2232" s="52">
        <v>809</v>
      </c>
      <c r="D2232" s="52">
        <v>956</v>
      </c>
      <c r="E2232" s="52">
        <v>392</v>
      </c>
      <c r="F2232" s="52">
        <v>279</v>
      </c>
      <c r="G2232" s="52">
        <v>164</v>
      </c>
    </row>
    <row r="2233" spans="1:7">
      <c r="A2233" s="52">
        <v>201401</v>
      </c>
      <c r="B2233" s="52">
        <v>633</v>
      </c>
      <c r="C2233" s="52">
        <v>804</v>
      </c>
      <c r="D2233" s="52">
        <v>951</v>
      </c>
      <c r="E2233" s="52">
        <v>391</v>
      </c>
      <c r="F2233" s="52">
        <v>278</v>
      </c>
      <c r="G2233" s="52">
        <v>164</v>
      </c>
    </row>
    <row r="2234" spans="1:7">
      <c r="A2234" s="52">
        <v>201402</v>
      </c>
      <c r="B2234" s="52">
        <v>629</v>
      </c>
      <c r="C2234" s="52">
        <v>796</v>
      </c>
      <c r="D2234" s="52">
        <v>942</v>
      </c>
      <c r="E2234" s="52">
        <v>391</v>
      </c>
      <c r="F2234" s="52">
        <v>277</v>
      </c>
      <c r="G2234" s="52">
        <v>164</v>
      </c>
    </row>
    <row r="2235" spans="1:7">
      <c r="A2235" s="52">
        <v>201403</v>
      </c>
      <c r="B2235" s="52">
        <v>628</v>
      </c>
      <c r="C2235" s="52">
        <v>793</v>
      </c>
      <c r="D2235" s="52">
        <v>937</v>
      </c>
      <c r="E2235" s="52">
        <v>391</v>
      </c>
      <c r="F2235" s="52">
        <v>277</v>
      </c>
      <c r="G2235" s="52">
        <v>164</v>
      </c>
    </row>
    <row r="2236" spans="1:7">
      <c r="A2236" s="52">
        <v>201404</v>
      </c>
      <c r="B2236" s="52">
        <v>628</v>
      </c>
      <c r="C2236" s="52">
        <v>788</v>
      </c>
      <c r="D2236" s="52">
        <v>930</v>
      </c>
      <c r="E2236" s="52">
        <v>391</v>
      </c>
      <c r="F2236" s="52">
        <v>277</v>
      </c>
      <c r="G2236" s="52">
        <v>164</v>
      </c>
    </row>
    <row r="2237" spans="1:7">
      <c r="A2237" s="52">
        <v>201405</v>
      </c>
      <c r="B2237" s="52">
        <v>625</v>
      </c>
      <c r="C2237" s="52">
        <v>786</v>
      </c>
      <c r="D2237" s="52">
        <v>924</v>
      </c>
      <c r="E2237" s="52">
        <v>390</v>
      </c>
      <c r="F2237" s="52">
        <v>276</v>
      </c>
      <c r="G2237" s="52">
        <v>164</v>
      </c>
    </row>
    <row r="2238" spans="1:7">
      <c r="A2238" s="52">
        <v>201406</v>
      </c>
      <c r="B2238" s="52">
        <v>624</v>
      </c>
      <c r="C2238" s="52">
        <v>779</v>
      </c>
      <c r="D2238" s="52">
        <v>920</v>
      </c>
      <c r="E2238" s="52">
        <v>390</v>
      </c>
      <c r="F2238" s="52">
        <v>276</v>
      </c>
      <c r="G2238" s="52">
        <v>164</v>
      </c>
    </row>
    <row r="2239" spans="1:7">
      <c r="A2239" s="52">
        <v>201407</v>
      </c>
      <c r="B2239" s="52">
        <v>714</v>
      </c>
      <c r="C2239" s="52">
        <v>819</v>
      </c>
      <c r="D2239" s="52">
        <v>932</v>
      </c>
      <c r="E2239" s="52">
        <v>395</v>
      </c>
      <c r="F2239" s="52">
        <v>310</v>
      </c>
      <c r="G2239" s="52">
        <v>172</v>
      </c>
    </row>
    <row r="2240" spans="1:7">
      <c r="A2240" s="52">
        <v>201408</v>
      </c>
      <c r="B2240" s="52">
        <v>711</v>
      </c>
      <c r="C2240" s="52">
        <v>814</v>
      </c>
      <c r="D2240" s="52">
        <v>930</v>
      </c>
      <c r="E2240" s="52">
        <v>392</v>
      </c>
      <c r="F2240" s="52">
        <v>310</v>
      </c>
      <c r="G2240" s="52">
        <v>172</v>
      </c>
    </row>
    <row r="2241" spans="1:7">
      <c r="A2241" s="52">
        <v>201409</v>
      </c>
      <c r="B2241" s="52">
        <v>709</v>
      </c>
      <c r="C2241" s="52">
        <v>811</v>
      </c>
      <c r="D2241" s="52">
        <v>927</v>
      </c>
      <c r="E2241" s="52">
        <v>390</v>
      </c>
      <c r="F2241" s="52">
        <v>310</v>
      </c>
      <c r="G2241" s="52">
        <v>172</v>
      </c>
    </row>
    <row r="2242" spans="1:7">
      <c r="A2242" s="52">
        <v>201410</v>
      </c>
      <c r="B2242" s="52">
        <v>706</v>
      </c>
      <c r="C2242" s="52">
        <v>808</v>
      </c>
      <c r="D2242" s="52">
        <v>918</v>
      </c>
      <c r="E2242" s="52">
        <v>390</v>
      </c>
      <c r="F2242" s="52">
        <v>310</v>
      </c>
      <c r="G2242" s="52">
        <v>171</v>
      </c>
    </row>
    <row r="2243" spans="1:7">
      <c r="A2243" s="52">
        <v>201411</v>
      </c>
      <c r="B2243" s="52">
        <v>701</v>
      </c>
      <c r="C2243" s="52">
        <v>805</v>
      </c>
      <c r="D2243" s="52">
        <v>913</v>
      </c>
      <c r="E2243" s="52">
        <v>388</v>
      </c>
      <c r="F2243" s="52">
        <v>309</v>
      </c>
      <c r="G2243" s="52">
        <v>171</v>
      </c>
    </row>
    <row r="2244" spans="1:7">
      <c r="A2244" s="52">
        <v>201412</v>
      </c>
      <c r="B2244" s="52">
        <v>695</v>
      </c>
      <c r="C2244" s="52">
        <v>801</v>
      </c>
      <c r="D2244" s="52">
        <v>907</v>
      </c>
      <c r="E2244" s="52">
        <v>386</v>
      </c>
      <c r="F2244" s="52">
        <v>309</v>
      </c>
      <c r="G2244" s="52">
        <v>171</v>
      </c>
    </row>
    <row r="2245" spans="1:7">
      <c r="A2245" s="52">
        <v>201501</v>
      </c>
      <c r="B2245" s="52">
        <v>691</v>
      </c>
      <c r="C2245" s="52">
        <v>795</v>
      </c>
      <c r="D2245" s="52">
        <v>903</v>
      </c>
      <c r="E2245" s="52">
        <v>386</v>
      </c>
      <c r="F2245" s="52">
        <v>307</v>
      </c>
      <c r="G2245" s="52">
        <v>170</v>
      </c>
    </row>
    <row r="2246" spans="1:7">
      <c r="A2246" s="52">
        <v>201502</v>
      </c>
      <c r="B2246" s="52">
        <v>685</v>
      </c>
      <c r="C2246" s="52">
        <v>792</v>
      </c>
      <c r="D2246" s="52">
        <v>896</v>
      </c>
      <c r="E2246" s="52">
        <v>384</v>
      </c>
      <c r="F2246" s="52">
        <v>307</v>
      </c>
      <c r="G2246" s="52">
        <v>169</v>
      </c>
    </row>
    <row r="2247" spans="1:7">
      <c r="A2247" s="52">
        <v>201503</v>
      </c>
      <c r="B2247" s="52">
        <v>680</v>
      </c>
      <c r="C2247" s="52">
        <v>788</v>
      </c>
      <c r="D2247" s="52">
        <v>889</v>
      </c>
      <c r="E2247" s="52">
        <v>382</v>
      </c>
      <c r="F2247" s="52">
        <v>307</v>
      </c>
      <c r="G2247" s="52">
        <v>168</v>
      </c>
    </row>
    <row r="2248" spans="1:7">
      <c r="A2248" s="52">
        <v>201504</v>
      </c>
      <c r="B2248" s="52">
        <v>676</v>
      </c>
      <c r="C2248" s="52">
        <v>786</v>
      </c>
      <c r="D2248" s="52">
        <v>884</v>
      </c>
      <c r="E2248" s="52">
        <v>379</v>
      </c>
      <c r="F2248" s="52">
        <v>307</v>
      </c>
      <c r="G2248" s="52">
        <v>168</v>
      </c>
    </row>
    <row r="2249" spans="1:7">
      <c r="A2249" s="52">
        <v>201505</v>
      </c>
      <c r="B2249" s="52">
        <v>672</v>
      </c>
      <c r="C2249" s="52">
        <v>783</v>
      </c>
      <c r="D2249" s="52">
        <v>883</v>
      </c>
      <c r="E2249" s="52">
        <v>378</v>
      </c>
      <c r="F2249" s="52">
        <v>305</v>
      </c>
      <c r="G2249" s="52">
        <v>168</v>
      </c>
    </row>
    <row r="2250" spans="1:7">
      <c r="A2250" s="52">
        <v>201506</v>
      </c>
      <c r="B2250" s="52">
        <v>671</v>
      </c>
      <c r="C2250" s="52">
        <v>777</v>
      </c>
      <c r="D2250" s="52">
        <v>878</v>
      </c>
      <c r="E2250" s="52">
        <v>377</v>
      </c>
      <c r="F2250" s="52">
        <v>304</v>
      </c>
      <c r="G2250" s="52">
        <v>167</v>
      </c>
    </row>
    <row r="2251" spans="1:7">
      <c r="A2251" s="52">
        <v>201507</v>
      </c>
      <c r="B2251" s="52">
        <v>674</v>
      </c>
      <c r="C2251" s="52">
        <v>908</v>
      </c>
      <c r="D2251" s="52">
        <v>917</v>
      </c>
      <c r="E2251" s="52">
        <v>426</v>
      </c>
      <c r="F2251" s="52">
        <v>334</v>
      </c>
      <c r="G2251" s="52">
        <v>159</v>
      </c>
    </row>
    <row r="2252" spans="1:7">
      <c r="A2252" s="52">
        <v>201508</v>
      </c>
      <c r="B2252" s="52">
        <v>670</v>
      </c>
      <c r="C2252" s="52">
        <v>905</v>
      </c>
      <c r="D2252" s="52">
        <v>913</v>
      </c>
      <c r="E2252" s="52">
        <v>424</v>
      </c>
      <c r="F2252" s="52">
        <v>332</v>
      </c>
      <c r="G2252" s="52">
        <v>159</v>
      </c>
    </row>
    <row r="2253" spans="1:7">
      <c r="A2253" s="52">
        <v>201509</v>
      </c>
      <c r="B2253" s="52">
        <v>664</v>
      </c>
      <c r="C2253" s="52">
        <v>903</v>
      </c>
      <c r="D2253" s="52">
        <v>907</v>
      </c>
      <c r="E2253" s="52">
        <v>424</v>
      </c>
      <c r="F2253" s="52">
        <v>331</v>
      </c>
      <c r="G2253" s="52">
        <v>159</v>
      </c>
    </row>
    <row r="2254" spans="1:7">
      <c r="A2254" s="52">
        <v>201510</v>
      </c>
      <c r="B2254" s="52">
        <v>655</v>
      </c>
      <c r="C2254" s="52">
        <v>895</v>
      </c>
      <c r="D2254" s="52">
        <v>898</v>
      </c>
      <c r="E2254" s="52">
        <v>424</v>
      </c>
      <c r="F2254" s="52">
        <v>330</v>
      </c>
      <c r="G2254" s="52">
        <v>158</v>
      </c>
    </row>
    <row r="2255" spans="1:7">
      <c r="A2255" s="52">
        <v>201511</v>
      </c>
      <c r="B2255" s="52">
        <v>651</v>
      </c>
      <c r="C2255" s="52">
        <v>891</v>
      </c>
      <c r="D2255" s="52">
        <v>895</v>
      </c>
      <c r="E2255" s="52">
        <v>423</v>
      </c>
      <c r="F2255" s="52">
        <v>329</v>
      </c>
      <c r="G2255" s="52">
        <v>157</v>
      </c>
    </row>
    <row r="2256" spans="1:7">
      <c r="A2256" s="52">
        <v>201512</v>
      </c>
      <c r="B2256" s="52">
        <v>650</v>
      </c>
      <c r="C2256" s="52">
        <v>886</v>
      </c>
      <c r="D2256" s="52">
        <v>881</v>
      </c>
      <c r="E2256" s="52">
        <v>422</v>
      </c>
      <c r="F2256" s="52">
        <v>327</v>
      </c>
      <c r="G2256" s="52">
        <v>157</v>
      </c>
    </row>
    <row r="2257" spans="1:7">
      <c r="A2257" s="52">
        <v>201601</v>
      </c>
      <c r="B2257" s="52">
        <v>644</v>
      </c>
      <c r="C2257" s="52">
        <v>880</v>
      </c>
      <c r="D2257" s="52">
        <v>870</v>
      </c>
      <c r="E2257" s="52">
        <v>421</v>
      </c>
      <c r="F2257" s="52">
        <v>325</v>
      </c>
      <c r="G2257" s="52">
        <v>157</v>
      </c>
    </row>
    <row r="2258" spans="1:7">
      <c r="A2258" s="52">
        <v>201602</v>
      </c>
      <c r="B2258" s="52">
        <v>640</v>
      </c>
      <c r="C2258" s="52">
        <v>872</v>
      </c>
      <c r="D2258" s="52">
        <v>865</v>
      </c>
      <c r="E2258" s="52">
        <v>419</v>
      </c>
      <c r="F2258" s="52">
        <v>323</v>
      </c>
      <c r="G2258" s="52">
        <v>156</v>
      </c>
    </row>
    <row r="2259" spans="1:7">
      <c r="A2259" s="52">
        <v>201603</v>
      </c>
      <c r="B2259" s="52">
        <v>639</v>
      </c>
      <c r="C2259" s="52">
        <v>869</v>
      </c>
      <c r="D2259" s="52">
        <v>857</v>
      </c>
      <c r="E2259" s="52">
        <v>417</v>
      </c>
      <c r="F2259" s="52">
        <v>322</v>
      </c>
      <c r="G2259" s="52">
        <v>154</v>
      </c>
    </row>
    <row r="2260" spans="1:7">
      <c r="A2260" s="52">
        <v>201604</v>
      </c>
      <c r="B2260" s="52">
        <v>635</v>
      </c>
      <c r="C2260" s="52">
        <v>867</v>
      </c>
      <c r="D2260" s="52">
        <v>853</v>
      </c>
      <c r="E2260" s="52">
        <v>415</v>
      </c>
      <c r="F2260" s="52">
        <v>320</v>
      </c>
      <c r="G2260" s="52">
        <v>153</v>
      </c>
    </row>
    <row r="2261" spans="1:7">
      <c r="A2261" s="52">
        <v>201605</v>
      </c>
      <c r="B2261" s="52">
        <v>628</v>
      </c>
      <c r="C2261" s="52">
        <v>859</v>
      </c>
      <c r="D2261" s="52">
        <v>843</v>
      </c>
      <c r="E2261" s="52">
        <v>413</v>
      </c>
      <c r="F2261" s="52">
        <v>317</v>
      </c>
      <c r="G2261" s="52">
        <v>153</v>
      </c>
    </row>
    <row r="2262" spans="1:7">
      <c r="A2262" s="52">
        <v>201606</v>
      </c>
      <c r="B2262" s="52">
        <v>626</v>
      </c>
      <c r="C2262" s="52">
        <v>856</v>
      </c>
      <c r="D2262" s="52">
        <v>837</v>
      </c>
      <c r="E2262" s="52">
        <v>412</v>
      </c>
      <c r="F2262" s="52">
        <v>316</v>
      </c>
      <c r="G2262" s="52">
        <v>153</v>
      </c>
    </row>
    <row r="2265" spans="1:7">
      <c r="A2265" s="52" t="s">
        <v>122</v>
      </c>
    </row>
    <row r="2266" spans="1:7">
      <c r="B2266" s="52" t="s">
        <v>118</v>
      </c>
      <c r="C2266" s="52" t="s">
        <v>117</v>
      </c>
      <c r="D2266" s="52" t="s">
        <v>116</v>
      </c>
      <c r="E2266" s="52" t="s">
        <v>115</v>
      </c>
      <c r="F2266" s="52" t="s">
        <v>114</v>
      </c>
      <c r="G2266" s="52" t="s">
        <v>113</v>
      </c>
    </row>
    <row r="2267" spans="1:7">
      <c r="A2267" s="52">
        <v>192607</v>
      </c>
      <c r="B2267" s="52">
        <v>7.82</v>
      </c>
      <c r="C2267" s="52">
        <v>6.94</v>
      </c>
      <c r="D2267" s="52">
        <v>4.74</v>
      </c>
      <c r="E2267" s="52">
        <v>110</v>
      </c>
      <c r="F2267" s="52">
        <v>118.58</v>
      </c>
      <c r="G2267" s="52">
        <v>40.5</v>
      </c>
    </row>
    <row r="2268" spans="1:7">
      <c r="A2268" s="52">
        <v>192608</v>
      </c>
      <c r="B2268" s="52">
        <v>7.91</v>
      </c>
      <c r="C2268" s="52">
        <v>6.99</v>
      </c>
      <c r="D2268" s="52">
        <v>4.7300000000000004</v>
      </c>
      <c r="E2268" s="52">
        <v>116.01</v>
      </c>
      <c r="F2268" s="52">
        <v>120.63</v>
      </c>
      <c r="G2268" s="52">
        <v>41.04</v>
      </c>
    </row>
    <row r="2269" spans="1:7">
      <c r="A2269" s="52">
        <v>192609</v>
      </c>
      <c r="B2269" s="52">
        <v>7.95</v>
      </c>
      <c r="C2269" s="52">
        <v>7.07</v>
      </c>
      <c r="D2269" s="52">
        <v>4.9800000000000004</v>
      </c>
      <c r="E2269" s="52">
        <v>118.75</v>
      </c>
      <c r="F2269" s="52">
        <v>123.87</v>
      </c>
      <c r="G2269" s="52">
        <v>43.58</v>
      </c>
    </row>
    <row r="2270" spans="1:7">
      <c r="A2270" s="52">
        <v>192610</v>
      </c>
      <c r="B2270" s="52">
        <v>7.65</v>
      </c>
      <c r="C2270" s="52">
        <v>7.02</v>
      </c>
      <c r="D2270" s="52">
        <v>4.95</v>
      </c>
      <c r="E2270" s="52">
        <v>119.91</v>
      </c>
      <c r="F2270" s="52">
        <v>123.15</v>
      </c>
      <c r="G2270" s="52">
        <v>43.1</v>
      </c>
    </row>
    <row r="2271" spans="1:7">
      <c r="A2271" s="52">
        <v>192611</v>
      </c>
      <c r="B2271" s="52">
        <v>7.37</v>
      </c>
      <c r="C2271" s="52">
        <v>6.7</v>
      </c>
      <c r="D2271" s="52">
        <v>4.8499999999999996</v>
      </c>
      <c r="E2271" s="52">
        <v>115.32</v>
      </c>
      <c r="F2271" s="52">
        <v>119.98</v>
      </c>
      <c r="G2271" s="52">
        <v>41.3</v>
      </c>
    </row>
    <row r="2272" spans="1:7">
      <c r="A2272" s="52">
        <v>192612</v>
      </c>
      <c r="B2272" s="52">
        <v>7.59</v>
      </c>
      <c r="C2272" s="52">
        <v>6.94</v>
      </c>
      <c r="D2272" s="52">
        <v>4.9400000000000004</v>
      </c>
      <c r="E2272" s="52">
        <v>117.96</v>
      </c>
      <c r="F2272" s="52">
        <v>122.91</v>
      </c>
      <c r="G2272" s="52">
        <v>42.67</v>
      </c>
    </row>
    <row r="2273" spans="1:7">
      <c r="A2273" s="52">
        <v>192701</v>
      </c>
      <c r="B2273" s="52">
        <v>7.72</v>
      </c>
      <c r="C2273" s="52">
        <v>7</v>
      </c>
      <c r="D2273" s="52">
        <v>5.15</v>
      </c>
      <c r="E2273" s="52">
        <v>120.62</v>
      </c>
      <c r="F2273" s="52">
        <v>125.1</v>
      </c>
      <c r="G2273" s="52">
        <v>43.24</v>
      </c>
    </row>
    <row r="2274" spans="1:7">
      <c r="A2274" s="52">
        <v>192702</v>
      </c>
      <c r="B2274" s="52">
        <v>7.63</v>
      </c>
      <c r="C2274" s="52">
        <v>6.96</v>
      </c>
      <c r="D2274" s="52">
        <v>5.46</v>
      </c>
      <c r="E2274" s="52">
        <v>119.99</v>
      </c>
      <c r="F2274" s="52">
        <v>124.83</v>
      </c>
      <c r="G2274" s="52">
        <v>45.11</v>
      </c>
    </row>
    <row r="2275" spans="1:7">
      <c r="A2275" s="52">
        <v>192703</v>
      </c>
      <c r="B2275" s="52">
        <v>7.92</v>
      </c>
      <c r="C2275" s="52">
        <v>7.38</v>
      </c>
      <c r="D2275" s="52">
        <v>5.81</v>
      </c>
      <c r="E2275" s="52">
        <v>125.41</v>
      </c>
      <c r="F2275" s="52">
        <v>128.77000000000001</v>
      </c>
      <c r="G2275" s="52">
        <v>48.94</v>
      </c>
    </row>
    <row r="2276" spans="1:7">
      <c r="A2276" s="52">
        <v>192704</v>
      </c>
      <c r="B2276" s="52">
        <v>7.74</v>
      </c>
      <c r="C2276" s="52">
        <v>7.25</v>
      </c>
      <c r="D2276" s="52">
        <v>5.62</v>
      </c>
      <c r="E2276" s="52">
        <v>126.44</v>
      </c>
      <c r="F2276" s="52">
        <v>128.91</v>
      </c>
      <c r="G2276" s="52">
        <v>47.54</v>
      </c>
    </row>
    <row r="2277" spans="1:7">
      <c r="A2277" s="52">
        <v>192705</v>
      </c>
      <c r="B2277" s="52">
        <v>7.62</v>
      </c>
      <c r="C2277" s="52">
        <v>7.3</v>
      </c>
      <c r="D2277" s="52">
        <v>5.8</v>
      </c>
      <c r="E2277" s="52">
        <v>129.94999999999999</v>
      </c>
      <c r="F2277" s="52">
        <v>127.72</v>
      </c>
      <c r="G2277" s="52">
        <v>47.24</v>
      </c>
    </row>
    <row r="2278" spans="1:7">
      <c r="A2278" s="52">
        <v>192706</v>
      </c>
      <c r="B2278" s="52">
        <v>8.02</v>
      </c>
      <c r="C2278" s="52">
        <v>7.56</v>
      </c>
      <c r="D2278" s="52">
        <v>6.57</v>
      </c>
      <c r="E2278" s="52">
        <v>136.27000000000001</v>
      </c>
      <c r="F2278" s="52">
        <v>133.76</v>
      </c>
      <c r="G2278" s="52">
        <v>50.71</v>
      </c>
    </row>
    <row r="2279" spans="1:7">
      <c r="A2279" s="52">
        <v>192707</v>
      </c>
      <c r="B2279" s="52">
        <v>9.0500000000000007</v>
      </c>
      <c r="C2279" s="52">
        <v>7.56</v>
      </c>
      <c r="D2279" s="52">
        <v>4.97</v>
      </c>
      <c r="E2279" s="52">
        <v>150.47999999999999</v>
      </c>
      <c r="F2279" s="52">
        <v>108.4</v>
      </c>
      <c r="G2279" s="52">
        <v>62.55</v>
      </c>
    </row>
    <row r="2280" spans="1:7">
      <c r="A2280" s="52">
        <v>192708</v>
      </c>
      <c r="B2280" s="52">
        <v>9.42</v>
      </c>
      <c r="C2280" s="52">
        <v>7.94</v>
      </c>
      <c r="D2280" s="52">
        <v>5.21</v>
      </c>
      <c r="E2280" s="52">
        <v>164.04</v>
      </c>
      <c r="F2280" s="52">
        <v>115.35</v>
      </c>
      <c r="G2280" s="52">
        <v>66.989999999999995</v>
      </c>
    </row>
    <row r="2281" spans="1:7">
      <c r="A2281" s="52">
        <v>192709</v>
      </c>
      <c r="B2281" s="52">
        <v>9.6199999999999992</v>
      </c>
      <c r="C2281" s="52">
        <v>7.74</v>
      </c>
      <c r="D2281" s="52">
        <v>5.25</v>
      </c>
      <c r="E2281" s="52">
        <v>169.91</v>
      </c>
      <c r="F2281" s="52">
        <v>116.18</v>
      </c>
      <c r="G2281" s="52">
        <v>65.44</v>
      </c>
    </row>
    <row r="2282" spans="1:7">
      <c r="A2282" s="52">
        <v>192710</v>
      </c>
      <c r="B2282" s="52">
        <v>9.7799999999999994</v>
      </c>
      <c r="C2282" s="52">
        <v>7.86</v>
      </c>
      <c r="D2282" s="52">
        <v>5.26</v>
      </c>
      <c r="E2282" s="52">
        <v>178.19</v>
      </c>
      <c r="F2282" s="52">
        <v>120.68</v>
      </c>
      <c r="G2282" s="52">
        <v>69.17</v>
      </c>
    </row>
    <row r="2283" spans="1:7">
      <c r="A2283" s="52">
        <v>192711</v>
      </c>
      <c r="B2283" s="52">
        <v>9.99</v>
      </c>
      <c r="C2283" s="52">
        <v>7.64</v>
      </c>
      <c r="D2283" s="52">
        <v>4.9800000000000004</v>
      </c>
      <c r="E2283" s="52">
        <v>170.84</v>
      </c>
      <c r="F2283" s="52">
        <v>115.31</v>
      </c>
      <c r="G2283" s="52">
        <v>64.489999999999995</v>
      </c>
    </row>
    <row r="2284" spans="1:7">
      <c r="A2284" s="52">
        <v>192712</v>
      </c>
      <c r="B2284" s="52">
        <v>11.01</v>
      </c>
      <c r="C2284" s="52">
        <v>8.23</v>
      </c>
      <c r="D2284" s="52">
        <v>5.49</v>
      </c>
      <c r="E2284" s="52">
        <v>181.79</v>
      </c>
      <c r="F2284" s="52">
        <v>122.52</v>
      </c>
      <c r="G2284" s="52">
        <v>68.540000000000006</v>
      </c>
    </row>
    <row r="2285" spans="1:7">
      <c r="A2285" s="52">
        <v>192801</v>
      </c>
      <c r="B2285" s="52">
        <v>11.46</v>
      </c>
      <c r="C2285" s="52">
        <v>8.39</v>
      </c>
      <c r="D2285" s="52">
        <v>5.61</v>
      </c>
      <c r="E2285" s="52">
        <v>185.33</v>
      </c>
      <c r="F2285" s="52">
        <v>124.14</v>
      </c>
      <c r="G2285" s="52">
        <v>70.510000000000005</v>
      </c>
    </row>
    <row r="2286" spans="1:7">
      <c r="A2286" s="52">
        <v>192802</v>
      </c>
      <c r="B2286" s="52">
        <v>11.81</v>
      </c>
      <c r="C2286" s="52">
        <v>8.61</v>
      </c>
      <c r="D2286" s="52">
        <v>5.8</v>
      </c>
      <c r="E2286" s="52">
        <v>184.13</v>
      </c>
      <c r="F2286" s="52">
        <v>123.4</v>
      </c>
      <c r="G2286" s="52">
        <v>68.77</v>
      </c>
    </row>
    <row r="2287" spans="1:7">
      <c r="A2287" s="52">
        <v>192803</v>
      </c>
      <c r="B2287" s="52">
        <v>11.13</v>
      </c>
      <c r="C2287" s="52">
        <v>8.44</v>
      </c>
      <c r="D2287" s="52">
        <v>5.56</v>
      </c>
      <c r="E2287" s="52">
        <v>182.33</v>
      </c>
      <c r="F2287" s="52">
        <v>121.78</v>
      </c>
      <c r="G2287" s="52">
        <v>66.7</v>
      </c>
    </row>
    <row r="2288" spans="1:7">
      <c r="A2288" s="52">
        <v>192804</v>
      </c>
      <c r="B2288" s="52">
        <v>11.89</v>
      </c>
      <c r="C2288" s="52">
        <v>9.1300000000000008</v>
      </c>
      <c r="D2288" s="52">
        <v>6.07</v>
      </c>
      <c r="E2288" s="52">
        <v>203.72</v>
      </c>
      <c r="F2288" s="52">
        <v>128.66999999999999</v>
      </c>
      <c r="G2288" s="52">
        <v>71.790000000000006</v>
      </c>
    </row>
    <row r="2289" spans="1:7">
      <c r="A2289" s="52">
        <v>192805</v>
      </c>
      <c r="B2289" s="52">
        <v>12.37</v>
      </c>
      <c r="C2289" s="52">
        <v>10.08</v>
      </c>
      <c r="D2289" s="52">
        <v>6.66</v>
      </c>
      <c r="E2289" s="52">
        <v>209.29</v>
      </c>
      <c r="F2289" s="52">
        <v>137.01</v>
      </c>
      <c r="G2289" s="52">
        <v>74.84</v>
      </c>
    </row>
    <row r="2290" spans="1:7">
      <c r="A2290" s="52">
        <v>192806</v>
      </c>
      <c r="B2290" s="52">
        <v>13.28</v>
      </c>
      <c r="C2290" s="52">
        <v>10.26</v>
      </c>
      <c r="D2290" s="52">
        <v>6.9</v>
      </c>
      <c r="E2290" s="52">
        <v>213.9</v>
      </c>
      <c r="F2290" s="52">
        <v>136.26</v>
      </c>
      <c r="G2290" s="52">
        <v>75.09</v>
      </c>
    </row>
    <row r="2291" spans="1:7">
      <c r="A2291" s="52">
        <v>192807</v>
      </c>
      <c r="B2291" s="52">
        <v>10.38</v>
      </c>
      <c r="C2291" s="52">
        <v>9.5399999999999991</v>
      </c>
      <c r="D2291" s="52">
        <v>6.65</v>
      </c>
      <c r="E2291" s="52">
        <v>167.93</v>
      </c>
      <c r="F2291" s="52">
        <v>155.86000000000001</v>
      </c>
      <c r="G2291" s="52">
        <v>79.5</v>
      </c>
    </row>
    <row r="2292" spans="1:7">
      <c r="A2292" s="52">
        <v>192808</v>
      </c>
      <c r="B2292" s="52">
        <v>10.3</v>
      </c>
      <c r="C2292" s="52">
        <v>9.48</v>
      </c>
      <c r="D2292" s="52">
        <v>6.6</v>
      </c>
      <c r="E2292" s="52">
        <v>169.91</v>
      </c>
      <c r="F2292" s="52">
        <v>155.74</v>
      </c>
      <c r="G2292" s="52">
        <v>80.05</v>
      </c>
    </row>
    <row r="2293" spans="1:7">
      <c r="A2293" s="52">
        <v>192809</v>
      </c>
      <c r="B2293" s="52">
        <v>10.92</v>
      </c>
      <c r="C2293" s="52">
        <v>9.93</v>
      </c>
      <c r="D2293" s="52">
        <v>6.84</v>
      </c>
      <c r="E2293" s="52">
        <v>184.15</v>
      </c>
      <c r="F2293" s="52">
        <v>163.41</v>
      </c>
      <c r="G2293" s="52">
        <v>85.33</v>
      </c>
    </row>
    <row r="2294" spans="1:7">
      <c r="A2294" s="52">
        <v>192810</v>
      </c>
      <c r="B2294" s="52">
        <v>11.51</v>
      </c>
      <c r="C2294" s="52">
        <v>10.33</v>
      </c>
      <c r="D2294" s="52">
        <v>7.25</v>
      </c>
      <c r="E2294" s="52">
        <v>189.92</v>
      </c>
      <c r="F2294" s="52">
        <v>165.75</v>
      </c>
      <c r="G2294" s="52">
        <v>89.05</v>
      </c>
    </row>
    <row r="2295" spans="1:7">
      <c r="A2295" s="52">
        <v>192811</v>
      </c>
      <c r="B2295" s="52">
        <v>12.27</v>
      </c>
      <c r="C2295" s="52">
        <v>10.63</v>
      </c>
      <c r="D2295" s="52">
        <v>7.36</v>
      </c>
      <c r="E2295" s="52">
        <v>192.19</v>
      </c>
      <c r="F2295" s="52">
        <v>167.87</v>
      </c>
      <c r="G2295" s="52">
        <v>90.58</v>
      </c>
    </row>
    <row r="2296" spans="1:7">
      <c r="A2296" s="52">
        <v>192812</v>
      </c>
      <c r="B2296" s="52">
        <v>13.32</v>
      </c>
      <c r="C2296" s="52">
        <v>11.78</v>
      </c>
      <c r="D2296" s="52">
        <v>8.06</v>
      </c>
      <c r="E2296" s="52">
        <v>212.47</v>
      </c>
      <c r="F2296" s="52">
        <v>189.27</v>
      </c>
      <c r="G2296" s="52">
        <v>102.17</v>
      </c>
    </row>
    <row r="2297" spans="1:7">
      <c r="A2297" s="52">
        <v>192901</v>
      </c>
      <c r="B2297" s="52">
        <v>13.2</v>
      </c>
      <c r="C2297" s="52">
        <v>11.67</v>
      </c>
      <c r="D2297" s="52">
        <v>8</v>
      </c>
      <c r="E2297" s="52">
        <v>213.61</v>
      </c>
      <c r="F2297" s="52">
        <v>188.38</v>
      </c>
      <c r="G2297" s="52">
        <v>102.95</v>
      </c>
    </row>
    <row r="2298" spans="1:7">
      <c r="A2298" s="52">
        <v>192902</v>
      </c>
      <c r="B2298" s="52">
        <v>13.17</v>
      </c>
      <c r="C2298" s="52">
        <v>11.87</v>
      </c>
      <c r="D2298" s="52">
        <v>8.11</v>
      </c>
      <c r="E2298" s="52">
        <v>227.23</v>
      </c>
      <c r="F2298" s="52">
        <v>197.17</v>
      </c>
      <c r="G2298" s="52">
        <v>105.4</v>
      </c>
    </row>
    <row r="2299" spans="1:7">
      <c r="A2299" s="52">
        <v>192903</v>
      </c>
      <c r="B2299" s="52">
        <v>13.26</v>
      </c>
      <c r="C2299" s="52">
        <v>11.97</v>
      </c>
      <c r="D2299" s="52">
        <v>8.01</v>
      </c>
      <c r="E2299" s="52">
        <v>225.21</v>
      </c>
      <c r="F2299" s="52">
        <v>199.01</v>
      </c>
      <c r="G2299" s="52">
        <v>108.38</v>
      </c>
    </row>
    <row r="2300" spans="1:7">
      <c r="A2300" s="52">
        <v>192904</v>
      </c>
      <c r="B2300" s="52">
        <v>12.43</v>
      </c>
      <c r="C2300" s="52">
        <v>11.51</v>
      </c>
      <c r="D2300" s="52">
        <v>7.66</v>
      </c>
      <c r="E2300" s="52">
        <v>221.38</v>
      </c>
      <c r="F2300" s="52">
        <v>202.21</v>
      </c>
      <c r="G2300" s="52">
        <v>107.85</v>
      </c>
    </row>
    <row r="2301" spans="1:7">
      <c r="A2301" s="52">
        <v>192905</v>
      </c>
      <c r="B2301" s="52">
        <v>12.38</v>
      </c>
      <c r="C2301" s="52">
        <v>11.8</v>
      </c>
      <c r="D2301" s="52">
        <v>7.69</v>
      </c>
      <c r="E2301" s="52">
        <v>227.94</v>
      </c>
      <c r="F2301" s="52">
        <v>205.27</v>
      </c>
      <c r="G2301" s="52">
        <v>110.76</v>
      </c>
    </row>
    <row r="2302" spans="1:7">
      <c r="A2302" s="52">
        <v>192906</v>
      </c>
      <c r="B2302" s="52">
        <v>11.11</v>
      </c>
      <c r="C2302" s="52">
        <v>10.66</v>
      </c>
      <c r="D2302" s="52">
        <v>6.69</v>
      </c>
      <c r="E2302" s="52">
        <v>213.93</v>
      </c>
      <c r="F2302" s="52">
        <v>195.8</v>
      </c>
      <c r="G2302" s="52">
        <v>103.53</v>
      </c>
    </row>
    <row r="2303" spans="1:7">
      <c r="A2303" s="52">
        <v>192907</v>
      </c>
      <c r="B2303" s="52">
        <v>13.98</v>
      </c>
      <c r="C2303" s="52">
        <v>11.41</v>
      </c>
      <c r="D2303" s="52">
        <v>7.5</v>
      </c>
      <c r="E2303" s="52">
        <v>253.19</v>
      </c>
      <c r="F2303" s="52">
        <v>195.09</v>
      </c>
      <c r="G2303" s="52">
        <v>121.96</v>
      </c>
    </row>
    <row r="2304" spans="1:7">
      <c r="A2304" s="52">
        <v>192908</v>
      </c>
      <c r="B2304" s="52">
        <v>13.94</v>
      </c>
      <c r="C2304" s="52">
        <v>11.3</v>
      </c>
      <c r="D2304" s="52">
        <v>7.76</v>
      </c>
      <c r="E2304" s="52">
        <v>263.54000000000002</v>
      </c>
      <c r="F2304" s="52">
        <v>206.86</v>
      </c>
      <c r="G2304" s="52">
        <v>127.42</v>
      </c>
    </row>
    <row r="2305" spans="1:7">
      <c r="A2305" s="52">
        <v>192909</v>
      </c>
      <c r="B2305" s="52">
        <v>13.79</v>
      </c>
      <c r="C2305" s="52">
        <v>11.22</v>
      </c>
      <c r="D2305" s="52">
        <v>7.72</v>
      </c>
      <c r="E2305" s="52">
        <v>283.60000000000002</v>
      </c>
      <c r="F2305" s="52">
        <v>232.16</v>
      </c>
      <c r="G2305" s="52">
        <v>135.99</v>
      </c>
    </row>
    <row r="2306" spans="1:7">
      <c r="A2306" s="52">
        <v>192910</v>
      </c>
      <c r="B2306" s="52">
        <v>13.13</v>
      </c>
      <c r="C2306" s="52">
        <v>10.75</v>
      </c>
      <c r="D2306" s="52">
        <v>7.43</v>
      </c>
      <c r="E2306" s="52">
        <v>269.63</v>
      </c>
      <c r="F2306" s="52">
        <v>219.75</v>
      </c>
      <c r="G2306" s="52">
        <v>127.03</v>
      </c>
    </row>
    <row r="2307" spans="1:7">
      <c r="A2307" s="52">
        <v>192911</v>
      </c>
      <c r="B2307" s="52">
        <v>10.24</v>
      </c>
      <c r="C2307" s="52">
        <v>8.69</v>
      </c>
      <c r="D2307" s="52">
        <v>5.94</v>
      </c>
      <c r="E2307" s="52">
        <v>204</v>
      </c>
      <c r="F2307" s="52">
        <v>188.3</v>
      </c>
      <c r="G2307" s="52">
        <v>113.41</v>
      </c>
    </row>
    <row r="2308" spans="1:7">
      <c r="A2308" s="52">
        <v>192912</v>
      </c>
      <c r="B2308" s="52">
        <v>8.5399999999999991</v>
      </c>
      <c r="C2308" s="52">
        <v>7.81</v>
      </c>
      <c r="D2308" s="52">
        <v>5.19</v>
      </c>
      <c r="E2308" s="52">
        <v>173.81</v>
      </c>
      <c r="F2308" s="52">
        <v>169.47</v>
      </c>
      <c r="G2308" s="52">
        <v>104.41</v>
      </c>
    </row>
    <row r="2309" spans="1:7">
      <c r="A2309" s="52">
        <v>193001</v>
      </c>
      <c r="B2309" s="52">
        <v>8.23</v>
      </c>
      <c r="C2309" s="52">
        <v>7.45</v>
      </c>
      <c r="D2309" s="52">
        <v>5.08</v>
      </c>
      <c r="E2309" s="52">
        <v>178.83</v>
      </c>
      <c r="F2309" s="52">
        <v>169.39</v>
      </c>
      <c r="G2309" s="52">
        <v>105.07</v>
      </c>
    </row>
    <row r="2310" spans="1:7">
      <c r="A2310" s="52">
        <v>193002</v>
      </c>
      <c r="B2310" s="52">
        <v>8.7100000000000009</v>
      </c>
      <c r="C2310" s="52">
        <v>8.1199999999999992</v>
      </c>
      <c r="D2310" s="52">
        <v>5.53</v>
      </c>
      <c r="E2310" s="52">
        <v>191.26</v>
      </c>
      <c r="F2310" s="52">
        <v>174.53</v>
      </c>
      <c r="G2310" s="52">
        <v>109.5</v>
      </c>
    </row>
    <row r="2311" spans="1:7">
      <c r="A2311" s="52">
        <v>193003</v>
      </c>
      <c r="B2311" s="52">
        <v>8.7899999999999991</v>
      </c>
      <c r="C2311" s="52">
        <v>8.27</v>
      </c>
      <c r="D2311" s="52">
        <v>5.76</v>
      </c>
      <c r="E2311" s="52">
        <v>197.1</v>
      </c>
      <c r="F2311" s="52">
        <v>178.48</v>
      </c>
      <c r="G2311" s="52">
        <v>110.52</v>
      </c>
    </row>
    <row r="2312" spans="1:7">
      <c r="A2312" s="52">
        <v>193004</v>
      </c>
      <c r="B2312" s="52">
        <v>9.52</v>
      </c>
      <c r="C2312" s="52">
        <v>9.19</v>
      </c>
      <c r="D2312" s="52">
        <v>6.42</v>
      </c>
      <c r="E2312" s="52">
        <v>209.74</v>
      </c>
      <c r="F2312" s="52">
        <v>195</v>
      </c>
      <c r="G2312" s="52">
        <v>116.12</v>
      </c>
    </row>
    <row r="2313" spans="1:7">
      <c r="A2313" s="52">
        <v>193005</v>
      </c>
      <c r="B2313" s="52">
        <v>8.91</v>
      </c>
      <c r="C2313" s="52">
        <v>8.99</v>
      </c>
      <c r="D2313" s="52">
        <v>6.18</v>
      </c>
      <c r="E2313" s="52">
        <v>204.39</v>
      </c>
      <c r="F2313" s="52">
        <v>191.06</v>
      </c>
      <c r="G2313" s="52">
        <v>108</v>
      </c>
    </row>
    <row r="2314" spans="1:7">
      <c r="A2314" s="52">
        <v>193006</v>
      </c>
      <c r="B2314" s="52">
        <v>8.56</v>
      </c>
      <c r="C2314" s="52">
        <v>8.76</v>
      </c>
      <c r="D2314" s="52">
        <v>6.02</v>
      </c>
      <c r="E2314" s="52">
        <v>206.6</v>
      </c>
      <c r="F2314" s="52">
        <v>187.47</v>
      </c>
      <c r="G2314" s="52">
        <v>106.12</v>
      </c>
    </row>
    <row r="2315" spans="1:7">
      <c r="A2315" s="52">
        <v>193007</v>
      </c>
      <c r="B2315" s="52">
        <v>8.19</v>
      </c>
      <c r="C2315" s="52">
        <v>6.82</v>
      </c>
      <c r="D2315" s="52">
        <v>3.7</v>
      </c>
      <c r="E2315" s="52">
        <v>213.2</v>
      </c>
      <c r="F2315" s="52">
        <v>118.99</v>
      </c>
      <c r="G2315" s="52">
        <v>61.13</v>
      </c>
    </row>
    <row r="2316" spans="1:7">
      <c r="A2316" s="52">
        <v>193008</v>
      </c>
      <c r="B2316" s="52">
        <v>8.69</v>
      </c>
      <c r="C2316" s="52">
        <v>7</v>
      </c>
      <c r="D2316" s="52">
        <v>3.78</v>
      </c>
      <c r="E2316" s="52">
        <v>222.17</v>
      </c>
      <c r="F2316" s="52">
        <v>123.71</v>
      </c>
      <c r="G2316" s="52">
        <v>64.14</v>
      </c>
    </row>
    <row r="2317" spans="1:7">
      <c r="A2317" s="52">
        <v>193009</v>
      </c>
      <c r="B2317" s="52">
        <v>8.33</v>
      </c>
      <c r="C2317" s="52">
        <v>6.87</v>
      </c>
      <c r="D2317" s="52">
        <v>3.69</v>
      </c>
      <c r="E2317" s="52">
        <v>224.04</v>
      </c>
      <c r="F2317" s="52">
        <v>122.1</v>
      </c>
      <c r="G2317" s="52">
        <v>62.72</v>
      </c>
    </row>
    <row r="2318" spans="1:7">
      <c r="A2318" s="52">
        <v>193010</v>
      </c>
      <c r="B2318" s="52">
        <v>7.12</v>
      </c>
      <c r="C2318" s="52">
        <v>5.81</v>
      </c>
      <c r="D2318" s="52">
        <v>2.97</v>
      </c>
      <c r="E2318" s="52">
        <v>196.09</v>
      </c>
      <c r="F2318" s="52">
        <v>107.85</v>
      </c>
      <c r="G2318" s="52">
        <v>51.65</v>
      </c>
    </row>
    <row r="2319" spans="1:7">
      <c r="A2319" s="52">
        <v>193011</v>
      </c>
      <c r="B2319" s="52">
        <v>6.52</v>
      </c>
      <c r="C2319" s="52">
        <v>5.39</v>
      </c>
      <c r="D2319" s="52">
        <v>2.65</v>
      </c>
      <c r="E2319" s="52">
        <v>177.18</v>
      </c>
      <c r="F2319" s="52">
        <v>99.51</v>
      </c>
      <c r="G2319" s="52">
        <v>45.7</v>
      </c>
    </row>
    <row r="2320" spans="1:7">
      <c r="A2320" s="52">
        <v>193012</v>
      </c>
      <c r="B2320" s="52">
        <v>6.51</v>
      </c>
      <c r="C2320" s="52">
        <v>5.22</v>
      </c>
      <c r="D2320" s="52">
        <v>2.58</v>
      </c>
      <c r="E2320" s="52">
        <v>172.26</v>
      </c>
      <c r="F2320" s="52">
        <v>96.35</v>
      </c>
      <c r="G2320" s="52">
        <v>42.47</v>
      </c>
    </row>
    <row r="2321" spans="1:7">
      <c r="A2321" s="52">
        <v>193101</v>
      </c>
      <c r="B2321" s="52">
        <v>5.63</v>
      </c>
      <c r="C2321" s="52">
        <v>4.5999999999999996</v>
      </c>
      <c r="D2321" s="52">
        <v>2.15</v>
      </c>
      <c r="E2321" s="52">
        <v>161.15</v>
      </c>
      <c r="F2321" s="52">
        <v>86.76</v>
      </c>
      <c r="G2321" s="52">
        <v>38.049999999999997</v>
      </c>
    </row>
    <row r="2322" spans="1:7">
      <c r="A2322" s="52">
        <v>193102</v>
      </c>
      <c r="B2322" s="52">
        <v>6.16</v>
      </c>
      <c r="C2322" s="52">
        <v>5.0999999999999996</v>
      </c>
      <c r="D2322" s="52">
        <v>2.5</v>
      </c>
      <c r="E2322" s="52">
        <v>168.39</v>
      </c>
      <c r="F2322" s="52">
        <v>92.48</v>
      </c>
      <c r="G2322" s="52">
        <v>43.18</v>
      </c>
    </row>
    <row r="2323" spans="1:7">
      <c r="A2323" s="52">
        <v>193103</v>
      </c>
      <c r="B2323" s="52">
        <v>6.95</v>
      </c>
      <c r="C2323" s="52">
        <v>5.68</v>
      </c>
      <c r="D2323" s="52">
        <v>2.95</v>
      </c>
      <c r="E2323" s="52">
        <v>189.39</v>
      </c>
      <c r="F2323" s="52">
        <v>98.57</v>
      </c>
      <c r="G2323" s="52">
        <v>48.25</v>
      </c>
    </row>
    <row r="2324" spans="1:7">
      <c r="A2324" s="52">
        <v>193104</v>
      </c>
      <c r="B2324" s="52">
        <v>6.59</v>
      </c>
      <c r="C2324" s="52">
        <v>5.48</v>
      </c>
      <c r="D2324" s="52">
        <v>2.75</v>
      </c>
      <c r="E2324" s="52">
        <v>180.42</v>
      </c>
      <c r="F2324" s="52">
        <v>87.97</v>
      </c>
      <c r="G2324" s="52">
        <v>43.65</v>
      </c>
    </row>
    <row r="2325" spans="1:7">
      <c r="A2325" s="52">
        <v>193105</v>
      </c>
      <c r="B2325" s="52">
        <v>5.71</v>
      </c>
      <c r="C2325" s="52">
        <v>4.74</v>
      </c>
      <c r="D2325" s="52">
        <v>2.2400000000000002</v>
      </c>
      <c r="E2325" s="52">
        <v>164.06</v>
      </c>
      <c r="F2325" s="52">
        <v>77.930000000000007</v>
      </c>
      <c r="G2325" s="52">
        <v>38.700000000000003</v>
      </c>
    </row>
    <row r="2326" spans="1:7">
      <c r="A2326" s="52">
        <v>193106</v>
      </c>
      <c r="B2326" s="52">
        <v>5.14</v>
      </c>
      <c r="C2326" s="52">
        <v>4.3099999999999996</v>
      </c>
      <c r="D2326" s="52">
        <v>1.95</v>
      </c>
      <c r="E2326" s="52">
        <v>144.72999999999999</v>
      </c>
      <c r="F2326" s="52">
        <v>65.03</v>
      </c>
      <c r="G2326" s="52">
        <v>30.6</v>
      </c>
    </row>
    <row r="2327" spans="1:7">
      <c r="A2327" s="52">
        <v>193107</v>
      </c>
      <c r="B2327" s="52">
        <v>5.26</v>
      </c>
      <c r="C2327" s="52">
        <v>4.3</v>
      </c>
      <c r="D2327" s="52">
        <v>2.35</v>
      </c>
      <c r="E2327" s="52">
        <v>163.43</v>
      </c>
      <c r="F2327" s="52">
        <v>68</v>
      </c>
      <c r="G2327" s="52">
        <v>24.2</v>
      </c>
    </row>
    <row r="2328" spans="1:7">
      <c r="A2328" s="52">
        <v>193108</v>
      </c>
      <c r="B2328" s="52">
        <v>4.79</v>
      </c>
      <c r="C2328" s="52">
        <v>3.9</v>
      </c>
      <c r="D2328" s="52">
        <v>2.23</v>
      </c>
      <c r="E2328" s="52">
        <v>154.66</v>
      </c>
      <c r="F2328" s="52">
        <v>60.77</v>
      </c>
      <c r="G2328" s="52">
        <v>21.04</v>
      </c>
    </row>
    <row r="2329" spans="1:7">
      <c r="A2329" s="52">
        <v>193109</v>
      </c>
      <c r="B2329" s="52">
        <v>4.6900000000000004</v>
      </c>
      <c r="C2329" s="52">
        <v>3.85</v>
      </c>
      <c r="D2329" s="52">
        <v>2.14</v>
      </c>
      <c r="E2329" s="52">
        <v>153.08000000000001</v>
      </c>
      <c r="F2329" s="52">
        <v>59.63</v>
      </c>
      <c r="G2329" s="52">
        <v>21.04</v>
      </c>
    </row>
    <row r="2330" spans="1:7">
      <c r="A2330" s="52">
        <v>193110</v>
      </c>
      <c r="B2330" s="52">
        <v>3.38</v>
      </c>
      <c r="C2330" s="52">
        <v>2.58</v>
      </c>
      <c r="D2330" s="52">
        <v>1.42</v>
      </c>
      <c r="E2330" s="52">
        <v>108.07</v>
      </c>
      <c r="F2330" s="52">
        <v>42.72</v>
      </c>
      <c r="G2330" s="52">
        <v>13.61</v>
      </c>
    </row>
    <row r="2331" spans="1:7">
      <c r="A2331" s="52">
        <v>193111</v>
      </c>
      <c r="B2331" s="52">
        <v>3.51</v>
      </c>
      <c r="C2331" s="52">
        <v>2.8</v>
      </c>
      <c r="D2331" s="52">
        <v>1.5</v>
      </c>
      <c r="E2331" s="52">
        <v>118.03</v>
      </c>
      <c r="F2331" s="52">
        <v>43.93</v>
      </c>
      <c r="G2331" s="52">
        <v>15.13</v>
      </c>
    </row>
    <row r="2332" spans="1:7">
      <c r="A2332" s="52">
        <v>193112</v>
      </c>
      <c r="B2332" s="52">
        <v>3.22</v>
      </c>
      <c r="C2332" s="52">
        <v>2.61</v>
      </c>
      <c r="D2332" s="52">
        <v>1.36</v>
      </c>
      <c r="E2332" s="52">
        <v>109.82</v>
      </c>
      <c r="F2332" s="52">
        <v>36.49</v>
      </c>
      <c r="G2332" s="52">
        <v>12.89</v>
      </c>
    </row>
    <row r="2333" spans="1:7">
      <c r="A2333" s="52">
        <v>193201</v>
      </c>
      <c r="B2333" s="52">
        <v>2.73</v>
      </c>
      <c r="C2333" s="52">
        <v>2.17</v>
      </c>
      <c r="D2333" s="52">
        <v>1.05</v>
      </c>
      <c r="E2333" s="52">
        <v>96.22</v>
      </c>
      <c r="F2333" s="52">
        <v>29.26</v>
      </c>
      <c r="G2333" s="52">
        <v>10.130000000000001</v>
      </c>
    </row>
    <row r="2334" spans="1:7">
      <c r="A2334" s="52">
        <v>193202</v>
      </c>
      <c r="B2334" s="52">
        <v>2.79</v>
      </c>
      <c r="C2334" s="52">
        <v>2.2400000000000002</v>
      </c>
      <c r="D2334" s="52">
        <v>1.1599999999999999</v>
      </c>
      <c r="E2334" s="52">
        <v>92.69</v>
      </c>
      <c r="F2334" s="52">
        <v>29.71</v>
      </c>
      <c r="G2334" s="52">
        <v>10.8</v>
      </c>
    </row>
    <row r="2335" spans="1:7">
      <c r="A2335" s="52">
        <v>193203</v>
      </c>
      <c r="B2335" s="52">
        <v>2.88</v>
      </c>
      <c r="C2335" s="52">
        <v>2.2799999999999998</v>
      </c>
      <c r="D2335" s="52">
        <v>1.18</v>
      </c>
      <c r="E2335" s="52">
        <v>98.57</v>
      </c>
      <c r="F2335" s="52">
        <v>30.1</v>
      </c>
      <c r="G2335" s="52">
        <v>10.83</v>
      </c>
    </row>
    <row r="2336" spans="1:7">
      <c r="A2336" s="52">
        <v>193204</v>
      </c>
      <c r="B2336" s="52">
        <v>2.56</v>
      </c>
      <c r="C2336" s="52">
        <v>2</v>
      </c>
      <c r="D2336" s="52">
        <v>1.03</v>
      </c>
      <c r="E2336" s="52">
        <v>87.75</v>
      </c>
      <c r="F2336" s="52">
        <v>25.28</v>
      </c>
      <c r="G2336" s="52">
        <v>9.0299999999999994</v>
      </c>
    </row>
    <row r="2337" spans="1:7">
      <c r="A2337" s="52">
        <v>193205</v>
      </c>
      <c r="B2337" s="52">
        <v>2.0499999999999998</v>
      </c>
      <c r="C2337" s="52">
        <v>1.64</v>
      </c>
      <c r="D2337" s="52">
        <v>0.84</v>
      </c>
      <c r="E2337" s="52">
        <v>71.58</v>
      </c>
      <c r="F2337" s="52">
        <v>20.13</v>
      </c>
      <c r="G2337" s="52">
        <v>7.35</v>
      </c>
    </row>
    <row r="2338" spans="1:7">
      <c r="A2338" s="52">
        <v>193206</v>
      </c>
      <c r="B2338" s="52">
        <v>1.68</v>
      </c>
      <c r="C2338" s="52">
        <v>1.24</v>
      </c>
      <c r="D2338" s="52">
        <v>0.7</v>
      </c>
      <c r="E2338" s="52">
        <v>57.27</v>
      </c>
      <c r="F2338" s="52">
        <v>14.85</v>
      </c>
      <c r="G2338" s="52">
        <v>5.46</v>
      </c>
    </row>
    <row r="2339" spans="1:7">
      <c r="A2339" s="52">
        <v>193207</v>
      </c>
      <c r="B2339" s="52">
        <v>1.51</v>
      </c>
      <c r="C2339" s="52">
        <v>1.07</v>
      </c>
      <c r="D2339" s="52">
        <v>0.63</v>
      </c>
      <c r="E2339" s="52">
        <v>54.95</v>
      </c>
      <c r="F2339" s="52">
        <v>17.21</v>
      </c>
      <c r="G2339" s="52">
        <v>9.19</v>
      </c>
    </row>
    <row r="2340" spans="1:7">
      <c r="A2340" s="52">
        <v>193208</v>
      </c>
      <c r="B2340" s="52">
        <v>1.98</v>
      </c>
      <c r="C2340" s="52">
        <v>1.46</v>
      </c>
      <c r="D2340" s="52">
        <v>1.04</v>
      </c>
      <c r="E2340" s="52">
        <v>70.28</v>
      </c>
      <c r="F2340" s="52">
        <v>25.54</v>
      </c>
      <c r="G2340" s="52">
        <v>15.42</v>
      </c>
    </row>
    <row r="2341" spans="1:7">
      <c r="A2341" s="52">
        <v>193209</v>
      </c>
      <c r="B2341" s="52">
        <v>2.95</v>
      </c>
      <c r="C2341" s="52">
        <v>2.2599999999999998</v>
      </c>
      <c r="D2341" s="52">
        <v>1.92</v>
      </c>
      <c r="E2341" s="52">
        <v>91.78</v>
      </c>
      <c r="F2341" s="52">
        <v>38.47</v>
      </c>
      <c r="G2341" s="52">
        <v>25.7</v>
      </c>
    </row>
    <row r="2342" spans="1:7">
      <c r="A2342" s="52">
        <v>193210</v>
      </c>
      <c r="B2342" s="52">
        <v>2.84</v>
      </c>
      <c r="C2342" s="52">
        <v>2.15</v>
      </c>
      <c r="D2342" s="52">
        <v>1.68</v>
      </c>
      <c r="E2342" s="52">
        <v>90.12</v>
      </c>
      <c r="F2342" s="52">
        <v>35.82</v>
      </c>
      <c r="G2342" s="52">
        <v>24.41</v>
      </c>
    </row>
    <row r="2343" spans="1:7">
      <c r="A2343" s="52">
        <v>193211</v>
      </c>
      <c r="B2343" s="52">
        <v>2.38</v>
      </c>
      <c r="C2343" s="52">
        <v>1.73</v>
      </c>
      <c r="D2343" s="52">
        <v>1.29</v>
      </c>
      <c r="E2343" s="52">
        <v>80.260000000000005</v>
      </c>
      <c r="F2343" s="52">
        <v>29.51</v>
      </c>
      <c r="G2343" s="52">
        <v>18.739999999999998</v>
      </c>
    </row>
    <row r="2344" spans="1:7">
      <c r="A2344" s="52">
        <v>193212</v>
      </c>
      <c r="B2344" s="52">
        <v>2.37</v>
      </c>
      <c r="C2344" s="52">
        <v>1.58</v>
      </c>
      <c r="D2344" s="52">
        <v>1.1299999999999999</v>
      </c>
      <c r="E2344" s="52">
        <v>77.55</v>
      </c>
      <c r="F2344" s="52">
        <v>27.02</v>
      </c>
      <c r="G2344" s="52">
        <v>15.67</v>
      </c>
    </row>
    <row r="2345" spans="1:7">
      <c r="A2345" s="52">
        <v>193301</v>
      </c>
      <c r="B2345" s="52">
        <v>2.23</v>
      </c>
      <c r="C2345" s="52">
        <v>1.51</v>
      </c>
      <c r="D2345" s="52">
        <v>1</v>
      </c>
      <c r="E2345" s="52">
        <v>82.03</v>
      </c>
      <c r="F2345" s="52">
        <v>27.17</v>
      </c>
      <c r="G2345" s="52">
        <v>15.11</v>
      </c>
    </row>
    <row r="2346" spans="1:7">
      <c r="A2346" s="52">
        <v>193302</v>
      </c>
      <c r="B2346" s="52">
        <v>2.3199999999999998</v>
      </c>
      <c r="C2346" s="52">
        <v>1.53</v>
      </c>
      <c r="D2346" s="52">
        <v>1.0900000000000001</v>
      </c>
      <c r="E2346" s="52">
        <v>81.849999999999994</v>
      </c>
      <c r="F2346" s="52">
        <v>27.91</v>
      </c>
      <c r="G2346" s="52">
        <v>16.34</v>
      </c>
    </row>
    <row r="2347" spans="1:7">
      <c r="A2347" s="52">
        <v>193303</v>
      </c>
      <c r="B2347" s="52">
        <v>1.91</v>
      </c>
      <c r="C2347" s="52">
        <v>1.24</v>
      </c>
      <c r="D2347" s="52">
        <v>0.86</v>
      </c>
      <c r="E2347" s="52">
        <v>69.209999999999994</v>
      </c>
      <c r="F2347" s="52">
        <v>23.37</v>
      </c>
      <c r="G2347" s="52">
        <v>13.5</v>
      </c>
    </row>
    <row r="2348" spans="1:7">
      <c r="A2348" s="52">
        <v>193304</v>
      </c>
      <c r="B2348" s="52">
        <v>2.02</v>
      </c>
      <c r="C2348" s="52">
        <v>1.31</v>
      </c>
      <c r="D2348" s="52">
        <v>1</v>
      </c>
      <c r="E2348" s="52">
        <v>69.2</v>
      </c>
      <c r="F2348" s="52">
        <v>25.56</v>
      </c>
      <c r="G2348" s="52">
        <v>14.41</v>
      </c>
    </row>
    <row r="2349" spans="1:7">
      <c r="A2349" s="52">
        <v>193305</v>
      </c>
      <c r="B2349" s="52">
        <v>2.94</v>
      </c>
      <c r="C2349" s="52">
        <v>2.02</v>
      </c>
      <c r="D2349" s="52">
        <v>1.58</v>
      </c>
      <c r="E2349" s="52">
        <v>92.36</v>
      </c>
      <c r="F2349" s="52">
        <v>38.79</v>
      </c>
      <c r="G2349" s="52">
        <v>22.7</v>
      </c>
    </row>
    <row r="2350" spans="1:7">
      <c r="A2350" s="52">
        <v>193306</v>
      </c>
      <c r="B2350" s="52">
        <v>4.7</v>
      </c>
      <c r="C2350" s="52">
        <v>3.34</v>
      </c>
      <c r="D2350" s="52">
        <v>2.73</v>
      </c>
      <c r="E2350" s="52">
        <v>107.61</v>
      </c>
      <c r="F2350" s="52">
        <v>49.15</v>
      </c>
      <c r="G2350" s="52">
        <v>32.15</v>
      </c>
    </row>
    <row r="2351" spans="1:7">
      <c r="A2351" s="52">
        <v>193307</v>
      </c>
      <c r="B2351" s="52">
        <v>3.8</v>
      </c>
      <c r="C2351" s="52">
        <v>3.64</v>
      </c>
      <c r="D2351" s="52">
        <v>2.54</v>
      </c>
      <c r="E2351" s="52">
        <v>128.57</v>
      </c>
      <c r="F2351" s="52">
        <v>53.21</v>
      </c>
      <c r="G2351" s="52">
        <v>33.82</v>
      </c>
    </row>
    <row r="2352" spans="1:7">
      <c r="A2352" s="52">
        <v>193308</v>
      </c>
      <c r="B2352" s="52">
        <v>3.26</v>
      </c>
      <c r="C2352" s="52">
        <v>3.17</v>
      </c>
      <c r="D2352" s="52">
        <v>2.36</v>
      </c>
      <c r="E2352" s="52">
        <v>117.01</v>
      </c>
      <c r="F2352" s="52">
        <v>46.24</v>
      </c>
      <c r="G2352" s="52">
        <v>30.7</v>
      </c>
    </row>
    <row r="2353" spans="1:7">
      <c r="A2353" s="52">
        <v>193309</v>
      </c>
      <c r="B2353" s="52">
        <v>3.59</v>
      </c>
      <c r="C2353" s="52">
        <v>3.49</v>
      </c>
      <c r="D2353" s="52">
        <v>2.57</v>
      </c>
      <c r="E2353" s="52">
        <v>129.04</v>
      </c>
      <c r="F2353" s="52">
        <v>53.52</v>
      </c>
      <c r="G2353" s="52">
        <v>36.5</v>
      </c>
    </row>
    <row r="2354" spans="1:7">
      <c r="A2354" s="52">
        <v>193310</v>
      </c>
      <c r="B2354" s="52">
        <v>3.31</v>
      </c>
      <c r="C2354" s="52">
        <v>3.02</v>
      </c>
      <c r="D2354" s="52">
        <v>2.0299999999999998</v>
      </c>
      <c r="E2354" s="52">
        <v>116.56</v>
      </c>
      <c r="F2354" s="52">
        <v>46.78</v>
      </c>
      <c r="G2354" s="52">
        <v>29.42</v>
      </c>
    </row>
    <row r="2355" spans="1:7">
      <c r="A2355" s="52">
        <v>193311</v>
      </c>
      <c r="B2355" s="52">
        <v>3.01</v>
      </c>
      <c r="C2355" s="52">
        <v>2.64</v>
      </c>
      <c r="D2355" s="52">
        <v>1.75</v>
      </c>
      <c r="E2355" s="52">
        <v>109.17</v>
      </c>
      <c r="F2355" s="52">
        <v>41.78</v>
      </c>
      <c r="G2355" s="52">
        <v>24.2</v>
      </c>
    </row>
    <row r="2356" spans="1:7">
      <c r="A2356" s="52">
        <v>193312</v>
      </c>
      <c r="B2356" s="52">
        <v>3.14</v>
      </c>
      <c r="C2356" s="52">
        <v>2.78</v>
      </c>
      <c r="D2356" s="52">
        <v>1.86</v>
      </c>
      <c r="E2356" s="52">
        <v>119.07</v>
      </c>
      <c r="F2356" s="52">
        <v>46.76</v>
      </c>
      <c r="G2356" s="52">
        <v>27.27</v>
      </c>
    </row>
    <row r="2357" spans="1:7">
      <c r="A2357" s="52">
        <v>193401</v>
      </c>
      <c r="B2357" s="52">
        <v>3.28</v>
      </c>
      <c r="C2357" s="52">
        <v>2.9</v>
      </c>
      <c r="D2357" s="52">
        <v>1.87</v>
      </c>
      <c r="E2357" s="52">
        <v>120.96</v>
      </c>
      <c r="F2357" s="52">
        <v>47.51</v>
      </c>
      <c r="G2357" s="52">
        <v>28.18</v>
      </c>
    </row>
    <row r="2358" spans="1:7">
      <c r="A2358" s="52">
        <v>193402</v>
      </c>
      <c r="B2358" s="52">
        <v>3.97</v>
      </c>
      <c r="C2358" s="52">
        <v>3.72</v>
      </c>
      <c r="D2358" s="52">
        <v>2.58</v>
      </c>
      <c r="E2358" s="52">
        <v>132.65</v>
      </c>
      <c r="F2358" s="52">
        <v>55.46</v>
      </c>
      <c r="G2358" s="52">
        <v>34.9</v>
      </c>
    </row>
    <row r="2359" spans="1:7">
      <c r="A2359" s="52">
        <v>193403</v>
      </c>
      <c r="B2359" s="52">
        <v>3.95</v>
      </c>
      <c r="C2359" s="52">
        <v>3.76</v>
      </c>
      <c r="D2359" s="52">
        <v>2.72</v>
      </c>
      <c r="E2359" s="52">
        <v>128.99</v>
      </c>
      <c r="F2359" s="52">
        <v>53.57</v>
      </c>
      <c r="G2359" s="52">
        <v>33.57</v>
      </c>
    </row>
    <row r="2360" spans="1:7">
      <c r="A2360" s="52">
        <v>193404</v>
      </c>
      <c r="B2360" s="52">
        <v>4.13</v>
      </c>
      <c r="C2360" s="52">
        <v>3.83</v>
      </c>
      <c r="D2360" s="52">
        <v>2.72</v>
      </c>
      <c r="E2360" s="52">
        <v>128.33000000000001</v>
      </c>
      <c r="F2360" s="52">
        <v>53.32</v>
      </c>
      <c r="G2360" s="52">
        <v>33.36</v>
      </c>
    </row>
    <row r="2361" spans="1:7">
      <c r="A2361" s="52">
        <v>193405</v>
      </c>
      <c r="B2361" s="52">
        <v>4.2300000000000004</v>
      </c>
      <c r="C2361" s="52">
        <v>3.78</v>
      </c>
      <c r="D2361" s="52">
        <v>2.69</v>
      </c>
      <c r="E2361" s="52">
        <v>125.82</v>
      </c>
      <c r="F2361" s="52">
        <v>52.46</v>
      </c>
      <c r="G2361" s="52">
        <v>31.79</v>
      </c>
    </row>
    <row r="2362" spans="1:7">
      <c r="A2362" s="52">
        <v>193406</v>
      </c>
      <c r="B2362" s="52">
        <v>3.91</v>
      </c>
      <c r="C2362" s="52">
        <v>3.4</v>
      </c>
      <c r="D2362" s="52">
        <v>2.37</v>
      </c>
      <c r="E2362" s="52">
        <v>117.32</v>
      </c>
      <c r="F2362" s="52">
        <v>47.82</v>
      </c>
      <c r="G2362" s="52">
        <v>27.49</v>
      </c>
    </row>
    <row r="2363" spans="1:7">
      <c r="A2363" s="52">
        <v>193407</v>
      </c>
      <c r="B2363" s="52">
        <v>3.55</v>
      </c>
      <c r="C2363" s="52">
        <v>3.15</v>
      </c>
      <c r="D2363" s="52">
        <v>2.33</v>
      </c>
      <c r="E2363" s="52">
        <v>91.53</v>
      </c>
      <c r="F2363" s="52">
        <v>75.23</v>
      </c>
      <c r="G2363" s="52">
        <v>41.75</v>
      </c>
    </row>
    <row r="2364" spans="1:7">
      <c r="A2364" s="52">
        <v>193408</v>
      </c>
      <c r="B2364" s="52">
        <v>2.9</v>
      </c>
      <c r="C2364" s="52">
        <v>2.4700000000000002</v>
      </c>
      <c r="D2364" s="52">
        <v>1.75</v>
      </c>
      <c r="E2364" s="52">
        <v>83.76</v>
      </c>
      <c r="F2364" s="52">
        <v>66.290000000000006</v>
      </c>
      <c r="G2364" s="52">
        <v>31.93</v>
      </c>
    </row>
    <row r="2365" spans="1:7">
      <c r="A2365" s="52">
        <v>193409</v>
      </c>
      <c r="B2365" s="52">
        <v>3.21</v>
      </c>
      <c r="C2365" s="52">
        <v>2.7</v>
      </c>
      <c r="D2365" s="52">
        <v>1.97</v>
      </c>
      <c r="E2365" s="52">
        <v>88.23</v>
      </c>
      <c r="F2365" s="52">
        <v>68.989999999999995</v>
      </c>
      <c r="G2365" s="52">
        <v>33.770000000000003</v>
      </c>
    </row>
    <row r="2366" spans="1:7">
      <c r="A2366" s="52">
        <v>193410</v>
      </c>
      <c r="B2366" s="52">
        <v>3.17</v>
      </c>
      <c r="C2366" s="52">
        <v>2.71</v>
      </c>
      <c r="D2366" s="52">
        <v>1.9</v>
      </c>
      <c r="E2366" s="52">
        <v>87.74</v>
      </c>
      <c r="F2366" s="52">
        <v>68.36</v>
      </c>
      <c r="G2366" s="52">
        <v>33.74</v>
      </c>
    </row>
    <row r="2367" spans="1:7">
      <c r="A2367" s="52">
        <v>193411</v>
      </c>
      <c r="B2367" s="52">
        <v>3.13</v>
      </c>
      <c r="C2367" s="52">
        <v>2.66</v>
      </c>
      <c r="D2367" s="52">
        <v>1.83</v>
      </c>
      <c r="E2367" s="52">
        <v>87.21</v>
      </c>
      <c r="F2367" s="52">
        <v>66.39</v>
      </c>
      <c r="G2367" s="52">
        <v>31.24</v>
      </c>
    </row>
    <row r="2368" spans="1:7">
      <c r="A2368" s="52">
        <v>193412</v>
      </c>
      <c r="B2368" s="52">
        <v>3.67</v>
      </c>
      <c r="C2368" s="52">
        <v>3.07</v>
      </c>
      <c r="D2368" s="52">
        <v>2.06</v>
      </c>
      <c r="E2368" s="52">
        <v>95.66</v>
      </c>
      <c r="F2368" s="52">
        <v>69.459999999999994</v>
      </c>
      <c r="G2368" s="52">
        <v>34.57</v>
      </c>
    </row>
    <row r="2369" spans="1:7">
      <c r="A2369" s="52">
        <v>193501</v>
      </c>
      <c r="B2369" s="52">
        <v>3.84</v>
      </c>
      <c r="C2369" s="52">
        <v>3.13</v>
      </c>
      <c r="D2369" s="52">
        <v>2.09</v>
      </c>
      <c r="E2369" s="52">
        <v>95.97</v>
      </c>
      <c r="F2369" s="52">
        <v>69.23</v>
      </c>
      <c r="G2369" s="52">
        <v>33.799999999999997</v>
      </c>
    </row>
    <row r="2370" spans="1:7">
      <c r="A2370" s="52">
        <v>193502</v>
      </c>
      <c r="B2370" s="52">
        <v>3.7</v>
      </c>
      <c r="C2370" s="52">
        <v>3.02</v>
      </c>
      <c r="D2370" s="52">
        <v>2.02</v>
      </c>
      <c r="E2370" s="52">
        <v>92.87</v>
      </c>
      <c r="F2370" s="52">
        <v>67.099999999999994</v>
      </c>
      <c r="G2370" s="52">
        <v>31.27</v>
      </c>
    </row>
    <row r="2371" spans="1:7">
      <c r="A2371" s="52">
        <v>193503</v>
      </c>
      <c r="B2371" s="52">
        <v>3.57</v>
      </c>
      <c r="C2371" s="52">
        <v>2.87</v>
      </c>
      <c r="D2371" s="52">
        <v>1.91</v>
      </c>
      <c r="E2371" s="52">
        <v>91.66</v>
      </c>
      <c r="F2371" s="52">
        <v>65.680000000000007</v>
      </c>
      <c r="G2371" s="52">
        <v>27.21</v>
      </c>
    </row>
    <row r="2372" spans="1:7">
      <c r="A2372" s="52">
        <v>193504</v>
      </c>
      <c r="B2372" s="52">
        <v>3.33</v>
      </c>
      <c r="C2372" s="52">
        <v>2.64</v>
      </c>
      <c r="D2372" s="52">
        <v>1.7</v>
      </c>
      <c r="E2372" s="52">
        <v>88.59</v>
      </c>
      <c r="F2372" s="52">
        <v>62.94</v>
      </c>
      <c r="G2372" s="52">
        <v>25.1</v>
      </c>
    </row>
    <row r="2373" spans="1:7">
      <c r="A2373" s="52">
        <v>193505</v>
      </c>
      <c r="B2373" s="52">
        <v>3.55</v>
      </c>
      <c r="C2373" s="52">
        <v>2.89</v>
      </c>
      <c r="D2373" s="52">
        <v>1.87</v>
      </c>
      <c r="E2373" s="52">
        <v>95.53</v>
      </c>
      <c r="F2373" s="52">
        <v>69.08</v>
      </c>
      <c r="G2373" s="52">
        <v>28.38</v>
      </c>
    </row>
    <row r="2374" spans="1:7">
      <c r="A2374" s="52">
        <v>193506</v>
      </c>
      <c r="B2374" s="52">
        <v>3.46</v>
      </c>
      <c r="C2374" s="52">
        <v>2.95</v>
      </c>
      <c r="D2374" s="52">
        <v>1.9</v>
      </c>
      <c r="E2374" s="52">
        <v>98.07</v>
      </c>
      <c r="F2374" s="52">
        <v>71.88</v>
      </c>
      <c r="G2374" s="52">
        <v>29.5</v>
      </c>
    </row>
    <row r="2375" spans="1:7">
      <c r="A2375" s="52">
        <v>193507</v>
      </c>
      <c r="B2375" s="52">
        <v>3.47</v>
      </c>
      <c r="C2375" s="52">
        <v>3.05</v>
      </c>
      <c r="D2375" s="52">
        <v>1.95</v>
      </c>
      <c r="E2375" s="52">
        <v>89.99</v>
      </c>
      <c r="F2375" s="52">
        <v>91.86</v>
      </c>
      <c r="G2375" s="52">
        <v>36.590000000000003</v>
      </c>
    </row>
    <row r="2376" spans="1:7">
      <c r="A2376" s="52">
        <v>193508</v>
      </c>
      <c r="B2376" s="52">
        <v>3.78</v>
      </c>
      <c r="C2376" s="52">
        <v>3.44</v>
      </c>
      <c r="D2376" s="52">
        <v>2.21</v>
      </c>
      <c r="E2376" s="52">
        <v>96.09</v>
      </c>
      <c r="F2376" s="52">
        <v>97.59</v>
      </c>
      <c r="G2376" s="52">
        <v>42.71</v>
      </c>
    </row>
    <row r="2377" spans="1:7">
      <c r="A2377" s="52">
        <v>193509</v>
      </c>
      <c r="B2377" s="52">
        <v>3.93</v>
      </c>
      <c r="C2377" s="52">
        <v>3.72</v>
      </c>
      <c r="D2377" s="52">
        <v>2.5299999999999998</v>
      </c>
      <c r="E2377" s="52">
        <v>98.07</v>
      </c>
      <c r="F2377" s="52">
        <v>99.46</v>
      </c>
      <c r="G2377" s="52">
        <v>44.31</v>
      </c>
    </row>
    <row r="2378" spans="1:7">
      <c r="A2378" s="52">
        <v>193510</v>
      </c>
      <c r="B2378" s="52">
        <v>4.12</v>
      </c>
      <c r="C2378" s="52">
        <v>3.94</v>
      </c>
      <c r="D2378" s="52">
        <v>2.54</v>
      </c>
      <c r="E2378" s="52">
        <v>102.3</v>
      </c>
      <c r="F2378" s="52">
        <v>99.52</v>
      </c>
      <c r="G2378" s="52">
        <v>44.8</v>
      </c>
    </row>
    <row r="2379" spans="1:7">
      <c r="A2379" s="52">
        <v>193511</v>
      </c>
      <c r="B2379" s="52">
        <v>4.5599999999999996</v>
      </c>
      <c r="C2379" s="52">
        <v>4.3600000000000003</v>
      </c>
      <c r="D2379" s="52">
        <v>2.71</v>
      </c>
      <c r="E2379" s="52">
        <v>108.84</v>
      </c>
      <c r="F2379" s="52">
        <v>107.35</v>
      </c>
      <c r="G2379" s="52">
        <v>47.5</v>
      </c>
    </row>
    <row r="2380" spans="1:7">
      <c r="A2380" s="52">
        <v>193512</v>
      </c>
      <c r="B2380" s="52">
        <v>4.8600000000000003</v>
      </c>
      <c r="C2380" s="52">
        <v>4.8099999999999996</v>
      </c>
      <c r="D2380" s="52">
        <v>3.24</v>
      </c>
      <c r="E2380" s="52">
        <v>111.47</v>
      </c>
      <c r="F2380" s="52">
        <v>112.89</v>
      </c>
      <c r="G2380" s="52">
        <v>54.42</v>
      </c>
    </row>
    <row r="2381" spans="1:7">
      <c r="A2381" s="52">
        <v>193601</v>
      </c>
      <c r="B2381" s="52">
        <v>5.12</v>
      </c>
      <c r="C2381" s="52">
        <v>5.28</v>
      </c>
      <c r="D2381" s="52">
        <v>3.32</v>
      </c>
      <c r="E2381" s="52">
        <v>114.31</v>
      </c>
      <c r="F2381" s="52">
        <v>118.83</v>
      </c>
      <c r="G2381" s="52">
        <v>59.07</v>
      </c>
    </row>
    <row r="2382" spans="1:7">
      <c r="A2382" s="52">
        <v>193602</v>
      </c>
      <c r="B2382" s="52">
        <v>5.65</v>
      </c>
      <c r="C2382" s="52">
        <v>5.68</v>
      </c>
      <c r="D2382" s="52">
        <v>4.08</v>
      </c>
      <c r="E2382" s="52">
        <v>117.84</v>
      </c>
      <c r="F2382" s="52">
        <v>129.91999999999999</v>
      </c>
      <c r="G2382" s="52">
        <v>66.25</v>
      </c>
    </row>
    <row r="2383" spans="1:7">
      <c r="A2383" s="52">
        <v>193603</v>
      </c>
      <c r="B2383" s="52">
        <v>5.74</v>
      </c>
      <c r="C2383" s="52">
        <v>6.04</v>
      </c>
      <c r="D2383" s="52">
        <v>4.3899999999999997</v>
      </c>
      <c r="E2383" s="52">
        <v>119.68</v>
      </c>
      <c r="F2383" s="52">
        <v>133.16999999999999</v>
      </c>
      <c r="G2383" s="52">
        <v>70.959999999999994</v>
      </c>
    </row>
    <row r="2384" spans="1:7">
      <c r="A2384" s="52">
        <v>193604</v>
      </c>
      <c r="B2384" s="52">
        <v>5.85</v>
      </c>
      <c r="C2384" s="52">
        <v>6.17</v>
      </c>
      <c r="D2384" s="52">
        <v>4.43</v>
      </c>
      <c r="E2384" s="52">
        <v>122.47</v>
      </c>
      <c r="F2384" s="52">
        <v>132.68</v>
      </c>
      <c r="G2384" s="52">
        <v>70.180000000000007</v>
      </c>
    </row>
    <row r="2385" spans="1:7">
      <c r="A2385" s="52">
        <v>193605</v>
      </c>
      <c r="B2385" s="52">
        <v>5</v>
      </c>
      <c r="C2385" s="52">
        <v>5.3</v>
      </c>
      <c r="D2385" s="52">
        <v>3.74</v>
      </c>
      <c r="E2385" s="52">
        <v>113.51</v>
      </c>
      <c r="F2385" s="52">
        <v>121.45</v>
      </c>
      <c r="G2385" s="52">
        <v>62.98</v>
      </c>
    </row>
    <row r="2386" spans="1:7">
      <c r="A2386" s="52">
        <v>193606</v>
      </c>
      <c r="B2386" s="52">
        <v>5.23</v>
      </c>
      <c r="C2386" s="52">
        <v>5.59</v>
      </c>
      <c r="D2386" s="52">
        <v>4.0599999999999996</v>
      </c>
      <c r="E2386" s="52">
        <v>118.56</v>
      </c>
      <c r="F2386" s="52">
        <v>127.14</v>
      </c>
      <c r="G2386" s="52">
        <v>67.11</v>
      </c>
    </row>
    <row r="2387" spans="1:7">
      <c r="A2387" s="52">
        <v>193607</v>
      </c>
      <c r="B2387" s="52">
        <v>6.67</v>
      </c>
      <c r="C2387" s="52">
        <v>5.45</v>
      </c>
      <c r="D2387" s="52">
        <v>3.52</v>
      </c>
      <c r="E2387" s="52">
        <v>142.68</v>
      </c>
      <c r="F2387" s="52">
        <v>105.11</v>
      </c>
      <c r="G2387" s="52">
        <v>80.180000000000007</v>
      </c>
    </row>
    <row r="2388" spans="1:7">
      <c r="A2388" s="52">
        <v>193608</v>
      </c>
      <c r="B2388" s="52">
        <v>7.37</v>
      </c>
      <c r="C2388" s="52">
        <v>5.86</v>
      </c>
      <c r="D2388" s="52">
        <v>3.9</v>
      </c>
      <c r="E2388" s="52">
        <v>150.82</v>
      </c>
      <c r="F2388" s="52">
        <v>111.51</v>
      </c>
      <c r="G2388" s="52">
        <v>89.78</v>
      </c>
    </row>
    <row r="2389" spans="1:7">
      <c r="A2389" s="52">
        <v>193609</v>
      </c>
      <c r="B2389" s="52">
        <v>7.41</v>
      </c>
      <c r="C2389" s="52">
        <v>5.97</v>
      </c>
      <c r="D2389" s="52">
        <v>4.08</v>
      </c>
      <c r="E2389" s="52">
        <v>150.38</v>
      </c>
      <c r="F2389" s="52">
        <v>112.02</v>
      </c>
      <c r="G2389" s="52">
        <v>93.45</v>
      </c>
    </row>
    <row r="2390" spans="1:7">
      <c r="A2390" s="52">
        <v>193610</v>
      </c>
      <c r="B2390" s="52">
        <v>7.54</v>
      </c>
      <c r="C2390" s="52">
        <v>6.24</v>
      </c>
      <c r="D2390" s="52">
        <v>4.26</v>
      </c>
      <c r="E2390" s="52">
        <v>151.51</v>
      </c>
      <c r="F2390" s="52">
        <v>112.52</v>
      </c>
      <c r="G2390" s="52">
        <v>93.79</v>
      </c>
    </row>
    <row r="2391" spans="1:7">
      <c r="A2391" s="52">
        <v>193611</v>
      </c>
      <c r="B2391" s="52">
        <v>7.82</v>
      </c>
      <c r="C2391" s="52">
        <v>6.63</v>
      </c>
      <c r="D2391" s="52">
        <v>4.53</v>
      </c>
      <c r="E2391" s="52">
        <v>160.96</v>
      </c>
      <c r="F2391" s="52">
        <v>122.23</v>
      </c>
      <c r="G2391" s="52">
        <v>101.88</v>
      </c>
    </row>
    <row r="2392" spans="1:7">
      <c r="A2392" s="52">
        <v>193612</v>
      </c>
      <c r="B2392" s="52">
        <v>8.6300000000000008</v>
      </c>
      <c r="C2392" s="52">
        <v>7.19</v>
      </c>
      <c r="D2392" s="52">
        <v>5.0999999999999996</v>
      </c>
      <c r="E2392" s="52">
        <v>164.52</v>
      </c>
      <c r="F2392" s="52">
        <v>125.42</v>
      </c>
      <c r="G2392" s="52">
        <v>100.64</v>
      </c>
    </row>
    <row r="2393" spans="1:7">
      <c r="A2393" s="52">
        <v>193701</v>
      </c>
      <c r="B2393" s="52">
        <v>8.6999999999999993</v>
      </c>
      <c r="C2393" s="52">
        <v>7.36</v>
      </c>
      <c r="D2393" s="52">
        <v>5.43</v>
      </c>
      <c r="E2393" s="52">
        <v>160.68</v>
      </c>
      <c r="F2393" s="52">
        <v>128.25</v>
      </c>
      <c r="G2393" s="52">
        <v>101.53</v>
      </c>
    </row>
    <row r="2394" spans="1:7">
      <c r="A2394" s="52">
        <v>193702</v>
      </c>
      <c r="B2394" s="52">
        <v>9.32</v>
      </c>
      <c r="C2394" s="52">
        <v>7.89</v>
      </c>
      <c r="D2394" s="52">
        <v>5.95</v>
      </c>
      <c r="E2394" s="52">
        <v>166.25</v>
      </c>
      <c r="F2394" s="52">
        <v>129.80000000000001</v>
      </c>
      <c r="G2394" s="52">
        <v>107.85</v>
      </c>
    </row>
    <row r="2395" spans="1:7">
      <c r="A2395" s="52">
        <v>193703</v>
      </c>
      <c r="B2395" s="52">
        <v>9.61</v>
      </c>
      <c r="C2395" s="52">
        <v>8.01</v>
      </c>
      <c r="D2395" s="52">
        <v>6.22</v>
      </c>
      <c r="E2395" s="52">
        <v>165.43</v>
      </c>
      <c r="F2395" s="52">
        <v>130.43</v>
      </c>
      <c r="G2395" s="52">
        <v>115.11</v>
      </c>
    </row>
    <row r="2396" spans="1:7">
      <c r="A2396" s="52">
        <v>193704</v>
      </c>
      <c r="B2396" s="52">
        <v>9.2799999999999994</v>
      </c>
      <c r="C2396" s="52">
        <v>8.0299999999999994</v>
      </c>
      <c r="D2396" s="52">
        <v>6.19</v>
      </c>
      <c r="E2396" s="52">
        <v>162.09</v>
      </c>
      <c r="F2396" s="52">
        <v>129.47999999999999</v>
      </c>
      <c r="G2396" s="52">
        <v>122.06</v>
      </c>
    </row>
    <row r="2397" spans="1:7">
      <c r="A2397" s="52">
        <v>193705</v>
      </c>
      <c r="B2397" s="52">
        <v>8.33</v>
      </c>
      <c r="C2397" s="52">
        <v>7.1</v>
      </c>
      <c r="D2397" s="52">
        <v>5.36</v>
      </c>
      <c r="E2397" s="52">
        <v>150.75</v>
      </c>
      <c r="F2397" s="52">
        <v>121.44</v>
      </c>
      <c r="G2397" s="52">
        <v>108.87</v>
      </c>
    </row>
    <row r="2398" spans="1:7">
      <c r="A2398" s="52">
        <v>193706</v>
      </c>
      <c r="B2398" s="52">
        <v>8.2899999999999991</v>
      </c>
      <c r="C2398" s="52">
        <v>7.01</v>
      </c>
      <c r="D2398" s="52">
        <v>5.13</v>
      </c>
      <c r="E2398" s="52">
        <v>150.08000000000001</v>
      </c>
      <c r="F2398" s="52">
        <v>120.13</v>
      </c>
      <c r="G2398" s="52">
        <v>105.35</v>
      </c>
    </row>
    <row r="2399" spans="1:7">
      <c r="A2399" s="52">
        <v>193707</v>
      </c>
      <c r="B2399" s="52">
        <v>8.1</v>
      </c>
      <c r="C2399" s="52">
        <v>6.11</v>
      </c>
      <c r="D2399" s="52">
        <v>4.12</v>
      </c>
      <c r="E2399" s="52">
        <v>133.65</v>
      </c>
      <c r="F2399" s="52">
        <v>114.47</v>
      </c>
      <c r="G2399" s="52">
        <v>98.35</v>
      </c>
    </row>
    <row r="2400" spans="1:7">
      <c r="A2400" s="52">
        <v>193708</v>
      </c>
      <c r="B2400" s="52">
        <v>8.9700000000000006</v>
      </c>
      <c r="C2400" s="52">
        <v>6.65</v>
      </c>
      <c r="D2400" s="52">
        <v>4.5599999999999996</v>
      </c>
      <c r="E2400" s="52">
        <v>145.72</v>
      </c>
      <c r="F2400" s="52">
        <v>123.43</v>
      </c>
      <c r="G2400" s="52">
        <v>108.9</v>
      </c>
    </row>
    <row r="2401" spans="1:7">
      <c r="A2401" s="52">
        <v>193709</v>
      </c>
      <c r="B2401" s="52">
        <v>8.5399999999999991</v>
      </c>
      <c r="C2401" s="52">
        <v>6.3</v>
      </c>
      <c r="D2401" s="52">
        <v>4.3</v>
      </c>
      <c r="E2401" s="52">
        <v>138.72</v>
      </c>
      <c r="F2401" s="52">
        <v>117.34</v>
      </c>
      <c r="G2401" s="52">
        <v>100.07</v>
      </c>
    </row>
    <row r="2402" spans="1:7">
      <c r="A2402" s="52">
        <v>193710</v>
      </c>
      <c r="B2402" s="52">
        <v>6.69</v>
      </c>
      <c r="C2402" s="52">
        <v>4.95</v>
      </c>
      <c r="D2402" s="52">
        <v>3.3</v>
      </c>
      <c r="E2402" s="52">
        <v>121.03</v>
      </c>
      <c r="F2402" s="52">
        <v>102.06</v>
      </c>
      <c r="G2402" s="52">
        <v>80.62</v>
      </c>
    </row>
    <row r="2403" spans="1:7">
      <c r="A2403" s="52">
        <v>193711</v>
      </c>
      <c r="B2403" s="52">
        <v>5.95</v>
      </c>
      <c r="C2403" s="52">
        <v>4.42</v>
      </c>
      <c r="D2403" s="52">
        <v>2.97</v>
      </c>
      <c r="E2403" s="52">
        <v>108.49</v>
      </c>
      <c r="F2403" s="52">
        <v>94.19</v>
      </c>
      <c r="G2403" s="52">
        <v>68.89</v>
      </c>
    </row>
    <row r="2404" spans="1:7">
      <c r="A2404" s="52">
        <v>193712</v>
      </c>
      <c r="B2404" s="52">
        <v>5.22</v>
      </c>
      <c r="C2404" s="52">
        <v>3.85</v>
      </c>
      <c r="D2404" s="52">
        <v>2.61</v>
      </c>
      <c r="E2404" s="52">
        <v>97.39</v>
      </c>
      <c r="F2404" s="52">
        <v>85.94</v>
      </c>
      <c r="G2404" s="52">
        <v>62.45</v>
      </c>
    </row>
    <row r="2405" spans="1:7">
      <c r="A2405" s="52">
        <v>193801</v>
      </c>
      <c r="B2405" s="52">
        <v>4.3899999999999997</v>
      </c>
      <c r="C2405" s="52">
        <v>3.37</v>
      </c>
      <c r="D2405" s="52">
        <v>2.2599999999999998</v>
      </c>
      <c r="E2405" s="52">
        <v>92.73</v>
      </c>
      <c r="F2405" s="52">
        <v>82.42</v>
      </c>
      <c r="G2405" s="52">
        <v>57.97</v>
      </c>
    </row>
    <row r="2406" spans="1:7">
      <c r="A2406" s="52">
        <v>193802</v>
      </c>
      <c r="B2406" s="52">
        <v>4.5999999999999996</v>
      </c>
      <c r="C2406" s="52">
        <v>3.58</v>
      </c>
      <c r="D2406" s="52">
        <v>2.34</v>
      </c>
      <c r="E2406" s="52">
        <v>93.79</v>
      </c>
      <c r="F2406" s="52">
        <v>82.04</v>
      </c>
      <c r="G2406" s="52">
        <v>57.47</v>
      </c>
    </row>
    <row r="2407" spans="1:7">
      <c r="A2407" s="52">
        <v>193803</v>
      </c>
      <c r="B2407" s="52">
        <v>4.97</v>
      </c>
      <c r="C2407" s="52">
        <v>3.77</v>
      </c>
      <c r="D2407" s="52">
        <v>2.4500000000000002</v>
      </c>
      <c r="E2407" s="52">
        <v>99.41</v>
      </c>
      <c r="F2407" s="52">
        <v>86.14</v>
      </c>
      <c r="G2407" s="52">
        <v>60.65</v>
      </c>
    </row>
    <row r="2408" spans="1:7">
      <c r="A2408" s="52">
        <v>193804</v>
      </c>
      <c r="B2408" s="52">
        <v>3.47</v>
      </c>
      <c r="C2408" s="52">
        <v>2.66</v>
      </c>
      <c r="D2408" s="52">
        <v>1.71</v>
      </c>
      <c r="E2408" s="52">
        <v>75.599999999999994</v>
      </c>
      <c r="F2408" s="52">
        <v>66.25</v>
      </c>
      <c r="G2408" s="52">
        <v>42.13</v>
      </c>
    </row>
    <row r="2409" spans="1:7">
      <c r="A2409" s="52">
        <v>193805</v>
      </c>
      <c r="B2409" s="52">
        <v>4.2300000000000004</v>
      </c>
      <c r="C2409" s="52">
        <v>3.21</v>
      </c>
      <c r="D2409" s="52">
        <v>2.0499999999999998</v>
      </c>
      <c r="E2409" s="52">
        <v>85.88</v>
      </c>
      <c r="F2409" s="52">
        <v>75.739999999999995</v>
      </c>
      <c r="G2409" s="52">
        <v>48.73</v>
      </c>
    </row>
    <row r="2410" spans="1:7">
      <c r="A2410" s="52">
        <v>193806</v>
      </c>
      <c r="B2410" s="52">
        <v>3.92</v>
      </c>
      <c r="C2410" s="52">
        <v>2.96</v>
      </c>
      <c r="D2410" s="52">
        <v>1.93</v>
      </c>
      <c r="E2410" s="52">
        <v>82.55</v>
      </c>
      <c r="F2410" s="52">
        <v>72.5</v>
      </c>
      <c r="G2410" s="52">
        <v>45.63</v>
      </c>
    </row>
    <row r="2411" spans="1:7">
      <c r="A2411" s="52">
        <v>193807</v>
      </c>
      <c r="B2411" s="52">
        <v>5.24</v>
      </c>
      <c r="C2411" s="52">
        <v>3.97</v>
      </c>
      <c r="D2411" s="52">
        <v>2.5</v>
      </c>
      <c r="E2411" s="52">
        <v>127.6</v>
      </c>
      <c r="F2411" s="52">
        <v>62.63</v>
      </c>
      <c r="G2411" s="52">
        <v>39.950000000000003</v>
      </c>
    </row>
    <row r="2412" spans="1:7">
      <c r="A2412" s="52">
        <v>193808</v>
      </c>
      <c r="B2412" s="52">
        <v>6.03</v>
      </c>
      <c r="C2412" s="52">
        <v>4.53</v>
      </c>
      <c r="D2412" s="52">
        <v>2.9</v>
      </c>
      <c r="E2412" s="52">
        <v>136.09</v>
      </c>
      <c r="F2412" s="52">
        <v>67.53</v>
      </c>
      <c r="G2412" s="52">
        <v>43.61</v>
      </c>
    </row>
    <row r="2413" spans="1:7">
      <c r="A2413" s="52">
        <v>193809</v>
      </c>
      <c r="B2413" s="52">
        <v>5.74</v>
      </c>
      <c r="C2413" s="52">
        <v>4.29</v>
      </c>
      <c r="D2413" s="52">
        <v>2.63</v>
      </c>
      <c r="E2413" s="52">
        <v>135.15</v>
      </c>
      <c r="F2413" s="52">
        <v>63.11</v>
      </c>
      <c r="G2413" s="52">
        <v>41.3</v>
      </c>
    </row>
    <row r="2414" spans="1:7">
      <c r="A2414" s="52">
        <v>193810</v>
      </c>
      <c r="B2414" s="52">
        <v>5.7</v>
      </c>
      <c r="C2414" s="52">
        <v>4.18</v>
      </c>
      <c r="D2414" s="52">
        <v>2.5499999999999998</v>
      </c>
      <c r="E2414" s="52">
        <v>136.25</v>
      </c>
      <c r="F2414" s="52">
        <v>63.35</v>
      </c>
      <c r="G2414" s="52">
        <v>40.83</v>
      </c>
    </row>
    <row r="2415" spans="1:7">
      <c r="A2415" s="52">
        <v>193811</v>
      </c>
      <c r="B2415" s="52">
        <v>6.49</v>
      </c>
      <c r="C2415" s="52">
        <v>4.79</v>
      </c>
      <c r="D2415" s="52">
        <v>2.98</v>
      </c>
      <c r="E2415" s="52">
        <v>145.5</v>
      </c>
      <c r="F2415" s="52">
        <v>67.84</v>
      </c>
      <c r="G2415" s="52">
        <v>46.6</v>
      </c>
    </row>
    <row r="2416" spans="1:7">
      <c r="A2416" s="52">
        <v>193812</v>
      </c>
      <c r="B2416" s="52">
        <v>6.14</v>
      </c>
      <c r="C2416" s="52">
        <v>4.6399999999999997</v>
      </c>
      <c r="D2416" s="52">
        <v>2.85</v>
      </c>
      <c r="E2416" s="52">
        <v>143.15</v>
      </c>
      <c r="F2416" s="52">
        <v>66.36</v>
      </c>
      <c r="G2416" s="52">
        <v>45.1</v>
      </c>
    </row>
    <row r="2417" spans="1:7">
      <c r="A2417" s="52">
        <v>193901</v>
      </c>
      <c r="B2417" s="52">
        <v>6.46</v>
      </c>
      <c r="C2417" s="52">
        <v>4.79</v>
      </c>
      <c r="D2417" s="52">
        <v>2.89</v>
      </c>
      <c r="E2417" s="52">
        <v>147.09</v>
      </c>
      <c r="F2417" s="52">
        <v>69.06</v>
      </c>
      <c r="G2417" s="52">
        <v>48.95</v>
      </c>
    </row>
    <row r="2418" spans="1:7">
      <c r="A2418" s="52">
        <v>193902</v>
      </c>
      <c r="B2418" s="52">
        <v>5.93</v>
      </c>
      <c r="C2418" s="52">
        <v>4.3499999999999996</v>
      </c>
      <c r="D2418" s="52">
        <v>2.6</v>
      </c>
      <c r="E2418" s="52">
        <v>139.19999999999999</v>
      </c>
      <c r="F2418" s="52">
        <v>64.739999999999995</v>
      </c>
      <c r="G2418" s="52">
        <v>43.51</v>
      </c>
    </row>
    <row r="2419" spans="1:7">
      <c r="A2419" s="52">
        <v>193903</v>
      </c>
      <c r="B2419" s="52">
        <v>6.15</v>
      </c>
      <c r="C2419" s="52">
        <v>4.57</v>
      </c>
      <c r="D2419" s="52">
        <v>2.76</v>
      </c>
      <c r="E2419" s="52">
        <v>143.29</v>
      </c>
      <c r="F2419" s="52">
        <v>66.47</v>
      </c>
      <c r="G2419" s="52">
        <v>46.47</v>
      </c>
    </row>
    <row r="2420" spans="1:7">
      <c r="A2420" s="52">
        <v>193904</v>
      </c>
      <c r="B2420" s="52">
        <v>5.03</v>
      </c>
      <c r="C2420" s="52">
        <v>3.71</v>
      </c>
      <c r="D2420" s="52">
        <v>2.13</v>
      </c>
      <c r="E2420" s="52">
        <v>128.44999999999999</v>
      </c>
      <c r="F2420" s="52">
        <v>57.21</v>
      </c>
      <c r="G2420" s="52">
        <v>36.46</v>
      </c>
    </row>
    <row r="2421" spans="1:7">
      <c r="A2421" s="52">
        <v>193905</v>
      </c>
      <c r="B2421" s="52">
        <v>4.9800000000000004</v>
      </c>
      <c r="C2421" s="52">
        <v>3.73</v>
      </c>
      <c r="D2421" s="52">
        <v>2.17</v>
      </c>
      <c r="E2421" s="52">
        <v>128.1</v>
      </c>
      <c r="F2421" s="52">
        <v>57.12</v>
      </c>
      <c r="G2421" s="52">
        <v>35.28</v>
      </c>
    </row>
    <row r="2422" spans="1:7">
      <c r="A2422" s="52">
        <v>193906</v>
      </c>
      <c r="B2422" s="52">
        <v>5.54</v>
      </c>
      <c r="C2422" s="52">
        <v>4.0599999999999996</v>
      </c>
      <c r="D2422" s="52">
        <v>2.38</v>
      </c>
      <c r="E2422" s="52">
        <v>136.38</v>
      </c>
      <c r="F2422" s="52">
        <v>59.95</v>
      </c>
      <c r="G2422" s="52">
        <v>38.51</v>
      </c>
    </row>
    <row r="2423" spans="1:7">
      <c r="A2423" s="52">
        <v>193907</v>
      </c>
      <c r="B2423" s="52">
        <v>4.84</v>
      </c>
      <c r="C2423" s="52">
        <v>3.75</v>
      </c>
      <c r="D2423" s="52">
        <v>2.2000000000000002</v>
      </c>
      <c r="E2423" s="52">
        <v>102.31</v>
      </c>
      <c r="F2423" s="52">
        <v>85.89</v>
      </c>
      <c r="G2423" s="52">
        <v>33.32</v>
      </c>
    </row>
    <row r="2424" spans="1:7">
      <c r="A2424" s="52">
        <v>193908</v>
      </c>
      <c r="B2424" s="52">
        <v>5.62</v>
      </c>
      <c r="C2424" s="52">
        <v>4.3600000000000003</v>
      </c>
      <c r="D2424" s="52">
        <v>2.4900000000000002</v>
      </c>
      <c r="E2424" s="52">
        <v>113.74</v>
      </c>
      <c r="F2424" s="52">
        <v>93.02</v>
      </c>
      <c r="G2424" s="52">
        <v>37.799999999999997</v>
      </c>
    </row>
    <row r="2425" spans="1:7">
      <c r="A2425" s="52">
        <v>193909</v>
      </c>
      <c r="B2425" s="52">
        <v>4.91</v>
      </c>
      <c r="C2425" s="52">
        <v>3.83</v>
      </c>
      <c r="D2425" s="52">
        <v>2.2000000000000002</v>
      </c>
      <c r="E2425" s="52">
        <v>105.96</v>
      </c>
      <c r="F2425" s="52">
        <v>87.15</v>
      </c>
      <c r="G2425" s="52">
        <v>33.6</v>
      </c>
    </row>
    <row r="2426" spans="1:7">
      <c r="A2426" s="52">
        <v>193910</v>
      </c>
      <c r="B2426" s="52">
        <v>6.74</v>
      </c>
      <c r="C2426" s="52">
        <v>5.31</v>
      </c>
      <c r="D2426" s="52">
        <v>3.43</v>
      </c>
      <c r="E2426" s="52">
        <v>119.95</v>
      </c>
      <c r="F2426" s="52">
        <v>101.35</v>
      </c>
      <c r="G2426" s="52">
        <v>47.2</v>
      </c>
    </row>
    <row r="2427" spans="1:7">
      <c r="A2427" s="52">
        <v>193911</v>
      </c>
      <c r="B2427" s="52">
        <v>6.76</v>
      </c>
      <c r="C2427" s="52">
        <v>5.27</v>
      </c>
      <c r="D2427" s="52">
        <v>3.27</v>
      </c>
      <c r="E2427" s="52">
        <v>119.84</v>
      </c>
      <c r="F2427" s="52">
        <v>100.43</v>
      </c>
      <c r="G2427" s="52">
        <v>45.09</v>
      </c>
    </row>
    <row r="2428" spans="1:7">
      <c r="A2428" s="52">
        <v>193912</v>
      </c>
      <c r="B2428" s="52">
        <v>6.22</v>
      </c>
      <c r="C2428" s="52">
        <v>4.75</v>
      </c>
      <c r="D2428" s="52">
        <v>2.81</v>
      </c>
      <c r="E2428" s="52">
        <v>115.31</v>
      </c>
      <c r="F2428" s="52">
        <v>96.21</v>
      </c>
      <c r="G2428" s="52">
        <v>40.26</v>
      </c>
    </row>
    <row r="2429" spans="1:7">
      <c r="A2429" s="52">
        <v>194001</v>
      </c>
      <c r="B2429" s="52">
        <v>6.51</v>
      </c>
      <c r="C2429" s="52">
        <v>4.8499999999999996</v>
      </c>
      <c r="D2429" s="52">
        <v>2.82</v>
      </c>
      <c r="E2429" s="52">
        <v>118.79</v>
      </c>
      <c r="F2429" s="52">
        <v>97.66</v>
      </c>
      <c r="G2429" s="52">
        <v>40.57</v>
      </c>
    </row>
    <row r="2430" spans="1:7">
      <c r="A2430" s="52">
        <v>194002</v>
      </c>
      <c r="B2430" s="52">
        <v>6.23</v>
      </c>
      <c r="C2430" s="52">
        <v>4.7300000000000004</v>
      </c>
      <c r="D2430" s="52">
        <v>2.74</v>
      </c>
      <c r="E2430" s="52">
        <v>116.1</v>
      </c>
      <c r="F2430" s="52">
        <v>95.09</v>
      </c>
      <c r="G2430" s="52">
        <v>38.380000000000003</v>
      </c>
    </row>
    <row r="2431" spans="1:7">
      <c r="A2431" s="52">
        <v>194003</v>
      </c>
      <c r="B2431" s="52">
        <v>6.47</v>
      </c>
      <c r="C2431" s="52">
        <v>4.92</v>
      </c>
      <c r="D2431" s="52">
        <v>2.82</v>
      </c>
      <c r="E2431" s="52">
        <v>116.89</v>
      </c>
      <c r="F2431" s="52">
        <v>95.96</v>
      </c>
      <c r="G2431" s="52">
        <v>38.81</v>
      </c>
    </row>
    <row r="2432" spans="1:7">
      <c r="A2432" s="52">
        <v>194004</v>
      </c>
      <c r="B2432" s="52">
        <v>6.74</v>
      </c>
      <c r="C2432" s="52">
        <v>5.05</v>
      </c>
      <c r="D2432" s="52">
        <v>2.88</v>
      </c>
      <c r="E2432" s="52">
        <v>119.24</v>
      </c>
      <c r="F2432" s="52">
        <v>96.85</v>
      </c>
      <c r="G2432" s="52">
        <v>39.65</v>
      </c>
    </row>
    <row r="2433" spans="1:7">
      <c r="A2433" s="52">
        <v>194005</v>
      </c>
      <c r="B2433" s="52">
        <v>7.05</v>
      </c>
      <c r="C2433" s="52">
        <v>5.24</v>
      </c>
      <c r="D2433" s="52">
        <v>2.99</v>
      </c>
      <c r="E2433" s="52">
        <v>118.88</v>
      </c>
      <c r="F2433" s="52">
        <v>96.82</v>
      </c>
      <c r="G2433" s="52">
        <v>39.65</v>
      </c>
    </row>
    <row r="2434" spans="1:7">
      <c r="A2434" s="52">
        <v>194006</v>
      </c>
      <c r="B2434" s="52">
        <v>5.08</v>
      </c>
      <c r="C2434" s="52">
        <v>3.78</v>
      </c>
      <c r="D2434" s="52">
        <v>2.02</v>
      </c>
      <c r="E2434" s="52">
        <v>91.89</v>
      </c>
      <c r="F2434" s="52">
        <v>76.150000000000006</v>
      </c>
      <c r="G2434" s="52">
        <v>29.54</v>
      </c>
    </row>
    <row r="2435" spans="1:7">
      <c r="A2435" s="52">
        <v>194007</v>
      </c>
      <c r="B2435" s="52">
        <v>4.53</v>
      </c>
      <c r="C2435" s="52">
        <v>3.93</v>
      </c>
      <c r="D2435" s="52">
        <v>2.2599999999999998</v>
      </c>
      <c r="E2435" s="52">
        <v>112.42</v>
      </c>
      <c r="F2435" s="52">
        <v>60.68</v>
      </c>
      <c r="G2435" s="52">
        <v>37.93</v>
      </c>
    </row>
    <row r="2436" spans="1:7">
      <c r="A2436" s="52">
        <v>194008</v>
      </c>
      <c r="B2436" s="52">
        <v>4.7300000000000004</v>
      </c>
      <c r="C2436" s="52">
        <v>4.09</v>
      </c>
      <c r="D2436" s="52">
        <v>2.36</v>
      </c>
      <c r="E2436" s="52">
        <v>116.1</v>
      </c>
      <c r="F2436" s="52">
        <v>62.41</v>
      </c>
      <c r="G2436" s="52">
        <v>38.99</v>
      </c>
    </row>
    <row r="2437" spans="1:7">
      <c r="A2437" s="52">
        <v>194009</v>
      </c>
      <c r="B2437" s="52">
        <v>4.8099999999999996</v>
      </c>
      <c r="C2437" s="52">
        <v>4.21</v>
      </c>
      <c r="D2437" s="52">
        <v>2.4</v>
      </c>
      <c r="E2437" s="52">
        <v>117.93</v>
      </c>
      <c r="F2437" s="52">
        <v>63.05</v>
      </c>
      <c r="G2437" s="52">
        <v>40.03</v>
      </c>
    </row>
    <row r="2438" spans="1:7">
      <c r="A2438" s="52">
        <v>194010</v>
      </c>
      <c r="B2438" s="52">
        <v>5.03</v>
      </c>
      <c r="C2438" s="52">
        <v>4.38</v>
      </c>
      <c r="D2438" s="52">
        <v>2.5299999999999998</v>
      </c>
      <c r="E2438" s="52">
        <v>120.95</v>
      </c>
      <c r="F2438" s="52">
        <v>63.55</v>
      </c>
      <c r="G2438" s="52">
        <v>40.42</v>
      </c>
    </row>
    <row r="2439" spans="1:7">
      <c r="A2439" s="52">
        <v>194011</v>
      </c>
      <c r="B2439" s="52">
        <v>5.24</v>
      </c>
      <c r="C2439" s="52">
        <v>4.6100000000000003</v>
      </c>
      <c r="D2439" s="52">
        <v>2.68</v>
      </c>
      <c r="E2439" s="52">
        <v>121.88</v>
      </c>
      <c r="F2439" s="52">
        <v>67.42</v>
      </c>
      <c r="G2439" s="52">
        <v>43.62</v>
      </c>
    </row>
    <row r="2440" spans="1:7">
      <c r="A2440" s="52">
        <v>194012</v>
      </c>
      <c r="B2440" s="52">
        <v>5.26</v>
      </c>
      <c r="C2440" s="52">
        <v>4.6100000000000003</v>
      </c>
      <c r="D2440" s="52">
        <v>2.69</v>
      </c>
      <c r="E2440" s="52">
        <v>118.36</v>
      </c>
      <c r="F2440" s="52">
        <v>65.760000000000005</v>
      </c>
      <c r="G2440" s="52">
        <v>42.78</v>
      </c>
    </row>
    <row r="2441" spans="1:7">
      <c r="A2441" s="52">
        <v>194101</v>
      </c>
      <c r="B2441" s="52">
        <v>5.13</v>
      </c>
      <c r="C2441" s="52">
        <v>4.4800000000000004</v>
      </c>
      <c r="D2441" s="52">
        <v>2.61</v>
      </c>
      <c r="E2441" s="52">
        <v>118.17</v>
      </c>
      <c r="F2441" s="52">
        <v>65.98</v>
      </c>
      <c r="G2441" s="52">
        <v>42.57</v>
      </c>
    </row>
    <row r="2442" spans="1:7">
      <c r="A2442" s="52">
        <v>194102</v>
      </c>
      <c r="B2442" s="52">
        <v>4.88</v>
      </c>
      <c r="C2442" s="52">
        <v>4.34</v>
      </c>
      <c r="D2442" s="52">
        <v>2.6</v>
      </c>
      <c r="E2442" s="52">
        <v>112.09</v>
      </c>
      <c r="F2442" s="52">
        <v>63.33</v>
      </c>
      <c r="G2442" s="52">
        <v>41.81</v>
      </c>
    </row>
    <row r="2443" spans="1:7">
      <c r="A2443" s="52">
        <v>194103</v>
      </c>
      <c r="B2443" s="52">
        <v>4.6900000000000004</v>
      </c>
      <c r="C2443" s="52">
        <v>4.25</v>
      </c>
      <c r="D2443" s="52">
        <v>2.5099999999999998</v>
      </c>
      <c r="E2443" s="52">
        <v>109.68</v>
      </c>
      <c r="F2443" s="52">
        <v>61.93</v>
      </c>
      <c r="G2443" s="52">
        <v>41.4</v>
      </c>
    </row>
    <row r="2444" spans="1:7">
      <c r="A2444" s="52">
        <v>194104</v>
      </c>
      <c r="B2444" s="52">
        <v>4.68</v>
      </c>
      <c r="C2444" s="52">
        <v>4.2699999999999996</v>
      </c>
      <c r="D2444" s="52">
        <v>2.6</v>
      </c>
      <c r="E2444" s="52">
        <v>109.56</v>
      </c>
      <c r="F2444" s="52">
        <v>62.39</v>
      </c>
      <c r="G2444" s="52">
        <v>42.63</v>
      </c>
    </row>
    <row r="2445" spans="1:7">
      <c r="A2445" s="52">
        <v>194105</v>
      </c>
      <c r="B2445" s="52">
        <v>4.3099999999999996</v>
      </c>
      <c r="C2445" s="52">
        <v>4.01</v>
      </c>
      <c r="D2445" s="52">
        <v>2.46</v>
      </c>
      <c r="E2445" s="52">
        <v>102.26</v>
      </c>
      <c r="F2445" s="52">
        <v>59.46</v>
      </c>
      <c r="G2445" s="52">
        <v>41.7</v>
      </c>
    </row>
    <row r="2446" spans="1:7">
      <c r="A2446" s="52">
        <v>194106</v>
      </c>
      <c r="B2446" s="52">
        <v>4.3499999999999996</v>
      </c>
      <c r="C2446" s="52">
        <v>4.0199999999999996</v>
      </c>
      <c r="D2446" s="52">
        <v>2.4900000000000002</v>
      </c>
      <c r="E2446" s="52">
        <v>102.51</v>
      </c>
      <c r="F2446" s="52">
        <v>60.34</v>
      </c>
      <c r="G2446" s="52">
        <v>42.55</v>
      </c>
    </row>
    <row r="2447" spans="1:7">
      <c r="A2447" s="52">
        <v>194107</v>
      </c>
      <c r="B2447" s="52">
        <v>5.47</v>
      </c>
      <c r="C2447" s="52">
        <v>3.94</v>
      </c>
      <c r="D2447" s="52">
        <v>2.67</v>
      </c>
      <c r="E2447" s="52">
        <v>106.98</v>
      </c>
      <c r="F2447" s="52">
        <v>57.43</v>
      </c>
      <c r="G2447" s="52">
        <v>55.66</v>
      </c>
    </row>
    <row r="2448" spans="1:7">
      <c r="A2448" s="52">
        <v>194108</v>
      </c>
      <c r="B2448" s="52">
        <v>6.03</v>
      </c>
      <c r="C2448" s="52">
        <v>4.32</v>
      </c>
      <c r="D2448" s="52">
        <v>3.16</v>
      </c>
      <c r="E2448" s="52">
        <v>110.81</v>
      </c>
      <c r="F2448" s="52">
        <v>61.97</v>
      </c>
      <c r="G2448" s="52">
        <v>61.07</v>
      </c>
    </row>
    <row r="2449" spans="1:7">
      <c r="A2449" s="52">
        <v>194109</v>
      </c>
      <c r="B2449" s="52">
        <v>5.92</v>
      </c>
      <c r="C2449" s="52">
        <v>4.22</v>
      </c>
      <c r="D2449" s="52">
        <v>3.14</v>
      </c>
      <c r="E2449" s="52">
        <v>110.85</v>
      </c>
      <c r="F2449" s="52">
        <v>61.03</v>
      </c>
      <c r="G2449" s="52">
        <v>59.05</v>
      </c>
    </row>
    <row r="2450" spans="1:7">
      <c r="A2450" s="52">
        <v>194110</v>
      </c>
      <c r="B2450" s="52">
        <v>5.69</v>
      </c>
      <c r="C2450" s="52">
        <v>4.12</v>
      </c>
      <c r="D2450" s="52">
        <v>3.07</v>
      </c>
      <c r="E2450" s="52">
        <v>110.16</v>
      </c>
      <c r="F2450" s="52">
        <v>59.4</v>
      </c>
      <c r="G2450" s="52">
        <v>57.99</v>
      </c>
    </row>
    <row r="2451" spans="1:7">
      <c r="A2451" s="52">
        <v>194111</v>
      </c>
      <c r="B2451" s="52">
        <v>5.29</v>
      </c>
      <c r="C2451" s="52">
        <v>3.83</v>
      </c>
      <c r="D2451" s="52">
        <v>2.88</v>
      </c>
      <c r="E2451" s="52">
        <v>103.21</v>
      </c>
      <c r="F2451" s="52">
        <v>57.32</v>
      </c>
      <c r="G2451" s="52">
        <v>56.28</v>
      </c>
    </row>
    <row r="2452" spans="1:7">
      <c r="A2452" s="52">
        <v>194112</v>
      </c>
      <c r="B2452" s="52">
        <v>5.17</v>
      </c>
      <c r="C2452" s="52">
        <v>3.65</v>
      </c>
      <c r="D2452" s="52">
        <v>2.76</v>
      </c>
      <c r="E2452" s="52">
        <v>99.83</v>
      </c>
      <c r="F2452" s="52">
        <v>56.06</v>
      </c>
      <c r="G2452" s="52">
        <v>54.37</v>
      </c>
    </row>
    <row r="2453" spans="1:7">
      <c r="A2453" s="52">
        <v>194201</v>
      </c>
      <c r="B2453" s="52">
        <v>4.75</v>
      </c>
      <c r="C2453" s="52">
        <v>3.29</v>
      </c>
      <c r="D2453" s="52">
        <v>2.38</v>
      </c>
      <c r="E2453" s="52">
        <v>94.18</v>
      </c>
      <c r="F2453" s="52">
        <v>53.48</v>
      </c>
      <c r="G2453" s="52">
        <v>48.87</v>
      </c>
    </row>
    <row r="2454" spans="1:7">
      <c r="A2454" s="52">
        <v>194202</v>
      </c>
      <c r="B2454" s="52">
        <v>5.07</v>
      </c>
      <c r="C2454" s="52">
        <v>3.62</v>
      </c>
      <c r="D2454" s="52">
        <v>2.71</v>
      </c>
      <c r="E2454" s="52">
        <v>92.38</v>
      </c>
      <c r="F2454" s="52">
        <v>53.65</v>
      </c>
      <c r="G2454" s="52">
        <v>53.95</v>
      </c>
    </row>
    <row r="2455" spans="1:7">
      <c r="A2455" s="52">
        <v>194203</v>
      </c>
      <c r="B2455" s="52">
        <v>5.05</v>
      </c>
      <c r="C2455" s="52">
        <v>3.57</v>
      </c>
      <c r="D2455" s="52">
        <v>2.65</v>
      </c>
      <c r="E2455" s="52">
        <v>89.74</v>
      </c>
      <c r="F2455" s="52">
        <v>51.79</v>
      </c>
      <c r="G2455" s="52">
        <v>52.27</v>
      </c>
    </row>
    <row r="2456" spans="1:7">
      <c r="A2456" s="52">
        <v>194204</v>
      </c>
      <c r="B2456" s="52">
        <v>4.7699999999999996</v>
      </c>
      <c r="C2456" s="52">
        <v>3.41</v>
      </c>
      <c r="D2456" s="52">
        <v>2.4900000000000002</v>
      </c>
      <c r="E2456" s="52">
        <v>83.83</v>
      </c>
      <c r="F2456" s="52">
        <v>47.59</v>
      </c>
      <c r="G2456" s="52">
        <v>48.82</v>
      </c>
    </row>
    <row r="2457" spans="1:7">
      <c r="A2457" s="52">
        <v>194205</v>
      </c>
      <c r="B2457" s="52">
        <v>4.47</v>
      </c>
      <c r="C2457" s="52">
        <v>3.26</v>
      </c>
      <c r="D2457" s="52">
        <v>2.39</v>
      </c>
      <c r="E2457" s="52">
        <v>79.819999999999993</v>
      </c>
      <c r="F2457" s="52">
        <v>45.37</v>
      </c>
      <c r="G2457" s="52">
        <v>47.17</v>
      </c>
    </row>
    <row r="2458" spans="1:7">
      <c r="A2458" s="52">
        <v>194206</v>
      </c>
      <c r="B2458" s="52">
        <v>4.4400000000000004</v>
      </c>
      <c r="C2458" s="52">
        <v>3.31</v>
      </c>
      <c r="D2458" s="52">
        <v>2.42</v>
      </c>
      <c r="E2458" s="52">
        <v>85.3</v>
      </c>
      <c r="F2458" s="52">
        <v>47.1</v>
      </c>
      <c r="G2458" s="52">
        <v>47.12</v>
      </c>
    </row>
    <row r="2459" spans="1:7">
      <c r="A2459" s="52">
        <v>194207</v>
      </c>
      <c r="B2459" s="52">
        <v>4.2</v>
      </c>
      <c r="C2459" s="52">
        <v>3.45</v>
      </c>
      <c r="D2459" s="52">
        <v>2.14</v>
      </c>
      <c r="E2459" s="52">
        <v>90.53</v>
      </c>
      <c r="F2459" s="52">
        <v>47.32</v>
      </c>
      <c r="G2459" s="52">
        <v>35.89</v>
      </c>
    </row>
    <row r="2460" spans="1:7">
      <c r="A2460" s="52">
        <v>194208</v>
      </c>
      <c r="B2460" s="52">
        <v>4.41</v>
      </c>
      <c r="C2460" s="52">
        <v>3.57</v>
      </c>
      <c r="D2460" s="52">
        <v>2.2400000000000002</v>
      </c>
      <c r="E2460" s="52">
        <v>92.82</v>
      </c>
      <c r="F2460" s="52">
        <v>49.2</v>
      </c>
      <c r="G2460" s="52">
        <v>38.369999999999997</v>
      </c>
    </row>
    <row r="2461" spans="1:7">
      <c r="A2461" s="52">
        <v>194209</v>
      </c>
      <c r="B2461" s="52">
        <v>4.45</v>
      </c>
      <c r="C2461" s="52">
        <v>3.64</v>
      </c>
      <c r="D2461" s="52">
        <v>2.29</v>
      </c>
      <c r="E2461" s="52">
        <v>93.88</v>
      </c>
      <c r="F2461" s="52">
        <v>49.72</v>
      </c>
      <c r="G2461" s="52">
        <v>39.58</v>
      </c>
    </row>
    <row r="2462" spans="1:7">
      <c r="A2462" s="52">
        <v>194210</v>
      </c>
      <c r="B2462" s="52">
        <v>4.53</v>
      </c>
      <c r="C2462" s="52">
        <v>3.7</v>
      </c>
      <c r="D2462" s="52">
        <v>2.42</v>
      </c>
      <c r="E2462" s="52">
        <v>95.72</v>
      </c>
      <c r="F2462" s="52">
        <v>50.84</v>
      </c>
      <c r="G2462" s="52">
        <v>40.869999999999997</v>
      </c>
    </row>
    <row r="2463" spans="1:7">
      <c r="A2463" s="52">
        <v>194211</v>
      </c>
      <c r="B2463" s="52">
        <v>4.8899999999999997</v>
      </c>
      <c r="C2463" s="52">
        <v>3.98</v>
      </c>
      <c r="D2463" s="52">
        <v>2.76</v>
      </c>
      <c r="E2463" s="52">
        <v>100.64</v>
      </c>
      <c r="F2463" s="52">
        <v>54.76</v>
      </c>
      <c r="G2463" s="52">
        <v>45.61</v>
      </c>
    </row>
    <row r="2464" spans="1:7">
      <c r="A2464" s="52">
        <v>194212</v>
      </c>
      <c r="B2464" s="52">
        <v>4.78</v>
      </c>
      <c r="C2464" s="52">
        <v>3.85</v>
      </c>
      <c r="D2464" s="52">
        <v>2.61</v>
      </c>
      <c r="E2464" s="52">
        <v>100.92</v>
      </c>
      <c r="F2464" s="52">
        <v>54.23</v>
      </c>
      <c r="G2464" s="52">
        <v>42.81</v>
      </c>
    </row>
    <row r="2465" spans="1:7">
      <c r="A2465" s="52">
        <v>194301</v>
      </c>
      <c r="B2465" s="52">
        <v>4.82</v>
      </c>
      <c r="C2465" s="52">
        <v>3.94</v>
      </c>
      <c r="D2465" s="52">
        <v>2.66</v>
      </c>
      <c r="E2465" s="52">
        <v>105.06</v>
      </c>
      <c r="F2465" s="52">
        <v>56.9</v>
      </c>
      <c r="G2465" s="52">
        <v>44.98</v>
      </c>
    </row>
    <row r="2466" spans="1:7">
      <c r="A2466" s="52">
        <v>194302</v>
      </c>
      <c r="B2466" s="52">
        <v>5.37</v>
      </c>
      <c r="C2466" s="52">
        <v>4.4800000000000004</v>
      </c>
      <c r="D2466" s="52">
        <v>3.28</v>
      </c>
      <c r="E2466" s="52">
        <v>110.58</v>
      </c>
      <c r="F2466" s="52">
        <v>61.72</v>
      </c>
      <c r="G2466" s="52">
        <v>49.13</v>
      </c>
    </row>
    <row r="2467" spans="1:7">
      <c r="A2467" s="52">
        <v>194303</v>
      </c>
      <c r="B2467" s="52">
        <v>5.9</v>
      </c>
      <c r="C2467" s="52">
        <v>4.87</v>
      </c>
      <c r="D2467" s="52">
        <v>3.84</v>
      </c>
      <c r="E2467" s="52">
        <v>115.4</v>
      </c>
      <c r="F2467" s="52">
        <v>65.7</v>
      </c>
      <c r="G2467" s="52">
        <v>54.33</v>
      </c>
    </row>
    <row r="2468" spans="1:7">
      <c r="A2468" s="52">
        <v>194304</v>
      </c>
      <c r="B2468" s="52">
        <v>6.51</v>
      </c>
      <c r="C2468" s="52">
        <v>5.4</v>
      </c>
      <c r="D2468" s="52">
        <v>4.4000000000000004</v>
      </c>
      <c r="E2468" s="52">
        <v>120.16</v>
      </c>
      <c r="F2468" s="52">
        <v>70.08</v>
      </c>
      <c r="G2468" s="52">
        <v>60.14</v>
      </c>
    </row>
    <row r="2469" spans="1:7">
      <c r="A2469" s="52">
        <v>194305</v>
      </c>
      <c r="B2469" s="52">
        <v>6.44</v>
      </c>
      <c r="C2469" s="52">
        <v>5.52</v>
      </c>
      <c r="D2469" s="52">
        <v>4.75</v>
      </c>
      <c r="E2469" s="52">
        <v>119.88</v>
      </c>
      <c r="F2469" s="52">
        <v>70.86</v>
      </c>
      <c r="G2469" s="52">
        <v>61.49</v>
      </c>
    </row>
    <row r="2470" spans="1:7">
      <c r="A2470" s="52">
        <v>194306</v>
      </c>
      <c r="B2470" s="52">
        <v>6.95</v>
      </c>
      <c r="C2470" s="52">
        <v>6</v>
      </c>
      <c r="D2470" s="52">
        <v>5.37</v>
      </c>
      <c r="E2470" s="52">
        <v>125.36</v>
      </c>
      <c r="F2470" s="52">
        <v>74.400000000000006</v>
      </c>
      <c r="G2470" s="52">
        <v>65.599999999999994</v>
      </c>
    </row>
    <row r="2471" spans="1:7">
      <c r="A2471" s="52">
        <v>194307</v>
      </c>
      <c r="B2471" s="52">
        <v>6.91</v>
      </c>
      <c r="C2471" s="52">
        <v>6.15</v>
      </c>
      <c r="D2471" s="52">
        <v>4.34</v>
      </c>
      <c r="E2471" s="52">
        <v>146.29</v>
      </c>
      <c r="F2471" s="52">
        <v>65.2</v>
      </c>
      <c r="G2471" s="52">
        <v>61.66</v>
      </c>
    </row>
    <row r="2472" spans="1:7">
      <c r="A2472" s="52">
        <v>194308</v>
      </c>
      <c r="B2472" s="52">
        <v>6.53</v>
      </c>
      <c r="C2472" s="52">
        <v>5.71</v>
      </c>
      <c r="D2472" s="52">
        <v>3.94</v>
      </c>
      <c r="E2472" s="52">
        <v>139.13</v>
      </c>
      <c r="F2472" s="52">
        <v>62.72</v>
      </c>
      <c r="G2472" s="52">
        <v>58.17</v>
      </c>
    </row>
    <row r="2473" spans="1:7">
      <c r="A2473" s="52">
        <v>194309</v>
      </c>
      <c r="B2473" s="52">
        <v>6.51</v>
      </c>
      <c r="C2473" s="52">
        <v>5.69</v>
      </c>
      <c r="D2473" s="52">
        <v>3.96</v>
      </c>
      <c r="E2473" s="52">
        <v>140.72</v>
      </c>
      <c r="F2473" s="52">
        <v>63.14</v>
      </c>
      <c r="G2473" s="52">
        <v>57.95</v>
      </c>
    </row>
    <row r="2474" spans="1:7">
      <c r="A2474" s="52">
        <v>194310</v>
      </c>
      <c r="B2474" s="52">
        <v>6.66</v>
      </c>
      <c r="C2474" s="52">
        <v>5.83</v>
      </c>
      <c r="D2474" s="52">
        <v>4.16</v>
      </c>
      <c r="E2474" s="52">
        <v>143.12</v>
      </c>
      <c r="F2474" s="52">
        <v>64.510000000000005</v>
      </c>
      <c r="G2474" s="52">
        <v>59.21</v>
      </c>
    </row>
    <row r="2475" spans="1:7">
      <c r="A2475" s="52">
        <v>194311</v>
      </c>
      <c r="B2475" s="52">
        <v>6.7</v>
      </c>
      <c r="C2475" s="52">
        <v>5.79</v>
      </c>
      <c r="D2475" s="52">
        <v>4.18</v>
      </c>
      <c r="E2475" s="52">
        <v>140.91</v>
      </c>
      <c r="F2475" s="52">
        <v>63.83</v>
      </c>
      <c r="G2475" s="52">
        <v>59.33</v>
      </c>
    </row>
    <row r="2476" spans="1:7">
      <c r="A2476" s="52">
        <v>194312</v>
      </c>
      <c r="B2476" s="52">
        <v>6.17</v>
      </c>
      <c r="C2476" s="52">
        <v>5.29</v>
      </c>
      <c r="D2476" s="52">
        <v>3.72</v>
      </c>
      <c r="E2476" s="52">
        <v>133.31</v>
      </c>
      <c r="F2476" s="52">
        <v>59</v>
      </c>
      <c r="G2476" s="52">
        <v>52.77</v>
      </c>
    </row>
    <row r="2477" spans="1:7">
      <c r="A2477" s="52">
        <v>194401</v>
      </c>
      <c r="B2477" s="52">
        <v>6.76</v>
      </c>
      <c r="C2477" s="52">
        <v>5.82</v>
      </c>
      <c r="D2477" s="52">
        <v>4.1500000000000004</v>
      </c>
      <c r="E2477" s="52">
        <v>139.9</v>
      </c>
      <c r="F2477" s="52">
        <v>62.59</v>
      </c>
      <c r="G2477" s="52">
        <v>56.27</v>
      </c>
    </row>
    <row r="2478" spans="1:7">
      <c r="A2478" s="52">
        <v>194402</v>
      </c>
      <c r="B2478" s="52">
        <v>7.08</v>
      </c>
      <c r="C2478" s="52">
        <v>6.07</v>
      </c>
      <c r="D2478" s="52">
        <v>4.3899999999999997</v>
      </c>
      <c r="E2478" s="52">
        <v>140.93</v>
      </c>
      <c r="F2478" s="52">
        <v>63.49</v>
      </c>
      <c r="G2478" s="52">
        <v>58.82</v>
      </c>
    </row>
    <row r="2479" spans="1:7">
      <c r="A2479" s="52">
        <v>194403</v>
      </c>
      <c r="B2479" s="52">
        <v>7.13</v>
      </c>
      <c r="C2479" s="52">
        <v>6.11</v>
      </c>
      <c r="D2479" s="52">
        <v>4.41</v>
      </c>
      <c r="E2479" s="52">
        <v>140.41</v>
      </c>
      <c r="F2479" s="52">
        <v>63.59</v>
      </c>
      <c r="G2479" s="52">
        <v>59.95</v>
      </c>
    </row>
    <row r="2480" spans="1:7">
      <c r="A2480" s="52">
        <v>194404</v>
      </c>
      <c r="B2480" s="52">
        <v>7.23</v>
      </c>
      <c r="C2480" s="52">
        <v>6.3</v>
      </c>
      <c r="D2480" s="52">
        <v>4.7300000000000004</v>
      </c>
      <c r="E2480" s="52">
        <v>142.81</v>
      </c>
      <c r="F2480" s="52">
        <v>64.92</v>
      </c>
      <c r="G2480" s="52">
        <v>61.72</v>
      </c>
    </row>
    <row r="2481" spans="1:7">
      <c r="A2481" s="52">
        <v>194405</v>
      </c>
      <c r="B2481" s="52">
        <v>7.08</v>
      </c>
      <c r="C2481" s="52">
        <v>6.1</v>
      </c>
      <c r="D2481" s="52">
        <v>4.55</v>
      </c>
      <c r="E2481" s="52">
        <v>140.66</v>
      </c>
      <c r="F2481" s="52">
        <v>63.6</v>
      </c>
      <c r="G2481" s="52">
        <v>60.71</v>
      </c>
    </row>
    <row r="2482" spans="1:7">
      <c r="A2482" s="52">
        <v>194406</v>
      </c>
      <c r="B2482" s="52">
        <v>7.44</v>
      </c>
      <c r="C2482" s="52">
        <v>6.51</v>
      </c>
      <c r="D2482" s="52">
        <v>4.8499999999999996</v>
      </c>
      <c r="E2482" s="52">
        <v>146.31</v>
      </c>
      <c r="F2482" s="52">
        <v>66.33</v>
      </c>
      <c r="G2482" s="52">
        <v>63.54</v>
      </c>
    </row>
    <row r="2483" spans="1:7">
      <c r="A2483" s="52">
        <v>194407</v>
      </c>
      <c r="B2483" s="52">
        <v>8.3800000000000008</v>
      </c>
      <c r="C2483" s="52">
        <v>6.97</v>
      </c>
      <c r="D2483" s="52">
        <v>5.31</v>
      </c>
      <c r="E2483" s="52">
        <v>140.91</v>
      </c>
      <c r="F2483" s="52">
        <v>87.35</v>
      </c>
      <c r="G2483" s="52">
        <v>59.82</v>
      </c>
    </row>
    <row r="2484" spans="1:7">
      <c r="A2484" s="52">
        <v>194408</v>
      </c>
      <c r="B2484" s="52">
        <v>8.3800000000000008</v>
      </c>
      <c r="C2484" s="52">
        <v>6.88</v>
      </c>
      <c r="D2484" s="52">
        <v>5.23</v>
      </c>
      <c r="E2484" s="52">
        <v>138.38999999999999</v>
      </c>
      <c r="F2484" s="52">
        <v>85.95</v>
      </c>
      <c r="G2484" s="52">
        <v>59.17</v>
      </c>
    </row>
    <row r="2485" spans="1:7">
      <c r="A2485" s="52">
        <v>194409</v>
      </c>
      <c r="B2485" s="52">
        <v>8.76</v>
      </c>
      <c r="C2485" s="52">
        <v>7.13</v>
      </c>
      <c r="D2485" s="52">
        <v>5.33</v>
      </c>
      <c r="E2485" s="52">
        <v>139.63999999999999</v>
      </c>
      <c r="F2485" s="52">
        <v>86.49</v>
      </c>
      <c r="G2485" s="52">
        <v>59.51</v>
      </c>
    </row>
    <row r="2486" spans="1:7">
      <c r="A2486" s="52">
        <v>194410</v>
      </c>
      <c r="B2486" s="52">
        <v>8.86</v>
      </c>
      <c r="C2486" s="52">
        <v>7.09</v>
      </c>
      <c r="D2486" s="52">
        <v>5.3</v>
      </c>
      <c r="E2486" s="52">
        <v>139.46</v>
      </c>
      <c r="F2486" s="52">
        <v>85.99</v>
      </c>
      <c r="G2486" s="52">
        <v>59.16</v>
      </c>
    </row>
    <row r="2487" spans="1:7">
      <c r="A2487" s="52">
        <v>194411</v>
      </c>
      <c r="B2487" s="52">
        <v>8.84</v>
      </c>
      <c r="C2487" s="52">
        <v>7.11</v>
      </c>
      <c r="D2487" s="52">
        <v>5.26</v>
      </c>
      <c r="E2487" s="52">
        <v>139.24</v>
      </c>
      <c r="F2487" s="52">
        <v>86.61</v>
      </c>
      <c r="G2487" s="52">
        <v>58.95</v>
      </c>
    </row>
    <row r="2488" spans="1:7">
      <c r="A2488" s="52">
        <v>194412</v>
      </c>
      <c r="B2488" s="52">
        <v>8.9</v>
      </c>
      <c r="C2488" s="52">
        <v>7.26</v>
      </c>
      <c r="D2488" s="52">
        <v>5.42</v>
      </c>
      <c r="E2488" s="52">
        <v>140.05000000000001</v>
      </c>
      <c r="F2488" s="52">
        <v>87.45</v>
      </c>
      <c r="G2488" s="52">
        <v>59.84</v>
      </c>
    </row>
    <row r="2489" spans="1:7">
      <c r="A2489" s="52">
        <v>194501</v>
      </c>
      <c r="B2489" s="52">
        <v>9.44</v>
      </c>
      <c r="C2489" s="52">
        <v>7.7</v>
      </c>
      <c r="D2489" s="52">
        <v>5.95</v>
      </c>
      <c r="E2489" s="52">
        <v>142.66999999999999</v>
      </c>
      <c r="F2489" s="52">
        <v>90.97</v>
      </c>
      <c r="G2489" s="52">
        <v>65.39</v>
      </c>
    </row>
    <row r="2490" spans="1:7">
      <c r="A2490" s="52">
        <v>194502</v>
      </c>
      <c r="B2490" s="52">
        <v>9.92</v>
      </c>
      <c r="C2490" s="52">
        <v>8.08</v>
      </c>
      <c r="D2490" s="52">
        <v>6.19</v>
      </c>
      <c r="E2490" s="52">
        <v>143.63999999999999</v>
      </c>
      <c r="F2490" s="52">
        <v>93.6</v>
      </c>
      <c r="G2490" s="52">
        <v>67.459999999999994</v>
      </c>
    </row>
    <row r="2491" spans="1:7">
      <c r="A2491" s="52">
        <v>194503</v>
      </c>
      <c r="B2491" s="52">
        <v>10.54</v>
      </c>
      <c r="C2491" s="52">
        <v>8.76</v>
      </c>
      <c r="D2491" s="52">
        <v>6.82</v>
      </c>
      <c r="E2491" s="52">
        <v>150.46</v>
      </c>
      <c r="F2491" s="52">
        <v>98.92</v>
      </c>
      <c r="G2491" s="52">
        <v>73.819999999999993</v>
      </c>
    </row>
    <row r="2492" spans="1:7">
      <c r="A2492" s="52">
        <v>194504</v>
      </c>
      <c r="B2492" s="52">
        <v>10.050000000000001</v>
      </c>
      <c r="C2492" s="52">
        <v>8.17</v>
      </c>
      <c r="D2492" s="52">
        <v>6.36</v>
      </c>
      <c r="E2492" s="52">
        <v>144.94999999999999</v>
      </c>
      <c r="F2492" s="52">
        <v>94.22</v>
      </c>
      <c r="G2492" s="52">
        <v>70.14</v>
      </c>
    </row>
    <row r="2493" spans="1:7">
      <c r="A2493" s="52">
        <v>194505</v>
      </c>
      <c r="B2493" s="52">
        <v>10.79</v>
      </c>
      <c r="C2493" s="52">
        <v>8.9</v>
      </c>
      <c r="D2493" s="52">
        <v>6.98</v>
      </c>
      <c r="E2493" s="52">
        <v>154.6</v>
      </c>
      <c r="F2493" s="52">
        <v>101.67</v>
      </c>
      <c r="G2493" s="52">
        <v>77.64</v>
      </c>
    </row>
    <row r="2494" spans="1:7">
      <c r="A2494" s="52">
        <v>194506</v>
      </c>
      <c r="B2494" s="52">
        <v>11.04</v>
      </c>
      <c r="C2494" s="52">
        <v>9.0399999999999991</v>
      </c>
      <c r="D2494" s="52">
        <v>7.24</v>
      </c>
      <c r="E2494" s="52">
        <v>157.05000000000001</v>
      </c>
      <c r="F2494" s="52">
        <v>101.93</v>
      </c>
      <c r="G2494" s="52">
        <v>78.09</v>
      </c>
    </row>
    <row r="2495" spans="1:7">
      <c r="A2495" s="52">
        <v>194507</v>
      </c>
      <c r="B2495" s="52">
        <v>10.71</v>
      </c>
      <c r="C2495" s="52">
        <v>9.09</v>
      </c>
      <c r="D2495" s="52">
        <v>7.86</v>
      </c>
      <c r="E2495" s="52">
        <v>139.82</v>
      </c>
      <c r="F2495" s="52">
        <v>121.46</v>
      </c>
      <c r="G2495" s="52">
        <v>82.6</v>
      </c>
    </row>
    <row r="2496" spans="1:7">
      <c r="A2496" s="52">
        <v>194508</v>
      </c>
      <c r="B2496" s="52">
        <v>10.36</v>
      </c>
      <c r="C2496" s="52">
        <v>8.75</v>
      </c>
      <c r="D2496" s="52">
        <v>7.42</v>
      </c>
      <c r="E2496" s="52">
        <v>137.69999999999999</v>
      </c>
      <c r="F2496" s="52">
        <v>119.1</v>
      </c>
      <c r="G2496" s="52">
        <v>78.73</v>
      </c>
    </row>
    <row r="2497" spans="1:7">
      <c r="A2497" s="52">
        <v>194509</v>
      </c>
      <c r="B2497" s="52">
        <v>11.12</v>
      </c>
      <c r="C2497" s="52">
        <v>9.4</v>
      </c>
      <c r="D2497" s="52">
        <v>7.76</v>
      </c>
      <c r="E2497" s="52">
        <v>148.88</v>
      </c>
      <c r="F2497" s="52">
        <v>123.94</v>
      </c>
      <c r="G2497" s="52">
        <v>80.31</v>
      </c>
    </row>
    <row r="2498" spans="1:7">
      <c r="A2498" s="52">
        <v>194510</v>
      </c>
      <c r="B2498" s="52">
        <v>11.82</v>
      </c>
      <c r="C2498" s="52">
        <v>10</v>
      </c>
      <c r="D2498" s="52">
        <v>8.23</v>
      </c>
      <c r="E2498" s="52">
        <v>155.24</v>
      </c>
      <c r="F2498" s="52">
        <v>128.74</v>
      </c>
      <c r="G2498" s="52">
        <v>84.82</v>
      </c>
    </row>
    <row r="2499" spans="1:7">
      <c r="A2499" s="52">
        <v>194511</v>
      </c>
      <c r="B2499" s="52">
        <v>12.52</v>
      </c>
      <c r="C2499" s="52">
        <v>10.65</v>
      </c>
      <c r="D2499" s="52">
        <v>8.7899999999999991</v>
      </c>
      <c r="E2499" s="52">
        <v>158.77000000000001</v>
      </c>
      <c r="F2499" s="52">
        <v>135.07</v>
      </c>
      <c r="G2499" s="52">
        <v>89.27</v>
      </c>
    </row>
    <row r="2500" spans="1:7">
      <c r="A2500" s="52">
        <v>194512</v>
      </c>
      <c r="B2500" s="52">
        <v>13.64</v>
      </c>
      <c r="C2500" s="52">
        <v>11.62</v>
      </c>
      <c r="D2500" s="52">
        <v>9.76</v>
      </c>
      <c r="E2500" s="52">
        <v>162.49</v>
      </c>
      <c r="F2500" s="52">
        <v>141.91</v>
      </c>
      <c r="G2500" s="52">
        <v>96.57</v>
      </c>
    </row>
    <row r="2501" spans="1:7">
      <c r="A2501" s="52">
        <v>194601</v>
      </c>
      <c r="B2501" s="52">
        <v>14.14</v>
      </c>
      <c r="C2501" s="52">
        <v>11.93</v>
      </c>
      <c r="D2501" s="52">
        <v>9.8800000000000008</v>
      </c>
      <c r="E2501" s="52">
        <v>165.76</v>
      </c>
      <c r="F2501" s="52">
        <v>142.74</v>
      </c>
      <c r="G2501" s="52">
        <v>96.02</v>
      </c>
    </row>
    <row r="2502" spans="1:7">
      <c r="A2502" s="52">
        <v>194602</v>
      </c>
      <c r="B2502" s="52">
        <v>15.47</v>
      </c>
      <c r="C2502" s="52">
        <v>12.87</v>
      </c>
      <c r="D2502" s="52">
        <v>11.09</v>
      </c>
      <c r="E2502" s="52">
        <v>175.72</v>
      </c>
      <c r="F2502" s="52">
        <v>149.63999999999999</v>
      </c>
      <c r="G2502" s="52">
        <v>103.32</v>
      </c>
    </row>
    <row r="2503" spans="1:7">
      <c r="A2503" s="52">
        <v>194603</v>
      </c>
      <c r="B2503" s="52">
        <v>14.47</v>
      </c>
      <c r="C2503" s="52">
        <v>11.95</v>
      </c>
      <c r="D2503" s="52">
        <v>10.26</v>
      </c>
      <c r="E2503" s="52">
        <v>164.69</v>
      </c>
      <c r="F2503" s="52">
        <v>141.83000000000001</v>
      </c>
      <c r="G2503" s="52">
        <v>95.34</v>
      </c>
    </row>
    <row r="2504" spans="1:7">
      <c r="A2504" s="52">
        <v>194604</v>
      </c>
      <c r="B2504" s="52">
        <v>15.37</v>
      </c>
      <c r="C2504" s="52">
        <v>12.63</v>
      </c>
      <c r="D2504" s="52">
        <v>10.81</v>
      </c>
      <c r="E2504" s="52">
        <v>172.83</v>
      </c>
      <c r="F2504" s="52">
        <v>151.1</v>
      </c>
      <c r="G2504" s="52">
        <v>99.88</v>
      </c>
    </row>
    <row r="2505" spans="1:7">
      <c r="A2505" s="52">
        <v>194605</v>
      </c>
      <c r="B2505" s="52">
        <v>16.02</v>
      </c>
      <c r="C2505" s="52">
        <v>13.61</v>
      </c>
      <c r="D2505" s="52">
        <v>11.49</v>
      </c>
      <c r="E2505" s="52">
        <v>179.12</v>
      </c>
      <c r="F2505" s="52">
        <v>158.80000000000001</v>
      </c>
      <c r="G2505" s="52">
        <v>102.35</v>
      </c>
    </row>
    <row r="2506" spans="1:7">
      <c r="A2506" s="52">
        <v>194606</v>
      </c>
      <c r="B2506" s="52">
        <v>17.05</v>
      </c>
      <c r="C2506" s="52">
        <v>14.2</v>
      </c>
      <c r="D2506" s="52">
        <v>12.13</v>
      </c>
      <c r="E2506" s="52">
        <v>184.19</v>
      </c>
      <c r="F2506" s="52">
        <v>163.75</v>
      </c>
      <c r="G2506" s="52">
        <v>108.34</v>
      </c>
    </row>
    <row r="2507" spans="1:7">
      <c r="A2507" s="52">
        <v>194607</v>
      </c>
      <c r="B2507" s="52">
        <v>14.18</v>
      </c>
      <c r="C2507" s="52">
        <v>13.35</v>
      </c>
      <c r="D2507" s="52">
        <v>12.41</v>
      </c>
      <c r="E2507" s="52">
        <v>157.26</v>
      </c>
      <c r="F2507" s="52">
        <v>157.71</v>
      </c>
      <c r="G2507" s="52">
        <v>125.87</v>
      </c>
    </row>
    <row r="2508" spans="1:7">
      <c r="A2508" s="52">
        <v>194608</v>
      </c>
      <c r="B2508" s="52">
        <v>13.48</v>
      </c>
      <c r="C2508" s="52">
        <v>12.86</v>
      </c>
      <c r="D2508" s="52">
        <v>11.78</v>
      </c>
      <c r="E2508" s="52">
        <v>152.72</v>
      </c>
      <c r="F2508" s="52">
        <v>153.79</v>
      </c>
      <c r="G2508" s="52">
        <v>122.63</v>
      </c>
    </row>
    <row r="2509" spans="1:7">
      <c r="A2509" s="52">
        <v>194609</v>
      </c>
      <c r="B2509" s="52">
        <v>12.3</v>
      </c>
      <c r="C2509" s="52">
        <v>11.77</v>
      </c>
      <c r="D2509" s="52">
        <v>10.88</v>
      </c>
      <c r="E2509" s="52">
        <v>142.4</v>
      </c>
      <c r="F2509" s="52">
        <v>143.87</v>
      </c>
      <c r="G2509" s="52">
        <v>114.18</v>
      </c>
    </row>
    <row r="2510" spans="1:7">
      <c r="A2510" s="52">
        <v>194610</v>
      </c>
      <c r="B2510" s="52">
        <v>10.55</v>
      </c>
      <c r="C2510" s="52">
        <v>10.039999999999999</v>
      </c>
      <c r="D2510" s="52">
        <v>9.11</v>
      </c>
      <c r="E2510" s="52">
        <v>128.19</v>
      </c>
      <c r="F2510" s="52">
        <v>130.96</v>
      </c>
      <c r="G2510" s="52">
        <v>100.51</v>
      </c>
    </row>
    <row r="2511" spans="1:7">
      <c r="A2511" s="52">
        <v>194611</v>
      </c>
      <c r="B2511" s="52">
        <v>10.18</v>
      </c>
      <c r="C2511" s="52">
        <v>9.9</v>
      </c>
      <c r="D2511" s="52">
        <v>9.17</v>
      </c>
      <c r="E2511" s="52">
        <v>124.76</v>
      </c>
      <c r="F2511" s="52">
        <v>128.47</v>
      </c>
      <c r="G2511" s="52">
        <v>100.76</v>
      </c>
    </row>
    <row r="2512" spans="1:7">
      <c r="A2512" s="52">
        <v>194612</v>
      </c>
      <c r="B2512" s="52">
        <v>9.9700000000000006</v>
      </c>
      <c r="C2512" s="52">
        <v>9.77</v>
      </c>
      <c r="D2512" s="52">
        <v>9.23</v>
      </c>
      <c r="E2512" s="52">
        <v>123.48</v>
      </c>
      <c r="F2512" s="52">
        <v>128.72</v>
      </c>
      <c r="G2512" s="52">
        <v>99.55</v>
      </c>
    </row>
    <row r="2513" spans="1:7">
      <c r="A2513" s="52">
        <v>194701</v>
      </c>
      <c r="B2513" s="52">
        <v>10.45</v>
      </c>
      <c r="C2513" s="52">
        <v>10.14</v>
      </c>
      <c r="D2513" s="52">
        <v>9.5</v>
      </c>
      <c r="E2513" s="52">
        <v>129.55000000000001</v>
      </c>
      <c r="F2513" s="52">
        <v>134.09</v>
      </c>
      <c r="G2513" s="52">
        <v>103.16</v>
      </c>
    </row>
    <row r="2514" spans="1:7">
      <c r="A2514" s="52">
        <v>194702</v>
      </c>
      <c r="B2514" s="52">
        <v>10.89</v>
      </c>
      <c r="C2514" s="52">
        <v>10.36</v>
      </c>
      <c r="D2514" s="52">
        <v>9.7799999999999994</v>
      </c>
      <c r="E2514" s="52">
        <v>132.08000000000001</v>
      </c>
      <c r="F2514" s="52">
        <v>133.29</v>
      </c>
      <c r="G2514" s="52">
        <v>105.05</v>
      </c>
    </row>
    <row r="2515" spans="1:7">
      <c r="A2515" s="52">
        <v>194703</v>
      </c>
      <c r="B2515" s="52">
        <v>10.72</v>
      </c>
      <c r="C2515" s="52">
        <v>10.26</v>
      </c>
      <c r="D2515" s="52">
        <v>9.82</v>
      </c>
      <c r="E2515" s="52">
        <v>131.35</v>
      </c>
      <c r="F2515" s="52">
        <v>131.08000000000001</v>
      </c>
      <c r="G2515" s="52">
        <v>102.38</v>
      </c>
    </row>
    <row r="2516" spans="1:7">
      <c r="A2516" s="52">
        <v>194704</v>
      </c>
      <c r="B2516" s="52">
        <v>10.32</v>
      </c>
      <c r="C2516" s="52">
        <v>9.86</v>
      </c>
      <c r="D2516" s="52">
        <v>9.5299999999999994</v>
      </c>
      <c r="E2516" s="52">
        <v>128.69</v>
      </c>
      <c r="F2516" s="52">
        <v>128.94</v>
      </c>
      <c r="G2516" s="52">
        <v>100.55</v>
      </c>
    </row>
    <row r="2517" spans="1:7">
      <c r="A2517" s="52">
        <v>194705</v>
      </c>
      <c r="B2517" s="52">
        <v>9.33</v>
      </c>
      <c r="C2517" s="52">
        <v>9.0500000000000007</v>
      </c>
      <c r="D2517" s="52">
        <v>8.74</v>
      </c>
      <c r="E2517" s="52">
        <v>121.79</v>
      </c>
      <c r="F2517" s="52">
        <v>124.04</v>
      </c>
      <c r="G2517" s="52">
        <v>95.69</v>
      </c>
    </row>
    <row r="2518" spans="1:7">
      <c r="A2518" s="52">
        <v>194706</v>
      </c>
      <c r="B2518" s="52">
        <v>8.8000000000000007</v>
      </c>
      <c r="C2518" s="52">
        <v>8.64</v>
      </c>
      <c r="D2518" s="52">
        <v>8.36</v>
      </c>
      <c r="E2518" s="52">
        <v>119.64</v>
      </c>
      <c r="F2518" s="52">
        <v>123.46</v>
      </c>
      <c r="G2518" s="52">
        <v>92.72</v>
      </c>
    </row>
    <row r="2519" spans="1:7">
      <c r="A2519" s="52">
        <v>194707</v>
      </c>
      <c r="B2519" s="52">
        <v>9.33</v>
      </c>
      <c r="C2519" s="52">
        <v>9.14</v>
      </c>
      <c r="D2519" s="52">
        <v>7.33</v>
      </c>
      <c r="E2519" s="52">
        <v>131.25</v>
      </c>
      <c r="F2519" s="52">
        <v>132.59</v>
      </c>
      <c r="G2519" s="52">
        <v>75.27</v>
      </c>
    </row>
    <row r="2520" spans="1:7">
      <c r="A2520" s="52">
        <v>194708</v>
      </c>
      <c r="B2520" s="52">
        <v>9.8000000000000007</v>
      </c>
      <c r="C2520" s="52">
        <v>9.69</v>
      </c>
      <c r="D2520" s="52">
        <v>7.84</v>
      </c>
      <c r="E2520" s="52">
        <v>135.63</v>
      </c>
      <c r="F2520" s="52">
        <v>136.91</v>
      </c>
      <c r="G2520" s="52">
        <v>80.64</v>
      </c>
    </row>
    <row r="2521" spans="1:7">
      <c r="A2521" s="52">
        <v>194709</v>
      </c>
      <c r="B2521" s="52">
        <v>9.56</v>
      </c>
      <c r="C2521" s="52">
        <v>9.49</v>
      </c>
      <c r="D2521" s="52">
        <v>7.72</v>
      </c>
      <c r="E2521" s="52">
        <v>132.38999999999999</v>
      </c>
      <c r="F2521" s="52">
        <v>134.35</v>
      </c>
      <c r="G2521" s="52">
        <v>78.180000000000007</v>
      </c>
    </row>
    <row r="2522" spans="1:7">
      <c r="A2522" s="52">
        <v>194710</v>
      </c>
      <c r="B2522" s="52">
        <v>9.5299999999999994</v>
      </c>
      <c r="C2522" s="52">
        <v>9.44</v>
      </c>
      <c r="D2522" s="52">
        <v>7.87</v>
      </c>
      <c r="E2522" s="52">
        <v>130.91</v>
      </c>
      <c r="F2522" s="52">
        <v>132.66999999999999</v>
      </c>
      <c r="G2522" s="52">
        <v>77.849999999999994</v>
      </c>
    </row>
    <row r="2523" spans="1:7">
      <c r="A2523" s="52">
        <v>194711</v>
      </c>
      <c r="B2523" s="52">
        <v>9.85</v>
      </c>
      <c r="C2523" s="52">
        <v>9.7200000000000006</v>
      </c>
      <c r="D2523" s="52">
        <v>8.08</v>
      </c>
      <c r="E2523" s="52">
        <v>133.6</v>
      </c>
      <c r="F2523" s="52">
        <v>136.41999999999999</v>
      </c>
      <c r="G2523" s="52">
        <v>79.989999999999995</v>
      </c>
    </row>
    <row r="2524" spans="1:7">
      <c r="A2524" s="52">
        <v>194712</v>
      </c>
      <c r="B2524" s="52">
        <v>9.33</v>
      </c>
      <c r="C2524" s="52">
        <v>9.3000000000000007</v>
      </c>
      <c r="D2524" s="52">
        <v>7.81</v>
      </c>
      <c r="E2524" s="52">
        <v>129.77000000000001</v>
      </c>
      <c r="F2524" s="52">
        <v>132.99</v>
      </c>
      <c r="G2524" s="52">
        <v>77.510000000000005</v>
      </c>
    </row>
    <row r="2525" spans="1:7">
      <c r="A2525" s="52">
        <v>194801</v>
      </c>
      <c r="B2525" s="52">
        <v>9.26</v>
      </c>
      <c r="C2525" s="52">
        <v>9.32</v>
      </c>
      <c r="D2525" s="52">
        <v>7.94</v>
      </c>
      <c r="E2525" s="52">
        <v>131.62</v>
      </c>
      <c r="F2525" s="52">
        <v>136.4</v>
      </c>
      <c r="G2525" s="52">
        <v>82.11</v>
      </c>
    </row>
    <row r="2526" spans="1:7">
      <c r="A2526" s="52">
        <v>194802</v>
      </c>
      <c r="B2526" s="52">
        <v>9.08</v>
      </c>
      <c r="C2526" s="52">
        <v>9.06</v>
      </c>
      <c r="D2526" s="52">
        <v>7.91</v>
      </c>
      <c r="E2526" s="52">
        <v>125.44</v>
      </c>
      <c r="F2526" s="52">
        <v>130.72999999999999</v>
      </c>
      <c r="G2526" s="52">
        <v>79.12</v>
      </c>
    </row>
    <row r="2527" spans="1:7">
      <c r="A2527" s="52">
        <v>194803</v>
      </c>
      <c r="B2527" s="52">
        <v>8.49</v>
      </c>
      <c r="C2527" s="52">
        <v>8.43</v>
      </c>
      <c r="D2527" s="52">
        <v>7.41</v>
      </c>
      <c r="E2527" s="52">
        <v>118.76</v>
      </c>
      <c r="F2527" s="52">
        <v>125.29</v>
      </c>
      <c r="G2527" s="52">
        <v>74.81</v>
      </c>
    </row>
    <row r="2528" spans="1:7">
      <c r="A2528" s="52">
        <v>194804</v>
      </c>
      <c r="B2528" s="52">
        <v>8.98</v>
      </c>
      <c r="C2528" s="52">
        <v>9.08</v>
      </c>
      <c r="D2528" s="52">
        <v>8.26</v>
      </c>
      <c r="E2528" s="52">
        <v>127.49</v>
      </c>
      <c r="F2528" s="52">
        <v>134.1</v>
      </c>
      <c r="G2528" s="52">
        <v>82.62</v>
      </c>
    </row>
    <row r="2529" spans="1:7">
      <c r="A2529" s="52">
        <v>194805</v>
      </c>
      <c r="B2529" s="52">
        <v>9.07</v>
      </c>
      <c r="C2529" s="52">
        <v>9.3000000000000007</v>
      </c>
      <c r="D2529" s="52">
        <v>8.6300000000000008</v>
      </c>
      <c r="E2529" s="52">
        <v>130.18</v>
      </c>
      <c r="F2529" s="52">
        <v>139.63</v>
      </c>
      <c r="G2529" s="52">
        <v>88.29</v>
      </c>
    </row>
    <row r="2530" spans="1:7">
      <c r="A2530" s="52">
        <v>194806</v>
      </c>
      <c r="B2530" s="52">
        <v>9.8699999999999992</v>
      </c>
      <c r="C2530" s="52">
        <v>10.06</v>
      </c>
      <c r="D2530" s="52">
        <v>9.25</v>
      </c>
      <c r="E2530" s="52">
        <v>140.47</v>
      </c>
      <c r="F2530" s="52">
        <v>147.99</v>
      </c>
      <c r="G2530" s="52">
        <v>94.38</v>
      </c>
    </row>
    <row r="2531" spans="1:7">
      <c r="A2531" s="52">
        <v>194807</v>
      </c>
      <c r="B2531" s="52">
        <v>11.5</v>
      </c>
      <c r="C2531" s="52">
        <v>9.76</v>
      </c>
      <c r="D2531" s="52">
        <v>7.9</v>
      </c>
      <c r="E2531" s="52">
        <v>149.11000000000001</v>
      </c>
      <c r="F2531" s="52">
        <v>130.19999999999999</v>
      </c>
      <c r="G2531" s="52">
        <v>87.23</v>
      </c>
    </row>
    <row r="2532" spans="1:7">
      <c r="A2532" s="52">
        <v>194808</v>
      </c>
      <c r="B2532" s="52">
        <v>10.89</v>
      </c>
      <c r="C2532" s="52">
        <v>9.2200000000000006</v>
      </c>
      <c r="D2532" s="52">
        <v>7.46</v>
      </c>
      <c r="E2532" s="52">
        <v>141.44</v>
      </c>
      <c r="F2532" s="52">
        <v>123.16</v>
      </c>
      <c r="G2532" s="52">
        <v>83.24</v>
      </c>
    </row>
    <row r="2533" spans="1:7">
      <c r="A2533" s="52">
        <v>194809</v>
      </c>
      <c r="B2533" s="52">
        <v>10.7</v>
      </c>
      <c r="C2533" s="52">
        <v>9.1199999999999992</v>
      </c>
      <c r="D2533" s="52">
        <v>7.4</v>
      </c>
      <c r="E2533" s="52">
        <v>142.38999999999999</v>
      </c>
      <c r="F2533" s="52">
        <v>122.22</v>
      </c>
      <c r="G2533" s="52">
        <v>82.96</v>
      </c>
    </row>
    <row r="2534" spans="1:7">
      <c r="A2534" s="52">
        <v>194810</v>
      </c>
      <c r="B2534" s="52">
        <v>10.3</v>
      </c>
      <c r="C2534" s="52">
        <v>8.69</v>
      </c>
      <c r="D2534" s="52">
        <v>6.95</v>
      </c>
      <c r="E2534" s="52">
        <v>137.88</v>
      </c>
      <c r="F2534" s="52">
        <v>118.45</v>
      </c>
      <c r="G2534" s="52">
        <v>79.48</v>
      </c>
    </row>
    <row r="2535" spans="1:7">
      <c r="A2535" s="52">
        <v>194811</v>
      </c>
      <c r="B2535" s="52">
        <v>10.67</v>
      </c>
      <c r="C2535" s="52">
        <v>9.0500000000000007</v>
      </c>
      <c r="D2535" s="52">
        <v>7.3</v>
      </c>
      <c r="E2535" s="52">
        <v>146.47999999999999</v>
      </c>
      <c r="F2535" s="52">
        <v>124.99</v>
      </c>
      <c r="G2535" s="52">
        <v>84.14</v>
      </c>
    </row>
    <row r="2536" spans="1:7">
      <c r="A2536" s="52">
        <v>194812</v>
      </c>
      <c r="B2536" s="52">
        <v>9.5399999999999991</v>
      </c>
      <c r="C2536" s="52">
        <v>8.1</v>
      </c>
      <c r="D2536" s="52">
        <v>6.3</v>
      </c>
      <c r="E2536" s="52">
        <v>132.4</v>
      </c>
      <c r="F2536" s="52">
        <v>113.03</v>
      </c>
      <c r="G2536" s="52">
        <v>71.989999999999995</v>
      </c>
    </row>
    <row r="2537" spans="1:7">
      <c r="A2537" s="52">
        <v>194901</v>
      </c>
      <c r="B2537" s="52">
        <v>9.5500000000000007</v>
      </c>
      <c r="C2537" s="52">
        <v>7.98</v>
      </c>
      <c r="D2537" s="52">
        <v>6.22</v>
      </c>
      <c r="E2537" s="52">
        <v>137.86000000000001</v>
      </c>
      <c r="F2537" s="52">
        <v>115.2</v>
      </c>
      <c r="G2537" s="52">
        <v>73.010000000000005</v>
      </c>
    </row>
    <row r="2538" spans="1:7">
      <c r="A2538" s="52">
        <v>194902</v>
      </c>
      <c r="B2538" s="52">
        <v>9.64</v>
      </c>
      <c r="C2538" s="52">
        <v>8.1</v>
      </c>
      <c r="D2538" s="52">
        <v>6.37</v>
      </c>
      <c r="E2538" s="52">
        <v>138.44999999999999</v>
      </c>
      <c r="F2538" s="52">
        <v>113.76</v>
      </c>
      <c r="G2538" s="52">
        <v>73.75</v>
      </c>
    </row>
    <row r="2539" spans="1:7">
      <c r="A2539" s="52">
        <v>194903</v>
      </c>
      <c r="B2539" s="52">
        <v>9.06</v>
      </c>
      <c r="C2539" s="52">
        <v>7.73</v>
      </c>
      <c r="D2539" s="52">
        <v>5.98</v>
      </c>
      <c r="E2539" s="52">
        <v>133.76</v>
      </c>
      <c r="F2539" s="52">
        <v>110.08</v>
      </c>
      <c r="G2539" s="52">
        <v>70.099999999999994</v>
      </c>
    </row>
    <row r="2540" spans="1:7">
      <c r="A2540" s="52">
        <v>194904</v>
      </c>
      <c r="B2540" s="52">
        <v>9.57</v>
      </c>
      <c r="C2540" s="52">
        <v>8.11</v>
      </c>
      <c r="D2540" s="52">
        <v>6.42</v>
      </c>
      <c r="E2540" s="52">
        <v>138.88</v>
      </c>
      <c r="F2540" s="52">
        <v>112.94</v>
      </c>
      <c r="G2540" s="52">
        <v>73.14</v>
      </c>
    </row>
    <row r="2541" spans="1:7">
      <c r="A2541" s="52">
        <v>194905</v>
      </c>
      <c r="B2541" s="52">
        <v>9.3800000000000008</v>
      </c>
      <c r="C2541" s="52">
        <v>7.82</v>
      </c>
      <c r="D2541" s="52">
        <v>6.19</v>
      </c>
      <c r="E2541" s="52">
        <v>135.77000000000001</v>
      </c>
      <c r="F2541" s="52">
        <v>111.77</v>
      </c>
      <c r="G2541" s="52">
        <v>71.06</v>
      </c>
    </row>
    <row r="2542" spans="1:7">
      <c r="A2542" s="52">
        <v>194906</v>
      </c>
      <c r="B2542" s="52">
        <v>8.9600000000000009</v>
      </c>
      <c r="C2542" s="52">
        <v>7.48</v>
      </c>
      <c r="D2542" s="52">
        <v>5.84</v>
      </c>
      <c r="E2542" s="52">
        <v>132.18</v>
      </c>
      <c r="F2542" s="52">
        <v>107.74</v>
      </c>
      <c r="G2542" s="52">
        <v>66.55</v>
      </c>
    </row>
    <row r="2543" spans="1:7">
      <c r="A2543" s="52">
        <v>194907</v>
      </c>
      <c r="B2543" s="52">
        <v>8.4</v>
      </c>
      <c r="C2543" s="52">
        <v>7.2</v>
      </c>
      <c r="D2543" s="52">
        <v>5.7</v>
      </c>
      <c r="E2543" s="52">
        <v>152.1</v>
      </c>
      <c r="F2543" s="52">
        <v>78.400000000000006</v>
      </c>
      <c r="G2543" s="52">
        <v>60.38</v>
      </c>
    </row>
    <row r="2544" spans="1:7">
      <c r="A2544" s="52">
        <v>194908</v>
      </c>
      <c r="B2544" s="52">
        <v>8.93</v>
      </c>
      <c r="C2544" s="52">
        <v>7.69</v>
      </c>
      <c r="D2544" s="52">
        <v>6.01</v>
      </c>
      <c r="E2544" s="52">
        <v>159.91999999999999</v>
      </c>
      <c r="F2544" s="52">
        <v>82.75</v>
      </c>
      <c r="G2544" s="52">
        <v>64.349999999999994</v>
      </c>
    </row>
    <row r="2545" spans="1:7">
      <c r="A2545" s="52">
        <v>194909</v>
      </c>
      <c r="B2545" s="52">
        <v>9.15</v>
      </c>
      <c r="C2545" s="52">
        <v>7.9</v>
      </c>
      <c r="D2545" s="52">
        <v>6.11</v>
      </c>
      <c r="E2545" s="52">
        <v>162.94999999999999</v>
      </c>
      <c r="F2545" s="52">
        <v>84.5</v>
      </c>
      <c r="G2545" s="52">
        <v>65.53</v>
      </c>
    </row>
    <row r="2546" spans="1:7">
      <c r="A2546" s="52">
        <v>194910</v>
      </c>
      <c r="B2546" s="52">
        <v>9.57</v>
      </c>
      <c r="C2546" s="52">
        <v>8.19</v>
      </c>
      <c r="D2546" s="52">
        <v>6.31</v>
      </c>
      <c r="E2546" s="52">
        <v>166.48</v>
      </c>
      <c r="F2546" s="52">
        <v>87.12</v>
      </c>
      <c r="G2546" s="52">
        <v>68.13</v>
      </c>
    </row>
    <row r="2547" spans="1:7">
      <c r="A2547" s="52">
        <v>194911</v>
      </c>
      <c r="B2547" s="52">
        <v>10.029999999999999</v>
      </c>
      <c r="C2547" s="52">
        <v>8.4499999999999993</v>
      </c>
      <c r="D2547" s="52">
        <v>6.56</v>
      </c>
      <c r="E2547" s="52">
        <v>171.72</v>
      </c>
      <c r="F2547" s="52">
        <v>89.6</v>
      </c>
      <c r="G2547" s="52">
        <v>70.13</v>
      </c>
    </row>
    <row r="2548" spans="1:7">
      <c r="A2548" s="52">
        <v>194912</v>
      </c>
      <c r="B2548" s="52">
        <v>9.99</v>
      </c>
      <c r="C2548" s="52">
        <v>8.43</v>
      </c>
      <c r="D2548" s="52">
        <v>6.52</v>
      </c>
      <c r="E2548" s="52">
        <v>174.17</v>
      </c>
      <c r="F2548" s="52">
        <v>88.44</v>
      </c>
      <c r="G2548" s="52">
        <v>70.75</v>
      </c>
    </row>
    <row r="2549" spans="1:7">
      <c r="A2549" s="52">
        <v>195001</v>
      </c>
      <c r="B2549" s="52">
        <v>10.55</v>
      </c>
      <c r="C2549" s="52">
        <v>8.85</v>
      </c>
      <c r="D2549" s="52">
        <v>7.04</v>
      </c>
      <c r="E2549" s="52">
        <v>182.17</v>
      </c>
      <c r="F2549" s="52">
        <v>91.6</v>
      </c>
      <c r="G2549" s="52">
        <v>75.06</v>
      </c>
    </row>
    <row r="2550" spans="1:7">
      <c r="A2550" s="52">
        <v>195002</v>
      </c>
      <c r="B2550" s="52">
        <v>11.3</v>
      </c>
      <c r="C2550" s="52">
        <v>9.24</v>
      </c>
      <c r="D2550" s="52">
        <v>7.35</v>
      </c>
      <c r="E2550" s="52">
        <v>183.49</v>
      </c>
      <c r="F2550" s="52">
        <v>93.16</v>
      </c>
      <c r="G2550" s="52">
        <v>77.63</v>
      </c>
    </row>
    <row r="2551" spans="1:7">
      <c r="A2551" s="52">
        <v>195003</v>
      </c>
      <c r="B2551" s="52">
        <v>11.42</v>
      </c>
      <c r="C2551" s="52">
        <v>9.36</v>
      </c>
      <c r="D2551" s="52">
        <v>7.37</v>
      </c>
      <c r="E2551" s="52">
        <v>185.11</v>
      </c>
      <c r="F2551" s="52">
        <v>93.86</v>
      </c>
      <c r="G2551" s="52">
        <v>77.849999999999994</v>
      </c>
    </row>
    <row r="2552" spans="1:7">
      <c r="A2552" s="52">
        <v>195004</v>
      </c>
      <c r="B2552" s="52">
        <v>11.62</v>
      </c>
      <c r="C2552" s="52">
        <v>9.1999999999999993</v>
      </c>
      <c r="D2552" s="52">
        <v>7.18</v>
      </c>
      <c r="E2552" s="52">
        <v>187.72</v>
      </c>
      <c r="F2552" s="52">
        <v>94.24</v>
      </c>
      <c r="G2552" s="52">
        <v>78.010000000000005</v>
      </c>
    </row>
    <row r="2553" spans="1:7">
      <c r="A2553" s="52">
        <v>195005</v>
      </c>
      <c r="B2553" s="52">
        <v>12.26</v>
      </c>
      <c r="C2553" s="52">
        <v>9.67</v>
      </c>
      <c r="D2553" s="52">
        <v>7.7</v>
      </c>
      <c r="E2553" s="52">
        <v>195.55</v>
      </c>
      <c r="F2553" s="52">
        <v>96.89</v>
      </c>
      <c r="G2553" s="52">
        <v>82</v>
      </c>
    </row>
    <row r="2554" spans="1:7">
      <c r="A2554" s="52">
        <v>195006</v>
      </c>
      <c r="B2554" s="52">
        <v>12.38</v>
      </c>
      <c r="C2554" s="52">
        <v>9.86</v>
      </c>
      <c r="D2554" s="52">
        <v>7.91</v>
      </c>
      <c r="E2554" s="52">
        <v>203.65</v>
      </c>
      <c r="F2554" s="52">
        <v>100.99</v>
      </c>
      <c r="G2554" s="52">
        <v>84.66</v>
      </c>
    </row>
    <row r="2555" spans="1:7">
      <c r="A2555" s="52">
        <v>195007</v>
      </c>
      <c r="B2555" s="52">
        <v>10.85</v>
      </c>
      <c r="C2555" s="52">
        <v>8.69</v>
      </c>
      <c r="D2555" s="52">
        <v>7.59</v>
      </c>
      <c r="E2555" s="52">
        <v>161.44</v>
      </c>
      <c r="F2555" s="52">
        <v>131.56</v>
      </c>
      <c r="G2555" s="52">
        <v>82.3</v>
      </c>
    </row>
    <row r="2556" spans="1:7">
      <c r="A2556" s="52">
        <v>195008</v>
      </c>
      <c r="B2556" s="52">
        <v>10.9</v>
      </c>
      <c r="C2556" s="52">
        <v>8.9499999999999993</v>
      </c>
      <c r="D2556" s="52">
        <v>8.44</v>
      </c>
      <c r="E2556" s="52">
        <v>155.59</v>
      </c>
      <c r="F2556" s="52">
        <v>137.26</v>
      </c>
      <c r="G2556" s="52">
        <v>92.98</v>
      </c>
    </row>
    <row r="2557" spans="1:7">
      <c r="A2557" s="52">
        <v>195009</v>
      </c>
      <c r="B2557" s="52">
        <v>11.29</v>
      </c>
      <c r="C2557" s="52">
        <v>9.3699999999999992</v>
      </c>
      <c r="D2557" s="52">
        <v>8.81</v>
      </c>
      <c r="E2557" s="52">
        <v>163.05000000000001</v>
      </c>
      <c r="F2557" s="52">
        <v>141.72</v>
      </c>
      <c r="G2557" s="52">
        <v>94.45</v>
      </c>
    </row>
    <row r="2558" spans="1:7">
      <c r="A2558" s="52">
        <v>195010</v>
      </c>
      <c r="B2558" s="52">
        <v>11.87</v>
      </c>
      <c r="C2558" s="52">
        <v>9.7899999999999991</v>
      </c>
      <c r="D2558" s="52">
        <v>9.19</v>
      </c>
      <c r="E2558" s="52">
        <v>171.73</v>
      </c>
      <c r="F2558" s="52">
        <v>146.33000000000001</v>
      </c>
      <c r="G2558" s="52">
        <v>98.45</v>
      </c>
    </row>
    <row r="2559" spans="1:7">
      <c r="A2559" s="52">
        <v>195011</v>
      </c>
      <c r="B2559" s="52">
        <v>11.78</v>
      </c>
      <c r="C2559" s="52">
        <v>9.73</v>
      </c>
      <c r="D2559" s="52">
        <v>9.19</v>
      </c>
      <c r="E2559" s="52">
        <v>171.16</v>
      </c>
      <c r="F2559" s="52">
        <v>145.36000000000001</v>
      </c>
      <c r="G2559" s="52">
        <v>100.17</v>
      </c>
    </row>
    <row r="2560" spans="1:7">
      <c r="A2560" s="52">
        <v>195012</v>
      </c>
      <c r="B2560" s="52">
        <v>11.72</v>
      </c>
      <c r="C2560" s="52">
        <v>9.7799999999999994</v>
      </c>
      <c r="D2560" s="52">
        <v>9.4600000000000009</v>
      </c>
      <c r="E2560" s="52">
        <v>172.11</v>
      </c>
      <c r="F2560" s="52">
        <v>148.16999999999999</v>
      </c>
      <c r="G2560" s="52">
        <v>102.02</v>
      </c>
    </row>
    <row r="2561" spans="1:7">
      <c r="A2561" s="52">
        <v>195101</v>
      </c>
      <c r="B2561" s="52">
        <v>12.15</v>
      </c>
      <c r="C2561" s="52">
        <v>10.38</v>
      </c>
      <c r="D2561" s="52">
        <v>10.55</v>
      </c>
      <c r="E2561" s="52">
        <v>176.96</v>
      </c>
      <c r="F2561" s="52">
        <v>156.94999999999999</v>
      </c>
      <c r="G2561" s="52">
        <v>112.2</v>
      </c>
    </row>
    <row r="2562" spans="1:7">
      <c r="A2562" s="52">
        <v>195102</v>
      </c>
      <c r="B2562" s="52">
        <v>12.93</v>
      </c>
      <c r="C2562" s="52">
        <v>11.08</v>
      </c>
      <c r="D2562" s="52">
        <v>11.64</v>
      </c>
      <c r="E2562" s="52">
        <v>185.75</v>
      </c>
      <c r="F2562" s="52">
        <v>165.14</v>
      </c>
      <c r="G2562" s="52">
        <v>121.65</v>
      </c>
    </row>
    <row r="2563" spans="1:7">
      <c r="A2563" s="52">
        <v>195103</v>
      </c>
      <c r="B2563" s="52">
        <v>13.07</v>
      </c>
      <c r="C2563" s="52">
        <v>11.14</v>
      </c>
      <c r="D2563" s="52">
        <v>11.57</v>
      </c>
      <c r="E2563" s="52">
        <v>188.6</v>
      </c>
      <c r="F2563" s="52">
        <v>167.14</v>
      </c>
      <c r="G2563" s="52">
        <v>118.86</v>
      </c>
    </row>
    <row r="2564" spans="1:7">
      <c r="A2564" s="52">
        <v>195104</v>
      </c>
      <c r="B2564" s="52">
        <v>12.79</v>
      </c>
      <c r="C2564" s="52">
        <v>10.73</v>
      </c>
      <c r="D2564" s="52">
        <v>10.85</v>
      </c>
      <c r="E2564" s="52">
        <v>186.56</v>
      </c>
      <c r="F2564" s="52">
        <v>161.79</v>
      </c>
      <c r="G2564" s="52">
        <v>112.34</v>
      </c>
    </row>
    <row r="2565" spans="1:7">
      <c r="A2565" s="52">
        <v>195105</v>
      </c>
      <c r="B2565" s="52">
        <v>13.04</v>
      </c>
      <c r="C2565" s="52">
        <v>11.1</v>
      </c>
      <c r="D2565" s="52">
        <v>11.53</v>
      </c>
      <c r="E2565" s="52">
        <v>194.48</v>
      </c>
      <c r="F2565" s="52">
        <v>170.77</v>
      </c>
      <c r="G2565" s="52">
        <v>119.72</v>
      </c>
    </row>
    <row r="2566" spans="1:7">
      <c r="A2566" s="52">
        <v>195106</v>
      </c>
      <c r="B2566" s="52">
        <v>12.71</v>
      </c>
      <c r="C2566" s="52">
        <v>10.73</v>
      </c>
      <c r="D2566" s="52">
        <v>11.09</v>
      </c>
      <c r="E2566" s="52">
        <v>188.52</v>
      </c>
      <c r="F2566" s="52">
        <v>166.33</v>
      </c>
      <c r="G2566" s="52">
        <v>114.36</v>
      </c>
    </row>
    <row r="2567" spans="1:7">
      <c r="A2567" s="52">
        <v>195107</v>
      </c>
      <c r="B2567" s="52">
        <v>11.41</v>
      </c>
      <c r="C2567" s="52">
        <v>11.09</v>
      </c>
      <c r="D2567" s="52">
        <v>9.5</v>
      </c>
      <c r="E2567" s="52">
        <v>201.74</v>
      </c>
      <c r="F2567" s="52">
        <v>150.94</v>
      </c>
      <c r="G2567" s="52">
        <v>95.55</v>
      </c>
    </row>
    <row r="2568" spans="1:7">
      <c r="A2568" s="52">
        <v>195108</v>
      </c>
      <c r="B2568" s="52">
        <v>12</v>
      </c>
      <c r="C2568" s="52">
        <v>11.61</v>
      </c>
      <c r="D2568" s="52">
        <v>10.119999999999999</v>
      </c>
      <c r="E2568" s="52">
        <v>214.9</v>
      </c>
      <c r="F2568" s="52">
        <v>161.75</v>
      </c>
      <c r="G2568" s="52">
        <v>104.92</v>
      </c>
    </row>
    <row r="2569" spans="1:7">
      <c r="A2569" s="52">
        <v>195109</v>
      </c>
      <c r="B2569" s="52">
        <v>12.59</v>
      </c>
      <c r="C2569" s="52">
        <v>12.15</v>
      </c>
      <c r="D2569" s="52">
        <v>10.58</v>
      </c>
      <c r="E2569" s="52">
        <v>222.15</v>
      </c>
      <c r="F2569" s="52">
        <v>167.44</v>
      </c>
      <c r="G2569" s="52">
        <v>109.16</v>
      </c>
    </row>
    <row r="2570" spans="1:7">
      <c r="A2570" s="52">
        <v>195110</v>
      </c>
      <c r="B2570" s="52">
        <v>12.79</v>
      </c>
      <c r="C2570" s="52">
        <v>12.43</v>
      </c>
      <c r="D2570" s="52">
        <v>10.82</v>
      </c>
      <c r="E2570" s="52">
        <v>222.94</v>
      </c>
      <c r="F2570" s="52">
        <v>167.19</v>
      </c>
      <c r="G2570" s="52">
        <v>110.42</v>
      </c>
    </row>
    <row r="2571" spans="1:7">
      <c r="A2571" s="52">
        <v>195111</v>
      </c>
      <c r="B2571" s="52">
        <v>12.52</v>
      </c>
      <c r="C2571" s="52">
        <v>12.19</v>
      </c>
      <c r="D2571" s="52">
        <v>10.43</v>
      </c>
      <c r="E2571" s="52">
        <v>214.15</v>
      </c>
      <c r="F2571" s="52">
        <v>166.59</v>
      </c>
      <c r="G2571" s="52">
        <v>107.85</v>
      </c>
    </row>
    <row r="2572" spans="1:7">
      <c r="A2572" s="52">
        <v>195112</v>
      </c>
      <c r="B2572" s="52">
        <v>12.42</v>
      </c>
      <c r="C2572" s="52">
        <v>12.15</v>
      </c>
      <c r="D2572" s="52">
        <v>10.37</v>
      </c>
      <c r="E2572" s="52">
        <v>213.9</v>
      </c>
      <c r="F2572" s="52">
        <v>165.71</v>
      </c>
      <c r="G2572" s="52">
        <v>107.55</v>
      </c>
    </row>
    <row r="2573" spans="1:7">
      <c r="A2573" s="52">
        <v>195201</v>
      </c>
      <c r="B2573" s="52">
        <v>12.48</v>
      </c>
      <c r="C2573" s="52">
        <v>12.15</v>
      </c>
      <c r="D2573" s="52">
        <v>10.35</v>
      </c>
      <c r="E2573" s="52">
        <v>222.05</v>
      </c>
      <c r="F2573" s="52">
        <v>171.03</v>
      </c>
      <c r="G2573" s="52">
        <v>108.1</v>
      </c>
    </row>
    <row r="2574" spans="1:7">
      <c r="A2574" s="52">
        <v>195202</v>
      </c>
      <c r="B2574" s="52">
        <v>12.62</v>
      </c>
      <c r="C2574" s="52">
        <v>12.34</v>
      </c>
      <c r="D2574" s="52">
        <v>10.48</v>
      </c>
      <c r="E2574" s="52">
        <v>222.85</v>
      </c>
      <c r="F2574" s="52">
        <v>174.91</v>
      </c>
      <c r="G2574" s="52">
        <v>112.35</v>
      </c>
    </row>
    <row r="2575" spans="1:7">
      <c r="A2575" s="52">
        <v>195203</v>
      </c>
      <c r="B2575" s="52">
        <v>12.28</v>
      </c>
      <c r="C2575" s="52">
        <v>12</v>
      </c>
      <c r="D2575" s="52">
        <v>10.27</v>
      </c>
      <c r="E2575" s="52">
        <v>216.27</v>
      </c>
      <c r="F2575" s="52">
        <v>168.65</v>
      </c>
      <c r="G2575" s="52">
        <v>107.91</v>
      </c>
    </row>
    <row r="2576" spans="1:7">
      <c r="A2576" s="52">
        <v>195204</v>
      </c>
      <c r="B2576" s="52">
        <v>12.34</v>
      </c>
      <c r="C2576" s="52">
        <v>12.24</v>
      </c>
      <c r="D2576" s="52">
        <v>10.56</v>
      </c>
      <c r="E2576" s="52">
        <v>224.96</v>
      </c>
      <c r="F2576" s="52">
        <v>176.17</v>
      </c>
      <c r="G2576" s="52">
        <v>114.37</v>
      </c>
    </row>
    <row r="2577" spans="1:7">
      <c r="A2577" s="52">
        <v>195205</v>
      </c>
      <c r="B2577" s="52">
        <v>11.69</v>
      </c>
      <c r="C2577" s="52">
        <v>11.62</v>
      </c>
      <c r="D2577" s="52">
        <v>10.119999999999999</v>
      </c>
      <c r="E2577" s="52">
        <v>214.25</v>
      </c>
      <c r="F2577" s="52">
        <v>166.88</v>
      </c>
      <c r="G2577" s="52">
        <v>108.08</v>
      </c>
    </row>
    <row r="2578" spans="1:7">
      <c r="A2578" s="52">
        <v>195206</v>
      </c>
      <c r="B2578" s="52">
        <v>11.88</v>
      </c>
      <c r="C2578" s="52">
        <v>11.78</v>
      </c>
      <c r="D2578" s="52">
        <v>10.34</v>
      </c>
      <c r="E2578" s="52">
        <v>220.63</v>
      </c>
      <c r="F2578" s="52">
        <v>170.41</v>
      </c>
      <c r="G2578" s="52">
        <v>111</v>
      </c>
    </row>
    <row r="2579" spans="1:7">
      <c r="A2579" s="52">
        <v>195207</v>
      </c>
      <c r="B2579" s="52">
        <v>15.24</v>
      </c>
      <c r="C2579" s="52">
        <v>12.37</v>
      </c>
      <c r="D2579" s="52">
        <v>9.36</v>
      </c>
      <c r="E2579" s="52">
        <v>254.9</v>
      </c>
      <c r="F2579" s="52">
        <v>161.41</v>
      </c>
      <c r="G2579" s="52">
        <v>104.73</v>
      </c>
    </row>
    <row r="2580" spans="1:7">
      <c r="A2580" s="52">
        <v>195208</v>
      </c>
      <c r="B2580" s="52">
        <v>15.38</v>
      </c>
      <c r="C2580" s="52">
        <v>12.52</v>
      </c>
      <c r="D2580" s="52">
        <v>9.33</v>
      </c>
      <c r="E2580" s="52">
        <v>257.74</v>
      </c>
      <c r="F2580" s="52">
        <v>162.15</v>
      </c>
      <c r="G2580" s="52">
        <v>106.23</v>
      </c>
    </row>
    <row r="2581" spans="1:7">
      <c r="A2581" s="52">
        <v>195209</v>
      </c>
      <c r="B2581" s="52">
        <v>15.32</v>
      </c>
      <c r="C2581" s="52">
        <v>12.54</v>
      </c>
      <c r="D2581" s="52">
        <v>9.31</v>
      </c>
      <c r="E2581" s="52">
        <v>253.9</v>
      </c>
      <c r="F2581" s="52">
        <v>160.22</v>
      </c>
      <c r="G2581" s="52">
        <v>104.37</v>
      </c>
    </row>
    <row r="2582" spans="1:7">
      <c r="A2582" s="52">
        <v>195210</v>
      </c>
      <c r="B2582" s="52">
        <v>15.27</v>
      </c>
      <c r="C2582" s="52">
        <v>12.37</v>
      </c>
      <c r="D2582" s="52">
        <v>9.06</v>
      </c>
      <c r="E2582" s="52">
        <v>248.68</v>
      </c>
      <c r="F2582" s="52">
        <v>156.22999999999999</v>
      </c>
      <c r="G2582" s="52">
        <v>101.27</v>
      </c>
    </row>
    <row r="2583" spans="1:7">
      <c r="A2583" s="52">
        <v>195211</v>
      </c>
      <c r="B2583" s="52">
        <v>15.11</v>
      </c>
      <c r="C2583" s="52">
        <v>12.14</v>
      </c>
      <c r="D2583" s="52">
        <v>8.85</v>
      </c>
      <c r="E2583" s="52">
        <v>246.3</v>
      </c>
      <c r="F2583" s="52">
        <v>156.35</v>
      </c>
      <c r="G2583" s="52">
        <v>100.45</v>
      </c>
    </row>
    <row r="2584" spans="1:7">
      <c r="A2584" s="52">
        <v>195212</v>
      </c>
      <c r="B2584" s="52">
        <v>15.85</v>
      </c>
      <c r="C2584" s="52">
        <v>12.69</v>
      </c>
      <c r="D2584" s="52">
        <v>9.33</v>
      </c>
      <c r="E2584" s="52">
        <v>259.24</v>
      </c>
      <c r="F2584" s="52">
        <v>163.36000000000001</v>
      </c>
      <c r="G2584" s="52">
        <v>107.03</v>
      </c>
    </row>
    <row r="2585" spans="1:7">
      <c r="A2585" s="52">
        <v>195301</v>
      </c>
      <c r="B2585" s="52">
        <v>16.079999999999998</v>
      </c>
      <c r="C2585" s="52">
        <v>12.8</v>
      </c>
      <c r="D2585" s="52">
        <v>9.41</v>
      </c>
      <c r="E2585" s="52">
        <v>266.66000000000003</v>
      </c>
      <c r="F2585" s="52">
        <v>167.21</v>
      </c>
      <c r="G2585" s="52">
        <v>110.45</v>
      </c>
    </row>
    <row r="2586" spans="1:7">
      <c r="A2586" s="52">
        <v>195302</v>
      </c>
      <c r="B2586" s="52">
        <v>16.64</v>
      </c>
      <c r="C2586" s="52">
        <v>13.28</v>
      </c>
      <c r="D2586" s="52">
        <v>9.69</v>
      </c>
      <c r="E2586" s="52">
        <v>264.14</v>
      </c>
      <c r="F2586" s="52">
        <v>166.61</v>
      </c>
      <c r="G2586" s="52">
        <v>111.96</v>
      </c>
    </row>
    <row r="2587" spans="1:7">
      <c r="A2587" s="52">
        <v>195303</v>
      </c>
      <c r="B2587" s="52">
        <v>16.79</v>
      </c>
      <c r="C2587" s="52">
        <v>13.48</v>
      </c>
      <c r="D2587" s="52">
        <v>9.81</v>
      </c>
      <c r="E2587" s="52">
        <v>261.41000000000003</v>
      </c>
      <c r="F2587" s="52">
        <v>165.35</v>
      </c>
      <c r="G2587" s="52">
        <v>110.13</v>
      </c>
    </row>
    <row r="2588" spans="1:7">
      <c r="A2588" s="52">
        <v>195304</v>
      </c>
      <c r="B2588" s="52">
        <v>16.39</v>
      </c>
      <c r="C2588" s="52">
        <v>13.2</v>
      </c>
      <c r="D2588" s="52">
        <v>9.5500000000000007</v>
      </c>
      <c r="E2588" s="52">
        <v>258.11</v>
      </c>
      <c r="F2588" s="52">
        <v>162.15</v>
      </c>
      <c r="G2588" s="52">
        <v>106.61</v>
      </c>
    </row>
    <row r="2589" spans="1:7">
      <c r="A2589" s="52">
        <v>195305</v>
      </c>
      <c r="B2589" s="52">
        <v>15.89</v>
      </c>
      <c r="C2589" s="52">
        <v>12.9</v>
      </c>
      <c r="D2589" s="52">
        <v>9.44</v>
      </c>
      <c r="E2589" s="52">
        <v>249.77</v>
      </c>
      <c r="F2589" s="52">
        <v>158.21</v>
      </c>
      <c r="G2589" s="52">
        <v>104.41</v>
      </c>
    </row>
    <row r="2590" spans="1:7">
      <c r="A2590" s="52">
        <v>195306</v>
      </c>
      <c r="B2590" s="52">
        <v>15.93</v>
      </c>
      <c r="C2590" s="52">
        <v>12.92</v>
      </c>
      <c r="D2590" s="52">
        <v>9.4600000000000009</v>
      </c>
      <c r="E2590" s="52">
        <v>250.18</v>
      </c>
      <c r="F2590" s="52">
        <v>157.5</v>
      </c>
      <c r="G2590" s="52">
        <v>104.88</v>
      </c>
    </row>
    <row r="2591" spans="1:7">
      <c r="A2591" s="52">
        <v>195307</v>
      </c>
      <c r="B2591" s="52">
        <v>14.62</v>
      </c>
      <c r="C2591" s="52">
        <v>12.82</v>
      </c>
      <c r="D2591" s="52">
        <v>9.24</v>
      </c>
      <c r="E2591" s="52">
        <v>242.68</v>
      </c>
      <c r="F2591" s="52">
        <v>155.16</v>
      </c>
      <c r="G2591" s="52">
        <v>104.2</v>
      </c>
    </row>
    <row r="2592" spans="1:7">
      <c r="A2592" s="52">
        <v>195308</v>
      </c>
      <c r="B2592" s="52">
        <v>14.74</v>
      </c>
      <c r="C2592" s="52">
        <v>12.99</v>
      </c>
      <c r="D2592" s="52">
        <v>9.34</v>
      </c>
      <c r="E2592" s="52">
        <v>249.53</v>
      </c>
      <c r="F2592" s="52">
        <v>158.26</v>
      </c>
      <c r="G2592" s="52">
        <v>105.81</v>
      </c>
    </row>
    <row r="2593" spans="1:7">
      <c r="A2593" s="52">
        <v>195309</v>
      </c>
      <c r="B2593" s="52">
        <v>14.16</v>
      </c>
      <c r="C2593" s="52">
        <v>12.21</v>
      </c>
      <c r="D2593" s="52">
        <v>8.73</v>
      </c>
      <c r="E2593" s="52">
        <v>237.63</v>
      </c>
      <c r="F2593" s="52">
        <v>151.11000000000001</v>
      </c>
      <c r="G2593" s="52">
        <v>96.33</v>
      </c>
    </row>
    <row r="2594" spans="1:7">
      <c r="A2594" s="52">
        <v>195310</v>
      </c>
      <c r="B2594" s="52">
        <v>14.09</v>
      </c>
      <c r="C2594" s="52">
        <v>12.02</v>
      </c>
      <c r="D2594" s="52">
        <v>8.4700000000000006</v>
      </c>
      <c r="E2594" s="52">
        <v>239.77</v>
      </c>
      <c r="F2594" s="52">
        <v>150.61000000000001</v>
      </c>
      <c r="G2594" s="52">
        <v>94.01</v>
      </c>
    </row>
    <row r="2595" spans="1:7">
      <c r="A2595" s="52">
        <v>195311</v>
      </c>
      <c r="B2595" s="52">
        <v>14.48</v>
      </c>
      <c r="C2595" s="52">
        <v>12.42</v>
      </c>
      <c r="D2595" s="52">
        <v>8.74</v>
      </c>
      <c r="E2595" s="52">
        <v>251.59</v>
      </c>
      <c r="F2595" s="52">
        <v>157.58000000000001</v>
      </c>
      <c r="G2595" s="52">
        <v>98.15</v>
      </c>
    </row>
    <row r="2596" spans="1:7">
      <c r="A2596" s="52">
        <v>195312</v>
      </c>
      <c r="B2596" s="52">
        <v>14.6</v>
      </c>
      <c r="C2596" s="52">
        <v>12.59</v>
      </c>
      <c r="D2596" s="52">
        <v>8.7799999999999994</v>
      </c>
      <c r="E2596" s="52">
        <v>257.18</v>
      </c>
      <c r="F2596" s="52">
        <v>159.93</v>
      </c>
      <c r="G2596" s="52">
        <v>100.05</v>
      </c>
    </row>
    <row r="2597" spans="1:7">
      <c r="A2597" s="52">
        <v>195401</v>
      </c>
      <c r="B2597" s="52">
        <v>14.52</v>
      </c>
      <c r="C2597" s="52">
        <v>12.3</v>
      </c>
      <c r="D2597" s="52">
        <v>8.4600000000000009</v>
      </c>
      <c r="E2597" s="52">
        <v>257.7</v>
      </c>
      <c r="F2597" s="52">
        <v>159.44999999999999</v>
      </c>
      <c r="G2597" s="52">
        <v>96.54</v>
      </c>
    </row>
    <row r="2598" spans="1:7">
      <c r="A2598" s="52">
        <v>195402</v>
      </c>
      <c r="B2598" s="52">
        <v>15.19</v>
      </c>
      <c r="C2598" s="52">
        <v>13.08</v>
      </c>
      <c r="D2598" s="52">
        <v>9.15</v>
      </c>
      <c r="E2598" s="52">
        <v>269.02999999999997</v>
      </c>
      <c r="F2598" s="52">
        <v>168.43</v>
      </c>
      <c r="G2598" s="52">
        <v>104.1</v>
      </c>
    </row>
    <row r="2599" spans="1:7">
      <c r="A2599" s="52">
        <v>195403</v>
      </c>
      <c r="B2599" s="52">
        <v>15.26</v>
      </c>
      <c r="C2599" s="52">
        <v>13.21</v>
      </c>
      <c r="D2599" s="52">
        <v>9.23</v>
      </c>
      <c r="E2599" s="52">
        <v>271.3</v>
      </c>
      <c r="F2599" s="52">
        <v>171.09</v>
      </c>
      <c r="G2599" s="52">
        <v>103.96</v>
      </c>
    </row>
    <row r="2600" spans="1:7">
      <c r="A2600" s="52">
        <v>195404</v>
      </c>
      <c r="B2600" s="52">
        <v>15.59</v>
      </c>
      <c r="C2600" s="52">
        <v>13.54</v>
      </c>
      <c r="D2600" s="52">
        <v>9.3800000000000008</v>
      </c>
      <c r="E2600" s="52">
        <v>282.02</v>
      </c>
      <c r="F2600" s="52">
        <v>176.12</v>
      </c>
      <c r="G2600" s="52">
        <v>105.22</v>
      </c>
    </row>
    <row r="2601" spans="1:7">
      <c r="A2601" s="52">
        <v>195405</v>
      </c>
      <c r="B2601" s="52">
        <v>15.51</v>
      </c>
      <c r="C2601" s="52">
        <v>13.81</v>
      </c>
      <c r="D2601" s="52">
        <v>9.3800000000000008</v>
      </c>
      <c r="E2601" s="52">
        <v>296.47000000000003</v>
      </c>
      <c r="F2601" s="52">
        <v>183.57</v>
      </c>
      <c r="G2601" s="52">
        <v>110.22</v>
      </c>
    </row>
    <row r="2602" spans="1:7">
      <c r="A2602" s="52">
        <v>195406</v>
      </c>
      <c r="B2602" s="52">
        <v>16.05</v>
      </c>
      <c r="C2602" s="52">
        <v>14.31</v>
      </c>
      <c r="D2602" s="52">
        <v>9.81</v>
      </c>
      <c r="E2602" s="52">
        <v>303.02</v>
      </c>
      <c r="F2602" s="52">
        <v>187.17</v>
      </c>
      <c r="G2602" s="52">
        <v>116.87</v>
      </c>
    </row>
    <row r="2603" spans="1:7">
      <c r="A2603" s="52">
        <v>195407</v>
      </c>
      <c r="B2603" s="52">
        <v>16.079999999999998</v>
      </c>
      <c r="C2603" s="52">
        <v>13.8</v>
      </c>
      <c r="D2603" s="52">
        <v>10.31</v>
      </c>
      <c r="E2603" s="52">
        <v>293.5</v>
      </c>
      <c r="F2603" s="52">
        <v>210.15</v>
      </c>
      <c r="G2603" s="52">
        <v>119.15</v>
      </c>
    </row>
    <row r="2604" spans="1:7">
      <c r="A2604" s="52">
        <v>195408</v>
      </c>
      <c r="B2604" s="52">
        <v>16.97</v>
      </c>
      <c r="C2604" s="52">
        <v>14.72</v>
      </c>
      <c r="D2604" s="52">
        <v>11.23</v>
      </c>
      <c r="E2604" s="52">
        <v>305.83999999999997</v>
      </c>
      <c r="F2604" s="52">
        <v>220.72</v>
      </c>
      <c r="G2604" s="52">
        <v>129.63</v>
      </c>
    </row>
    <row r="2605" spans="1:7">
      <c r="A2605" s="52">
        <v>195409</v>
      </c>
      <c r="B2605" s="52">
        <v>16.87</v>
      </c>
      <c r="C2605" s="52">
        <v>14.66</v>
      </c>
      <c r="D2605" s="52">
        <v>11.06</v>
      </c>
      <c r="E2605" s="52">
        <v>294.89999999999998</v>
      </c>
      <c r="F2605" s="52">
        <v>216.94</v>
      </c>
      <c r="G2605" s="52">
        <v>121.91</v>
      </c>
    </row>
    <row r="2606" spans="1:7">
      <c r="A2606" s="52">
        <v>195410</v>
      </c>
      <c r="B2606" s="52">
        <v>17.53</v>
      </c>
      <c r="C2606" s="52">
        <v>15.28</v>
      </c>
      <c r="D2606" s="52">
        <v>11.53</v>
      </c>
      <c r="E2606" s="52">
        <v>314.39999999999998</v>
      </c>
      <c r="F2606" s="52">
        <v>231.1</v>
      </c>
      <c r="G2606" s="52">
        <v>130.81</v>
      </c>
    </row>
    <row r="2607" spans="1:7">
      <c r="A2607" s="52">
        <v>195411</v>
      </c>
      <c r="B2607" s="52">
        <v>17.59</v>
      </c>
      <c r="C2607" s="52">
        <v>15.11</v>
      </c>
      <c r="D2607" s="52">
        <v>11.43</v>
      </c>
      <c r="E2607" s="52">
        <v>306.72000000000003</v>
      </c>
      <c r="F2607" s="52">
        <v>228.61</v>
      </c>
      <c r="G2607" s="52">
        <v>131.03</v>
      </c>
    </row>
    <row r="2608" spans="1:7">
      <c r="A2608" s="52">
        <v>195412</v>
      </c>
      <c r="B2608" s="52">
        <v>18.75</v>
      </c>
      <c r="C2608" s="52">
        <v>16.39</v>
      </c>
      <c r="D2608" s="52">
        <v>12.43</v>
      </c>
      <c r="E2608" s="52">
        <v>333.13</v>
      </c>
      <c r="F2608" s="52">
        <v>245.31</v>
      </c>
      <c r="G2608" s="52">
        <v>150.15</v>
      </c>
    </row>
    <row r="2609" spans="1:7">
      <c r="A2609" s="52">
        <v>195501</v>
      </c>
      <c r="B2609" s="52">
        <v>20.010000000000002</v>
      </c>
      <c r="C2609" s="52">
        <v>17.829999999999998</v>
      </c>
      <c r="D2609" s="52">
        <v>13.78</v>
      </c>
      <c r="E2609" s="52">
        <v>346.89</v>
      </c>
      <c r="F2609" s="52">
        <v>258.73</v>
      </c>
      <c r="G2609" s="52">
        <v>167.22</v>
      </c>
    </row>
    <row r="2610" spans="1:7">
      <c r="A2610" s="52">
        <v>195502</v>
      </c>
      <c r="B2610" s="52">
        <v>20.309999999999999</v>
      </c>
      <c r="C2610" s="52">
        <v>18.059999999999999</v>
      </c>
      <c r="D2610" s="52">
        <v>14.05</v>
      </c>
      <c r="E2610" s="52">
        <v>346.79</v>
      </c>
      <c r="F2610" s="52">
        <v>260.64</v>
      </c>
      <c r="G2610" s="52">
        <v>173.06</v>
      </c>
    </row>
    <row r="2611" spans="1:7">
      <c r="A2611" s="52">
        <v>195503</v>
      </c>
      <c r="B2611" s="52">
        <v>21</v>
      </c>
      <c r="C2611" s="52">
        <v>18.940000000000001</v>
      </c>
      <c r="D2611" s="52">
        <v>14.61</v>
      </c>
      <c r="E2611" s="52">
        <v>355.54</v>
      </c>
      <c r="F2611" s="52">
        <v>266.27999999999997</v>
      </c>
      <c r="G2611" s="52">
        <v>177.49</v>
      </c>
    </row>
    <row r="2612" spans="1:7">
      <c r="A2612" s="52">
        <v>195504</v>
      </c>
      <c r="B2612" s="52">
        <v>20.79</v>
      </c>
      <c r="C2612" s="52">
        <v>18.79</v>
      </c>
      <c r="D2612" s="52">
        <v>14.63</v>
      </c>
      <c r="E2612" s="52">
        <v>353.47</v>
      </c>
      <c r="F2612" s="52">
        <v>264.66000000000003</v>
      </c>
      <c r="G2612" s="52">
        <v>181.12</v>
      </c>
    </row>
    <row r="2613" spans="1:7">
      <c r="A2613" s="52">
        <v>195505</v>
      </c>
      <c r="B2613" s="52">
        <v>21.05</v>
      </c>
      <c r="C2613" s="52">
        <v>19.11</v>
      </c>
      <c r="D2613" s="52">
        <v>14.99</v>
      </c>
      <c r="E2613" s="52">
        <v>367.56</v>
      </c>
      <c r="F2613" s="52">
        <v>270.07</v>
      </c>
      <c r="G2613" s="52">
        <v>188.85</v>
      </c>
    </row>
    <row r="2614" spans="1:7">
      <c r="A2614" s="52">
        <v>195506</v>
      </c>
      <c r="B2614" s="52">
        <v>21.07</v>
      </c>
      <c r="C2614" s="52">
        <v>19.12</v>
      </c>
      <c r="D2614" s="52">
        <v>14.99</v>
      </c>
      <c r="E2614" s="52">
        <v>372.62</v>
      </c>
      <c r="F2614" s="52">
        <v>268.87</v>
      </c>
      <c r="G2614" s="52">
        <v>187.74</v>
      </c>
    </row>
    <row r="2615" spans="1:7">
      <c r="A2615" s="52">
        <v>195507</v>
      </c>
      <c r="B2615" s="52">
        <v>21.42</v>
      </c>
      <c r="C2615" s="52">
        <v>19.87</v>
      </c>
      <c r="D2615" s="52">
        <v>15.25</v>
      </c>
      <c r="E2615" s="52">
        <v>419.47</v>
      </c>
      <c r="F2615" s="52">
        <v>303.32</v>
      </c>
      <c r="G2615" s="52">
        <v>154.13</v>
      </c>
    </row>
    <row r="2616" spans="1:7">
      <c r="A2616" s="52">
        <v>195508</v>
      </c>
      <c r="B2616" s="52">
        <v>20.86</v>
      </c>
      <c r="C2616" s="52">
        <v>20.12</v>
      </c>
      <c r="D2616" s="52">
        <v>15.43</v>
      </c>
      <c r="E2616" s="52">
        <v>427.81</v>
      </c>
      <c r="F2616" s="52">
        <v>310.14</v>
      </c>
      <c r="G2616" s="52">
        <v>154.52000000000001</v>
      </c>
    </row>
    <row r="2617" spans="1:7">
      <c r="A2617" s="52">
        <v>195509</v>
      </c>
      <c r="B2617" s="52">
        <v>20.74</v>
      </c>
      <c r="C2617" s="52">
        <v>20.170000000000002</v>
      </c>
      <c r="D2617" s="52">
        <v>15.4</v>
      </c>
      <c r="E2617" s="52">
        <v>427.9</v>
      </c>
      <c r="F2617" s="52">
        <v>309.26</v>
      </c>
      <c r="G2617" s="52">
        <v>155.74</v>
      </c>
    </row>
    <row r="2618" spans="1:7">
      <c r="A2618" s="52">
        <v>195510</v>
      </c>
      <c r="B2618" s="52">
        <v>20.53</v>
      </c>
      <c r="C2618" s="52">
        <v>20.02</v>
      </c>
      <c r="D2618" s="52">
        <v>15.28</v>
      </c>
      <c r="E2618" s="52">
        <v>428</v>
      </c>
      <c r="F2618" s="52">
        <v>307.57</v>
      </c>
      <c r="G2618" s="52">
        <v>151.74</v>
      </c>
    </row>
    <row r="2619" spans="1:7">
      <c r="A2619" s="52">
        <v>195511</v>
      </c>
      <c r="B2619" s="52">
        <v>20.190000000000001</v>
      </c>
      <c r="C2619" s="52">
        <v>19.829999999999998</v>
      </c>
      <c r="D2619" s="52">
        <v>15.07</v>
      </c>
      <c r="E2619" s="52">
        <v>414.5</v>
      </c>
      <c r="F2619" s="52">
        <v>302.22000000000003</v>
      </c>
      <c r="G2619" s="52">
        <v>146.54</v>
      </c>
    </row>
    <row r="2620" spans="1:7">
      <c r="A2620" s="52">
        <v>195512</v>
      </c>
      <c r="B2620" s="52">
        <v>21.29</v>
      </c>
      <c r="C2620" s="52">
        <v>20.87</v>
      </c>
      <c r="D2620" s="52">
        <v>15.76</v>
      </c>
      <c r="E2620" s="52">
        <v>444.64</v>
      </c>
      <c r="F2620" s="52">
        <v>317.33999999999997</v>
      </c>
      <c r="G2620" s="52">
        <v>158.88999999999999</v>
      </c>
    </row>
    <row r="2621" spans="1:7">
      <c r="A2621" s="52">
        <v>195601</v>
      </c>
      <c r="B2621" s="52">
        <v>21.92</v>
      </c>
      <c r="C2621" s="52">
        <v>21.13</v>
      </c>
      <c r="D2621" s="52">
        <v>16.059999999999999</v>
      </c>
      <c r="E2621" s="52">
        <v>452.17</v>
      </c>
      <c r="F2621" s="52">
        <v>321.95999999999998</v>
      </c>
      <c r="G2621" s="52">
        <v>155.53</v>
      </c>
    </row>
    <row r="2622" spans="1:7">
      <c r="A2622" s="52">
        <v>195602</v>
      </c>
      <c r="B2622" s="52">
        <v>21.72</v>
      </c>
      <c r="C2622" s="52">
        <v>20.66</v>
      </c>
      <c r="D2622" s="52">
        <v>15.76</v>
      </c>
      <c r="E2622" s="52">
        <v>433.56</v>
      </c>
      <c r="F2622" s="52">
        <v>318.14</v>
      </c>
      <c r="G2622" s="52">
        <v>151.55000000000001</v>
      </c>
    </row>
    <row r="2623" spans="1:7">
      <c r="A2623" s="52">
        <v>195603</v>
      </c>
      <c r="B2623" s="52">
        <v>22.06</v>
      </c>
      <c r="C2623" s="52">
        <v>21.36</v>
      </c>
      <c r="D2623" s="52">
        <v>16.05</v>
      </c>
      <c r="E2623" s="52">
        <v>452.94</v>
      </c>
      <c r="F2623" s="52">
        <v>325.32</v>
      </c>
      <c r="G2623" s="52">
        <v>155.79</v>
      </c>
    </row>
    <row r="2624" spans="1:7">
      <c r="A2624" s="52">
        <v>195604</v>
      </c>
      <c r="B2624" s="52">
        <v>22.71</v>
      </c>
      <c r="C2624" s="52">
        <v>22.04</v>
      </c>
      <c r="D2624" s="52">
        <v>16.8</v>
      </c>
      <c r="E2624" s="52">
        <v>484.65</v>
      </c>
      <c r="F2624" s="52">
        <v>347.52</v>
      </c>
      <c r="G2624" s="52">
        <v>163.27000000000001</v>
      </c>
    </row>
    <row r="2625" spans="1:7">
      <c r="A2625" s="52">
        <v>195605</v>
      </c>
      <c r="B2625" s="52">
        <v>22.97</v>
      </c>
      <c r="C2625" s="52">
        <v>22.23</v>
      </c>
      <c r="D2625" s="52">
        <v>16.79</v>
      </c>
      <c r="E2625" s="52">
        <v>483.94</v>
      </c>
      <c r="F2625" s="52">
        <v>351.75</v>
      </c>
      <c r="G2625" s="52">
        <v>164.35</v>
      </c>
    </row>
    <row r="2626" spans="1:7">
      <c r="A2626" s="52">
        <v>195606</v>
      </c>
      <c r="B2626" s="52">
        <v>21.96</v>
      </c>
      <c r="C2626" s="52">
        <v>21.29</v>
      </c>
      <c r="D2626" s="52">
        <v>15.94</v>
      </c>
      <c r="E2626" s="52">
        <v>456.88</v>
      </c>
      <c r="F2626" s="52">
        <v>332.73</v>
      </c>
      <c r="G2626" s="52">
        <v>152.38</v>
      </c>
    </row>
    <row r="2627" spans="1:7">
      <c r="A2627" s="52">
        <v>195607</v>
      </c>
      <c r="B2627" s="52">
        <v>24.86</v>
      </c>
      <c r="C2627" s="52">
        <v>21.76</v>
      </c>
      <c r="D2627" s="52">
        <v>15.52</v>
      </c>
      <c r="E2627" s="52">
        <v>524.55999999999995</v>
      </c>
      <c r="F2627" s="52">
        <v>302.93</v>
      </c>
      <c r="G2627" s="52">
        <v>160.46</v>
      </c>
    </row>
    <row r="2628" spans="1:7">
      <c r="A2628" s="52">
        <v>195608</v>
      </c>
      <c r="B2628" s="52">
        <v>25.49</v>
      </c>
      <c r="C2628" s="52">
        <v>22.47</v>
      </c>
      <c r="D2628" s="52">
        <v>16.03</v>
      </c>
      <c r="E2628" s="52">
        <v>551.11</v>
      </c>
      <c r="F2628" s="52">
        <v>321.04000000000002</v>
      </c>
      <c r="G2628" s="52">
        <v>168.35</v>
      </c>
    </row>
    <row r="2629" spans="1:7">
      <c r="A2629" s="52">
        <v>195609</v>
      </c>
      <c r="B2629" s="52">
        <v>25.34</v>
      </c>
      <c r="C2629" s="52">
        <v>22</v>
      </c>
      <c r="D2629" s="52">
        <v>15.62</v>
      </c>
      <c r="E2629" s="52">
        <v>530.55999999999995</v>
      </c>
      <c r="F2629" s="52">
        <v>309.73</v>
      </c>
      <c r="G2629" s="52">
        <v>162.02000000000001</v>
      </c>
    </row>
    <row r="2630" spans="1:7">
      <c r="A2630" s="52">
        <v>195610</v>
      </c>
      <c r="B2630" s="52">
        <v>24.37</v>
      </c>
      <c r="C2630" s="52">
        <v>21.15</v>
      </c>
      <c r="D2630" s="52">
        <v>15.23</v>
      </c>
      <c r="E2630" s="52">
        <v>500</v>
      </c>
      <c r="F2630" s="52">
        <v>297.8</v>
      </c>
      <c r="G2630" s="52">
        <v>155.54</v>
      </c>
    </row>
    <row r="2631" spans="1:7">
      <c r="A2631" s="52">
        <v>195611</v>
      </c>
      <c r="B2631" s="52">
        <v>24.63</v>
      </c>
      <c r="C2631" s="52">
        <v>21.3</v>
      </c>
      <c r="D2631" s="52">
        <v>15.23</v>
      </c>
      <c r="E2631" s="52">
        <v>502.63</v>
      </c>
      <c r="F2631" s="52">
        <v>299.48</v>
      </c>
      <c r="G2631" s="52">
        <v>157.31</v>
      </c>
    </row>
    <row r="2632" spans="1:7">
      <c r="A2632" s="52">
        <v>195612</v>
      </c>
      <c r="B2632" s="52">
        <v>24.43</v>
      </c>
      <c r="C2632" s="52">
        <v>21.2</v>
      </c>
      <c r="D2632" s="52">
        <v>15.5</v>
      </c>
      <c r="E2632" s="52">
        <v>497.56</v>
      </c>
      <c r="F2632" s="52">
        <v>304.14</v>
      </c>
      <c r="G2632" s="52">
        <v>157.47</v>
      </c>
    </row>
    <row r="2633" spans="1:7">
      <c r="A2633" s="52">
        <v>195701</v>
      </c>
      <c r="B2633" s="52">
        <v>25.19</v>
      </c>
      <c r="C2633" s="52">
        <v>21.54</v>
      </c>
      <c r="D2633" s="52">
        <v>15.76</v>
      </c>
      <c r="E2633" s="52">
        <v>517.26</v>
      </c>
      <c r="F2633" s="52">
        <v>314.79000000000002</v>
      </c>
      <c r="G2633" s="52">
        <v>159.63999999999999</v>
      </c>
    </row>
    <row r="2634" spans="1:7">
      <c r="A2634" s="52">
        <v>195702</v>
      </c>
      <c r="B2634" s="52">
        <v>24.97</v>
      </c>
      <c r="C2634" s="52">
        <v>21.52</v>
      </c>
      <c r="D2634" s="52">
        <v>16.05</v>
      </c>
      <c r="E2634" s="52">
        <v>494.24</v>
      </c>
      <c r="F2634" s="52">
        <v>305.06</v>
      </c>
      <c r="G2634" s="52">
        <v>155.93</v>
      </c>
    </row>
    <row r="2635" spans="1:7">
      <c r="A2635" s="52">
        <v>195703</v>
      </c>
      <c r="B2635" s="52">
        <v>24.2</v>
      </c>
      <c r="C2635" s="52">
        <v>20.71</v>
      </c>
      <c r="D2635" s="52">
        <v>15.55</v>
      </c>
      <c r="E2635" s="52">
        <v>483.09</v>
      </c>
      <c r="F2635" s="52">
        <v>298.35000000000002</v>
      </c>
      <c r="G2635" s="52">
        <v>149.96</v>
      </c>
    </row>
    <row r="2636" spans="1:7">
      <c r="A2636" s="52">
        <v>195704</v>
      </c>
      <c r="B2636" s="52">
        <v>24.61</v>
      </c>
      <c r="C2636" s="52">
        <v>21.2</v>
      </c>
      <c r="D2636" s="52">
        <v>15.83</v>
      </c>
      <c r="E2636" s="52">
        <v>495.21</v>
      </c>
      <c r="F2636" s="52">
        <v>302.64</v>
      </c>
      <c r="G2636" s="52">
        <v>151.78</v>
      </c>
    </row>
    <row r="2637" spans="1:7">
      <c r="A2637" s="52">
        <v>195705</v>
      </c>
      <c r="B2637" s="52">
        <v>25.06</v>
      </c>
      <c r="C2637" s="52">
        <v>21.66</v>
      </c>
      <c r="D2637" s="52">
        <v>16.22</v>
      </c>
      <c r="E2637" s="52">
        <v>521.07000000000005</v>
      </c>
      <c r="F2637" s="52">
        <v>314.2</v>
      </c>
      <c r="G2637" s="52">
        <v>155.88</v>
      </c>
    </row>
    <row r="2638" spans="1:7">
      <c r="A2638" s="52">
        <v>195706</v>
      </c>
      <c r="B2638" s="52">
        <v>25.24</v>
      </c>
      <c r="C2638" s="52">
        <v>21.92</v>
      </c>
      <c r="D2638" s="52">
        <v>16.45</v>
      </c>
      <c r="E2638" s="52">
        <v>542.23</v>
      </c>
      <c r="F2638" s="52">
        <v>321.93</v>
      </c>
      <c r="G2638" s="52">
        <v>157.15</v>
      </c>
    </row>
    <row r="2639" spans="1:7">
      <c r="A2639" s="52">
        <v>195707</v>
      </c>
      <c r="B2639" s="52">
        <v>25.08</v>
      </c>
      <c r="C2639" s="52">
        <v>21.88</v>
      </c>
      <c r="D2639" s="52">
        <v>16.21</v>
      </c>
      <c r="E2639" s="52">
        <v>578.38</v>
      </c>
      <c r="F2639" s="52">
        <v>279.27</v>
      </c>
      <c r="G2639" s="52">
        <v>155.08000000000001</v>
      </c>
    </row>
    <row r="2640" spans="1:7">
      <c r="A2640" s="52">
        <v>195708</v>
      </c>
      <c r="B2640" s="52">
        <v>25.28</v>
      </c>
      <c r="C2640" s="52">
        <v>21.99</v>
      </c>
      <c r="D2640" s="52">
        <v>16.3</v>
      </c>
      <c r="E2640" s="52">
        <v>585.16</v>
      </c>
      <c r="F2640" s="52">
        <v>280.06</v>
      </c>
      <c r="G2640" s="52">
        <v>156.30000000000001</v>
      </c>
    </row>
    <row r="2641" spans="1:7">
      <c r="A2641" s="52">
        <v>195709</v>
      </c>
      <c r="B2641" s="52">
        <v>23.94</v>
      </c>
      <c r="C2641" s="52">
        <v>20.9</v>
      </c>
      <c r="D2641" s="52">
        <v>15.32</v>
      </c>
      <c r="E2641" s="52">
        <v>550.09</v>
      </c>
      <c r="F2641" s="52">
        <v>269.89999999999998</v>
      </c>
      <c r="G2641" s="52">
        <v>145.72</v>
      </c>
    </row>
    <row r="2642" spans="1:7">
      <c r="A2642" s="52">
        <v>195710</v>
      </c>
      <c r="B2642" s="52">
        <v>22.51</v>
      </c>
      <c r="C2642" s="52">
        <v>19.760000000000002</v>
      </c>
      <c r="D2642" s="52">
        <v>14.47</v>
      </c>
      <c r="E2642" s="52">
        <v>514.41</v>
      </c>
      <c r="F2642" s="52">
        <v>257.83999999999997</v>
      </c>
      <c r="G2642" s="52">
        <v>135.53</v>
      </c>
    </row>
    <row r="2643" spans="1:7">
      <c r="A2643" s="52">
        <v>195711</v>
      </c>
      <c r="B2643" s="52">
        <v>20.67</v>
      </c>
      <c r="C2643" s="52">
        <v>18.59</v>
      </c>
      <c r="D2643" s="52">
        <v>13.22</v>
      </c>
      <c r="E2643" s="52">
        <v>494.26</v>
      </c>
      <c r="F2643" s="52">
        <v>248.53</v>
      </c>
      <c r="G2643" s="52">
        <v>125.2</v>
      </c>
    </row>
    <row r="2644" spans="1:7">
      <c r="A2644" s="52">
        <v>195712</v>
      </c>
      <c r="B2644" s="52">
        <v>21.23</v>
      </c>
      <c r="C2644" s="52">
        <v>18.72</v>
      </c>
      <c r="D2644" s="52">
        <v>13.33</v>
      </c>
      <c r="E2644" s="52">
        <v>506.06</v>
      </c>
      <c r="F2644" s="52">
        <v>251.87</v>
      </c>
      <c r="G2644" s="52">
        <v>123.63</v>
      </c>
    </row>
    <row r="2645" spans="1:7">
      <c r="A2645" s="52">
        <v>195801</v>
      </c>
      <c r="B2645" s="52">
        <v>20.12</v>
      </c>
      <c r="C2645" s="52">
        <v>17.72</v>
      </c>
      <c r="D2645" s="52">
        <v>12.45</v>
      </c>
      <c r="E2645" s="52">
        <v>485.19</v>
      </c>
      <c r="F2645" s="52">
        <v>244.36</v>
      </c>
      <c r="G2645" s="52">
        <v>115.24</v>
      </c>
    </row>
    <row r="2646" spans="1:7">
      <c r="A2646" s="52">
        <v>195802</v>
      </c>
      <c r="B2646" s="52">
        <v>22.56</v>
      </c>
      <c r="C2646" s="52">
        <v>19.54</v>
      </c>
      <c r="D2646" s="52">
        <v>13.89</v>
      </c>
      <c r="E2646" s="52">
        <v>501.35</v>
      </c>
      <c r="F2646" s="52">
        <v>258.42</v>
      </c>
      <c r="G2646" s="52">
        <v>128.83000000000001</v>
      </c>
    </row>
    <row r="2647" spans="1:7">
      <c r="A2647" s="52">
        <v>195803</v>
      </c>
      <c r="B2647" s="52">
        <v>22.08</v>
      </c>
      <c r="C2647" s="52">
        <v>19.48</v>
      </c>
      <c r="D2647" s="52">
        <v>13.8</v>
      </c>
      <c r="E2647" s="52">
        <v>488.89</v>
      </c>
      <c r="F2647" s="52">
        <v>255.75</v>
      </c>
      <c r="G2647" s="52">
        <v>124.93</v>
      </c>
    </row>
    <row r="2648" spans="1:7">
      <c r="A2648" s="52">
        <v>195804</v>
      </c>
      <c r="B2648" s="52">
        <v>23.03</v>
      </c>
      <c r="C2648" s="52">
        <v>20.100000000000001</v>
      </c>
      <c r="D2648" s="52">
        <v>14.15</v>
      </c>
      <c r="E2648" s="52">
        <v>504.61</v>
      </c>
      <c r="F2648" s="52">
        <v>262.33999999999997</v>
      </c>
      <c r="G2648" s="52">
        <v>128.56</v>
      </c>
    </row>
    <row r="2649" spans="1:7">
      <c r="A2649" s="52">
        <v>195805</v>
      </c>
      <c r="B2649" s="52">
        <v>23.77</v>
      </c>
      <c r="C2649" s="52">
        <v>20.39</v>
      </c>
      <c r="D2649" s="52">
        <v>14.78</v>
      </c>
      <c r="E2649" s="52">
        <v>520.91</v>
      </c>
      <c r="F2649" s="52">
        <v>269.02999999999997</v>
      </c>
      <c r="G2649" s="52">
        <v>134.86000000000001</v>
      </c>
    </row>
    <row r="2650" spans="1:7">
      <c r="A2650" s="52">
        <v>195806</v>
      </c>
      <c r="B2650" s="52">
        <v>25.24</v>
      </c>
      <c r="C2650" s="52">
        <v>21.16</v>
      </c>
      <c r="D2650" s="52">
        <v>15.37</v>
      </c>
      <c r="E2650" s="52">
        <v>529.6</v>
      </c>
      <c r="F2650" s="52">
        <v>275.14</v>
      </c>
      <c r="G2650" s="52">
        <v>138.86000000000001</v>
      </c>
    </row>
    <row r="2651" spans="1:7">
      <c r="A2651" s="52">
        <v>195807</v>
      </c>
      <c r="B2651" s="52">
        <v>23.66</v>
      </c>
      <c r="C2651" s="52">
        <v>21.96</v>
      </c>
      <c r="D2651" s="52">
        <v>15.72</v>
      </c>
      <c r="E2651" s="52">
        <v>523.47</v>
      </c>
      <c r="F2651" s="52">
        <v>310.37</v>
      </c>
      <c r="G2651" s="52">
        <v>141.9</v>
      </c>
    </row>
    <row r="2652" spans="1:7">
      <c r="A2652" s="52">
        <v>195808</v>
      </c>
      <c r="B2652" s="52">
        <v>24.65</v>
      </c>
      <c r="C2652" s="52">
        <v>23.25</v>
      </c>
      <c r="D2652" s="52">
        <v>16.809999999999999</v>
      </c>
      <c r="E2652" s="52">
        <v>545.91</v>
      </c>
      <c r="F2652" s="52">
        <v>322.33999999999997</v>
      </c>
      <c r="G2652" s="52">
        <v>152.59</v>
      </c>
    </row>
    <row r="2653" spans="1:7">
      <c r="A2653" s="52">
        <v>195809</v>
      </c>
      <c r="B2653" s="52">
        <v>25.66</v>
      </c>
      <c r="C2653" s="52">
        <v>23.87</v>
      </c>
      <c r="D2653" s="52">
        <v>17.12</v>
      </c>
      <c r="E2653" s="52">
        <v>554.27</v>
      </c>
      <c r="F2653" s="52">
        <v>327.13</v>
      </c>
      <c r="G2653" s="52">
        <v>157.24</v>
      </c>
    </row>
    <row r="2654" spans="1:7">
      <c r="A2654" s="52">
        <v>195810</v>
      </c>
      <c r="B2654" s="52">
        <v>27.18</v>
      </c>
      <c r="C2654" s="52">
        <v>24.88</v>
      </c>
      <c r="D2654" s="52">
        <v>18.41</v>
      </c>
      <c r="E2654" s="52">
        <v>581.39</v>
      </c>
      <c r="F2654" s="52">
        <v>339.9</v>
      </c>
      <c r="G2654" s="52">
        <v>169.4</v>
      </c>
    </row>
    <row r="2655" spans="1:7">
      <c r="A2655" s="52">
        <v>195811</v>
      </c>
      <c r="B2655" s="52">
        <v>29.05</v>
      </c>
      <c r="C2655" s="52">
        <v>25.52</v>
      </c>
      <c r="D2655" s="52">
        <v>18.940000000000001</v>
      </c>
      <c r="E2655" s="52">
        <v>596.20000000000005</v>
      </c>
      <c r="F2655" s="52">
        <v>348.11</v>
      </c>
      <c r="G2655" s="52">
        <v>175.99</v>
      </c>
    </row>
    <row r="2656" spans="1:7">
      <c r="A2656" s="52">
        <v>195812</v>
      </c>
      <c r="B2656" s="52">
        <v>31.67</v>
      </c>
      <c r="C2656" s="52">
        <v>26.49</v>
      </c>
      <c r="D2656" s="52">
        <v>19.68</v>
      </c>
      <c r="E2656" s="52">
        <v>612.79</v>
      </c>
      <c r="F2656" s="52">
        <v>353.84</v>
      </c>
      <c r="G2656" s="52">
        <v>183.01</v>
      </c>
    </row>
    <row r="2657" spans="1:7">
      <c r="A2657" s="52">
        <v>195901</v>
      </c>
      <c r="B2657" s="52">
        <v>32.409999999999997</v>
      </c>
      <c r="C2657" s="52">
        <v>27.22</v>
      </c>
      <c r="D2657" s="52">
        <v>20.32</v>
      </c>
      <c r="E2657" s="52">
        <v>642.1</v>
      </c>
      <c r="F2657" s="52">
        <v>376.96</v>
      </c>
      <c r="G2657" s="52">
        <v>189.44</v>
      </c>
    </row>
    <row r="2658" spans="1:7">
      <c r="A2658" s="52">
        <v>195902</v>
      </c>
      <c r="B2658" s="52">
        <v>33.82</v>
      </c>
      <c r="C2658" s="52">
        <v>28.58</v>
      </c>
      <c r="D2658" s="52">
        <v>21.36</v>
      </c>
      <c r="E2658" s="52">
        <v>637.69000000000005</v>
      </c>
      <c r="F2658" s="52">
        <v>386.65</v>
      </c>
      <c r="G2658" s="52">
        <v>196.91</v>
      </c>
    </row>
    <row r="2659" spans="1:7">
      <c r="A2659" s="52">
        <v>195903</v>
      </c>
      <c r="B2659" s="52">
        <v>34.590000000000003</v>
      </c>
      <c r="C2659" s="52">
        <v>29.63</v>
      </c>
      <c r="D2659" s="52">
        <v>21.94</v>
      </c>
      <c r="E2659" s="52">
        <v>638.17999999999995</v>
      </c>
      <c r="F2659" s="52">
        <v>391.74</v>
      </c>
      <c r="G2659" s="52">
        <v>200.65</v>
      </c>
    </row>
    <row r="2660" spans="1:7">
      <c r="A2660" s="52">
        <v>195904</v>
      </c>
      <c r="B2660" s="52">
        <v>35.01</v>
      </c>
      <c r="C2660" s="52">
        <v>30.02</v>
      </c>
      <c r="D2660" s="52">
        <v>22.34</v>
      </c>
      <c r="E2660" s="52">
        <v>641.54999999999995</v>
      </c>
      <c r="F2660" s="52">
        <v>390.07</v>
      </c>
      <c r="G2660" s="52">
        <v>199.79</v>
      </c>
    </row>
    <row r="2661" spans="1:7">
      <c r="A2661" s="52">
        <v>195905</v>
      </c>
      <c r="B2661" s="52">
        <v>36.4</v>
      </c>
      <c r="C2661" s="52">
        <v>31</v>
      </c>
      <c r="D2661" s="52">
        <v>22.79</v>
      </c>
      <c r="E2661" s="52">
        <v>671.43</v>
      </c>
      <c r="F2661" s="52">
        <v>399.38</v>
      </c>
      <c r="G2661" s="52">
        <v>207.28</v>
      </c>
    </row>
    <row r="2662" spans="1:7">
      <c r="A2662" s="52">
        <v>195906</v>
      </c>
      <c r="B2662" s="52">
        <v>35.869999999999997</v>
      </c>
      <c r="C2662" s="52">
        <v>31.03</v>
      </c>
      <c r="D2662" s="52">
        <v>23.06</v>
      </c>
      <c r="E2662" s="52">
        <v>686.79</v>
      </c>
      <c r="F2662" s="52">
        <v>400.14</v>
      </c>
      <c r="G2662" s="52">
        <v>213.97</v>
      </c>
    </row>
    <row r="2663" spans="1:7">
      <c r="A2663" s="52">
        <v>195907</v>
      </c>
      <c r="B2663" s="52">
        <v>36.020000000000003</v>
      </c>
      <c r="C2663" s="52">
        <v>31.18</v>
      </c>
      <c r="D2663" s="52">
        <v>21.79</v>
      </c>
      <c r="E2663" s="52">
        <v>716.31</v>
      </c>
      <c r="F2663" s="52">
        <v>397.6</v>
      </c>
      <c r="G2663" s="52">
        <v>243.6</v>
      </c>
    </row>
    <row r="2664" spans="1:7">
      <c r="A2664" s="52">
        <v>195908</v>
      </c>
      <c r="B2664" s="52">
        <v>37.15</v>
      </c>
      <c r="C2664" s="52">
        <v>32.01</v>
      </c>
      <c r="D2664" s="52">
        <v>22.54</v>
      </c>
      <c r="E2664" s="52">
        <v>744.22</v>
      </c>
      <c r="F2664" s="52">
        <v>406.62</v>
      </c>
      <c r="G2664" s="52">
        <v>250.82</v>
      </c>
    </row>
    <row r="2665" spans="1:7">
      <c r="A2665" s="52">
        <v>195909</v>
      </c>
      <c r="B2665" s="52">
        <v>36.36</v>
      </c>
      <c r="C2665" s="52">
        <v>31.53</v>
      </c>
      <c r="D2665" s="52">
        <v>22.01</v>
      </c>
      <c r="E2665" s="52">
        <v>730.95</v>
      </c>
      <c r="F2665" s="52">
        <v>401.07</v>
      </c>
      <c r="G2665" s="52">
        <v>248.7</v>
      </c>
    </row>
    <row r="2666" spans="1:7">
      <c r="A2666" s="52">
        <v>195910</v>
      </c>
      <c r="B2666" s="52">
        <v>34.28</v>
      </c>
      <c r="C2666" s="52">
        <v>29.91</v>
      </c>
      <c r="D2666" s="52">
        <v>20.9</v>
      </c>
      <c r="E2666" s="52">
        <v>693.3</v>
      </c>
      <c r="F2666" s="52">
        <v>386.31</v>
      </c>
      <c r="G2666" s="52">
        <v>234.74</v>
      </c>
    </row>
    <row r="2667" spans="1:7">
      <c r="A2667" s="52">
        <v>195911</v>
      </c>
      <c r="B2667" s="52">
        <v>35.64</v>
      </c>
      <c r="C2667" s="52">
        <v>30.62</v>
      </c>
      <c r="D2667" s="52">
        <v>21.12</v>
      </c>
      <c r="E2667" s="52">
        <v>705.46</v>
      </c>
      <c r="F2667" s="52">
        <v>392.55</v>
      </c>
      <c r="G2667" s="52">
        <v>234.67</v>
      </c>
    </row>
    <row r="2668" spans="1:7">
      <c r="A2668" s="52">
        <v>195912</v>
      </c>
      <c r="B2668" s="52">
        <v>36.909999999999997</v>
      </c>
      <c r="C2668" s="52">
        <v>31.2</v>
      </c>
      <c r="D2668" s="52">
        <v>21.16</v>
      </c>
      <c r="E2668" s="52">
        <v>722.51</v>
      </c>
      <c r="F2668" s="52">
        <v>391.54</v>
      </c>
      <c r="G2668" s="52">
        <v>232.42</v>
      </c>
    </row>
    <row r="2669" spans="1:7">
      <c r="A2669" s="52">
        <v>196001</v>
      </c>
      <c r="B2669" s="52">
        <v>37.97</v>
      </c>
      <c r="C2669" s="52">
        <v>31.78</v>
      </c>
      <c r="D2669" s="52">
        <v>21.5</v>
      </c>
      <c r="E2669" s="52">
        <v>742.68</v>
      </c>
      <c r="F2669" s="52">
        <v>400</v>
      </c>
      <c r="G2669" s="52">
        <v>241.2</v>
      </c>
    </row>
    <row r="2670" spans="1:7">
      <c r="A2670" s="52">
        <v>196002</v>
      </c>
      <c r="B2670" s="52">
        <v>35.76</v>
      </c>
      <c r="C2670" s="52">
        <v>30.74</v>
      </c>
      <c r="D2670" s="52">
        <v>20.88</v>
      </c>
      <c r="E2670" s="52">
        <v>681.44</v>
      </c>
      <c r="F2670" s="52">
        <v>381.84</v>
      </c>
      <c r="G2670" s="52">
        <v>227.39</v>
      </c>
    </row>
    <row r="2671" spans="1:7">
      <c r="A2671" s="52">
        <v>196003</v>
      </c>
      <c r="B2671" s="52">
        <v>36.409999999999997</v>
      </c>
      <c r="C2671" s="52">
        <v>31</v>
      </c>
      <c r="D2671" s="52">
        <v>20.94</v>
      </c>
      <c r="E2671" s="52">
        <v>687.37</v>
      </c>
      <c r="F2671" s="52">
        <v>388.44</v>
      </c>
      <c r="G2671" s="52">
        <v>223.59</v>
      </c>
    </row>
    <row r="2672" spans="1:7">
      <c r="A2672" s="52">
        <v>196004</v>
      </c>
      <c r="B2672" s="52">
        <v>35.42</v>
      </c>
      <c r="C2672" s="52">
        <v>30.22</v>
      </c>
      <c r="D2672" s="52">
        <v>20.100000000000001</v>
      </c>
      <c r="E2672" s="52">
        <v>680.04</v>
      </c>
      <c r="F2672" s="52">
        <v>382.66</v>
      </c>
      <c r="G2672" s="52">
        <v>211.46</v>
      </c>
    </row>
    <row r="2673" spans="1:7">
      <c r="A2673" s="52">
        <v>196005</v>
      </c>
      <c r="B2673" s="52">
        <v>35.49</v>
      </c>
      <c r="C2673" s="52">
        <v>29.73</v>
      </c>
      <c r="D2673" s="52">
        <v>19.489999999999998</v>
      </c>
      <c r="E2673" s="52">
        <v>668.99</v>
      </c>
      <c r="F2673" s="52">
        <v>376.87</v>
      </c>
      <c r="G2673" s="52">
        <v>204.37</v>
      </c>
    </row>
    <row r="2674" spans="1:7">
      <c r="A2674" s="52">
        <v>196006</v>
      </c>
      <c r="B2674" s="52">
        <v>37.21</v>
      </c>
      <c r="C2674" s="52">
        <v>30.14</v>
      </c>
      <c r="D2674" s="52">
        <v>19.899999999999999</v>
      </c>
      <c r="E2674" s="52">
        <v>694.57</v>
      </c>
      <c r="F2674" s="52">
        <v>381.72</v>
      </c>
      <c r="G2674" s="52">
        <v>202.35</v>
      </c>
    </row>
    <row r="2675" spans="1:7">
      <c r="A2675" s="52">
        <v>196007</v>
      </c>
      <c r="B2675" s="52">
        <v>33.71</v>
      </c>
      <c r="C2675" s="52">
        <v>30.07</v>
      </c>
      <c r="D2675" s="52">
        <v>20.69</v>
      </c>
      <c r="E2675" s="52">
        <v>693.6</v>
      </c>
      <c r="F2675" s="52">
        <v>410.65</v>
      </c>
      <c r="G2675" s="52">
        <v>260.94</v>
      </c>
    </row>
    <row r="2676" spans="1:7">
      <c r="A2676" s="52">
        <v>196008</v>
      </c>
      <c r="B2676" s="52">
        <v>32.53</v>
      </c>
      <c r="C2676" s="52">
        <v>29.49</v>
      </c>
      <c r="D2676" s="52">
        <v>20.45</v>
      </c>
      <c r="E2676" s="52">
        <v>668.82</v>
      </c>
      <c r="F2676" s="52">
        <v>409.4</v>
      </c>
      <c r="G2676" s="52">
        <v>256.70999999999998</v>
      </c>
    </row>
    <row r="2677" spans="1:7">
      <c r="A2677" s="52">
        <v>196009</v>
      </c>
      <c r="B2677" s="52">
        <v>33.78</v>
      </c>
      <c r="C2677" s="52">
        <v>30.4</v>
      </c>
      <c r="D2677" s="52">
        <v>21.21</v>
      </c>
      <c r="E2677" s="52">
        <v>683.73</v>
      </c>
      <c r="F2677" s="52">
        <v>424.22</v>
      </c>
      <c r="G2677" s="52">
        <v>260.98</v>
      </c>
    </row>
    <row r="2678" spans="1:7">
      <c r="A2678" s="52">
        <v>196010</v>
      </c>
      <c r="B2678" s="52">
        <v>31.04</v>
      </c>
      <c r="C2678" s="52">
        <v>28.52</v>
      </c>
      <c r="D2678" s="52">
        <v>20.02</v>
      </c>
      <c r="E2678" s="52">
        <v>636.78</v>
      </c>
      <c r="F2678" s="52">
        <v>404.17</v>
      </c>
      <c r="G2678" s="52">
        <v>247.15</v>
      </c>
    </row>
    <row r="2679" spans="1:7">
      <c r="A2679" s="52">
        <v>196011</v>
      </c>
      <c r="B2679" s="52">
        <v>29.01</v>
      </c>
      <c r="C2679" s="52">
        <v>27.92</v>
      </c>
      <c r="D2679" s="52">
        <v>19.440000000000001</v>
      </c>
      <c r="E2679" s="52">
        <v>632.24</v>
      </c>
      <c r="F2679" s="52">
        <v>403.67</v>
      </c>
      <c r="G2679" s="52">
        <v>248.27</v>
      </c>
    </row>
    <row r="2680" spans="1:7">
      <c r="A2680" s="52">
        <v>196012</v>
      </c>
      <c r="B2680" s="52">
        <v>30.74</v>
      </c>
      <c r="C2680" s="52">
        <v>29.14</v>
      </c>
      <c r="D2680" s="52">
        <v>19.989999999999998</v>
      </c>
      <c r="E2680" s="52">
        <v>662.85</v>
      </c>
      <c r="F2680" s="52">
        <v>417.46</v>
      </c>
      <c r="G2680" s="52">
        <v>256.27999999999997</v>
      </c>
    </row>
    <row r="2681" spans="1:7">
      <c r="A2681" s="52">
        <v>196101</v>
      </c>
      <c r="B2681" s="52">
        <v>32.049999999999997</v>
      </c>
      <c r="C2681" s="52">
        <v>30.03</v>
      </c>
      <c r="D2681" s="52">
        <v>20.29</v>
      </c>
      <c r="E2681" s="52">
        <v>685.81</v>
      </c>
      <c r="F2681" s="52">
        <v>446.71</v>
      </c>
      <c r="G2681" s="52">
        <v>265.16000000000003</v>
      </c>
    </row>
    <row r="2682" spans="1:7">
      <c r="A2682" s="52">
        <v>196102</v>
      </c>
      <c r="B2682" s="52">
        <v>34.409999999999997</v>
      </c>
      <c r="C2682" s="52">
        <v>32.31</v>
      </c>
      <c r="D2682" s="52">
        <v>22.5</v>
      </c>
      <c r="E2682" s="52">
        <v>718.55</v>
      </c>
      <c r="F2682" s="52">
        <v>481.25</v>
      </c>
      <c r="G2682" s="52">
        <v>291.11</v>
      </c>
    </row>
    <row r="2683" spans="1:7">
      <c r="A2683" s="52">
        <v>196103</v>
      </c>
      <c r="B2683" s="52">
        <v>37.06</v>
      </c>
      <c r="C2683" s="52">
        <v>34.21</v>
      </c>
      <c r="D2683" s="52">
        <v>23.86</v>
      </c>
      <c r="E2683" s="52">
        <v>744.85</v>
      </c>
      <c r="F2683" s="52">
        <v>491.43</v>
      </c>
      <c r="G2683" s="52">
        <v>298.62</v>
      </c>
    </row>
    <row r="2684" spans="1:7">
      <c r="A2684" s="52">
        <v>196104</v>
      </c>
      <c r="B2684" s="52">
        <v>39.630000000000003</v>
      </c>
      <c r="C2684" s="52">
        <v>35.700000000000003</v>
      </c>
      <c r="D2684" s="52">
        <v>25.15</v>
      </c>
      <c r="E2684" s="52">
        <v>760.13</v>
      </c>
      <c r="F2684" s="52">
        <v>511.49</v>
      </c>
      <c r="G2684" s="52">
        <v>304.52</v>
      </c>
    </row>
    <row r="2685" spans="1:7">
      <c r="A2685" s="52">
        <v>196105</v>
      </c>
      <c r="B2685" s="52">
        <v>39.99</v>
      </c>
      <c r="C2685" s="52">
        <v>35.840000000000003</v>
      </c>
      <c r="D2685" s="52">
        <v>25.69</v>
      </c>
      <c r="E2685" s="52">
        <v>757.15</v>
      </c>
      <c r="F2685" s="52">
        <v>516.97</v>
      </c>
      <c r="G2685" s="52">
        <v>311.63</v>
      </c>
    </row>
    <row r="2686" spans="1:7">
      <c r="A2686" s="52">
        <v>196106</v>
      </c>
      <c r="B2686" s="52">
        <v>41.29</v>
      </c>
      <c r="C2686" s="52">
        <v>37.619999999999997</v>
      </c>
      <c r="D2686" s="52">
        <v>26.78</v>
      </c>
      <c r="E2686" s="52">
        <v>778.1</v>
      </c>
      <c r="F2686" s="52">
        <v>522.6</v>
      </c>
      <c r="G2686" s="52">
        <v>318.33999999999997</v>
      </c>
    </row>
    <row r="2687" spans="1:7">
      <c r="A2687" s="52">
        <v>196107</v>
      </c>
      <c r="B2687" s="52">
        <v>44.59</v>
      </c>
      <c r="C2687" s="52">
        <v>36.36</v>
      </c>
      <c r="D2687" s="52">
        <v>25.13</v>
      </c>
      <c r="E2687" s="52">
        <v>848.47</v>
      </c>
      <c r="F2687" s="52">
        <v>405.28</v>
      </c>
      <c r="G2687" s="52">
        <v>298.10000000000002</v>
      </c>
    </row>
    <row r="2688" spans="1:7">
      <c r="A2688" s="52">
        <v>196108</v>
      </c>
      <c r="B2688" s="52">
        <v>44.57</v>
      </c>
      <c r="C2688" s="52">
        <v>36.71</v>
      </c>
      <c r="D2688" s="52">
        <v>25.54</v>
      </c>
      <c r="E2688" s="52">
        <v>874.45</v>
      </c>
      <c r="F2688" s="52">
        <v>419.42</v>
      </c>
      <c r="G2688" s="52">
        <v>300.99</v>
      </c>
    </row>
    <row r="2689" spans="1:7">
      <c r="A2689" s="52">
        <v>196109</v>
      </c>
      <c r="B2689" s="52">
        <v>44.74</v>
      </c>
      <c r="C2689" s="52">
        <v>36.71</v>
      </c>
      <c r="D2689" s="52">
        <v>25.73</v>
      </c>
      <c r="E2689" s="52">
        <v>898.57</v>
      </c>
      <c r="F2689" s="52">
        <v>426.64</v>
      </c>
      <c r="G2689" s="52">
        <v>305.89</v>
      </c>
    </row>
    <row r="2690" spans="1:7">
      <c r="A2690" s="52">
        <v>196110</v>
      </c>
      <c r="B2690" s="52">
        <v>42.41</v>
      </c>
      <c r="C2690" s="52">
        <v>35.43</v>
      </c>
      <c r="D2690" s="52">
        <v>24.89</v>
      </c>
      <c r="E2690" s="52">
        <v>887.28</v>
      </c>
      <c r="F2690" s="52">
        <v>414.13</v>
      </c>
      <c r="G2690" s="52">
        <v>293.98</v>
      </c>
    </row>
    <row r="2691" spans="1:7">
      <c r="A2691" s="52">
        <v>196111</v>
      </c>
      <c r="B2691" s="52">
        <v>42.33</v>
      </c>
      <c r="C2691" s="52">
        <v>36.44</v>
      </c>
      <c r="D2691" s="52">
        <v>24.94</v>
      </c>
      <c r="E2691" s="52">
        <v>906.74</v>
      </c>
      <c r="F2691" s="52">
        <v>429.81</v>
      </c>
      <c r="G2691" s="52">
        <v>302.52999999999997</v>
      </c>
    </row>
    <row r="2692" spans="1:7">
      <c r="A2692" s="52">
        <v>196112</v>
      </c>
      <c r="B2692" s="52">
        <v>44.71</v>
      </c>
      <c r="C2692" s="52">
        <v>38.369999999999997</v>
      </c>
      <c r="D2692" s="52">
        <v>26.01</v>
      </c>
      <c r="E2692" s="52">
        <v>948.7</v>
      </c>
      <c r="F2692" s="52">
        <v>444.64</v>
      </c>
      <c r="G2692" s="52">
        <v>315.57</v>
      </c>
    </row>
    <row r="2693" spans="1:7">
      <c r="A2693" s="52">
        <v>196201</v>
      </c>
      <c r="B2693" s="52">
        <v>43.67</v>
      </c>
      <c r="C2693" s="52">
        <v>38.340000000000003</v>
      </c>
      <c r="D2693" s="52">
        <v>26.1</v>
      </c>
      <c r="E2693" s="52">
        <v>945.6</v>
      </c>
      <c r="F2693" s="52">
        <v>445.56</v>
      </c>
      <c r="G2693" s="52">
        <v>320.75</v>
      </c>
    </row>
    <row r="2694" spans="1:7">
      <c r="A2694" s="52">
        <v>196202</v>
      </c>
      <c r="B2694" s="52">
        <v>42.58</v>
      </c>
      <c r="C2694" s="52">
        <v>37.979999999999997</v>
      </c>
      <c r="D2694" s="52">
        <v>26.76</v>
      </c>
      <c r="E2694" s="52">
        <v>900.68</v>
      </c>
      <c r="F2694" s="52">
        <v>437.77</v>
      </c>
      <c r="G2694" s="52">
        <v>320.92</v>
      </c>
    </row>
    <row r="2695" spans="1:7">
      <c r="A2695" s="52">
        <v>196203</v>
      </c>
      <c r="B2695" s="52">
        <v>42.77</v>
      </c>
      <c r="C2695" s="52">
        <v>38.130000000000003</v>
      </c>
      <c r="D2695" s="52">
        <v>27.15</v>
      </c>
      <c r="E2695" s="52">
        <v>913.79</v>
      </c>
      <c r="F2695" s="52">
        <v>445.98</v>
      </c>
      <c r="G2695" s="52">
        <v>327.27999999999997</v>
      </c>
    </row>
    <row r="2696" spans="1:7">
      <c r="A2696" s="52">
        <v>196204</v>
      </c>
      <c r="B2696" s="52">
        <v>43.21</v>
      </c>
      <c r="C2696" s="52">
        <v>37.700000000000003</v>
      </c>
      <c r="D2696" s="52">
        <v>27</v>
      </c>
      <c r="E2696" s="52">
        <v>912.59</v>
      </c>
      <c r="F2696" s="52">
        <v>443.87</v>
      </c>
      <c r="G2696" s="52">
        <v>319.76</v>
      </c>
    </row>
    <row r="2697" spans="1:7">
      <c r="A2697" s="52">
        <v>196205</v>
      </c>
      <c r="B2697" s="52">
        <v>40.03</v>
      </c>
      <c r="C2697" s="52">
        <v>34.78</v>
      </c>
      <c r="D2697" s="52">
        <v>25.05</v>
      </c>
      <c r="E2697" s="52">
        <v>851.71</v>
      </c>
      <c r="F2697" s="52">
        <v>418.41</v>
      </c>
      <c r="G2697" s="52">
        <v>299.58999999999997</v>
      </c>
    </row>
    <row r="2698" spans="1:7">
      <c r="A2698" s="52">
        <v>196206</v>
      </c>
      <c r="B2698" s="52">
        <v>34.909999999999997</v>
      </c>
      <c r="C2698" s="52">
        <v>30.86</v>
      </c>
      <c r="D2698" s="52">
        <v>22.56</v>
      </c>
      <c r="E2698" s="52">
        <v>770.61</v>
      </c>
      <c r="F2698" s="52">
        <v>386.87</v>
      </c>
      <c r="G2698" s="52">
        <v>278.99</v>
      </c>
    </row>
    <row r="2699" spans="1:7">
      <c r="A2699" s="52">
        <v>196207</v>
      </c>
      <c r="B2699" s="52">
        <v>33.89</v>
      </c>
      <c r="C2699" s="52">
        <v>27.56</v>
      </c>
      <c r="D2699" s="52">
        <v>20.82</v>
      </c>
      <c r="E2699" s="52">
        <v>587.1</v>
      </c>
      <c r="F2699" s="52">
        <v>485.66</v>
      </c>
      <c r="G2699" s="52">
        <v>257.17</v>
      </c>
    </row>
    <row r="2700" spans="1:7">
      <c r="A2700" s="52">
        <v>196208</v>
      </c>
      <c r="B2700" s="52">
        <v>37</v>
      </c>
      <c r="C2700" s="52">
        <v>29.11</v>
      </c>
      <c r="D2700" s="52">
        <v>22.16</v>
      </c>
      <c r="E2700" s="52">
        <v>633.80999999999995</v>
      </c>
      <c r="F2700" s="52">
        <v>510.28</v>
      </c>
      <c r="G2700" s="52">
        <v>265.67</v>
      </c>
    </row>
    <row r="2701" spans="1:7">
      <c r="A2701" s="52">
        <v>196209</v>
      </c>
      <c r="B2701" s="52">
        <v>38.619999999999997</v>
      </c>
      <c r="C2701" s="52">
        <v>29.96</v>
      </c>
      <c r="D2701" s="52">
        <v>22.6</v>
      </c>
      <c r="E2701" s="52">
        <v>648.29</v>
      </c>
      <c r="F2701" s="52">
        <v>515.14</v>
      </c>
      <c r="G2701" s="52">
        <v>270.33</v>
      </c>
    </row>
    <row r="2702" spans="1:7">
      <c r="A2702" s="52">
        <v>196210</v>
      </c>
      <c r="B2702" s="52">
        <v>35.36</v>
      </c>
      <c r="C2702" s="52">
        <v>27.74</v>
      </c>
      <c r="D2702" s="52">
        <v>21.13</v>
      </c>
      <c r="E2702" s="52">
        <v>616.54999999999995</v>
      </c>
      <c r="F2702" s="52">
        <v>490.7</v>
      </c>
      <c r="G2702" s="52">
        <v>258.02</v>
      </c>
    </row>
    <row r="2703" spans="1:7">
      <c r="A2703" s="52">
        <v>196211</v>
      </c>
      <c r="B2703" s="52">
        <v>33.51</v>
      </c>
      <c r="C2703" s="52">
        <v>26.93</v>
      </c>
      <c r="D2703" s="52">
        <v>20.65</v>
      </c>
      <c r="E2703" s="52">
        <v>619.66</v>
      </c>
      <c r="F2703" s="52">
        <v>493.23</v>
      </c>
      <c r="G2703" s="52">
        <v>257.11</v>
      </c>
    </row>
    <row r="2704" spans="1:7">
      <c r="A2704" s="52">
        <v>196212</v>
      </c>
      <c r="B2704" s="52">
        <v>38.380000000000003</v>
      </c>
      <c r="C2704" s="52">
        <v>30.56</v>
      </c>
      <c r="D2704" s="52">
        <v>23.53</v>
      </c>
      <c r="E2704" s="52">
        <v>684.97</v>
      </c>
      <c r="F2704" s="52">
        <v>538.75</v>
      </c>
      <c r="G2704" s="52">
        <v>291.29000000000002</v>
      </c>
    </row>
    <row r="2705" spans="1:7">
      <c r="A2705" s="52">
        <v>196301</v>
      </c>
      <c r="B2705" s="52">
        <v>36.909999999999997</v>
      </c>
      <c r="C2705" s="52">
        <v>30</v>
      </c>
      <c r="D2705" s="52">
        <v>22.9</v>
      </c>
      <c r="E2705" s="52">
        <v>694.35</v>
      </c>
      <c r="F2705" s="52">
        <v>547.99</v>
      </c>
      <c r="G2705" s="52">
        <v>292.94</v>
      </c>
    </row>
    <row r="2706" spans="1:7">
      <c r="A2706" s="52">
        <v>196302</v>
      </c>
      <c r="B2706" s="52">
        <v>39.729999999999997</v>
      </c>
      <c r="C2706" s="52">
        <v>32.39</v>
      </c>
      <c r="D2706" s="52">
        <v>25.16</v>
      </c>
      <c r="E2706" s="52">
        <v>727.84</v>
      </c>
      <c r="F2706" s="52">
        <v>570.88</v>
      </c>
      <c r="G2706" s="52">
        <v>313.07</v>
      </c>
    </row>
    <row r="2707" spans="1:7">
      <c r="A2707" s="52">
        <v>196303</v>
      </c>
      <c r="B2707" s="52">
        <v>38.6</v>
      </c>
      <c r="C2707" s="52">
        <v>31.79</v>
      </c>
      <c r="D2707" s="52">
        <v>25.06</v>
      </c>
      <c r="E2707" s="52">
        <v>704.72</v>
      </c>
      <c r="F2707" s="52">
        <v>556.88</v>
      </c>
      <c r="G2707" s="52">
        <v>308.61</v>
      </c>
    </row>
    <row r="2708" spans="1:7">
      <c r="A2708" s="52">
        <v>196304</v>
      </c>
      <c r="B2708" s="52">
        <v>38.61</v>
      </c>
      <c r="C2708" s="52">
        <v>32.33</v>
      </c>
      <c r="D2708" s="52">
        <v>25.67</v>
      </c>
      <c r="E2708" s="52">
        <v>727.76</v>
      </c>
      <c r="F2708" s="52">
        <v>574.63</v>
      </c>
      <c r="G2708" s="52">
        <v>324.04000000000002</v>
      </c>
    </row>
    <row r="2709" spans="1:7">
      <c r="A2709" s="52">
        <v>196305</v>
      </c>
      <c r="B2709" s="52">
        <v>39.950000000000003</v>
      </c>
      <c r="C2709" s="52">
        <v>33.1</v>
      </c>
      <c r="D2709" s="52">
        <v>27.07</v>
      </c>
      <c r="E2709" s="52">
        <v>763.23</v>
      </c>
      <c r="F2709" s="52">
        <v>602.14</v>
      </c>
      <c r="G2709" s="52">
        <v>342.03</v>
      </c>
    </row>
    <row r="2710" spans="1:7">
      <c r="A2710" s="52">
        <v>196306</v>
      </c>
      <c r="B2710" s="52">
        <v>40.56</v>
      </c>
      <c r="C2710" s="52">
        <v>34.049999999999997</v>
      </c>
      <c r="D2710" s="52">
        <v>28.44</v>
      </c>
      <c r="E2710" s="52">
        <v>779.64</v>
      </c>
      <c r="F2710" s="52">
        <v>605.04999999999995</v>
      </c>
      <c r="G2710" s="52">
        <v>352.56</v>
      </c>
    </row>
    <row r="2711" spans="1:7">
      <c r="A2711" s="52">
        <v>196307</v>
      </c>
      <c r="B2711" s="52">
        <v>24.51</v>
      </c>
      <c r="C2711" s="52">
        <v>24.72</v>
      </c>
      <c r="D2711" s="52">
        <v>21.58</v>
      </c>
      <c r="E2711" s="52">
        <v>860.49</v>
      </c>
      <c r="F2711" s="52">
        <v>427.31</v>
      </c>
      <c r="G2711" s="52">
        <v>346.73</v>
      </c>
    </row>
    <row r="2712" spans="1:7">
      <c r="A2712" s="52">
        <v>196308</v>
      </c>
      <c r="B2712" s="52">
        <v>24.22</v>
      </c>
      <c r="C2712" s="52">
        <v>24.52</v>
      </c>
      <c r="D2712" s="52">
        <v>21.32</v>
      </c>
      <c r="E2712" s="52">
        <v>859.56</v>
      </c>
      <c r="F2712" s="52">
        <v>428.26</v>
      </c>
      <c r="G2712" s="52">
        <v>340.36</v>
      </c>
    </row>
    <row r="2713" spans="1:7">
      <c r="A2713" s="52">
        <v>196309</v>
      </c>
      <c r="B2713" s="52">
        <v>25.26</v>
      </c>
      <c r="C2713" s="52">
        <v>25.44</v>
      </c>
      <c r="D2713" s="52">
        <v>22.53</v>
      </c>
      <c r="E2713" s="52">
        <v>902.08</v>
      </c>
      <c r="F2713" s="52">
        <v>446.06</v>
      </c>
      <c r="G2713" s="52">
        <v>363.69</v>
      </c>
    </row>
    <row r="2714" spans="1:7">
      <c r="A2714" s="52">
        <v>196310</v>
      </c>
      <c r="B2714" s="52">
        <v>24.43</v>
      </c>
      <c r="C2714" s="52">
        <v>25.18</v>
      </c>
      <c r="D2714" s="52">
        <v>21.97</v>
      </c>
      <c r="E2714" s="52">
        <v>894.27</v>
      </c>
      <c r="F2714" s="52">
        <v>439.21</v>
      </c>
      <c r="G2714" s="52">
        <v>356.52</v>
      </c>
    </row>
    <row r="2715" spans="1:7">
      <c r="A2715" s="52">
        <v>196311</v>
      </c>
      <c r="B2715" s="52">
        <v>24.69</v>
      </c>
      <c r="C2715" s="52">
        <v>25.57</v>
      </c>
      <c r="D2715" s="52">
        <v>22.38</v>
      </c>
      <c r="E2715" s="52">
        <v>928.04</v>
      </c>
      <c r="F2715" s="52">
        <v>443.68</v>
      </c>
      <c r="G2715" s="52">
        <v>362.76</v>
      </c>
    </row>
    <row r="2716" spans="1:7">
      <c r="A2716" s="52">
        <v>196312</v>
      </c>
      <c r="B2716" s="52">
        <v>23.94</v>
      </c>
      <c r="C2716" s="52">
        <v>25.15</v>
      </c>
      <c r="D2716" s="52">
        <v>22.11</v>
      </c>
      <c r="E2716" s="52">
        <v>919.27</v>
      </c>
      <c r="F2716" s="52">
        <v>436.21</v>
      </c>
      <c r="G2716" s="52">
        <v>362.88</v>
      </c>
    </row>
    <row r="2717" spans="1:7">
      <c r="A2717" s="52">
        <v>196401</v>
      </c>
      <c r="B2717" s="52">
        <v>23.99</v>
      </c>
      <c r="C2717" s="52">
        <v>25.05</v>
      </c>
      <c r="D2717" s="52">
        <v>22.07</v>
      </c>
      <c r="E2717" s="52">
        <v>936.85</v>
      </c>
      <c r="F2717" s="52">
        <v>448.84</v>
      </c>
      <c r="G2717" s="52">
        <v>368.93</v>
      </c>
    </row>
    <row r="2718" spans="1:7">
      <c r="A2718" s="52">
        <v>196402</v>
      </c>
      <c r="B2718" s="52">
        <v>24.15</v>
      </c>
      <c r="C2718" s="52">
        <v>25.69</v>
      </c>
      <c r="D2718" s="52">
        <v>22.94</v>
      </c>
      <c r="E2718" s="52">
        <v>961.22</v>
      </c>
      <c r="F2718" s="52">
        <v>460.21</v>
      </c>
      <c r="G2718" s="52">
        <v>378.23</v>
      </c>
    </row>
    <row r="2719" spans="1:7">
      <c r="A2719" s="52">
        <v>196403</v>
      </c>
      <c r="B2719" s="52">
        <v>24.49</v>
      </c>
      <c r="C2719" s="52">
        <v>26.16</v>
      </c>
      <c r="D2719" s="52">
        <v>23.81</v>
      </c>
      <c r="E2719" s="52">
        <v>970.65</v>
      </c>
      <c r="F2719" s="52">
        <v>465.43</v>
      </c>
      <c r="G2719" s="52">
        <v>393.26</v>
      </c>
    </row>
    <row r="2720" spans="1:7">
      <c r="A2720" s="52">
        <v>196404</v>
      </c>
      <c r="B2720" s="52">
        <v>24.58</v>
      </c>
      <c r="C2720" s="52">
        <v>27.14</v>
      </c>
      <c r="D2720" s="52">
        <v>25.03</v>
      </c>
      <c r="E2720" s="52">
        <v>978.22</v>
      </c>
      <c r="F2720" s="52">
        <v>478.67</v>
      </c>
      <c r="G2720" s="52">
        <v>404.36</v>
      </c>
    </row>
    <row r="2721" spans="1:7">
      <c r="A2721" s="52">
        <v>196405</v>
      </c>
      <c r="B2721" s="52">
        <v>23.9</v>
      </c>
      <c r="C2721" s="52">
        <v>27.09</v>
      </c>
      <c r="D2721" s="52">
        <v>24.66</v>
      </c>
      <c r="E2721" s="52">
        <v>981.66</v>
      </c>
      <c r="F2721" s="52">
        <v>483.12</v>
      </c>
      <c r="G2721" s="52">
        <v>400.94</v>
      </c>
    </row>
    <row r="2722" spans="1:7">
      <c r="A2722" s="52">
        <v>196406</v>
      </c>
      <c r="B2722" s="52">
        <v>24.08</v>
      </c>
      <c r="C2722" s="52">
        <v>27.21</v>
      </c>
      <c r="D2722" s="52">
        <v>25.1</v>
      </c>
      <c r="E2722" s="52">
        <v>991.85</v>
      </c>
      <c r="F2722" s="52">
        <v>486.16</v>
      </c>
      <c r="G2722" s="52">
        <v>415.19</v>
      </c>
    </row>
    <row r="2723" spans="1:7">
      <c r="A2723" s="52">
        <v>196407</v>
      </c>
      <c r="B2723" s="52">
        <v>28.44</v>
      </c>
      <c r="C2723" s="52">
        <v>27.7</v>
      </c>
      <c r="D2723" s="52">
        <v>21.65</v>
      </c>
      <c r="E2723" s="52">
        <v>1041.07</v>
      </c>
      <c r="F2723" s="52">
        <v>508.6</v>
      </c>
      <c r="G2723" s="52">
        <v>390.94</v>
      </c>
    </row>
    <row r="2724" spans="1:7">
      <c r="A2724" s="52">
        <v>196408</v>
      </c>
      <c r="B2724" s="52">
        <v>28.75</v>
      </c>
      <c r="C2724" s="52">
        <v>28.48</v>
      </c>
      <c r="D2724" s="52">
        <v>22.2</v>
      </c>
      <c r="E2724" s="52">
        <v>1063.71</v>
      </c>
      <c r="F2724" s="52">
        <v>519.54999999999995</v>
      </c>
      <c r="G2724" s="52">
        <v>401.74</v>
      </c>
    </row>
    <row r="2725" spans="1:7">
      <c r="A2725" s="52">
        <v>196409</v>
      </c>
      <c r="B2725" s="52">
        <v>28.26</v>
      </c>
      <c r="C2725" s="52">
        <v>28.28</v>
      </c>
      <c r="D2725" s="52">
        <v>21.77</v>
      </c>
      <c r="E2725" s="52">
        <v>1045.96</v>
      </c>
      <c r="F2725" s="52">
        <v>512.65</v>
      </c>
      <c r="G2725" s="52">
        <v>394.61</v>
      </c>
    </row>
    <row r="2726" spans="1:7">
      <c r="A2726" s="52">
        <v>196410</v>
      </c>
      <c r="B2726" s="52">
        <v>29.18</v>
      </c>
      <c r="C2726" s="52">
        <v>28.87</v>
      </c>
      <c r="D2726" s="52">
        <v>22.5</v>
      </c>
      <c r="E2726" s="52">
        <v>1069.33</v>
      </c>
      <c r="F2726" s="52">
        <v>531.17999999999995</v>
      </c>
      <c r="G2726" s="52">
        <v>417.43</v>
      </c>
    </row>
    <row r="2727" spans="1:7">
      <c r="A2727" s="52">
        <v>196411</v>
      </c>
      <c r="B2727" s="52">
        <v>29.46</v>
      </c>
      <c r="C2727" s="52">
        <v>29.27</v>
      </c>
      <c r="D2727" s="52">
        <v>23</v>
      </c>
      <c r="E2727" s="52">
        <v>1071.74</v>
      </c>
      <c r="F2727" s="52">
        <v>539.69000000000005</v>
      </c>
      <c r="G2727" s="52">
        <v>421.7</v>
      </c>
    </row>
    <row r="2728" spans="1:7">
      <c r="A2728" s="52">
        <v>196412</v>
      </c>
      <c r="B2728" s="52">
        <v>29.36</v>
      </c>
      <c r="C2728" s="52">
        <v>29.05</v>
      </c>
      <c r="D2728" s="52">
        <v>22.81</v>
      </c>
      <c r="E2728" s="52">
        <v>1069.76</v>
      </c>
      <c r="F2728" s="52">
        <v>542.09</v>
      </c>
      <c r="G2728" s="52">
        <v>404.37</v>
      </c>
    </row>
    <row r="2729" spans="1:7">
      <c r="A2729" s="52">
        <v>196501</v>
      </c>
      <c r="B2729" s="52">
        <v>29.42</v>
      </c>
      <c r="C2729" s="52">
        <v>28.58</v>
      </c>
      <c r="D2729" s="52">
        <v>22.2</v>
      </c>
      <c r="E2729" s="52">
        <v>1080.52</v>
      </c>
      <c r="F2729" s="52">
        <v>539.41</v>
      </c>
      <c r="G2729" s="52">
        <v>395.27</v>
      </c>
    </row>
    <row r="2730" spans="1:7">
      <c r="A2730" s="52">
        <v>196502</v>
      </c>
      <c r="B2730" s="52">
        <v>31.42</v>
      </c>
      <c r="C2730" s="52">
        <v>30.24</v>
      </c>
      <c r="D2730" s="52">
        <v>23.32</v>
      </c>
      <c r="E2730" s="52">
        <v>1125.5899999999999</v>
      </c>
      <c r="F2730" s="52">
        <v>554.04</v>
      </c>
      <c r="G2730" s="52">
        <v>412.81</v>
      </c>
    </row>
    <row r="2731" spans="1:7">
      <c r="A2731" s="52">
        <v>196503</v>
      </c>
      <c r="B2731" s="52">
        <v>32.520000000000003</v>
      </c>
      <c r="C2731" s="52">
        <v>31.25</v>
      </c>
      <c r="D2731" s="52">
        <v>24.25</v>
      </c>
      <c r="E2731" s="52">
        <v>1127.19</v>
      </c>
      <c r="F2731" s="52">
        <v>551.85</v>
      </c>
      <c r="G2731" s="52">
        <v>412.02</v>
      </c>
    </row>
    <row r="2732" spans="1:7">
      <c r="A2732" s="52">
        <v>196504</v>
      </c>
      <c r="B2732" s="52">
        <v>32.75</v>
      </c>
      <c r="C2732" s="52">
        <v>31.33</v>
      </c>
      <c r="D2732" s="52">
        <v>24.49</v>
      </c>
      <c r="E2732" s="52">
        <v>1112.72</v>
      </c>
      <c r="F2732" s="52">
        <v>543.70000000000005</v>
      </c>
      <c r="G2732" s="52">
        <v>412.73</v>
      </c>
    </row>
    <row r="2733" spans="1:7">
      <c r="A2733" s="52">
        <v>196505</v>
      </c>
      <c r="B2733" s="52">
        <v>33.71</v>
      </c>
      <c r="C2733" s="52">
        <v>32.67</v>
      </c>
      <c r="D2733" s="52">
        <v>25.77</v>
      </c>
      <c r="E2733" s="52">
        <v>1154.56</v>
      </c>
      <c r="F2733" s="52">
        <v>556.59</v>
      </c>
      <c r="G2733" s="52">
        <v>423.85</v>
      </c>
    </row>
    <row r="2734" spans="1:7">
      <c r="A2734" s="52">
        <v>196506</v>
      </c>
      <c r="B2734" s="52">
        <v>33.340000000000003</v>
      </c>
      <c r="C2734" s="52">
        <v>32.26</v>
      </c>
      <c r="D2734" s="52">
        <v>25.34</v>
      </c>
      <c r="E2734" s="52">
        <v>1145.5899999999999</v>
      </c>
      <c r="F2734" s="52">
        <v>554.07000000000005</v>
      </c>
      <c r="G2734" s="52">
        <v>416.1</v>
      </c>
    </row>
    <row r="2735" spans="1:7">
      <c r="A2735" s="52">
        <v>196507</v>
      </c>
      <c r="B2735" s="52">
        <v>28.56</v>
      </c>
      <c r="C2735" s="52">
        <v>27.61</v>
      </c>
      <c r="D2735" s="52">
        <v>23.06</v>
      </c>
      <c r="E2735" s="52">
        <v>1009.23</v>
      </c>
      <c r="F2735" s="52">
        <v>590.54</v>
      </c>
      <c r="G2735" s="52">
        <v>354.55</v>
      </c>
    </row>
    <row r="2736" spans="1:7">
      <c r="A2736" s="52">
        <v>196508</v>
      </c>
      <c r="B2736" s="52">
        <v>29.26</v>
      </c>
      <c r="C2736" s="52">
        <v>28.4</v>
      </c>
      <c r="D2736" s="52">
        <v>23.99</v>
      </c>
      <c r="E2736" s="52">
        <v>1025.46</v>
      </c>
      <c r="F2736" s="52">
        <v>599.5</v>
      </c>
      <c r="G2736" s="52">
        <v>368.97</v>
      </c>
    </row>
    <row r="2737" spans="1:7">
      <c r="A2737" s="52">
        <v>196509</v>
      </c>
      <c r="B2737" s="52">
        <v>31.17</v>
      </c>
      <c r="C2737" s="52">
        <v>29.71</v>
      </c>
      <c r="D2737" s="52">
        <v>25.2</v>
      </c>
      <c r="E2737" s="52">
        <v>1051.03</v>
      </c>
      <c r="F2737" s="52">
        <v>613</v>
      </c>
      <c r="G2737" s="52">
        <v>376.04</v>
      </c>
    </row>
    <row r="2738" spans="1:7">
      <c r="A2738" s="52">
        <v>196510</v>
      </c>
      <c r="B2738" s="52">
        <v>32.32</v>
      </c>
      <c r="C2738" s="52">
        <v>30.77</v>
      </c>
      <c r="D2738" s="52">
        <v>26.21</v>
      </c>
      <c r="E2738" s="52">
        <v>1089.6400000000001</v>
      </c>
      <c r="F2738" s="52">
        <v>627.44000000000005</v>
      </c>
      <c r="G2738" s="52">
        <v>388.6</v>
      </c>
    </row>
    <row r="2739" spans="1:7">
      <c r="A2739" s="52">
        <v>196511</v>
      </c>
      <c r="B2739" s="52">
        <v>34.21</v>
      </c>
      <c r="C2739" s="52">
        <v>32.270000000000003</v>
      </c>
      <c r="D2739" s="52">
        <v>27.85</v>
      </c>
      <c r="E2739" s="52">
        <v>1119.8499999999999</v>
      </c>
      <c r="F2739" s="52">
        <v>640.51</v>
      </c>
      <c r="G2739" s="52">
        <v>409.62</v>
      </c>
    </row>
    <row r="2740" spans="1:7">
      <c r="A2740" s="52">
        <v>196512</v>
      </c>
      <c r="B2740" s="52">
        <v>35.520000000000003</v>
      </c>
      <c r="C2740" s="52">
        <v>33.700000000000003</v>
      </c>
      <c r="D2740" s="52">
        <v>29.13</v>
      </c>
      <c r="E2740" s="52">
        <v>1112.1400000000001</v>
      </c>
      <c r="F2740" s="52">
        <v>635.75</v>
      </c>
      <c r="G2740" s="52">
        <v>406.36</v>
      </c>
    </row>
    <row r="2741" spans="1:7">
      <c r="A2741" s="52">
        <v>196601</v>
      </c>
      <c r="B2741" s="52">
        <v>36.659999999999997</v>
      </c>
      <c r="C2741" s="52">
        <v>34.770000000000003</v>
      </c>
      <c r="D2741" s="52">
        <v>30.44</v>
      </c>
      <c r="E2741" s="52">
        <v>1120.29</v>
      </c>
      <c r="F2741" s="52">
        <v>642.54999999999995</v>
      </c>
      <c r="G2741" s="52">
        <v>422.02</v>
      </c>
    </row>
    <row r="2742" spans="1:7">
      <c r="A2742" s="52">
        <v>196602</v>
      </c>
      <c r="B2742" s="52">
        <v>38.200000000000003</v>
      </c>
      <c r="C2742" s="52">
        <v>36.65</v>
      </c>
      <c r="D2742" s="52">
        <v>32.549999999999997</v>
      </c>
      <c r="E2742" s="52">
        <v>1117.29</v>
      </c>
      <c r="F2742" s="52">
        <v>649.66</v>
      </c>
      <c r="G2742" s="52">
        <v>441.91</v>
      </c>
    </row>
    <row r="2743" spans="1:7">
      <c r="A2743" s="52">
        <v>196603</v>
      </c>
      <c r="B2743" s="52">
        <v>39.549999999999997</v>
      </c>
      <c r="C2743" s="52">
        <v>37.729999999999997</v>
      </c>
      <c r="D2743" s="52">
        <v>33.56</v>
      </c>
      <c r="E2743" s="52">
        <v>1094.73</v>
      </c>
      <c r="F2743" s="52">
        <v>640.65</v>
      </c>
      <c r="G2743" s="52">
        <v>437.33</v>
      </c>
    </row>
    <row r="2744" spans="1:7">
      <c r="A2744" s="52">
        <v>196604</v>
      </c>
      <c r="B2744" s="52">
        <v>39.26</v>
      </c>
      <c r="C2744" s="52">
        <v>36.6</v>
      </c>
      <c r="D2744" s="52">
        <v>32.65</v>
      </c>
      <c r="E2744" s="52">
        <v>1076.22</v>
      </c>
      <c r="F2744" s="52">
        <v>622.4</v>
      </c>
      <c r="G2744" s="52">
        <v>418.5</v>
      </c>
    </row>
    <row r="2745" spans="1:7">
      <c r="A2745" s="52">
        <v>196605</v>
      </c>
      <c r="B2745" s="52">
        <v>41.47</v>
      </c>
      <c r="C2745" s="52">
        <v>38.29</v>
      </c>
      <c r="D2745" s="52">
        <v>34.380000000000003</v>
      </c>
      <c r="E2745" s="52">
        <v>1105.22</v>
      </c>
      <c r="F2745" s="52">
        <v>633.03</v>
      </c>
      <c r="G2745" s="52">
        <v>424.13</v>
      </c>
    </row>
    <row r="2746" spans="1:7">
      <c r="A2746" s="52">
        <v>196606</v>
      </c>
      <c r="B2746" s="52">
        <v>37.26</v>
      </c>
      <c r="C2746" s="52">
        <v>34.299999999999997</v>
      </c>
      <c r="D2746" s="52">
        <v>30.58</v>
      </c>
      <c r="E2746" s="52">
        <v>1053.44</v>
      </c>
      <c r="F2746" s="52">
        <v>599.1</v>
      </c>
      <c r="G2746" s="52">
        <v>392.12</v>
      </c>
    </row>
    <row r="2747" spans="1:7">
      <c r="A2747" s="52">
        <v>196607</v>
      </c>
      <c r="B2747" s="52">
        <v>32.94</v>
      </c>
      <c r="C2747" s="52">
        <v>34.36</v>
      </c>
      <c r="D2747" s="52">
        <v>28.1</v>
      </c>
      <c r="E2747" s="52">
        <v>947.6</v>
      </c>
      <c r="F2747" s="52">
        <v>678.38</v>
      </c>
      <c r="G2747" s="52">
        <v>419.34</v>
      </c>
    </row>
    <row r="2748" spans="1:7">
      <c r="A2748" s="52">
        <v>196608</v>
      </c>
      <c r="B2748" s="52">
        <v>32.28</v>
      </c>
      <c r="C2748" s="52">
        <v>33.75</v>
      </c>
      <c r="D2748" s="52">
        <v>27.85</v>
      </c>
      <c r="E2748" s="52">
        <v>931.69</v>
      </c>
      <c r="F2748" s="52">
        <v>673.46</v>
      </c>
      <c r="G2748" s="52">
        <v>413.78</v>
      </c>
    </row>
    <row r="2749" spans="1:7">
      <c r="A2749" s="52">
        <v>196609</v>
      </c>
      <c r="B2749" s="52">
        <v>28.55</v>
      </c>
      <c r="C2749" s="52">
        <v>30.29</v>
      </c>
      <c r="D2749" s="52">
        <v>24.8</v>
      </c>
      <c r="E2749" s="52">
        <v>856.24</v>
      </c>
      <c r="F2749" s="52">
        <v>624.29</v>
      </c>
      <c r="G2749" s="52">
        <v>380.23</v>
      </c>
    </row>
    <row r="2750" spans="1:7">
      <c r="A2750" s="52">
        <v>196610</v>
      </c>
      <c r="B2750" s="52">
        <v>27.91</v>
      </c>
      <c r="C2750" s="52">
        <v>29.89</v>
      </c>
      <c r="D2750" s="52">
        <v>24.27</v>
      </c>
      <c r="E2750" s="52">
        <v>846.84</v>
      </c>
      <c r="F2750" s="52">
        <v>626.29</v>
      </c>
      <c r="G2750" s="52">
        <v>377.61</v>
      </c>
    </row>
    <row r="2751" spans="1:7">
      <c r="A2751" s="52">
        <v>196611</v>
      </c>
      <c r="B2751" s="52">
        <v>26.69</v>
      </c>
      <c r="C2751" s="52">
        <v>29.75</v>
      </c>
      <c r="D2751" s="52">
        <v>24.14</v>
      </c>
      <c r="E2751" s="52">
        <v>873.67</v>
      </c>
      <c r="F2751" s="52">
        <v>671.01</v>
      </c>
      <c r="G2751" s="52">
        <v>396.25</v>
      </c>
    </row>
    <row r="2752" spans="1:7">
      <c r="A2752" s="52">
        <v>196612</v>
      </c>
      <c r="B2752" s="52">
        <v>28.64</v>
      </c>
      <c r="C2752" s="52">
        <v>31.01</v>
      </c>
      <c r="D2752" s="52">
        <v>24.42</v>
      </c>
      <c r="E2752" s="52">
        <v>900.32</v>
      </c>
      <c r="F2752" s="52">
        <v>658.93</v>
      </c>
      <c r="G2752" s="52">
        <v>390.85</v>
      </c>
    </row>
    <row r="2753" spans="1:7">
      <c r="A2753" s="52">
        <v>196701</v>
      </c>
      <c r="B2753" s="52">
        <v>29.56</v>
      </c>
      <c r="C2753" s="52">
        <v>31.5</v>
      </c>
      <c r="D2753" s="52">
        <v>24.43</v>
      </c>
      <c r="E2753" s="52">
        <v>895.98</v>
      </c>
      <c r="F2753" s="52">
        <v>666.88</v>
      </c>
      <c r="G2753" s="52">
        <v>390.2</v>
      </c>
    </row>
    <row r="2754" spans="1:7">
      <c r="A2754" s="52">
        <v>196702</v>
      </c>
      <c r="B2754" s="52">
        <v>34.869999999999997</v>
      </c>
      <c r="C2754" s="52">
        <v>36.590000000000003</v>
      </c>
      <c r="D2754" s="52">
        <v>28.69</v>
      </c>
      <c r="E2754" s="52">
        <v>965.9</v>
      </c>
      <c r="F2754" s="52">
        <v>708.11</v>
      </c>
      <c r="G2754" s="52">
        <v>437.98</v>
      </c>
    </row>
    <row r="2755" spans="1:7">
      <c r="A2755" s="52">
        <v>196703</v>
      </c>
      <c r="B2755" s="52">
        <v>36.47</v>
      </c>
      <c r="C2755" s="52">
        <v>37.340000000000003</v>
      </c>
      <c r="D2755" s="52">
        <v>29.5</v>
      </c>
      <c r="E2755" s="52">
        <v>981.58</v>
      </c>
      <c r="F2755" s="52">
        <v>703.07</v>
      </c>
      <c r="G2755" s="52">
        <v>431.03</v>
      </c>
    </row>
    <row r="2756" spans="1:7">
      <c r="A2756" s="52">
        <v>196704</v>
      </c>
      <c r="B2756" s="52">
        <v>38.61</v>
      </c>
      <c r="C2756" s="52">
        <v>39.58</v>
      </c>
      <c r="D2756" s="52">
        <v>31.07</v>
      </c>
      <c r="E2756" s="52">
        <v>1022.29</v>
      </c>
      <c r="F2756" s="52">
        <v>730.09</v>
      </c>
      <c r="G2756" s="52">
        <v>451.6</v>
      </c>
    </row>
    <row r="2757" spans="1:7">
      <c r="A2757" s="52">
        <v>196705</v>
      </c>
      <c r="B2757" s="52">
        <v>39.799999999999997</v>
      </c>
      <c r="C2757" s="52">
        <v>40.770000000000003</v>
      </c>
      <c r="D2757" s="52">
        <v>31.82</v>
      </c>
      <c r="E2757" s="52">
        <v>1089.3599999999999</v>
      </c>
      <c r="F2757" s="52">
        <v>746.75</v>
      </c>
      <c r="G2757" s="52">
        <v>465.25</v>
      </c>
    </row>
    <row r="2758" spans="1:7">
      <c r="A2758" s="52">
        <v>196706</v>
      </c>
      <c r="B2758" s="52">
        <v>39.08</v>
      </c>
      <c r="C2758" s="52">
        <v>40.21</v>
      </c>
      <c r="D2758" s="52">
        <v>30.9</v>
      </c>
      <c r="E2758" s="52">
        <v>1030.57</v>
      </c>
      <c r="F2758" s="52">
        <v>715.22</v>
      </c>
      <c r="G2758" s="52">
        <v>455.57</v>
      </c>
    </row>
    <row r="2759" spans="1:7">
      <c r="A2759" s="52">
        <v>196707</v>
      </c>
      <c r="B2759" s="52">
        <v>40.36</v>
      </c>
      <c r="C2759" s="52">
        <v>42.88</v>
      </c>
      <c r="D2759" s="52">
        <v>31.36</v>
      </c>
      <c r="E2759" s="52">
        <v>1025.51</v>
      </c>
      <c r="F2759" s="52">
        <v>739.04</v>
      </c>
      <c r="G2759" s="52">
        <v>436.95</v>
      </c>
    </row>
    <row r="2760" spans="1:7">
      <c r="A2760" s="52">
        <v>196708</v>
      </c>
      <c r="B2760" s="52">
        <v>43.52</v>
      </c>
      <c r="C2760" s="52">
        <v>46.05</v>
      </c>
      <c r="D2760" s="52">
        <v>34.35</v>
      </c>
      <c r="E2760" s="52">
        <v>1078.32</v>
      </c>
      <c r="F2760" s="52">
        <v>764.01</v>
      </c>
      <c r="G2760" s="52">
        <v>467.6</v>
      </c>
    </row>
    <row r="2761" spans="1:7">
      <c r="A2761" s="52">
        <v>196709</v>
      </c>
      <c r="B2761" s="52">
        <v>43.41</v>
      </c>
      <c r="C2761" s="52">
        <v>46.21</v>
      </c>
      <c r="D2761" s="52">
        <v>34.380000000000003</v>
      </c>
      <c r="E2761" s="52">
        <v>1066.31</v>
      </c>
      <c r="F2761" s="52">
        <v>758.85</v>
      </c>
      <c r="G2761" s="52">
        <v>473.09</v>
      </c>
    </row>
    <row r="2762" spans="1:7">
      <c r="A2762" s="52">
        <v>196710</v>
      </c>
      <c r="B2762" s="52">
        <v>46.01</v>
      </c>
      <c r="C2762" s="52">
        <v>48.52</v>
      </c>
      <c r="D2762" s="52">
        <v>35.64</v>
      </c>
      <c r="E2762" s="52">
        <v>1105.6400000000001</v>
      </c>
      <c r="F2762" s="52">
        <v>776.09</v>
      </c>
      <c r="G2762" s="52">
        <v>477.06</v>
      </c>
    </row>
    <row r="2763" spans="1:7">
      <c r="A2763" s="52">
        <v>196711</v>
      </c>
      <c r="B2763" s="52">
        <v>45.62</v>
      </c>
      <c r="C2763" s="52">
        <v>47.45</v>
      </c>
      <c r="D2763" s="52">
        <v>34.35</v>
      </c>
      <c r="E2763" s="52">
        <v>1088.3599999999999</v>
      </c>
      <c r="F2763" s="52">
        <v>747.84</v>
      </c>
      <c r="G2763" s="52">
        <v>452.44</v>
      </c>
    </row>
    <row r="2764" spans="1:7">
      <c r="A2764" s="52">
        <v>196712</v>
      </c>
      <c r="B2764" s="52">
        <v>46.29</v>
      </c>
      <c r="C2764" s="52">
        <v>47.77</v>
      </c>
      <c r="D2764" s="52">
        <v>33.96</v>
      </c>
      <c r="E2764" s="52">
        <v>1095.08</v>
      </c>
      <c r="F2764" s="52">
        <v>751.2</v>
      </c>
      <c r="G2764" s="52">
        <v>448.58</v>
      </c>
    </row>
    <row r="2765" spans="1:7">
      <c r="A2765" s="52">
        <v>196801</v>
      </c>
      <c r="B2765" s="52">
        <v>51.27</v>
      </c>
      <c r="C2765" s="52">
        <v>50.35</v>
      </c>
      <c r="D2765" s="52">
        <v>35.57</v>
      </c>
      <c r="E2765" s="52">
        <v>1120.55</v>
      </c>
      <c r="F2765" s="52">
        <v>774.47</v>
      </c>
      <c r="G2765" s="52">
        <v>468.18</v>
      </c>
    </row>
    <row r="2766" spans="1:7">
      <c r="A2766" s="52">
        <v>196802</v>
      </c>
      <c r="B2766" s="52">
        <v>50.38</v>
      </c>
      <c r="C2766" s="52">
        <v>50.49</v>
      </c>
      <c r="D2766" s="52">
        <v>36.46</v>
      </c>
      <c r="E2766" s="52">
        <v>1053.1300000000001</v>
      </c>
      <c r="F2766" s="52">
        <v>763.17</v>
      </c>
      <c r="G2766" s="52">
        <v>459.04</v>
      </c>
    </row>
    <row r="2767" spans="1:7">
      <c r="A2767" s="52">
        <v>196803</v>
      </c>
      <c r="B2767" s="52">
        <v>46.5</v>
      </c>
      <c r="C2767" s="52">
        <v>47.76</v>
      </c>
      <c r="D2767" s="52">
        <v>34.49</v>
      </c>
      <c r="E2767" s="52">
        <v>1014.29</v>
      </c>
      <c r="F2767" s="52">
        <v>742.39</v>
      </c>
      <c r="G2767" s="52">
        <v>441.16</v>
      </c>
    </row>
    <row r="2768" spans="1:7">
      <c r="A2768" s="52">
        <v>196804</v>
      </c>
      <c r="B2768" s="52">
        <v>46.12</v>
      </c>
      <c r="C2768" s="52">
        <v>47.14</v>
      </c>
      <c r="D2768" s="52">
        <v>34.270000000000003</v>
      </c>
      <c r="E2768" s="52">
        <v>1033.9100000000001</v>
      </c>
      <c r="F2768" s="52">
        <v>738.3</v>
      </c>
      <c r="G2768" s="52">
        <v>441.8</v>
      </c>
    </row>
    <row r="2769" spans="1:7">
      <c r="A2769" s="52">
        <v>196805</v>
      </c>
      <c r="B2769" s="52">
        <v>54</v>
      </c>
      <c r="C2769" s="52">
        <v>53.55</v>
      </c>
      <c r="D2769" s="52">
        <v>38.6</v>
      </c>
      <c r="E2769" s="52">
        <v>1138.8</v>
      </c>
      <c r="F2769" s="52">
        <v>776.31</v>
      </c>
      <c r="G2769" s="52">
        <v>493.6</v>
      </c>
    </row>
    <row r="2770" spans="1:7">
      <c r="A2770" s="52">
        <v>196806</v>
      </c>
      <c r="B2770" s="52">
        <v>59.21</v>
      </c>
      <c r="C2770" s="52">
        <v>57.49</v>
      </c>
      <c r="D2770" s="52">
        <v>41.77</v>
      </c>
      <c r="E2770" s="52">
        <v>1165.78</v>
      </c>
      <c r="F2770" s="52">
        <v>772.54</v>
      </c>
      <c r="G2770" s="52">
        <v>515.39</v>
      </c>
    </row>
    <row r="2771" spans="1:7">
      <c r="A2771" s="52">
        <v>196807</v>
      </c>
      <c r="B2771" s="52">
        <v>54.31</v>
      </c>
      <c r="C2771" s="52">
        <v>51</v>
      </c>
      <c r="D2771" s="52">
        <v>49.15</v>
      </c>
      <c r="E2771" s="52">
        <v>1219.42</v>
      </c>
      <c r="F2771" s="52">
        <v>717.78</v>
      </c>
      <c r="G2771" s="52">
        <v>930.23</v>
      </c>
    </row>
    <row r="2772" spans="1:7">
      <c r="A2772" s="52">
        <v>196808</v>
      </c>
      <c r="B2772" s="52">
        <v>51.24</v>
      </c>
      <c r="C2772" s="52">
        <v>49.73</v>
      </c>
      <c r="D2772" s="52">
        <v>49.17</v>
      </c>
      <c r="E2772" s="52">
        <v>1163.71</v>
      </c>
      <c r="F2772" s="52">
        <v>717.65</v>
      </c>
      <c r="G2772" s="52">
        <v>933.73</v>
      </c>
    </row>
    <row r="2773" spans="1:7">
      <c r="A2773" s="52">
        <v>196809</v>
      </c>
      <c r="B2773" s="52">
        <v>53.14</v>
      </c>
      <c r="C2773" s="52">
        <v>51.23</v>
      </c>
      <c r="D2773" s="52">
        <v>51.18</v>
      </c>
      <c r="E2773" s="52">
        <v>1173.48</v>
      </c>
      <c r="F2773" s="52">
        <v>729.97</v>
      </c>
      <c r="G2773" s="52">
        <v>945.12</v>
      </c>
    </row>
    <row r="2774" spans="1:7">
      <c r="A2774" s="52">
        <v>196810</v>
      </c>
      <c r="B2774" s="52">
        <v>56.85</v>
      </c>
      <c r="C2774" s="52">
        <v>54.37</v>
      </c>
      <c r="D2774" s="52">
        <v>54.48</v>
      </c>
      <c r="E2774" s="52">
        <v>1211.3399999999999</v>
      </c>
      <c r="F2774" s="52">
        <v>760.05</v>
      </c>
      <c r="G2774" s="52">
        <v>996.73</v>
      </c>
    </row>
    <row r="2775" spans="1:7">
      <c r="A2775" s="52">
        <v>196811</v>
      </c>
      <c r="B2775" s="52">
        <v>56.45</v>
      </c>
      <c r="C2775" s="52">
        <v>54.62</v>
      </c>
      <c r="D2775" s="52">
        <v>55.13</v>
      </c>
      <c r="E2775" s="52">
        <v>1202.99</v>
      </c>
      <c r="F2775" s="52">
        <v>770.83</v>
      </c>
      <c r="G2775" s="52">
        <v>1026.29</v>
      </c>
    </row>
    <row r="2776" spans="1:7">
      <c r="A2776" s="52">
        <v>196812</v>
      </c>
      <c r="B2776" s="52">
        <v>61.22</v>
      </c>
      <c r="C2776" s="52">
        <v>58.78</v>
      </c>
      <c r="D2776" s="52">
        <v>58.55</v>
      </c>
      <c r="E2776" s="52">
        <v>1263.93</v>
      </c>
      <c r="F2776" s="52">
        <v>811.27</v>
      </c>
      <c r="G2776" s="52">
        <v>1075.75</v>
      </c>
    </row>
    <row r="2777" spans="1:7">
      <c r="A2777" s="52">
        <v>196901</v>
      </c>
      <c r="B2777" s="52">
        <v>61.33</v>
      </c>
      <c r="C2777" s="52">
        <v>57.84</v>
      </c>
      <c r="D2777" s="52">
        <v>57.68</v>
      </c>
      <c r="E2777" s="52">
        <v>1201.74</v>
      </c>
      <c r="F2777" s="52">
        <v>782.81</v>
      </c>
      <c r="G2777" s="52">
        <v>1037.2</v>
      </c>
    </row>
    <row r="2778" spans="1:7">
      <c r="A2778" s="52">
        <v>196902</v>
      </c>
      <c r="B2778" s="52">
        <v>60.21</v>
      </c>
      <c r="C2778" s="52">
        <v>57.18</v>
      </c>
      <c r="D2778" s="52">
        <v>57.21</v>
      </c>
      <c r="E2778" s="52">
        <v>1179.22</v>
      </c>
      <c r="F2778" s="52">
        <v>783.15</v>
      </c>
      <c r="G2778" s="52">
        <v>1039.73</v>
      </c>
    </row>
    <row r="2779" spans="1:7">
      <c r="A2779" s="52">
        <v>196903</v>
      </c>
      <c r="B2779" s="52">
        <v>53.9</v>
      </c>
      <c r="C2779" s="52">
        <v>51.99</v>
      </c>
      <c r="D2779" s="52">
        <v>52.76</v>
      </c>
      <c r="E2779" s="52">
        <v>1128.3800000000001</v>
      </c>
      <c r="F2779" s="52">
        <v>737.1</v>
      </c>
      <c r="G2779" s="52">
        <v>980.65</v>
      </c>
    </row>
    <row r="2780" spans="1:7">
      <c r="A2780" s="52">
        <v>196904</v>
      </c>
      <c r="B2780" s="52">
        <v>55.5</v>
      </c>
      <c r="C2780" s="52">
        <v>53.05</v>
      </c>
      <c r="D2780" s="52">
        <v>54.46</v>
      </c>
      <c r="E2780" s="52">
        <v>1171.3499999999999</v>
      </c>
      <c r="F2780" s="52">
        <v>761.21</v>
      </c>
      <c r="G2780" s="52">
        <v>1007.02</v>
      </c>
    </row>
    <row r="2781" spans="1:7">
      <c r="A2781" s="52">
        <v>196905</v>
      </c>
      <c r="B2781" s="52">
        <v>55.91</v>
      </c>
      <c r="C2781" s="52">
        <v>53.96</v>
      </c>
      <c r="D2781" s="52">
        <v>55.04</v>
      </c>
      <c r="E2781" s="52">
        <v>1208.45</v>
      </c>
      <c r="F2781" s="52">
        <v>763</v>
      </c>
      <c r="G2781" s="52">
        <v>1041.3699999999999</v>
      </c>
    </row>
    <row r="2782" spans="1:7">
      <c r="A2782" s="52">
        <v>196906</v>
      </c>
      <c r="B2782" s="52">
        <v>55.82</v>
      </c>
      <c r="C2782" s="52">
        <v>54.23</v>
      </c>
      <c r="D2782" s="52">
        <v>54.92</v>
      </c>
      <c r="E2782" s="52">
        <v>1199.49</v>
      </c>
      <c r="F2782" s="52">
        <v>764.18</v>
      </c>
      <c r="G2782" s="52">
        <v>1051.6099999999999</v>
      </c>
    </row>
    <row r="2783" spans="1:7">
      <c r="A2783" s="52">
        <v>196907</v>
      </c>
      <c r="B2783" s="52">
        <v>49.01</v>
      </c>
      <c r="C2783" s="52">
        <v>44.35</v>
      </c>
      <c r="D2783" s="52">
        <v>49.41</v>
      </c>
      <c r="E2783" s="52">
        <v>1088.53</v>
      </c>
      <c r="F2783" s="52">
        <v>780.41</v>
      </c>
      <c r="G2783" s="52">
        <v>902.79</v>
      </c>
    </row>
    <row r="2784" spans="1:7">
      <c r="A2784" s="52">
        <v>196908</v>
      </c>
      <c r="B2784" s="52">
        <v>43.45</v>
      </c>
      <c r="C2784" s="52">
        <v>39.51</v>
      </c>
      <c r="D2784" s="52">
        <v>45.72</v>
      </c>
      <c r="E2784" s="52">
        <v>1035.58</v>
      </c>
      <c r="F2784" s="52">
        <v>720.49</v>
      </c>
      <c r="G2784" s="52">
        <v>846.38</v>
      </c>
    </row>
    <row r="2785" spans="1:7">
      <c r="A2785" s="52">
        <v>196909</v>
      </c>
      <c r="B2785" s="52">
        <v>46.58</v>
      </c>
      <c r="C2785" s="52">
        <v>41.24</v>
      </c>
      <c r="D2785" s="52">
        <v>46.9</v>
      </c>
      <c r="E2785" s="52">
        <v>1101.8699999999999</v>
      </c>
      <c r="F2785" s="52">
        <v>749.67</v>
      </c>
      <c r="G2785" s="52">
        <v>862.09</v>
      </c>
    </row>
    <row r="2786" spans="1:7">
      <c r="A2786" s="52">
        <v>196910</v>
      </c>
      <c r="B2786" s="52">
        <v>46.31</v>
      </c>
      <c r="C2786" s="52">
        <v>40.36</v>
      </c>
      <c r="D2786" s="52">
        <v>45.51</v>
      </c>
      <c r="E2786" s="52">
        <v>1094.48</v>
      </c>
      <c r="F2786" s="52">
        <v>721.57</v>
      </c>
      <c r="G2786" s="52">
        <v>819.84</v>
      </c>
    </row>
    <row r="2787" spans="1:7">
      <c r="A2787" s="52">
        <v>196911</v>
      </c>
      <c r="B2787" s="52">
        <v>51.36</v>
      </c>
      <c r="C2787" s="52">
        <v>43.52</v>
      </c>
      <c r="D2787" s="52">
        <v>48.65</v>
      </c>
      <c r="E2787" s="52">
        <v>1162.1099999999999</v>
      </c>
      <c r="F2787" s="52">
        <v>752.81</v>
      </c>
      <c r="G2787" s="52">
        <v>847.81</v>
      </c>
    </row>
    <row r="2788" spans="1:7">
      <c r="A2788" s="52">
        <v>196912</v>
      </c>
      <c r="B2788" s="52">
        <v>48.48</v>
      </c>
      <c r="C2788" s="52">
        <v>41.18</v>
      </c>
      <c r="D2788" s="52">
        <v>45.09</v>
      </c>
      <c r="E2788" s="52">
        <v>1134.06</v>
      </c>
      <c r="F2788" s="52">
        <v>718.77</v>
      </c>
      <c r="G2788" s="52">
        <v>812.49</v>
      </c>
    </row>
    <row r="2789" spans="1:7">
      <c r="A2789" s="52">
        <v>197001</v>
      </c>
      <c r="B2789" s="52">
        <v>45.84</v>
      </c>
      <c r="C2789" s="52">
        <v>38.950000000000003</v>
      </c>
      <c r="D2789" s="52">
        <v>41.94</v>
      </c>
      <c r="E2789" s="52">
        <v>1134.78</v>
      </c>
      <c r="F2789" s="52">
        <v>704.24</v>
      </c>
      <c r="G2789" s="52">
        <v>775.77</v>
      </c>
    </row>
    <row r="2790" spans="1:7">
      <c r="A2790" s="52">
        <v>197002</v>
      </c>
      <c r="B2790" s="52">
        <v>43.03</v>
      </c>
      <c r="C2790" s="52">
        <v>36.89</v>
      </c>
      <c r="D2790" s="52">
        <v>40.869999999999997</v>
      </c>
      <c r="E2790" s="52">
        <v>1042.5899999999999</v>
      </c>
      <c r="F2790" s="52">
        <v>643.17999999999995</v>
      </c>
      <c r="G2790" s="52">
        <v>729.76</v>
      </c>
    </row>
    <row r="2791" spans="1:7">
      <c r="A2791" s="52">
        <v>197003</v>
      </c>
      <c r="B2791" s="52">
        <v>44.19</v>
      </c>
      <c r="C2791" s="52">
        <v>38.049999999999997</v>
      </c>
      <c r="D2791" s="52">
        <v>43.23</v>
      </c>
      <c r="E2791" s="52">
        <v>1077.27</v>
      </c>
      <c r="F2791" s="52">
        <v>689.03</v>
      </c>
      <c r="G2791" s="52">
        <v>789.77</v>
      </c>
    </row>
    <row r="2792" spans="1:7">
      <c r="A2792" s="52">
        <v>197004</v>
      </c>
      <c r="B2792" s="52">
        <v>41.84</v>
      </c>
      <c r="C2792" s="52">
        <v>37.65</v>
      </c>
      <c r="D2792" s="52">
        <v>43.29</v>
      </c>
      <c r="E2792" s="52">
        <v>1055.45</v>
      </c>
      <c r="F2792" s="52">
        <v>697.62</v>
      </c>
      <c r="G2792" s="52">
        <v>796.86</v>
      </c>
    </row>
    <row r="2793" spans="1:7">
      <c r="A2793" s="52">
        <v>197005</v>
      </c>
      <c r="B2793" s="52">
        <v>32.97</v>
      </c>
      <c r="C2793" s="52">
        <v>32.25</v>
      </c>
      <c r="D2793" s="52">
        <v>38.36</v>
      </c>
      <c r="E2793" s="52">
        <v>943.09</v>
      </c>
      <c r="F2793" s="52">
        <v>630.38</v>
      </c>
      <c r="G2793" s="52">
        <v>735.46</v>
      </c>
    </row>
    <row r="2794" spans="1:7">
      <c r="A2794" s="52">
        <v>197006</v>
      </c>
      <c r="B2794" s="52">
        <v>29.2</v>
      </c>
      <c r="C2794" s="52">
        <v>28.75</v>
      </c>
      <c r="D2794" s="52">
        <v>35.229999999999997</v>
      </c>
      <c r="E2794" s="52">
        <v>868.31</v>
      </c>
      <c r="F2794" s="52">
        <v>599.04999999999995</v>
      </c>
      <c r="G2794" s="52">
        <v>698.06</v>
      </c>
    </row>
    <row r="2795" spans="1:7">
      <c r="A2795" s="52">
        <v>197007</v>
      </c>
      <c r="B2795" s="52">
        <v>30.73</v>
      </c>
      <c r="C2795" s="52">
        <v>27.17</v>
      </c>
      <c r="D2795" s="52">
        <v>23.06</v>
      </c>
      <c r="E2795" s="52">
        <v>780.95</v>
      </c>
      <c r="F2795" s="52">
        <v>681.85</v>
      </c>
      <c r="G2795" s="52">
        <v>472.55</v>
      </c>
    </row>
    <row r="2796" spans="1:7">
      <c r="A2796" s="52">
        <v>197008</v>
      </c>
      <c r="B2796" s="52">
        <v>33.07</v>
      </c>
      <c r="C2796" s="52">
        <v>29.01</v>
      </c>
      <c r="D2796" s="52">
        <v>24.49</v>
      </c>
      <c r="E2796" s="52">
        <v>819.32</v>
      </c>
      <c r="F2796" s="52">
        <v>749.5</v>
      </c>
      <c r="G2796" s="52">
        <v>507.65</v>
      </c>
    </row>
    <row r="2797" spans="1:7">
      <c r="A2797" s="52">
        <v>197009</v>
      </c>
      <c r="B2797" s="52">
        <v>35.06</v>
      </c>
      <c r="C2797" s="52">
        <v>30.93</v>
      </c>
      <c r="D2797" s="52">
        <v>25.98</v>
      </c>
      <c r="E2797" s="52">
        <v>850.79</v>
      </c>
      <c r="F2797" s="52">
        <v>782.43</v>
      </c>
      <c r="G2797" s="52">
        <v>534.20000000000005</v>
      </c>
    </row>
    <row r="2798" spans="1:7">
      <c r="A2798" s="52">
        <v>197010</v>
      </c>
      <c r="B2798" s="52">
        <v>40.99</v>
      </c>
      <c r="C2798" s="52">
        <v>34.119999999999997</v>
      </c>
      <c r="D2798" s="52">
        <v>28.38</v>
      </c>
      <c r="E2798" s="52">
        <v>911.78</v>
      </c>
      <c r="F2798" s="52">
        <v>782.97</v>
      </c>
      <c r="G2798" s="52">
        <v>553.1</v>
      </c>
    </row>
    <row r="2799" spans="1:7">
      <c r="A2799" s="52">
        <v>197011</v>
      </c>
      <c r="B2799" s="52">
        <v>38.17</v>
      </c>
      <c r="C2799" s="52">
        <v>31.82</v>
      </c>
      <c r="D2799" s="52">
        <v>27.16</v>
      </c>
      <c r="E2799" s="52">
        <v>906.19</v>
      </c>
      <c r="F2799" s="52">
        <v>768.89</v>
      </c>
      <c r="G2799" s="52">
        <v>534.80999999999995</v>
      </c>
    </row>
    <row r="2800" spans="1:7">
      <c r="A2800" s="52">
        <v>197012</v>
      </c>
      <c r="B2800" s="52">
        <v>38.14</v>
      </c>
      <c r="C2800" s="52">
        <v>32.340000000000003</v>
      </c>
      <c r="D2800" s="52">
        <v>27.47</v>
      </c>
      <c r="E2800" s="52">
        <v>950.29</v>
      </c>
      <c r="F2800" s="52">
        <v>806.31</v>
      </c>
      <c r="G2800" s="52">
        <v>566.88</v>
      </c>
    </row>
    <row r="2801" spans="1:7">
      <c r="A2801" s="52">
        <v>197101</v>
      </c>
      <c r="B2801" s="52">
        <v>41.17</v>
      </c>
      <c r="C2801" s="52">
        <v>35.33</v>
      </c>
      <c r="D2801" s="52">
        <v>29.82</v>
      </c>
      <c r="E2801" s="52">
        <v>1001.96</v>
      </c>
      <c r="F2801" s="52">
        <v>858.87</v>
      </c>
      <c r="G2801" s="52">
        <v>598.91999999999996</v>
      </c>
    </row>
    <row r="2802" spans="1:7">
      <c r="A2802" s="52">
        <v>197102</v>
      </c>
      <c r="B2802" s="52">
        <v>45.47</v>
      </c>
      <c r="C2802" s="52">
        <v>39.97</v>
      </c>
      <c r="D2802" s="52">
        <v>33.520000000000003</v>
      </c>
      <c r="E2802" s="52">
        <v>1052.4100000000001</v>
      </c>
      <c r="F2802" s="52">
        <v>890.42</v>
      </c>
      <c r="G2802" s="52">
        <v>633.57000000000005</v>
      </c>
    </row>
    <row r="2803" spans="1:7">
      <c r="A2803" s="52">
        <v>197103</v>
      </c>
      <c r="B2803" s="52">
        <v>47.53</v>
      </c>
      <c r="C2803" s="52">
        <v>41.28</v>
      </c>
      <c r="D2803" s="52">
        <v>34.229999999999997</v>
      </c>
      <c r="E2803" s="52">
        <v>1074.73</v>
      </c>
      <c r="F2803" s="52">
        <v>886.86</v>
      </c>
      <c r="G2803" s="52">
        <v>642.66999999999996</v>
      </c>
    </row>
    <row r="2804" spans="1:7">
      <c r="A2804" s="52">
        <v>197104</v>
      </c>
      <c r="B2804" s="52">
        <v>51.67</v>
      </c>
      <c r="C2804" s="52">
        <v>43.33</v>
      </c>
      <c r="D2804" s="52">
        <v>35.76</v>
      </c>
      <c r="E2804" s="52">
        <v>1137.26</v>
      </c>
      <c r="F2804" s="52">
        <v>912.32</v>
      </c>
      <c r="G2804" s="52">
        <v>653.95000000000005</v>
      </c>
    </row>
    <row r="2805" spans="1:7">
      <c r="A2805" s="52">
        <v>197105</v>
      </c>
      <c r="B2805" s="52">
        <v>53.26</v>
      </c>
      <c r="C2805" s="52">
        <v>45.15</v>
      </c>
      <c r="D2805" s="52">
        <v>36.97</v>
      </c>
      <c r="E2805" s="52">
        <v>1186.58</v>
      </c>
      <c r="F2805" s="52">
        <v>935.26</v>
      </c>
      <c r="G2805" s="52">
        <v>685.51</v>
      </c>
    </row>
    <row r="2806" spans="1:7">
      <c r="A2806" s="52">
        <v>197106</v>
      </c>
      <c r="B2806" s="52">
        <v>51.03</v>
      </c>
      <c r="C2806" s="52">
        <v>42.85</v>
      </c>
      <c r="D2806" s="52">
        <v>35.020000000000003</v>
      </c>
      <c r="E2806" s="52">
        <v>1151.3</v>
      </c>
      <c r="F2806" s="52">
        <v>888.55</v>
      </c>
      <c r="G2806" s="52">
        <v>652.37</v>
      </c>
    </row>
    <row r="2807" spans="1:7">
      <c r="A2807" s="52">
        <v>197107</v>
      </c>
      <c r="B2807" s="52">
        <v>52.18</v>
      </c>
      <c r="C2807" s="52">
        <v>43.69</v>
      </c>
      <c r="D2807" s="52">
        <v>30.54</v>
      </c>
      <c r="E2807" s="52">
        <v>1163.77</v>
      </c>
      <c r="F2807" s="52">
        <v>836.23</v>
      </c>
      <c r="G2807" s="52">
        <v>553.4</v>
      </c>
    </row>
    <row r="2808" spans="1:7">
      <c r="A2808" s="52">
        <v>197108</v>
      </c>
      <c r="B2808" s="52">
        <v>48.55</v>
      </c>
      <c r="C2808" s="52">
        <v>41.72</v>
      </c>
      <c r="D2808" s="52">
        <v>28.61</v>
      </c>
      <c r="E2808" s="52">
        <v>1114.48</v>
      </c>
      <c r="F2808" s="52">
        <v>805.5</v>
      </c>
      <c r="G2808" s="52">
        <v>525.41</v>
      </c>
    </row>
    <row r="2809" spans="1:7">
      <c r="A2809" s="52">
        <v>197109</v>
      </c>
      <c r="B2809" s="52">
        <v>50.58</v>
      </c>
      <c r="C2809" s="52">
        <v>43.09</v>
      </c>
      <c r="D2809" s="52">
        <v>30.43</v>
      </c>
      <c r="E2809" s="52">
        <v>1172.28</v>
      </c>
      <c r="F2809" s="52">
        <v>809.05</v>
      </c>
      <c r="G2809" s="52">
        <v>566.63</v>
      </c>
    </row>
    <row r="2810" spans="1:7">
      <c r="A2810" s="52">
        <v>197110</v>
      </c>
      <c r="B2810" s="52">
        <v>50.94</v>
      </c>
      <c r="C2810" s="52">
        <v>42.7</v>
      </c>
      <c r="D2810" s="52">
        <v>29.7</v>
      </c>
      <c r="E2810" s="52">
        <v>1175.52</v>
      </c>
      <c r="F2810" s="52">
        <v>797.54</v>
      </c>
      <c r="G2810" s="52">
        <v>551.66</v>
      </c>
    </row>
    <row r="2811" spans="1:7">
      <c r="A2811" s="52">
        <v>197111</v>
      </c>
      <c r="B2811" s="52">
        <v>47.87</v>
      </c>
      <c r="C2811" s="52">
        <v>40.799999999999997</v>
      </c>
      <c r="D2811" s="52">
        <v>27.63</v>
      </c>
      <c r="E2811" s="52">
        <v>1129.47</v>
      </c>
      <c r="F2811" s="52">
        <v>767.24</v>
      </c>
      <c r="G2811" s="52">
        <v>525.86</v>
      </c>
    </row>
    <row r="2812" spans="1:7">
      <c r="A2812" s="52">
        <v>197112</v>
      </c>
      <c r="B2812" s="52">
        <v>46.41</v>
      </c>
      <c r="C2812" s="52">
        <v>39.65</v>
      </c>
      <c r="D2812" s="52">
        <v>26.43</v>
      </c>
      <c r="E2812" s="52">
        <v>1135.3399999999999</v>
      </c>
      <c r="F2812" s="52">
        <v>759.46</v>
      </c>
      <c r="G2812" s="52">
        <v>518.1</v>
      </c>
    </row>
    <row r="2813" spans="1:7">
      <c r="A2813" s="52">
        <v>197201</v>
      </c>
      <c r="B2813" s="52">
        <v>52.76</v>
      </c>
      <c r="C2813" s="52">
        <v>44.13</v>
      </c>
      <c r="D2813" s="52">
        <v>29.43</v>
      </c>
      <c r="E2813" s="52">
        <v>1236.44</v>
      </c>
      <c r="F2813" s="52">
        <v>821.85</v>
      </c>
      <c r="G2813" s="52">
        <v>566.42999999999995</v>
      </c>
    </row>
    <row r="2814" spans="1:7">
      <c r="A2814" s="52">
        <v>197202</v>
      </c>
      <c r="B2814" s="52">
        <v>57.56</v>
      </c>
      <c r="C2814" s="52">
        <v>47.03</v>
      </c>
      <c r="D2814" s="52">
        <v>32.549999999999997</v>
      </c>
      <c r="E2814" s="52">
        <v>1268.6600000000001</v>
      </c>
      <c r="F2814" s="52">
        <v>823.13</v>
      </c>
      <c r="G2814" s="52">
        <v>594.37</v>
      </c>
    </row>
    <row r="2815" spans="1:7">
      <c r="A2815" s="52">
        <v>197203</v>
      </c>
      <c r="B2815" s="52">
        <v>60.37</v>
      </c>
      <c r="C2815" s="52">
        <v>48.29</v>
      </c>
      <c r="D2815" s="52">
        <v>33.47</v>
      </c>
      <c r="E2815" s="52">
        <v>1321.58</v>
      </c>
      <c r="F2815" s="52">
        <v>825.82</v>
      </c>
      <c r="G2815" s="52">
        <v>598</v>
      </c>
    </row>
    <row r="2816" spans="1:7">
      <c r="A2816" s="52">
        <v>197204</v>
      </c>
      <c r="B2816" s="52">
        <v>61.52</v>
      </c>
      <c r="C2816" s="52">
        <v>48.17</v>
      </c>
      <c r="D2816" s="52">
        <v>33.340000000000003</v>
      </c>
      <c r="E2816" s="52">
        <v>1353.42</v>
      </c>
      <c r="F2816" s="52">
        <v>812.93</v>
      </c>
      <c r="G2816" s="52">
        <v>601.47</v>
      </c>
    </row>
    <row r="2817" spans="1:7">
      <c r="A2817" s="52">
        <v>197205</v>
      </c>
      <c r="B2817" s="52">
        <v>61.72</v>
      </c>
      <c r="C2817" s="52">
        <v>48.66</v>
      </c>
      <c r="D2817" s="52">
        <v>33.49</v>
      </c>
      <c r="E2817" s="52">
        <v>1362.65</v>
      </c>
      <c r="F2817" s="52">
        <v>812.92</v>
      </c>
      <c r="G2817" s="52">
        <v>607.27</v>
      </c>
    </row>
    <row r="2818" spans="1:7">
      <c r="A2818" s="52">
        <v>197206</v>
      </c>
      <c r="B2818" s="52">
        <v>60.58</v>
      </c>
      <c r="C2818" s="52">
        <v>47.95</v>
      </c>
      <c r="D2818" s="52">
        <v>32.450000000000003</v>
      </c>
      <c r="E2818" s="52">
        <v>1399.27</v>
      </c>
      <c r="F2818" s="52">
        <v>813.73</v>
      </c>
      <c r="G2818" s="52">
        <v>595.73</v>
      </c>
    </row>
    <row r="2819" spans="1:7">
      <c r="A2819" s="52">
        <v>197207</v>
      </c>
      <c r="B2819" s="52">
        <v>52.92</v>
      </c>
      <c r="C2819" s="52">
        <v>44.53</v>
      </c>
      <c r="D2819" s="52">
        <v>31.39</v>
      </c>
      <c r="E2819" s="52">
        <v>1355.63</v>
      </c>
      <c r="F2819" s="52">
        <v>654.44000000000005</v>
      </c>
      <c r="G2819" s="52">
        <v>902.72</v>
      </c>
    </row>
    <row r="2820" spans="1:7">
      <c r="A2820" s="52">
        <v>197208</v>
      </c>
      <c r="B2820" s="52">
        <v>50.15</v>
      </c>
      <c r="C2820" s="52">
        <v>43.05</v>
      </c>
      <c r="D2820" s="52">
        <v>30.53</v>
      </c>
      <c r="E2820" s="52">
        <v>1365.62</v>
      </c>
      <c r="F2820" s="52">
        <v>646.09</v>
      </c>
      <c r="G2820" s="52">
        <v>890.23</v>
      </c>
    </row>
    <row r="2821" spans="1:7">
      <c r="A2821" s="52">
        <v>197209</v>
      </c>
      <c r="B2821" s="52">
        <v>49.77</v>
      </c>
      <c r="C2821" s="52">
        <v>43.79</v>
      </c>
      <c r="D2821" s="52">
        <v>31.19</v>
      </c>
      <c r="E2821" s="52">
        <v>1381.6</v>
      </c>
      <c r="F2821" s="52">
        <v>688.04</v>
      </c>
      <c r="G2821" s="52">
        <v>948.32</v>
      </c>
    </row>
    <row r="2822" spans="1:7">
      <c r="A2822" s="52">
        <v>197210</v>
      </c>
      <c r="B2822" s="52">
        <v>47.79</v>
      </c>
      <c r="C2822" s="52">
        <v>42.59</v>
      </c>
      <c r="D2822" s="52">
        <v>30.14</v>
      </c>
      <c r="E2822" s="52">
        <v>1374.07</v>
      </c>
      <c r="F2822" s="52">
        <v>679.25</v>
      </c>
      <c r="G2822" s="52">
        <v>948.59</v>
      </c>
    </row>
    <row r="2823" spans="1:7">
      <c r="A2823" s="52">
        <v>197211</v>
      </c>
      <c r="B2823" s="52">
        <v>46.52</v>
      </c>
      <c r="C2823" s="52">
        <v>42.47</v>
      </c>
      <c r="D2823" s="52">
        <v>29.51</v>
      </c>
      <c r="E2823" s="52">
        <v>1380.19</v>
      </c>
      <c r="F2823" s="52">
        <v>693.19</v>
      </c>
      <c r="G2823" s="52">
        <v>968.4</v>
      </c>
    </row>
    <row r="2824" spans="1:7">
      <c r="A2824" s="52">
        <v>197212</v>
      </c>
      <c r="B2824" s="52">
        <v>48.24</v>
      </c>
      <c r="C2824" s="52">
        <v>44.77</v>
      </c>
      <c r="D2824" s="52">
        <v>31.31</v>
      </c>
      <c r="E2824" s="52">
        <v>1415.97</v>
      </c>
      <c r="F2824" s="52">
        <v>734.45</v>
      </c>
      <c r="G2824" s="52">
        <v>1055.1099999999999</v>
      </c>
    </row>
    <row r="2825" spans="1:7">
      <c r="A2825" s="52">
        <v>197301</v>
      </c>
      <c r="B2825" s="52">
        <v>47.82</v>
      </c>
      <c r="C2825" s="52">
        <v>44.21</v>
      </c>
      <c r="D2825" s="52">
        <v>30.32</v>
      </c>
      <c r="E2825" s="52">
        <v>1452.39</v>
      </c>
      <c r="F2825" s="52">
        <v>727.36</v>
      </c>
      <c r="G2825" s="52">
        <v>1047.33</v>
      </c>
    </row>
    <row r="2826" spans="1:7">
      <c r="A2826" s="52">
        <v>197302</v>
      </c>
      <c r="B2826" s="52">
        <v>44.13</v>
      </c>
      <c r="C2826" s="52">
        <v>42</v>
      </c>
      <c r="D2826" s="52">
        <v>29.12</v>
      </c>
      <c r="E2826" s="52">
        <v>1417.12</v>
      </c>
      <c r="F2826" s="52">
        <v>711.95</v>
      </c>
      <c r="G2826" s="52">
        <v>1029.94</v>
      </c>
    </row>
    <row r="2827" spans="1:7">
      <c r="A2827" s="52">
        <v>197303</v>
      </c>
      <c r="B2827" s="52">
        <v>39.159999999999997</v>
      </c>
      <c r="C2827" s="52">
        <v>38.619999999999997</v>
      </c>
      <c r="D2827" s="52">
        <v>27.39</v>
      </c>
      <c r="E2827" s="52">
        <v>1371.02</v>
      </c>
      <c r="F2827" s="52">
        <v>673.3</v>
      </c>
      <c r="G2827" s="52">
        <v>972.32</v>
      </c>
    </row>
    <row r="2828" spans="1:7">
      <c r="A2828" s="52">
        <v>197304</v>
      </c>
      <c r="B2828" s="52">
        <v>37.39</v>
      </c>
      <c r="C2828" s="52">
        <v>37.65</v>
      </c>
      <c r="D2828" s="52">
        <v>26.96</v>
      </c>
      <c r="E2828" s="52">
        <v>1352.01</v>
      </c>
      <c r="F2828" s="52">
        <v>675.19</v>
      </c>
      <c r="G2828" s="52">
        <v>982.48</v>
      </c>
    </row>
    <row r="2829" spans="1:7">
      <c r="A2829" s="52">
        <v>197305</v>
      </c>
      <c r="B2829" s="52">
        <v>33.130000000000003</v>
      </c>
      <c r="C2829" s="52">
        <v>35.54</v>
      </c>
      <c r="D2829" s="52">
        <v>25.73</v>
      </c>
      <c r="E2829" s="52">
        <v>1272.56</v>
      </c>
      <c r="F2829" s="52">
        <v>656.71</v>
      </c>
      <c r="G2829" s="52">
        <v>966.33</v>
      </c>
    </row>
    <row r="2830" spans="1:7">
      <c r="A2830" s="52">
        <v>197306</v>
      </c>
      <c r="B2830" s="52">
        <v>29.71</v>
      </c>
      <c r="C2830" s="52">
        <v>32.89</v>
      </c>
      <c r="D2830" s="52">
        <v>23.78</v>
      </c>
      <c r="E2830" s="52">
        <v>1260.5899999999999</v>
      </c>
      <c r="F2830" s="52">
        <v>638.99</v>
      </c>
      <c r="G2830" s="52">
        <v>926.27</v>
      </c>
    </row>
    <row r="2831" spans="1:7">
      <c r="A2831" s="52">
        <v>197307</v>
      </c>
      <c r="B2831" s="52">
        <v>27.95</v>
      </c>
      <c r="C2831" s="52">
        <v>24.11</v>
      </c>
      <c r="D2831" s="52">
        <v>17.739999999999998</v>
      </c>
      <c r="E2831" s="52">
        <v>1095.6300000000001</v>
      </c>
      <c r="F2831" s="52">
        <v>685.32</v>
      </c>
      <c r="G2831" s="52">
        <v>470.1</v>
      </c>
    </row>
    <row r="2832" spans="1:7">
      <c r="A2832" s="52">
        <v>197308</v>
      </c>
      <c r="B2832" s="52">
        <v>33.03</v>
      </c>
      <c r="C2832" s="52">
        <v>26.4</v>
      </c>
      <c r="D2832" s="52">
        <v>19.329999999999998</v>
      </c>
      <c r="E2832" s="52">
        <v>1167.07</v>
      </c>
      <c r="F2832" s="52">
        <v>698.91</v>
      </c>
      <c r="G2832" s="52">
        <v>491.31</v>
      </c>
    </row>
    <row r="2833" spans="1:7">
      <c r="A2833" s="52">
        <v>197309</v>
      </c>
      <c r="B2833" s="52">
        <v>31.71</v>
      </c>
      <c r="C2833" s="52">
        <v>24.91</v>
      </c>
      <c r="D2833" s="52">
        <v>18.489999999999998</v>
      </c>
      <c r="E2833" s="52">
        <v>1124.3399999999999</v>
      </c>
      <c r="F2833" s="52">
        <v>674.79</v>
      </c>
      <c r="G2833" s="52">
        <v>483.6</v>
      </c>
    </row>
    <row r="2834" spans="1:7">
      <c r="A2834" s="52">
        <v>197310</v>
      </c>
      <c r="B2834" s="52">
        <v>35.21</v>
      </c>
      <c r="C2834" s="52">
        <v>27.22</v>
      </c>
      <c r="D2834" s="52">
        <v>20.02</v>
      </c>
      <c r="E2834" s="52">
        <v>1148.27</v>
      </c>
      <c r="F2834" s="52">
        <v>734.78</v>
      </c>
      <c r="G2834" s="52">
        <v>526.5</v>
      </c>
    </row>
    <row r="2835" spans="1:7">
      <c r="A2835" s="52">
        <v>197311</v>
      </c>
      <c r="B2835" s="52">
        <v>34.35</v>
      </c>
      <c r="C2835" s="52">
        <v>27.29</v>
      </c>
      <c r="D2835" s="52">
        <v>20.100000000000001</v>
      </c>
      <c r="E2835" s="52">
        <v>1144.42</v>
      </c>
      <c r="F2835" s="52">
        <v>731.28</v>
      </c>
      <c r="G2835" s="52">
        <v>528.38</v>
      </c>
    </row>
    <row r="2836" spans="1:7">
      <c r="A2836" s="52">
        <v>197312</v>
      </c>
      <c r="B2836" s="52">
        <v>26.55</v>
      </c>
      <c r="C2836" s="52">
        <v>22.36</v>
      </c>
      <c r="D2836" s="52">
        <v>16.809999999999999</v>
      </c>
      <c r="E2836" s="52">
        <v>996.63</v>
      </c>
      <c r="F2836" s="52">
        <v>652.82000000000005</v>
      </c>
      <c r="G2836" s="52">
        <v>467.99</v>
      </c>
    </row>
    <row r="2837" spans="1:7">
      <c r="A2837" s="52">
        <v>197401</v>
      </c>
      <c r="B2837" s="52">
        <v>25.84</v>
      </c>
      <c r="C2837" s="52">
        <v>21.81</v>
      </c>
      <c r="D2837" s="52">
        <v>16.579999999999998</v>
      </c>
      <c r="E2837" s="52">
        <v>983.72</v>
      </c>
      <c r="F2837" s="52">
        <v>686.56</v>
      </c>
      <c r="G2837" s="52">
        <v>493.95</v>
      </c>
    </row>
    <row r="2838" spans="1:7">
      <c r="A2838" s="52">
        <v>197402</v>
      </c>
      <c r="B2838" s="52">
        <v>27.58</v>
      </c>
      <c r="C2838" s="52">
        <v>24</v>
      </c>
      <c r="D2838" s="52">
        <v>18.84</v>
      </c>
      <c r="E2838" s="52">
        <v>974.13</v>
      </c>
      <c r="F2838" s="52">
        <v>677.69</v>
      </c>
      <c r="G2838" s="52">
        <v>513.82000000000005</v>
      </c>
    </row>
    <row r="2839" spans="1:7">
      <c r="A2839" s="52">
        <v>197403</v>
      </c>
      <c r="B2839" s="52">
        <v>27.6</v>
      </c>
      <c r="C2839" s="52">
        <v>23.99</v>
      </c>
      <c r="D2839" s="52">
        <v>19.2</v>
      </c>
      <c r="E2839" s="52">
        <v>960.32</v>
      </c>
      <c r="F2839" s="52">
        <v>681.38</v>
      </c>
      <c r="G2839" s="52">
        <v>521.08000000000004</v>
      </c>
    </row>
    <row r="2840" spans="1:7">
      <c r="A2840" s="52">
        <v>197404</v>
      </c>
      <c r="B2840" s="52">
        <v>27.42</v>
      </c>
      <c r="C2840" s="52">
        <v>23.64</v>
      </c>
      <c r="D2840" s="52">
        <v>19.239999999999998</v>
      </c>
      <c r="E2840" s="52">
        <v>942.28</v>
      </c>
      <c r="F2840" s="52">
        <v>655.81</v>
      </c>
      <c r="G2840" s="52">
        <v>504.73</v>
      </c>
    </row>
    <row r="2841" spans="1:7">
      <c r="A2841" s="52">
        <v>197405</v>
      </c>
      <c r="B2841" s="52">
        <v>25.72</v>
      </c>
      <c r="C2841" s="52">
        <v>22.23</v>
      </c>
      <c r="D2841" s="52">
        <v>18.48</v>
      </c>
      <c r="E2841" s="52">
        <v>907.79</v>
      </c>
      <c r="F2841" s="52">
        <v>617.54</v>
      </c>
      <c r="G2841" s="52">
        <v>480.54</v>
      </c>
    </row>
    <row r="2842" spans="1:7">
      <c r="A2842" s="52">
        <v>197406</v>
      </c>
      <c r="B2842" s="52">
        <v>23.84</v>
      </c>
      <c r="C2842" s="52">
        <v>20.38</v>
      </c>
      <c r="D2842" s="52">
        <v>17.079999999999998</v>
      </c>
      <c r="E2842" s="52">
        <v>890.33</v>
      </c>
      <c r="F2842" s="52">
        <v>581.72</v>
      </c>
      <c r="G2842" s="52">
        <v>447.84</v>
      </c>
    </row>
    <row r="2843" spans="1:7">
      <c r="A2843" s="52">
        <v>197407</v>
      </c>
      <c r="B2843" s="52">
        <v>24.94</v>
      </c>
      <c r="C2843" s="52">
        <v>22.29</v>
      </c>
      <c r="D2843" s="52">
        <v>12.67</v>
      </c>
      <c r="E2843" s="52">
        <v>903.24</v>
      </c>
      <c r="F2843" s="52">
        <v>512.11</v>
      </c>
      <c r="G2843" s="52">
        <v>300.37</v>
      </c>
    </row>
    <row r="2844" spans="1:7">
      <c r="A2844" s="52">
        <v>197408</v>
      </c>
      <c r="B2844" s="52">
        <v>23.18</v>
      </c>
      <c r="C2844" s="52">
        <v>21.32</v>
      </c>
      <c r="D2844" s="52">
        <v>12.28</v>
      </c>
      <c r="E2844" s="52">
        <v>818.85</v>
      </c>
      <c r="F2844" s="52">
        <v>487.77</v>
      </c>
      <c r="G2844" s="52">
        <v>290.95999999999998</v>
      </c>
    </row>
    <row r="2845" spans="1:7">
      <c r="A2845" s="52">
        <v>197409</v>
      </c>
      <c r="B2845" s="52">
        <v>20.9</v>
      </c>
      <c r="C2845" s="52">
        <v>19.55</v>
      </c>
      <c r="D2845" s="52">
        <v>11.32</v>
      </c>
      <c r="E2845" s="52">
        <v>732.34</v>
      </c>
      <c r="F2845" s="52">
        <v>454.74</v>
      </c>
      <c r="G2845" s="52">
        <v>267.89999999999998</v>
      </c>
    </row>
    <row r="2846" spans="1:7">
      <c r="A2846" s="52">
        <v>197410</v>
      </c>
      <c r="B2846" s="52">
        <v>18.399999999999999</v>
      </c>
      <c r="C2846" s="52">
        <v>18.05</v>
      </c>
      <c r="D2846" s="52">
        <v>10.47</v>
      </c>
      <c r="E2846" s="52">
        <v>630.83000000000004</v>
      </c>
      <c r="F2846" s="52">
        <v>425.74</v>
      </c>
      <c r="G2846" s="52">
        <v>247.71</v>
      </c>
    </row>
    <row r="2847" spans="1:7">
      <c r="A2847" s="52">
        <v>197411</v>
      </c>
      <c r="B2847" s="52">
        <v>21</v>
      </c>
      <c r="C2847" s="52">
        <v>19.34</v>
      </c>
      <c r="D2847" s="52">
        <v>11.32</v>
      </c>
      <c r="E2847" s="52">
        <v>764.84</v>
      </c>
      <c r="F2847" s="52">
        <v>471.03</v>
      </c>
      <c r="G2847" s="52">
        <v>264.25</v>
      </c>
    </row>
    <row r="2848" spans="1:7">
      <c r="A2848" s="52">
        <v>197412</v>
      </c>
      <c r="B2848" s="52">
        <v>19.82</v>
      </c>
      <c r="C2848" s="52">
        <v>18.260000000000002</v>
      </c>
      <c r="D2848" s="52">
        <v>10.67</v>
      </c>
      <c r="E2848" s="52">
        <v>729.78</v>
      </c>
      <c r="F2848" s="52">
        <v>450.53</v>
      </c>
      <c r="G2848" s="52">
        <v>250.66</v>
      </c>
    </row>
    <row r="2849" spans="1:7">
      <c r="A2849" s="52">
        <v>197501</v>
      </c>
      <c r="B2849" s="52">
        <v>18.329999999999998</v>
      </c>
      <c r="C2849" s="52">
        <v>17.14</v>
      </c>
      <c r="D2849" s="52">
        <v>9.77</v>
      </c>
      <c r="E2849" s="52">
        <v>704.31</v>
      </c>
      <c r="F2849" s="52">
        <v>448.54</v>
      </c>
      <c r="G2849" s="52">
        <v>243.06</v>
      </c>
    </row>
    <row r="2850" spans="1:7">
      <c r="A2850" s="52">
        <v>197502</v>
      </c>
      <c r="B2850" s="52">
        <v>22.85</v>
      </c>
      <c r="C2850" s="52">
        <v>21.65</v>
      </c>
      <c r="D2850" s="52">
        <v>12.71</v>
      </c>
      <c r="E2850" s="52">
        <v>778.36</v>
      </c>
      <c r="F2850" s="52">
        <v>523.28</v>
      </c>
      <c r="G2850" s="52">
        <v>293.58</v>
      </c>
    </row>
    <row r="2851" spans="1:7">
      <c r="A2851" s="52">
        <v>197503</v>
      </c>
      <c r="B2851" s="52">
        <v>24.31</v>
      </c>
      <c r="C2851" s="52">
        <v>22.22</v>
      </c>
      <c r="D2851" s="52">
        <v>13.15</v>
      </c>
      <c r="E2851" s="52">
        <v>838.31</v>
      </c>
      <c r="F2851" s="52">
        <v>531.58000000000004</v>
      </c>
      <c r="G2851" s="52">
        <v>297.33999999999997</v>
      </c>
    </row>
    <row r="2852" spans="1:7">
      <c r="A2852" s="52">
        <v>197504</v>
      </c>
      <c r="B2852" s="52">
        <v>26.14</v>
      </c>
      <c r="C2852" s="52">
        <v>23.64</v>
      </c>
      <c r="D2852" s="52">
        <v>14.13</v>
      </c>
      <c r="E2852" s="52">
        <v>860.91</v>
      </c>
      <c r="F2852" s="52">
        <v>537.95000000000005</v>
      </c>
      <c r="G2852" s="52">
        <v>317.5</v>
      </c>
    </row>
    <row r="2853" spans="1:7">
      <c r="A2853" s="52">
        <v>197505</v>
      </c>
      <c r="B2853" s="52">
        <v>27.82</v>
      </c>
      <c r="C2853" s="52">
        <v>24.26</v>
      </c>
      <c r="D2853" s="52">
        <v>14.54</v>
      </c>
      <c r="E2853" s="52">
        <v>909.06</v>
      </c>
      <c r="F2853" s="52">
        <v>548.29999999999995</v>
      </c>
      <c r="G2853" s="52">
        <v>337.98</v>
      </c>
    </row>
    <row r="2854" spans="1:7">
      <c r="A2854" s="52">
        <v>197506</v>
      </c>
      <c r="B2854" s="52">
        <v>30.65</v>
      </c>
      <c r="C2854" s="52">
        <v>25.88</v>
      </c>
      <c r="D2854" s="52">
        <v>15.46</v>
      </c>
      <c r="E2854" s="52">
        <v>956.74</v>
      </c>
      <c r="F2854" s="52">
        <v>575.17999999999995</v>
      </c>
      <c r="G2854" s="52">
        <v>338.95</v>
      </c>
    </row>
    <row r="2855" spans="1:7">
      <c r="A2855" s="52">
        <v>197507</v>
      </c>
      <c r="B2855" s="52">
        <v>30.71</v>
      </c>
      <c r="C2855" s="52">
        <v>26.2</v>
      </c>
      <c r="D2855" s="52">
        <v>14.94</v>
      </c>
      <c r="E2855" s="52">
        <v>1154.0899999999999</v>
      </c>
      <c r="F2855" s="52">
        <v>516.13</v>
      </c>
      <c r="G2855" s="52">
        <v>298.17</v>
      </c>
    </row>
    <row r="2856" spans="1:7">
      <c r="A2856" s="52">
        <v>197508</v>
      </c>
      <c r="B2856" s="52">
        <v>29.71</v>
      </c>
      <c r="C2856" s="52">
        <v>25.5</v>
      </c>
      <c r="D2856" s="52">
        <v>14.53</v>
      </c>
      <c r="E2856" s="52">
        <v>1066.1400000000001</v>
      </c>
      <c r="F2856" s="52">
        <v>494.58</v>
      </c>
      <c r="G2856" s="52">
        <v>283.25</v>
      </c>
    </row>
    <row r="2857" spans="1:7">
      <c r="A2857" s="52">
        <v>197509</v>
      </c>
      <c r="B2857" s="52">
        <v>28.22</v>
      </c>
      <c r="C2857" s="52">
        <v>24.28</v>
      </c>
      <c r="D2857" s="52">
        <v>13.52</v>
      </c>
      <c r="E2857" s="52">
        <v>1036.9100000000001</v>
      </c>
      <c r="F2857" s="52">
        <v>482.63</v>
      </c>
      <c r="G2857" s="52">
        <v>275.95999999999998</v>
      </c>
    </row>
    <row r="2858" spans="1:7">
      <c r="A2858" s="52">
        <v>197510</v>
      </c>
      <c r="B2858" s="52">
        <v>27.06</v>
      </c>
      <c r="C2858" s="52">
        <v>23.34</v>
      </c>
      <c r="D2858" s="52">
        <v>12.98</v>
      </c>
      <c r="E2858" s="52">
        <v>994.55</v>
      </c>
      <c r="F2858" s="52">
        <v>467.54</v>
      </c>
      <c r="G2858" s="52">
        <v>264.25</v>
      </c>
    </row>
    <row r="2859" spans="1:7">
      <c r="A2859" s="52">
        <v>197511</v>
      </c>
      <c r="B2859" s="52">
        <v>27.26</v>
      </c>
      <c r="C2859" s="52">
        <v>24.04</v>
      </c>
      <c r="D2859" s="52">
        <v>13.22</v>
      </c>
      <c r="E2859" s="52">
        <v>1057.73</v>
      </c>
      <c r="F2859" s="52">
        <v>492.59</v>
      </c>
      <c r="G2859" s="52">
        <v>279.95999999999998</v>
      </c>
    </row>
    <row r="2860" spans="1:7">
      <c r="A2860" s="52">
        <v>197512</v>
      </c>
      <c r="B2860" s="52">
        <v>27.68</v>
      </c>
      <c r="C2860" s="52">
        <v>24.38</v>
      </c>
      <c r="D2860" s="52">
        <v>13.7</v>
      </c>
      <c r="E2860" s="52">
        <v>1084.43</v>
      </c>
      <c r="F2860" s="52">
        <v>506.29</v>
      </c>
      <c r="G2860" s="52">
        <v>291.24</v>
      </c>
    </row>
    <row r="2861" spans="1:7">
      <c r="A2861" s="52">
        <v>197601</v>
      </c>
      <c r="B2861" s="52">
        <v>27.16</v>
      </c>
      <c r="C2861" s="52">
        <v>24.16</v>
      </c>
      <c r="D2861" s="52">
        <v>13.48</v>
      </c>
      <c r="E2861" s="52">
        <v>1062.98</v>
      </c>
      <c r="F2861" s="52">
        <v>506.14</v>
      </c>
      <c r="G2861" s="52">
        <v>292.92</v>
      </c>
    </row>
    <row r="2862" spans="1:7">
      <c r="A2862" s="52">
        <v>197602</v>
      </c>
      <c r="B2862" s="52">
        <v>31.22</v>
      </c>
      <c r="C2862" s="52">
        <v>28.57</v>
      </c>
      <c r="D2862" s="52">
        <v>16.75</v>
      </c>
      <c r="E2862" s="52">
        <v>1179.19</v>
      </c>
      <c r="F2862" s="52">
        <v>578.07000000000005</v>
      </c>
      <c r="G2862" s="52">
        <v>347.91</v>
      </c>
    </row>
    <row r="2863" spans="1:7">
      <c r="A2863" s="52">
        <v>197603</v>
      </c>
      <c r="B2863" s="52">
        <v>33.270000000000003</v>
      </c>
      <c r="C2863" s="52">
        <v>30.5</v>
      </c>
      <c r="D2863" s="52">
        <v>18.72</v>
      </c>
      <c r="E2863" s="52">
        <v>1157.46</v>
      </c>
      <c r="F2863" s="52">
        <v>584.82000000000005</v>
      </c>
      <c r="G2863" s="52">
        <v>362.63</v>
      </c>
    </row>
    <row r="2864" spans="1:7">
      <c r="A2864" s="52">
        <v>197604</v>
      </c>
      <c r="B2864" s="52">
        <v>33.76</v>
      </c>
      <c r="C2864" s="52">
        <v>30.91</v>
      </c>
      <c r="D2864" s="52">
        <v>18.97</v>
      </c>
      <c r="E2864" s="52">
        <v>1188.31</v>
      </c>
      <c r="F2864" s="52">
        <v>600.16</v>
      </c>
      <c r="G2864" s="52">
        <v>369.55</v>
      </c>
    </row>
    <row r="2865" spans="1:7">
      <c r="A2865" s="52">
        <v>197605</v>
      </c>
      <c r="B2865" s="52">
        <v>33.47</v>
      </c>
      <c r="C2865" s="52">
        <v>30.6</v>
      </c>
      <c r="D2865" s="52">
        <v>18.66</v>
      </c>
      <c r="E2865" s="52">
        <v>1170.6600000000001</v>
      </c>
      <c r="F2865" s="52">
        <v>601.73</v>
      </c>
      <c r="G2865" s="52">
        <v>363.19</v>
      </c>
    </row>
    <row r="2866" spans="1:7">
      <c r="A2866" s="52">
        <v>197606</v>
      </c>
      <c r="B2866" s="52">
        <v>33</v>
      </c>
      <c r="C2866" s="52">
        <v>29.85</v>
      </c>
      <c r="D2866" s="52">
        <v>17.87</v>
      </c>
      <c r="E2866" s="52">
        <v>1157.1199999999999</v>
      </c>
      <c r="F2866" s="52">
        <v>588.14</v>
      </c>
      <c r="G2866" s="52">
        <v>359.05</v>
      </c>
    </row>
    <row r="2867" spans="1:7">
      <c r="A2867" s="52">
        <v>197607</v>
      </c>
      <c r="B2867" s="52">
        <v>32.090000000000003</v>
      </c>
      <c r="C2867" s="52">
        <v>29.6</v>
      </c>
      <c r="D2867" s="52">
        <v>18.079999999999998</v>
      </c>
      <c r="E2867" s="52">
        <v>1195.03</v>
      </c>
      <c r="F2867" s="52">
        <v>719.94</v>
      </c>
      <c r="G2867" s="52">
        <v>440.7</v>
      </c>
    </row>
    <row r="2868" spans="1:7">
      <c r="A2868" s="52">
        <v>197608</v>
      </c>
      <c r="B2868" s="52">
        <v>31.67</v>
      </c>
      <c r="C2868" s="52">
        <v>29.7</v>
      </c>
      <c r="D2868" s="52">
        <v>18.16</v>
      </c>
      <c r="E2868" s="52">
        <v>1179.8800000000001</v>
      </c>
      <c r="F2868" s="52">
        <v>720</v>
      </c>
      <c r="G2868" s="52">
        <v>440.65</v>
      </c>
    </row>
    <row r="2869" spans="1:7">
      <c r="A2869" s="52">
        <v>197609</v>
      </c>
      <c r="B2869" s="52">
        <v>30.55</v>
      </c>
      <c r="C2869" s="52">
        <v>29.16</v>
      </c>
      <c r="D2869" s="52">
        <v>17.88</v>
      </c>
      <c r="E2869" s="52">
        <v>1170.44</v>
      </c>
      <c r="F2869" s="52">
        <v>721.73</v>
      </c>
      <c r="G2869" s="52">
        <v>434.14</v>
      </c>
    </row>
    <row r="2870" spans="1:7">
      <c r="A2870" s="52">
        <v>197610</v>
      </c>
      <c r="B2870" s="52">
        <v>31.57</v>
      </c>
      <c r="C2870" s="52">
        <v>29.78</v>
      </c>
      <c r="D2870" s="52">
        <v>18.239999999999998</v>
      </c>
      <c r="E2870" s="52">
        <v>1194.3900000000001</v>
      </c>
      <c r="F2870" s="52">
        <v>742.27</v>
      </c>
      <c r="G2870" s="52">
        <v>445.47</v>
      </c>
    </row>
    <row r="2871" spans="1:7">
      <c r="A2871" s="52">
        <v>197611</v>
      </c>
      <c r="B2871" s="52">
        <v>30.74</v>
      </c>
      <c r="C2871" s="52">
        <v>29.19</v>
      </c>
      <c r="D2871" s="52">
        <v>17.75</v>
      </c>
      <c r="E2871" s="52">
        <v>1163.45</v>
      </c>
      <c r="F2871" s="52">
        <v>731.64</v>
      </c>
      <c r="G2871" s="52">
        <v>428.66</v>
      </c>
    </row>
    <row r="2872" spans="1:7">
      <c r="A2872" s="52">
        <v>197612</v>
      </c>
      <c r="B2872" s="52">
        <v>31.63</v>
      </c>
      <c r="C2872" s="52">
        <v>29.91</v>
      </c>
      <c r="D2872" s="52">
        <v>18.32</v>
      </c>
      <c r="E2872" s="52">
        <v>1144.71</v>
      </c>
      <c r="F2872" s="52">
        <v>743.03</v>
      </c>
      <c r="G2872" s="52">
        <v>434.59</v>
      </c>
    </row>
    <row r="2873" spans="1:7">
      <c r="A2873" s="52">
        <v>197701</v>
      </c>
      <c r="B2873" s="52">
        <v>34.11</v>
      </c>
      <c r="C2873" s="52">
        <v>32.69</v>
      </c>
      <c r="D2873" s="52">
        <v>20.059999999999999</v>
      </c>
      <c r="E2873" s="52">
        <v>1197.9000000000001</v>
      </c>
      <c r="F2873" s="52">
        <v>790.12</v>
      </c>
      <c r="G2873" s="52">
        <v>468.69</v>
      </c>
    </row>
    <row r="2874" spans="1:7">
      <c r="A2874" s="52">
        <v>197702</v>
      </c>
      <c r="B2874" s="52">
        <v>34.33</v>
      </c>
      <c r="C2874" s="52">
        <v>33.36</v>
      </c>
      <c r="D2874" s="52">
        <v>20.68</v>
      </c>
      <c r="E2874" s="52">
        <v>1124.76</v>
      </c>
      <c r="F2874" s="52">
        <v>775.95</v>
      </c>
      <c r="G2874" s="52">
        <v>465.46</v>
      </c>
    </row>
    <row r="2875" spans="1:7">
      <c r="A2875" s="52">
        <v>197703</v>
      </c>
      <c r="B2875" s="52">
        <v>34</v>
      </c>
      <c r="C2875" s="52">
        <v>32.869999999999997</v>
      </c>
      <c r="D2875" s="52">
        <v>20.63</v>
      </c>
      <c r="E2875" s="52">
        <v>1099.5899999999999</v>
      </c>
      <c r="F2875" s="52">
        <v>757.49</v>
      </c>
      <c r="G2875" s="52">
        <v>454.44</v>
      </c>
    </row>
    <row r="2876" spans="1:7">
      <c r="A2876" s="52">
        <v>197704</v>
      </c>
      <c r="B2876" s="52">
        <v>34.01</v>
      </c>
      <c r="C2876" s="52">
        <v>32.99</v>
      </c>
      <c r="D2876" s="52">
        <v>20.62</v>
      </c>
      <c r="E2876" s="52">
        <v>1079.54</v>
      </c>
      <c r="F2876" s="52">
        <v>750.33</v>
      </c>
      <c r="G2876" s="52">
        <v>455.11</v>
      </c>
    </row>
    <row r="2877" spans="1:7">
      <c r="A2877" s="52">
        <v>197705</v>
      </c>
      <c r="B2877" s="52">
        <v>34.17</v>
      </c>
      <c r="C2877" s="52">
        <v>33.32</v>
      </c>
      <c r="D2877" s="52">
        <v>21.12</v>
      </c>
      <c r="E2877" s="52">
        <v>1066.5999999999999</v>
      </c>
      <c r="F2877" s="52">
        <v>764.16</v>
      </c>
      <c r="G2877" s="52">
        <v>472.81</v>
      </c>
    </row>
    <row r="2878" spans="1:7">
      <c r="A2878" s="52">
        <v>197706</v>
      </c>
      <c r="B2878" s="52">
        <v>33.770000000000003</v>
      </c>
      <c r="C2878" s="52">
        <v>33.159999999999997</v>
      </c>
      <c r="D2878" s="52">
        <v>21.24</v>
      </c>
      <c r="E2878" s="52">
        <v>1040.1500000000001</v>
      </c>
      <c r="F2878" s="52">
        <v>755.99</v>
      </c>
      <c r="G2878" s="52">
        <v>463.4</v>
      </c>
    </row>
    <row r="2879" spans="1:7">
      <c r="A2879" s="52">
        <v>197707</v>
      </c>
      <c r="B2879" s="52">
        <v>36.79</v>
      </c>
      <c r="C2879" s="52">
        <v>34.200000000000003</v>
      </c>
      <c r="D2879" s="52">
        <v>20.010000000000002</v>
      </c>
      <c r="E2879" s="52">
        <v>1105.76</v>
      </c>
      <c r="F2879" s="52">
        <v>845.55</v>
      </c>
      <c r="G2879" s="52">
        <v>542.25</v>
      </c>
    </row>
    <row r="2880" spans="1:7">
      <c r="A2880" s="52">
        <v>197708</v>
      </c>
      <c r="B2880" s="52">
        <v>36.78</v>
      </c>
      <c r="C2880" s="52">
        <v>34.14</v>
      </c>
      <c r="D2880" s="52">
        <v>20.05</v>
      </c>
      <c r="E2880" s="52">
        <v>1091.1400000000001</v>
      </c>
      <c r="F2880" s="52">
        <v>837.49</v>
      </c>
      <c r="G2880" s="52">
        <v>522.58000000000004</v>
      </c>
    </row>
    <row r="2881" spans="1:7">
      <c r="A2881" s="52">
        <v>197709</v>
      </c>
      <c r="B2881" s="52">
        <v>36.94</v>
      </c>
      <c r="C2881" s="52">
        <v>33.78</v>
      </c>
      <c r="D2881" s="52">
        <v>19.68</v>
      </c>
      <c r="E2881" s="52">
        <v>1090.3</v>
      </c>
      <c r="F2881" s="52">
        <v>799.76</v>
      </c>
      <c r="G2881" s="52">
        <v>503.78</v>
      </c>
    </row>
    <row r="2882" spans="1:7">
      <c r="A2882" s="52">
        <v>197710</v>
      </c>
      <c r="B2882" s="52">
        <v>37.58</v>
      </c>
      <c r="C2882" s="52">
        <v>34.18</v>
      </c>
      <c r="D2882" s="52">
        <v>19.75</v>
      </c>
      <c r="E2882" s="52">
        <v>1083.0999999999999</v>
      </c>
      <c r="F2882" s="52">
        <v>805.84</v>
      </c>
      <c r="G2882" s="52">
        <v>497.9</v>
      </c>
    </row>
    <row r="2883" spans="1:7">
      <c r="A2883" s="52">
        <v>197711</v>
      </c>
      <c r="B2883" s="52">
        <v>35.92</v>
      </c>
      <c r="C2883" s="52">
        <v>33.43</v>
      </c>
      <c r="D2883" s="52">
        <v>19.41</v>
      </c>
      <c r="E2883" s="52">
        <v>1036.8499999999999</v>
      </c>
      <c r="F2883" s="52">
        <v>773.35</v>
      </c>
      <c r="G2883" s="52">
        <v>479.59</v>
      </c>
    </row>
    <row r="2884" spans="1:7">
      <c r="A2884" s="52">
        <v>197712</v>
      </c>
      <c r="B2884" s="52">
        <v>38.86</v>
      </c>
      <c r="C2884" s="52">
        <v>35.76</v>
      </c>
      <c r="D2884" s="52">
        <v>20.8</v>
      </c>
      <c r="E2884" s="52">
        <v>1073.52</v>
      </c>
      <c r="F2884" s="52">
        <v>794.79</v>
      </c>
      <c r="G2884" s="52">
        <v>501.63</v>
      </c>
    </row>
    <row r="2885" spans="1:7">
      <c r="A2885" s="52">
        <v>197801</v>
      </c>
      <c r="B2885" s="52">
        <v>39.79</v>
      </c>
      <c r="C2885" s="52">
        <v>35.840000000000003</v>
      </c>
      <c r="D2885" s="52">
        <v>20.98</v>
      </c>
      <c r="E2885" s="52">
        <v>1073.94</v>
      </c>
      <c r="F2885" s="52">
        <v>800.27</v>
      </c>
      <c r="G2885" s="52">
        <v>505.23</v>
      </c>
    </row>
    <row r="2886" spans="1:7">
      <c r="A2886" s="52">
        <v>197802</v>
      </c>
      <c r="B2886" s="52">
        <v>37.86</v>
      </c>
      <c r="C2886" s="52">
        <v>34.770000000000003</v>
      </c>
      <c r="D2886" s="52">
        <v>20.74</v>
      </c>
      <c r="E2886" s="52">
        <v>1003.62</v>
      </c>
      <c r="F2886" s="52">
        <v>753.04</v>
      </c>
      <c r="G2886" s="52">
        <v>485.82</v>
      </c>
    </row>
    <row r="2887" spans="1:7">
      <c r="A2887" s="52">
        <v>197803</v>
      </c>
      <c r="B2887" s="52">
        <v>38.409999999999997</v>
      </c>
      <c r="C2887" s="52">
        <v>35.28</v>
      </c>
      <c r="D2887" s="52">
        <v>21.15</v>
      </c>
      <c r="E2887" s="52">
        <v>971.55</v>
      </c>
      <c r="F2887" s="52">
        <v>747.5</v>
      </c>
      <c r="G2887" s="52">
        <v>473.77</v>
      </c>
    </row>
    <row r="2888" spans="1:7">
      <c r="A2888" s="52">
        <v>197804</v>
      </c>
      <c r="B2888" s="52">
        <v>40.58</v>
      </c>
      <c r="C2888" s="52">
        <v>37.340000000000003</v>
      </c>
      <c r="D2888" s="52">
        <v>22.31</v>
      </c>
      <c r="E2888" s="52">
        <v>990.26</v>
      </c>
      <c r="F2888" s="52">
        <v>772.21</v>
      </c>
      <c r="G2888" s="52">
        <v>489.9</v>
      </c>
    </row>
    <row r="2889" spans="1:7">
      <c r="A2889" s="52">
        <v>197805</v>
      </c>
      <c r="B2889" s="52">
        <v>44.55</v>
      </c>
      <c r="C2889" s="52">
        <v>39.979999999999997</v>
      </c>
      <c r="D2889" s="52">
        <v>23.8</v>
      </c>
      <c r="E2889" s="52">
        <v>1103.6600000000001</v>
      </c>
      <c r="F2889" s="52">
        <v>814.28</v>
      </c>
      <c r="G2889" s="52">
        <v>524.13</v>
      </c>
    </row>
    <row r="2890" spans="1:7">
      <c r="A2890" s="52">
        <v>197806</v>
      </c>
      <c r="B2890" s="52">
        <v>47.62</v>
      </c>
      <c r="C2890" s="52">
        <v>42.14</v>
      </c>
      <c r="D2890" s="52">
        <v>25.11</v>
      </c>
      <c r="E2890" s="52">
        <v>1119.04</v>
      </c>
      <c r="F2890" s="52">
        <v>814.24</v>
      </c>
      <c r="G2890" s="52">
        <v>531.77</v>
      </c>
    </row>
    <row r="2891" spans="1:7">
      <c r="A2891" s="52">
        <v>197807</v>
      </c>
      <c r="B2891" s="52">
        <v>40.33</v>
      </c>
      <c r="C2891" s="52">
        <v>42.1</v>
      </c>
      <c r="D2891" s="52">
        <v>24.5</v>
      </c>
      <c r="E2891" s="52">
        <v>1018.21</v>
      </c>
      <c r="F2891" s="52">
        <v>941.06</v>
      </c>
      <c r="G2891" s="52">
        <v>644.38</v>
      </c>
    </row>
    <row r="2892" spans="1:7">
      <c r="A2892" s="52">
        <v>197808</v>
      </c>
      <c r="B2892" s="52">
        <v>43.17</v>
      </c>
      <c r="C2892" s="52">
        <v>44.15</v>
      </c>
      <c r="D2892" s="52">
        <v>25.81</v>
      </c>
      <c r="E2892" s="52">
        <v>1090.6400000000001</v>
      </c>
      <c r="F2892" s="52">
        <v>980.45</v>
      </c>
      <c r="G2892" s="52">
        <v>679.22</v>
      </c>
    </row>
    <row r="2893" spans="1:7">
      <c r="A2893" s="52">
        <v>197809</v>
      </c>
      <c r="B2893" s="52">
        <v>46.77</v>
      </c>
      <c r="C2893" s="52">
        <v>47.64</v>
      </c>
      <c r="D2893" s="52">
        <v>27.93</v>
      </c>
      <c r="E2893" s="52">
        <v>1123.71</v>
      </c>
      <c r="F2893" s="52">
        <v>1015.39</v>
      </c>
      <c r="G2893" s="52">
        <v>688.33</v>
      </c>
    </row>
    <row r="2894" spans="1:7">
      <c r="A2894" s="52">
        <v>197810</v>
      </c>
      <c r="B2894" s="52">
        <v>45.76</v>
      </c>
      <c r="C2894" s="52">
        <v>47.28</v>
      </c>
      <c r="D2894" s="52">
        <v>27.73</v>
      </c>
      <c r="E2894" s="52">
        <v>1097.98</v>
      </c>
      <c r="F2894" s="52">
        <v>1022.62</v>
      </c>
      <c r="G2894" s="52">
        <v>685.51</v>
      </c>
    </row>
    <row r="2895" spans="1:7">
      <c r="A2895" s="52">
        <v>197811</v>
      </c>
      <c r="B2895" s="52">
        <v>35.1</v>
      </c>
      <c r="C2895" s="52">
        <v>38.43</v>
      </c>
      <c r="D2895" s="52">
        <v>22.46</v>
      </c>
      <c r="E2895" s="52">
        <v>989.6</v>
      </c>
      <c r="F2895" s="52">
        <v>929</v>
      </c>
      <c r="G2895" s="52">
        <v>601.44000000000005</v>
      </c>
    </row>
    <row r="2896" spans="1:7">
      <c r="A2896" s="52">
        <v>197812</v>
      </c>
      <c r="B2896" s="52">
        <v>38.200000000000003</v>
      </c>
      <c r="C2896" s="52">
        <v>40.21</v>
      </c>
      <c r="D2896" s="52">
        <v>23.32</v>
      </c>
      <c r="E2896" s="52">
        <v>1012.33</v>
      </c>
      <c r="F2896" s="52">
        <v>948.2</v>
      </c>
      <c r="G2896" s="52">
        <v>615.4</v>
      </c>
    </row>
    <row r="2897" spans="1:7">
      <c r="A2897" s="52">
        <v>197901</v>
      </c>
      <c r="B2897" s="52">
        <v>39.020000000000003</v>
      </c>
      <c r="C2897" s="52">
        <v>39.880000000000003</v>
      </c>
      <c r="D2897" s="52">
        <v>23.61</v>
      </c>
      <c r="E2897" s="52">
        <v>1041.57</v>
      </c>
      <c r="F2897" s="52">
        <v>953.05</v>
      </c>
      <c r="G2897" s="52">
        <v>610.49</v>
      </c>
    </row>
    <row r="2898" spans="1:7">
      <c r="A2898" s="52">
        <v>197902</v>
      </c>
      <c r="B2898" s="52">
        <v>42.14</v>
      </c>
      <c r="C2898" s="52">
        <v>42.89</v>
      </c>
      <c r="D2898" s="52">
        <v>25.66</v>
      </c>
      <c r="E2898" s="52">
        <v>1077.4000000000001</v>
      </c>
      <c r="F2898" s="52">
        <v>1002.99</v>
      </c>
      <c r="G2898" s="52">
        <v>647.33000000000004</v>
      </c>
    </row>
    <row r="2899" spans="1:7">
      <c r="A2899" s="52">
        <v>197903</v>
      </c>
      <c r="B2899" s="52">
        <v>40.4</v>
      </c>
      <c r="C2899" s="52">
        <v>41.7</v>
      </c>
      <c r="D2899" s="52">
        <v>24.99</v>
      </c>
      <c r="E2899" s="52">
        <v>1030.71</v>
      </c>
      <c r="F2899" s="52">
        <v>968.8</v>
      </c>
      <c r="G2899" s="52">
        <v>624.32000000000005</v>
      </c>
    </row>
    <row r="2900" spans="1:7">
      <c r="A2900" s="52">
        <v>197904</v>
      </c>
      <c r="B2900" s="52">
        <v>44.89</v>
      </c>
      <c r="C2900" s="52">
        <v>45.1</v>
      </c>
      <c r="D2900" s="52">
        <v>26.95</v>
      </c>
      <c r="E2900" s="52">
        <v>1087.3399999999999</v>
      </c>
      <c r="F2900" s="52">
        <v>1022.66</v>
      </c>
      <c r="G2900" s="52">
        <v>668.86</v>
      </c>
    </row>
    <row r="2901" spans="1:7">
      <c r="A2901" s="52">
        <v>197905</v>
      </c>
      <c r="B2901" s="52">
        <v>45.41</v>
      </c>
      <c r="C2901" s="52">
        <v>46.41</v>
      </c>
      <c r="D2901" s="52">
        <v>27.69</v>
      </c>
      <c r="E2901" s="52">
        <v>1088.97</v>
      </c>
      <c r="F2901" s="52">
        <v>1029.45</v>
      </c>
      <c r="G2901" s="52">
        <v>669.92</v>
      </c>
    </row>
    <row r="2902" spans="1:7">
      <c r="A2902" s="52">
        <v>197906</v>
      </c>
      <c r="B2902" s="52">
        <v>44.06</v>
      </c>
      <c r="C2902" s="52">
        <v>45.87</v>
      </c>
      <c r="D2902" s="52">
        <v>27.29</v>
      </c>
      <c r="E2902" s="52">
        <v>1064.48</v>
      </c>
      <c r="F2902" s="52">
        <v>1006.27</v>
      </c>
      <c r="G2902" s="52">
        <v>655.55</v>
      </c>
    </row>
    <row r="2903" spans="1:7">
      <c r="A2903" s="52">
        <v>197907</v>
      </c>
      <c r="B2903" s="52">
        <v>42.24</v>
      </c>
      <c r="C2903" s="52">
        <v>42.21</v>
      </c>
      <c r="D2903" s="52">
        <v>28.5</v>
      </c>
      <c r="E2903" s="52">
        <v>1132.74</v>
      </c>
      <c r="F2903" s="52">
        <v>1037.83</v>
      </c>
      <c r="G2903" s="52">
        <v>719.01</v>
      </c>
    </row>
    <row r="2904" spans="1:7">
      <c r="A2904" s="52">
        <v>197908</v>
      </c>
      <c r="B2904" s="52">
        <v>43.13</v>
      </c>
      <c r="C2904" s="52">
        <v>43.84</v>
      </c>
      <c r="D2904" s="52">
        <v>29.29</v>
      </c>
      <c r="E2904" s="52">
        <v>1137.72</v>
      </c>
      <c r="F2904" s="52">
        <v>1056.17</v>
      </c>
      <c r="G2904" s="52">
        <v>736.44</v>
      </c>
    </row>
    <row r="2905" spans="1:7">
      <c r="A2905" s="52">
        <v>197909</v>
      </c>
      <c r="B2905" s="52">
        <v>46.98</v>
      </c>
      <c r="C2905" s="52">
        <v>46.94</v>
      </c>
      <c r="D2905" s="52">
        <v>31.34</v>
      </c>
      <c r="E2905" s="52">
        <v>1208.03</v>
      </c>
      <c r="F2905" s="52">
        <v>1105.9000000000001</v>
      </c>
      <c r="G2905" s="52">
        <v>771.65</v>
      </c>
    </row>
    <row r="2906" spans="1:7">
      <c r="A2906" s="52">
        <v>197910</v>
      </c>
      <c r="B2906" s="52">
        <v>47.26</v>
      </c>
      <c r="C2906" s="52">
        <v>46.27</v>
      </c>
      <c r="D2906" s="52">
        <v>30.96</v>
      </c>
      <c r="E2906" s="52">
        <v>1195.77</v>
      </c>
      <c r="F2906" s="52">
        <v>1114.03</v>
      </c>
      <c r="G2906" s="52">
        <v>763.57</v>
      </c>
    </row>
    <row r="2907" spans="1:7">
      <c r="A2907" s="52">
        <v>197911</v>
      </c>
      <c r="B2907" s="52">
        <v>42.62</v>
      </c>
      <c r="C2907" s="52">
        <v>41.37</v>
      </c>
      <c r="D2907" s="52">
        <v>27.41</v>
      </c>
      <c r="E2907" s="52">
        <v>1119.46</v>
      </c>
      <c r="F2907" s="52">
        <v>1042.2</v>
      </c>
      <c r="G2907" s="52">
        <v>694.57</v>
      </c>
    </row>
    <row r="2908" spans="1:7">
      <c r="A2908" s="52">
        <v>197912</v>
      </c>
      <c r="B2908" s="52">
        <v>47.16</v>
      </c>
      <c r="C2908" s="52">
        <v>43.77</v>
      </c>
      <c r="D2908" s="52">
        <v>29.21</v>
      </c>
      <c r="E2908" s="52">
        <v>1188.25</v>
      </c>
      <c r="F2908" s="52">
        <v>1090.02</v>
      </c>
      <c r="G2908" s="52">
        <v>718.23</v>
      </c>
    </row>
    <row r="2909" spans="1:7">
      <c r="A2909" s="52">
        <v>198001</v>
      </c>
      <c r="B2909" s="52">
        <v>50.79</v>
      </c>
      <c r="C2909" s="52">
        <v>45.92</v>
      </c>
      <c r="D2909" s="52">
        <v>30.56</v>
      </c>
      <c r="E2909" s="52">
        <v>1223.1199999999999</v>
      </c>
      <c r="F2909" s="52">
        <v>1108.21</v>
      </c>
      <c r="G2909" s="52">
        <v>731.35</v>
      </c>
    </row>
    <row r="2910" spans="1:7">
      <c r="A2910" s="52">
        <v>198002</v>
      </c>
      <c r="B2910" s="52">
        <v>54.57</v>
      </c>
      <c r="C2910" s="52">
        <v>49.29</v>
      </c>
      <c r="D2910" s="52">
        <v>33.159999999999997</v>
      </c>
      <c r="E2910" s="52">
        <v>1283.08</v>
      </c>
      <c r="F2910" s="52">
        <v>1176.1500000000001</v>
      </c>
      <c r="G2910" s="52">
        <v>782.86</v>
      </c>
    </row>
    <row r="2911" spans="1:7">
      <c r="A2911" s="52">
        <v>198003</v>
      </c>
      <c r="B2911" s="52">
        <v>54.4</v>
      </c>
      <c r="C2911" s="52">
        <v>47.69</v>
      </c>
      <c r="D2911" s="52">
        <v>32.130000000000003</v>
      </c>
      <c r="E2911" s="52">
        <v>1236.05</v>
      </c>
      <c r="F2911" s="52">
        <v>1191.56</v>
      </c>
      <c r="G2911" s="52">
        <v>780.57</v>
      </c>
    </row>
    <row r="2912" spans="1:7">
      <c r="A2912" s="52">
        <v>198004</v>
      </c>
      <c r="B2912" s="52">
        <v>43.8</v>
      </c>
      <c r="C2912" s="52">
        <v>39.46</v>
      </c>
      <c r="D2912" s="52">
        <v>26.3</v>
      </c>
      <c r="E2912" s="52">
        <v>1122.27</v>
      </c>
      <c r="F2912" s="52">
        <v>1059.5999999999999</v>
      </c>
      <c r="G2912" s="52">
        <v>675.48</v>
      </c>
    </row>
    <row r="2913" spans="1:7">
      <c r="A2913" s="52">
        <v>198005</v>
      </c>
      <c r="B2913" s="52">
        <v>46.31</v>
      </c>
      <c r="C2913" s="52">
        <v>41.68</v>
      </c>
      <c r="D2913" s="52">
        <v>27.82</v>
      </c>
      <c r="E2913" s="52">
        <v>1165.56</v>
      </c>
      <c r="F2913" s="52">
        <v>1118</v>
      </c>
      <c r="G2913" s="52">
        <v>712.41</v>
      </c>
    </row>
    <row r="2914" spans="1:7">
      <c r="A2914" s="52">
        <v>198006</v>
      </c>
      <c r="B2914" s="52">
        <v>50.19</v>
      </c>
      <c r="C2914" s="52">
        <v>44.75</v>
      </c>
      <c r="D2914" s="52">
        <v>29.97</v>
      </c>
      <c r="E2914" s="52">
        <v>1224.33</v>
      </c>
      <c r="F2914" s="52">
        <v>1169.4000000000001</v>
      </c>
      <c r="G2914" s="52">
        <v>752.01</v>
      </c>
    </row>
    <row r="2915" spans="1:7">
      <c r="A2915" s="52">
        <v>198007</v>
      </c>
      <c r="B2915" s="52">
        <v>45.3</v>
      </c>
      <c r="C2915" s="52">
        <v>45.04</v>
      </c>
      <c r="D2915" s="52">
        <v>30.94</v>
      </c>
      <c r="E2915" s="52">
        <v>1180.02</v>
      </c>
      <c r="F2915" s="52">
        <v>1194.8800000000001</v>
      </c>
      <c r="G2915" s="52">
        <v>972.94</v>
      </c>
    </row>
    <row r="2916" spans="1:7">
      <c r="A2916" s="52">
        <v>198008</v>
      </c>
      <c r="B2916" s="52">
        <v>51.29</v>
      </c>
      <c r="C2916" s="52">
        <v>49.37</v>
      </c>
      <c r="D2916" s="52">
        <v>32.96</v>
      </c>
      <c r="E2916" s="52">
        <v>1288.76</v>
      </c>
      <c r="F2916" s="52">
        <v>1256.45</v>
      </c>
      <c r="G2916" s="52">
        <v>995.07</v>
      </c>
    </row>
    <row r="2917" spans="1:7">
      <c r="A2917" s="52">
        <v>198009</v>
      </c>
      <c r="B2917" s="52">
        <v>55.49</v>
      </c>
      <c r="C2917" s="52">
        <v>51.7</v>
      </c>
      <c r="D2917" s="52">
        <v>33.94</v>
      </c>
      <c r="E2917" s="52">
        <v>1310.6199999999999</v>
      </c>
      <c r="F2917" s="52">
        <v>1265</v>
      </c>
      <c r="G2917" s="52">
        <v>1001.72</v>
      </c>
    </row>
    <row r="2918" spans="1:7">
      <c r="A2918" s="52">
        <v>198010</v>
      </c>
      <c r="B2918" s="52">
        <v>58.32</v>
      </c>
      <c r="C2918" s="52">
        <v>53.01</v>
      </c>
      <c r="D2918" s="52">
        <v>34.17</v>
      </c>
      <c r="E2918" s="52">
        <v>1362.57</v>
      </c>
      <c r="F2918" s="52">
        <v>1304.69</v>
      </c>
      <c r="G2918" s="52">
        <v>992.24</v>
      </c>
    </row>
    <row r="2919" spans="1:7">
      <c r="A2919" s="52">
        <v>198011</v>
      </c>
      <c r="B2919" s="52">
        <v>61.59</v>
      </c>
      <c r="C2919" s="52">
        <v>54.21</v>
      </c>
      <c r="D2919" s="52">
        <v>34.79</v>
      </c>
      <c r="E2919" s="52">
        <v>1392.23</v>
      </c>
      <c r="F2919" s="52">
        <v>1337.61</v>
      </c>
      <c r="G2919" s="52">
        <v>979.22</v>
      </c>
    </row>
    <row r="2920" spans="1:7">
      <c r="A2920" s="52">
        <v>198012</v>
      </c>
      <c r="B2920" s="52">
        <v>69.27</v>
      </c>
      <c r="C2920" s="52">
        <v>56.5</v>
      </c>
      <c r="D2920" s="52">
        <v>35.56</v>
      </c>
      <c r="E2920" s="52">
        <v>1547.96</v>
      </c>
      <c r="F2920" s="52">
        <v>1507.91</v>
      </c>
      <c r="G2920" s="52">
        <v>1009.49</v>
      </c>
    </row>
    <row r="2921" spans="1:7">
      <c r="A2921" s="52">
        <v>198101</v>
      </c>
      <c r="B2921" s="52">
        <v>65.59</v>
      </c>
      <c r="C2921" s="52">
        <v>55.25</v>
      </c>
      <c r="D2921" s="52">
        <v>35.06</v>
      </c>
      <c r="E2921" s="52">
        <v>1515.02</v>
      </c>
      <c r="F2921" s="52">
        <v>1436.4</v>
      </c>
      <c r="G2921" s="52">
        <v>997.55</v>
      </c>
    </row>
    <row r="2922" spans="1:7">
      <c r="A2922" s="52">
        <v>198102</v>
      </c>
      <c r="B2922" s="52">
        <v>62.89</v>
      </c>
      <c r="C2922" s="52">
        <v>55.49</v>
      </c>
      <c r="D2922" s="52">
        <v>35.85</v>
      </c>
      <c r="E2922" s="52">
        <v>1423.07</v>
      </c>
      <c r="F2922" s="52">
        <v>1358.37</v>
      </c>
      <c r="G2922" s="52">
        <v>1009.71</v>
      </c>
    </row>
    <row r="2923" spans="1:7">
      <c r="A2923" s="52">
        <v>198103</v>
      </c>
      <c r="B2923" s="52">
        <v>62.4</v>
      </c>
      <c r="C2923" s="52">
        <v>55.91</v>
      </c>
      <c r="D2923" s="52">
        <v>36.57</v>
      </c>
      <c r="E2923" s="52">
        <v>1456.33</v>
      </c>
      <c r="F2923" s="52">
        <v>1365.81</v>
      </c>
      <c r="G2923" s="52">
        <v>1010.95</v>
      </c>
    </row>
    <row r="2924" spans="1:7">
      <c r="A2924" s="52">
        <v>198104</v>
      </c>
      <c r="B2924" s="52">
        <v>66.97</v>
      </c>
      <c r="C2924" s="52">
        <v>60.32</v>
      </c>
      <c r="D2924" s="52">
        <v>39.35</v>
      </c>
      <c r="E2924" s="52">
        <v>1517.75</v>
      </c>
      <c r="F2924" s="52">
        <v>1410.45</v>
      </c>
      <c r="G2924" s="52">
        <v>1058.8699999999999</v>
      </c>
    </row>
    <row r="2925" spans="1:7">
      <c r="A2925" s="52">
        <v>198105</v>
      </c>
      <c r="B2925" s="52">
        <v>68.41</v>
      </c>
      <c r="C2925" s="52">
        <v>62.16</v>
      </c>
      <c r="D2925" s="52">
        <v>40.82</v>
      </c>
      <c r="E2925" s="52">
        <v>1486.08</v>
      </c>
      <c r="F2925" s="52">
        <v>1383.54</v>
      </c>
      <c r="G2925" s="52">
        <v>1066.75</v>
      </c>
    </row>
    <row r="2926" spans="1:7">
      <c r="A2926" s="52">
        <v>198106</v>
      </c>
      <c r="B2926" s="52">
        <v>71.2</v>
      </c>
      <c r="C2926" s="52">
        <v>63.44</v>
      </c>
      <c r="D2926" s="52">
        <v>41.23</v>
      </c>
      <c r="E2926" s="52">
        <v>1494.22</v>
      </c>
      <c r="F2926" s="52">
        <v>1365.75</v>
      </c>
      <c r="G2926" s="52">
        <v>1081.6400000000001</v>
      </c>
    </row>
    <row r="2927" spans="1:7">
      <c r="A2927" s="52">
        <v>198107</v>
      </c>
      <c r="B2927" s="52">
        <v>59.18</v>
      </c>
      <c r="C2927" s="52">
        <v>62.02</v>
      </c>
      <c r="D2927" s="52">
        <v>42.12</v>
      </c>
      <c r="E2927" s="52">
        <v>1457.28</v>
      </c>
      <c r="F2927" s="52">
        <v>1374.99</v>
      </c>
      <c r="G2927" s="52">
        <v>1170.79</v>
      </c>
    </row>
    <row r="2928" spans="1:7">
      <c r="A2928" s="52">
        <v>198108</v>
      </c>
      <c r="B2928" s="52">
        <v>57.57</v>
      </c>
      <c r="C2928" s="52">
        <v>60.3</v>
      </c>
      <c r="D2928" s="52">
        <v>41.45</v>
      </c>
      <c r="E2928" s="52">
        <v>1483.83</v>
      </c>
      <c r="F2928" s="52">
        <v>1362.29</v>
      </c>
      <c r="G2928" s="52">
        <v>1154.44</v>
      </c>
    </row>
    <row r="2929" spans="1:7">
      <c r="A2929" s="52">
        <v>198109</v>
      </c>
      <c r="B2929" s="52">
        <v>51.98</v>
      </c>
      <c r="C2929" s="52">
        <v>56.46</v>
      </c>
      <c r="D2929" s="52">
        <v>39.32</v>
      </c>
      <c r="E2929" s="52">
        <v>1370.49</v>
      </c>
      <c r="F2929" s="52">
        <v>1275.6199999999999</v>
      </c>
      <c r="G2929" s="52">
        <v>1110.8499999999999</v>
      </c>
    </row>
    <row r="2930" spans="1:7">
      <c r="A2930" s="52">
        <v>198110</v>
      </c>
      <c r="B2930" s="52">
        <v>46.38</v>
      </c>
      <c r="C2930" s="52">
        <v>52.56</v>
      </c>
      <c r="D2930" s="52">
        <v>37.22</v>
      </c>
      <c r="E2930" s="52">
        <v>1280.75</v>
      </c>
      <c r="F2930" s="52">
        <v>1178.44</v>
      </c>
      <c r="G2930" s="52">
        <v>1090.3699999999999</v>
      </c>
    </row>
    <row r="2931" spans="1:7">
      <c r="A2931" s="52">
        <v>198111</v>
      </c>
      <c r="B2931" s="52">
        <v>51.33</v>
      </c>
      <c r="C2931" s="52">
        <v>55.63</v>
      </c>
      <c r="D2931" s="52">
        <v>39.32</v>
      </c>
      <c r="E2931" s="52">
        <v>1388.05</v>
      </c>
      <c r="F2931" s="52">
        <v>1219.67</v>
      </c>
      <c r="G2931" s="52">
        <v>1133.22</v>
      </c>
    </row>
    <row r="2932" spans="1:7">
      <c r="A2932" s="52">
        <v>198112</v>
      </c>
      <c r="B2932" s="52">
        <v>51.75</v>
      </c>
      <c r="C2932" s="52">
        <v>58.26</v>
      </c>
      <c r="D2932" s="52">
        <v>40.94</v>
      </c>
      <c r="E2932" s="52">
        <v>1434.9</v>
      </c>
      <c r="F2932" s="52">
        <v>1274.6500000000001</v>
      </c>
      <c r="G2932" s="52">
        <v>1165.48</v>
      </c>
    </row>
    <row r="2933" spans="1:7">
      <c r="A2933" s="52">
        <v>198201</v>
      </c>
      <c r="B2933" s="52">
        <v>50.24</v>
      </c>
      <c r="C2933" s="52">
        <v>57.56</v>
      </c>
      <c r="D2933" s="52">
        <v>40.08</v>
      </c>
      <c r="E2933" s="52">
        <v>1387.24</v>
      </c>
      <c r="F2933" s="52">
        <v>1240.42</v>
      </c>
      <c r="G2933" s="52">
        <v>1135.79</v>
      </c>
    </row>
    <row r="2934" spans="1:7">
      <c r="A2934" s="52">
        <v>198202</v>
      </c>
      <c r="B2934" s="52">
        <v>47.73</v>
      </c>
      <c r="C2934" s="52">
        <v>55.27</v>
      </c>
      <c r="D2934" s="52">
        <v>39.57</v>
      </c>
      <c r="E2934" s="52">
        <v>1359.93</v>
      </c>
      <c r="F2934" s="52">
        <v>1192.53</v>
      </c>
      <c r="G2934" s="52">
        <v>1137.28</v>
      </c>
    </row>
    <row r="2935" spans="1:7">
      <c r="A2935" s="52">
        <v>198203</v>
      </c>
      <c r="B2935" s="52">
        <v>43.94</v>
      </c>
      <c r="C2935" s="52">
        <v>53.03</v>
      </c>
      <c r="D2935" s="52">
        <v>39.159999999999997</v>
      </c>
      <c r="E2935" s="52">
        <v>1245.1199999999999</v>
      </c>
      <c r="F2935" s="52">
        <v>1140.28</v>
      </c>
      <c r="G2935" s="52">
        <v>1099.67</v>
      </c>
    </row>
    <row r="2936" spans="1:7">
      <c r="A2936" s="52">
        <v>198204</v>
      </c>
      <c r="B2936" s="52">
        <v>43.08</v>
      </c>
      <c r="C2936" s="52">
        <v>52.65</v>
      </c>
      <c r="D2936" s="52">
        <v>39.6</v>
      </c>
      <c r="E2936" s="52">
        <v>1221.3</v>
      </c>
      <c r="F2936" s="52">
        <v>1123.1300000000001</v>
      </c>
      <c r="G2936" s="52">
        <v>1114.57</v>
      </c>
    </row>
    <row r="2937" spans="1:7">
      <c r="A2937" s="52">
        <v>198205</v>
      </c>
      <c r="B2937" s="52">
        <v>45.98</v>
      </c>
      <c r="C2937" s="52">
        <v>55.49</v>
      </c>
      <c r="D2937" s="52">
        <v>41.24</v>
      </c>
      <c r="E2937" s="52">
        <v>1290.3</v>
      </c>
      <c r="F2937" s="52">
        <v>1160.26</v>
      </c>
      <c r="G2937" s="52">
        <v>1122.57</v>
      </c>
    </row>
    <row r="2938" spans="1:7">
      <c r="A2938" s="52">
        <v>198206</v>
      </c>
      <c r="B2938" s="52">
        <v>44.32</v>
      </c>
      <c r="C2938" s="52">
        <v>54.09</v>
      </c>
      <c r="D2938" s="52">
        <v>39.97</v>
      </c>
      <c r="E2938" s="52">
        <v>1243.02</v>
      </c>
      <c r="F2938" s="52">
        <v>1120.47</v>
      </c>
      <c r="G2938" s="52">
        <v>1080.1300000000001</v>
      </c>
    </row>
    <row r="2939" spans="1:7">
      <c r="A2939" s="52">
        <v>198207</v>
      </c>
      <c r="B2939" s="52">
        <v>39.9</v>
      </c>
      <c r="C2939" s="52">
        <v>46.31</v>
      </c>
      <c r="D2939" s="52">
        <v>33.729999999999997</v>
      </c>
      <c r="E2939" s="52">
        <v>1154.95</v>
      </c>
      <c r="F2939" s="52">
        <v>1159.69</v>
      </c>
      <c r="G2939" s="52">
        <v>1155.57</v>
      </c>
    </row>
    <row r="2940" spans="1:7">
      <c r="A2940" s="52">
        <v>198208</v>
      </c>
      <c r="B2940" s="52">
        <v>38.729999999999997</v>
      </c>
      <c r="C2940" s="52">
        <v>45.97</v>
      </c>
      <c r="D2940" s="52">
        <v>33.380000000000003</v>
      </c>
      <c r="E2940" s="52">
        <v>1151.26</v>
      </c>
      <c r="F2940" s="52">
        <v>1113.75</v>
      </c>
      <c r="G2940" s="52">
        <v>1131.6400000000001</v>
      </c>
    </row>
    <row r="2941" spans="1:7">
      <c r="A2941" s="52">
        <v>198209</v>
      </c>
      <c r="B2941" s="52">
        <v>41.88</v>
      </c>
      <c r="C2941" s="52">
        <v>50.05</v>
      </c>
      <c r="D2941" s="52">
        <v>35.75</v>
      </c>
      <c r="E2941" s="52">
        <v>1275.28</v>
      </c>
      <c r="F2941" s="52">
        <v>1249.02</v>
      </c>
      <c r="G2941" s="52">
        <v>1264.6600000000001</v>
      </c>
    </row>
    <row r="2942" spans="1:7">
      <c r="A2942" s="52">
        <v>198210</v>
      </c>
      <c r="B2942" s="52">
        <v>43.01</v>
      </c>
      <c r="C2942" s="52">
        <v>52.22</v>
      </c>
      <c r="D2942" s="52">
        <v>37.54</v>
      </c>
      <c r="E2942" s="52">
        <v>1297.17</v>
      </c>
      <c r="F2942" s="52">
        <v>1270.1500000000001</v>
      </c>
      <c r="G2942" s="52">
        <v>1260.3900000000001</v>
      </c>
    </row>
    <row r="2943" spans="1:7">
      <c r="A2943" s="52">
        <v>198211</v>
      </c>
      <c r="B2943" s="52">
        <v>50.19</v>
      </c>
      <c r="C2943" s="52">
        <v>59.04</v>
      </c>
      <c r="D2943" s="52">
        <v>42.06</v>
      </c>
      <c r="E2943" s="52">
        <v>1463.72</v>
      </c>
      <c r="F2943" s="52">
        <v>1407.46</v>
      </c>
      <c r="G2943" s="52">
        <v>1376.36</v>
      </c>
    </row>
    <row r="2944" spans="1:7">
      <c r="A2944" s="52">
        <v>198212</v>
      </c>
      <c r="B2944" s="52">
        <v>55.02</v>
      </c>
      <c r="C2944" s="52">
        <v>63.61</v>
      </c>
      <c r="D2944" s="52">
        <v>45.83</v>
      </c>
      <c r="E2944" s="52">
        <v>1556.11</v>
      </c>
      <c r="F2944" s="52">
        <v>1432.55</v>
      </c>
      <c r="G2944" s="52">
        <v>1413.63</v>
      </c>
    </row>
    <row r="2945" spans="1:7">
      <c r="A2945" s="52">
        <v>198301</v>
      </c>
      <c r="B2945" s="52">
        <v>55.68</v>
      </c>
      <c r="C2945" s="52">
        <v>64.150000000000006</v>
      </c>
      <c r="D2945" s="52">
        <v>45.83</v>
      </c>
      <c r="E2945" s="52">
        <v>1575.32</v>
      </c>
      <c r="F2945" s="52">
        <v>1447.36</v>
      </c>
      <c r="G2945" s="52">
        <v>1431.64</v>
      </c>
    </row>
    <row r="2946" spans="1:7">
      <c r="A2946" s="52">
        <v>198302</v>
      </c>
      <c r="B2946" s="52">
        <v>61.26</v>
      </c>
      <c r="C2946" s="52">
        <v>67.510000000000005</v>
      </c>
      <c r="D2946" s="52">
        <v>48.13</v>
      </c>
      <c r="E2946" s="52">
        <v>1617.53</v>
      </c>
      <c r="F2946" s="52">
        <v>1492.73</v>
      </c>
      <c r="G2946" s="52">
        <v>1511.36</v>
      </c>
    </row>
    <row r="2947" spans="1:7">
      <c r="A2947" s="52">
        <v>198303</v>
      </c>
      <c r="B2947" s="52">
        <v>63.97</v>
      </c>
      <c r="C2947" s="52">
        <v>71.84</v>
      </c>
      <c r="D2947" s="52">
        <v>51.09</v>
      </c>
      <c r="E2947" s="52">
        <v>1673.06</v>
      </c>
      <c r="F2947" s="52">
        <v>1519.89</v>
      </c>
      <c r="G2947" s="52">
        <v>1526.93</v>
      </c>
    </row>
    <row r="2948" spans="1:7">
      <c r="A2948" s="52">
        <v>198304</v>
      </c>
      <c r="B2948" s="52">
        <v>66.02</v>
      </c>
      <c r="C2948" s="52">
        <v>76.31</v>
      </c>
      <c r="D2948" s="52">
        <v>53.98</v>
      </c>
      <c r="E2948" s="52">
        <v>1711.39</v>
      </c>
      <c r="F2948" s="52">
        <v>1582.43</v>
      </c>
      <c r="G2948" s="52">
        <v>1565.88</v>
      </c>
    </row>
    <row r="2949" spans="1:7">
      <c r="A2949" s="52">
        <v>198305</v>
      </c>
      <c r="B2949" s="52">
        <v>71.73</v>
      </c>
      <c r="C2949" s="52">
        <v>82.42</v>
      </c>
      <c r="D2949" s="52">
        <v>57.91</v>
      </c>
      <c r="E2949" s="52">
        <v>1807.63</v>
      </c>
      <c r="F2949" s="52">
        <v>1722.73</v>
      </c>
      <c r="G2949" s="52">
        <v>1674.21</v>
      </c>
    </row>
    <row r="2950" spans="1:7">
      <c r="A2950" s="52">
        <v>198306</v>
      </c>
      <c r="B2950" s="52">
        <v>78.03</v>
      </c>
      <c r="C2950" s="52">
        <v>86.67</v>
      </c>
      <c r="D2950" s="52">
        <v>60.92</v>
      </c>
      <c r="E2950" s="52">
        <v>1801.05</v>
      </c>
      <c r="F2950" s="52">
        <v>1711.31</v>
      </c>
      <c r="G2950" s="52">
        <v>1660.53</v>
      </c>
    </row>
    <row r="2951" spans="1:7">
      <c r="A2951" s="52">
        <v>198307</v>
      </c>
      <c r="B2951" s="52">
        <v>81.28</v>
      </c>
      <c r="C2951" s="52">
        <v>75.87</v>
      </c>
      <c r="D2951" s="52">
        <v>60.13</v>
      </c>
      <c r="E2951" s="52">
        <v>1862.24</v>
      </c>
      <c r="F2951" s="52">
        <v>1597.28</v>
      </c>
      <c r="G2951" s="52">
        <v>2120.23</v>
      </c>
    </row>
    <row r="2952" spans="1:7">
      <c r="A2952" s="52">
        <v>198308</v>
      </c>
      <c r="B2952" s="52">
        <v>76.709999999999994</v>
      </c>
      <c r="C2952" s="52">
        <v>75.540000000000006</v>
      </c>
      <c r="D2952" s="52">
        <v>60.91</v>
      </c>
      <c r="E2952" s="52">
        <v>1763.75</v>
      </c>
      <c r="F2952" s="52">
        <v>1556.76</v>
      </c>
      <c r="G2952" s="52">
        <v>2092.4899999999998</v>
      </c>
    </row>
    <row r="2953" spans="1:7">
      <c r="A2953" s="52">
        <v>198309</v>
      </c>
      <c r="B2953" s="52">
        <v>73</v>
      </c>
      <c r="C2953" s="52">
        <v>73.23</v>
      </c>
      <c r="D2953" s="52">
        <v>60.18</v>
      </c>
      <c r="E2953" s="52">
        <v>1734.4</v>
      </c>
      <c r="F2953" s="52">
        <v>1565.76</v>
      </c>
      <c r="G2953" s="52">
        <v>2182.9499999999998</v>
      </c>
    </row>
    <row r="2954" spans="1:7">
      <c r="A2954" s="52">
        <v>198310</v>
      </c>
      <c r="B2954" s="52">
        <v>72.95</v>
      </c>
      <c r="C2954" s="52">
        <v>74.930000000000007</v>
      </c>
      <c r="D2954" s="52">
        <v>62.42</v>
      </c>
      <c r="E2954" s="52">
        <v>1776.44</v>
      </c>
      <c r="F2954" s="52">
        <v>1584.79</v>
      </c>
      <c r="G2954" s="52">
        <v>2195.04</v>
      </c>
    </row>
    <row r="2955" spans="1:7">
      <c r="A2955" s="52">
        <v>198311</v>
      </c>
      <c r="B2955" s="52">
        <v>66.45</v>
      </c>
      <c r="C2955" s="52">
        <v>71.88</v>
      </c>
      <c r="D2955" s="52">
        <v>60.93</v>
      </c>
      <c r="E2955" s="52">
        <v>1710.84</v>
      </c>
      <c r="F2955" s="52">
        <v>1566.96</v>
      </c>
      <c r="G2955" s="52">
        <v>2182.2199999999998</v>
      </c>
    </row>
    <row r="2956" spans="1:7">
      <c r="A2956" s="52">
        <v>198312</v>
      </c>
      <c r="B2956" s="52">
        <v>69.739999999999995</v>
      </c>
      <c r="C2956" s="52">
        <v>75.150000000000006</v>
      </c>
      <c r="D2956" s="52">
        <v>63.57</v>
      </c>
      <c r="E2956" s="52">
        <v>1756.33</v>
      </c>
      <c r="F2956" s="52">
        <v>1596.91</v>
      </c>
      <c r="G2956" s="52">
        <v>2210.2199999999998</v>
      </c>
    </row>
    <row r="2957" spans="1:7">
      <c r="A2957" s="52">
        <v>198401</v>
      </c>
      <c r="B2957" s="52">
        <v>67.77</v>
      </c>
      <c r="C2957" s="52">
        <v>74.67</v>
      </c>
      <c r="D2957" s="52">
        <v>64.040000000000006</v>
      </c>
      <c r="E2957" s="52">
        <v>1745.09</v>
      </c>
      <c r="F2957" s="52">
        <v>1576.4</v>
      </c>
      <c r="G2957" s="52">
        <v>2182.46</v>
      </c>
    </row>
    <row r="2958" spans="1:7">
      <c r="A2958" s="52">
        <v>198402</v>
      </c>
      <c r="B2958" s="52">
        <v>64.55</v>
      </c>
      <c r="C2958" s="52">
        <v>74.430000000000007</v>
      </c>
      <c r="D2958" s="52">
        <v>64.67</v>
      </c>
      <c r="E2958" s="52">
        <v>1650.6</v>
      </c>
      <c r="F2958" s="52">
        <v>1586.29</v>
      </c>
      <c r="G2958" s="52">
        <v>2204.5500000000002</v>
      </c>
    </row>
    <row r="2959" spans="1:7">
      <c r="A2959" s="52">
        <v>198403</v>
      </c>
      <c r="B2959" s="52">
        <v>60.13</v>
      </c>
      <c r="C2959" s="52">
        <v>70.400000000000006</v>
      </c>
      <c r="D2959" s="52">
        <v>61.63</v>
      </c>
      <c r="E2959" s="52">
        <v>1566.78</v>
      </c>
      <c r="F2959" s="52">
        <v>1510.31</v>
      </c>
      <c r="G2959" s="52">
        <v>2153.39</v>
      </c>
    </row>
    <row r="2960" spans="1:7">
      <c r="A2960" s="52">
        <v>198404</v>
      </c>
      <c r="B2960" s="52">
        <v>60.03</v>
      </c>
      <c r="C2960" s="52">
        <v>70.88</v>
      </c>
      <c r="D2960" s="52">
        <v>63.1</v>
      </c>
      <c r="E2960" s="52">
        <v>1590.53</v>
      </c>
      <c r="F2960" s="52">
        <v>1529.47</v>
      </c>
      <c r="G2960" s="52">
        <v>2151.04</v>
      </c>
    </row>
    <row r="2961" spans="1:7">
      <c r="A2961" s="52">
        <v>198405</v>
      </c>
      <c r="B2961" s="52">
        <v>59.35</v>
      </c>
      <c r="C2961" s="52">
        <v>71.03</v>
      </c>
      <c r="D2961" s="52">
        <v>63.18</v>
      </c>
      <c r="E2961" s="52">
        <v>1595.83</v>
      </c>
      <c r="F2961" s="52">
        <v>1529.72</v>
      </c>
      <c r="G2961" s="52">
        <v>2182.85</v>
      </c>
    </row>
    <row r="2962" spans="1:7">
      <c r="A2962" s="52">
        <v>198406</v>
      </c>
      <c r="B2962" s="52">
        <v>55.98</v>
      </c>
      <c r="C2962" s="52">
        <v>67.08</v>
      </c>
      <c r="D2962" s="52">
        <v>59.72</v>
      </c>
      <c r="E2962" s="52">
        <v>1514.22</v>
      </c>
      <c r="F2962" s="52">
        <v>1449.94</v>
      </c>
      <c r="G2962" s="52">
        <v>1962</v>
      </c>
    </row>
    <row r="2963" spans="1:7">
      <c r="A2963" s="52">
        <v>198407</v>
      </c>
      <c r="B2963" s="52">
        <v>57.99</v>
      </c>
      <c r="C2963" s="52">
        <v>65.209999999999994</v>
      </c>
      <c r="D2963" s="52">
        <v>57.06</v>
      </c>
      <c r="E2963" s="52">
        <v>1635.6</v>
      </c>
      <c r="F2963" s="52">
        <v>1472.06</v>
      </c>
      <c r="G2963" s="52">
        <v>1721.97</v>
      </c>
    </row>
    <row r="2964" spans="1:7">
      <c r="A2964" s="52">
        <v>198408</v>
      </c>
      <c r="B2964" s="52">
        <v>54.69</v>
      </c>
      <c r="C2964" s="52">
        <v>63.18</v>
      </c>
      <c r="D2964" s="52">
        <v>55.29</v>
      </c>
      <c r="E2964" s="52">
        <v>1618.9</v>
      </c>
      <c r="F2964" s="52">
        <v>1443.58</v>
      </c>
      <c r="G2964" s="52">
        <v>1673.14</v>
      </c>
    </row>
    <row r="2965" spans="1:7">
      <c r="A2965" s="52">
        <v>198409</v>
      </c>
      <c r="B2965" s="52">
        <v>62.24</v>
      </c>
      <c r="C2965" s="52">
        <v>69.66</v>
      </c>
      <c r="D2965" s="52">
        <v>60.73</v>
      </c>
      <c r="E2965" s="52">
        <v>1799.24</v>
      </c>
      <c r="F2965" s="52">
        <v>1604.33</v>
      </c>
      <c r="G2965" s="52">
        <v>1849.05</v>
      </c>
    </row>
    <row r="2966" spans="1:7">
      <c r="A2966" s="52">
        <v>198410</v>
      </c>
      <c r="B2966" s="52">
        <v>60.89</v>
      </c>
      <c r="C2966" s="52">
        <v>70.42</v>
      </c>
      <c r="D2966" s="52">
        <v>62.41</v>
      </c>
      <c r="E2966" s="52">
        <v>1757.88</v>
      </c>
      <c r="F2966" s="52">
        <v>1584.45</v>
      </c>
      <c r="G2966" s="52">
        <v>1899.79</v>
      </c>
    </row>
    <row r="2967" spans="1:7">
      <c r="A2967" s="52">
        <v>198411</v>
      </c>
      <c r="B2967" s="52">
        <v>59.75</v>
      </c>
      <c r="C2967" s="52">
        <v>70.16</v>
      </c>
      <c r="D2967" s="52">
        <v>62.55</v>
      </c>
      <c r="E2967" s="52">
        <v>1767.37</v>
      </c>
      <c r="F2967" s="52">
        <v>1598.31</v>
      </c>
      <c r="G2967" s="52">
        <v>1887.7</v>
      </c>
    </row>
    <row r="2968" spans="1:7">
      <c r="A2968" s="52">
        <v>198412</v>
      </c>
      <c r="B2968" s="52">
        <v>57.11</v>
      </c>
      <c r="C2968" s="52">
        <v>69.44</v>
      </c>
      <c r="D2968" s="52">
        <v>62.77</v>
      </c>
      <c r="E2968" s="52">
        <v>1726.46</v>
      </c>
      <c r="F2968" s="52">
        <v>1570.74</v>
      </c>
      <c r="G2968" s="52">
        <v>1890.9</v>
      </c>
    </row>
    <row r="2969" spans="1:7">
      <c r="A2969" s="52">
        <v>198501</v>
      </c>
      <c r="B2969" s="52">
        <v>58.33</v>
      </c>
      <c r="C2969" s="52">
        <v>70.08</v>
      </c>
      <c r="D2969" s="52">
        <v>64.2</v>
      </c>
      <c r="E2969" s="52">
        <v>1779.73</v>
      </c>
      <c r="F2969" s="52">
        <v>1604.21</v>
      </c>
      <c r="G2969" s="52">
        <v>1923.36</v>
      </c>
    </row>
    <row r="2970" spans="1:7">
      <c r="A2970" s="52">
        <v>198502</v>
      </c>
      <c r="B2970" s="52">
        <v>66.959999999999994</v>
      </c>
      <c r="C2970" s="52">
        <v>76.97</v>
      </c>
      <c r="D2970" s="52">
        <v>69.209999999999994</v>
      </c>
      <c r="E2970" s="52">
        <v>1957.97</v>
      </c>
      <c r="F2970" s="52">
        <v>1735.78</v>
      </c>
      <c r="G2970" s="52">
        <v>2028.02</v>
      </c>
    </row>
    <row r="2971" spans="1:7">
      <c r="A2971" s="52">
        <v>198503</v>
      </c>
      <c r="B2971" s="52">
        <v>68.900000000000006</v>
      </c>
      <c r="C2971" s="52">
        <v>79</v>
      </c>
      <c r="D2971" s="52">
        <v>70.540000000000006</v>
      </c>
      <c r="E2971" s="52">
        <v>1981.58</v>
      </c>
      <c r="F2971" s="52">
        <v>1754.95</v>
      </c>
      <c r="G2971" s="52">
        <v>2062.46</v>
      </c>
    </row>
    <row r="2972" spans="1:7">
      <c r="A2972" s="52">
        <v>198504</v>
      </c>
      <c r="B2972" s="52">
        <v>66.72</v>
      </c>
      <c r="C2972" s="52">
        <v>78.11</v>
      </c>
      <c r="D2972" s="52">
        <v>71.489999999999995</v>
      </c>
      <c r="E2972" s="52">
        <v>1953.26</v>
      </c>
      <c r="F2972" s="52">
        <v>1740.46</v>
      </c>
      <c r="G2972" s="52">
        <v>2096.94</v>
      </c>
    </row>
    <row r="2973" spans="1:7">
      <c r="A2973" s="52">
        <v>198505</v>
      </c>
      <c r="B2973" s="52">
        <v>65.180000000000007</v>
      </c>
      <c r="C2973" s="52">
        <v>77.81</v>
      </c>
      <c r="D2973" s="52">
        <v>72.31</v>
      </c>
      <c r="E2973" s="52">
        <v>1915.29</v>
      </c>
      <c r="F2973" s="52">
        <v>1727.04</v>
      </c>
      <c r="G2973" s="52">
        <v>2136.25</v>
      </c>
    </row>
    <row r="2974" spans="1:7">
      <c r="A2974" s="52">
        <v>198506</v>
      </c>
      <c r="B2974" s="52">
        <v>68.11</v>
      </c>
      <c r="C2974" s="52">
        <v>81.489999999999995</v>
      </c>
      <c r="D2974" s="52">
        <v>74.260000000000005</v>
      </c>
      <c r="E2974" s="52">
        <v>2026.52</v>
      </c>
      <c r="F2974" s="52">
        <v>1839.67</v>
      </c>
      <c r="G2974" s="52">
        <v>2161.77</v>
      </c>
    </row>
    <row r="2975" spans="1:7">
      <c r="A2975" s="52">
        <v>198507</v>
      </c>
      <c r="B2975" s="52">
        <v>64.52</v>
      </c>
      <c r="C2975" s="52">
        <v>76.95</v>
      </c>
      <c r="D2975" s="52">
        <v>50.57</v>
      </c>
      <c r="E2975" s="52">
        <v>2087.77</v>
      </c>
      <c r="F2975" s="52">
        <v>1883.41</v>
      </c>
      <c r="G2975" s="52">
        <v>2073.9899999999998</v>
      </c>
    </row>
    <row r="2976" spans="1:7">
      <c r="A2976" s="52">
        <v>198508</v>
      </c>
      <c r="B2976" s="52">
        <v>66.510000000000005</v>
      </c>
      <c r="C2976" s="52">
        <v>78.87</v>
      </c>
      <c r="D2976" s="52">
        <v>51.65</v>
      </c>
      <c r="E2976" s="52">
        <v>2100.25</v>
      </c>
      <c r="F2976" s="52">
        <v>1865</v>
      </c>
      <c r="G2976" s="52">
        <v>2034.26</v>
      </c>
    </row>
    <row r="2977" spans="1:7">
      <c r="A2977" s="52">
        <v>198509</v>
      </c>
      <c r="B2977" s="52">
        <v>65.37</v>
      </c>
      <c r="C2977" s="52">
        <v>79</v>
      </c>
      <c r="D2977" s="52">
        <v>52.01</v>
      </c>
      <c r="E2977" s="52">
        <v>2057.02</v>
      </c>
      <c r="F2977" s="52">
        <v>1849.48</v>
      </c>
      <c r="G2977" s="52">
        <v>2043.58</v>
      </c>
    </row>
    <row r="2978" spans="1:7">
      <c r="A2978" s="52">
        <v>198510</v>
      </c>
      <c r="B2978" s="52">
        <v>60.5</v>
      </c>
      <c r="C2978" s="52">
        <v>75.88</v>
      </c>
      <c r="D2978" s="52">
        <v>49.77</v>
      </c>
      <c r="E2978" s="52">
        <v>1969.34</v>
      </c>
      <c r="F2978" s="52">
        <v>1799.05</v>
      </c>
      <c r="G2978" s="52">
        <v>1945.59</v>
      </c>
    </row>
    <row r="2979" spans="1:7">
      <c r="A2979" s="52">
        <v>198511</v>
      </c>
      <c r="B2979" s="52">
        <v>62.66</v>
      </c>
      <c r="C2979" s="52">
        <v>78.489999999999995</v>
      </c>
      <c r="D2979" s="52">
        <v>51.4</v>
      </c>
      <c r="E2979" s="52">
        <v>2046.12</v>
      </c>
      <c r="F2979" s="52">
        <v>1878.13</v>
      </c>
      <c r="G2979" s="52">
        <v>2042.03</v>
      </c>
    </row>
    <row r="2980" spans="1:7">
      <c r="A2980" s="52">
        <v>198512</v>
      </c>
      <c r="B2980" s="52">
        <v>67.75</v>
      </c>
      <c r="C2980" s="52">
        <v>83.69</v>
      </c>
      <c r="D2980" s="52">
        <v>54.27</v>
      </c>
      <c r="E2980" s="52">
        <v>2232.77</v>
      </c>
      <c r="F2980" s="52">
        <v>1994.91</v>
      </c>
      <c r="G2980" s="52">
        <v>2128.4699999999998</v>
      </c>
    </row>
    <row r="2981" spans="1:7">
      <c r="A2981" s="52">
        <v>198601</v>
      </c>
      <c r="B2981" s="52">
        <v>71.41</v>
      </c>
      <c r="C2981" s="52">
        <v>86.97</v>
      </c>
      <c r="D2981" s="52">
        <v>56.47</v>
      </c>
      <c r="E2981" s="52">
        <v>2363.79</v>
      </c>
      <c r="F2981" s="52">
        <v>2061.0500000000002</v>
      </c>
      <c r="G2981" s="52">
        <v>2213.08</v>
      </c>
    </row>
    <row r="2982" spans="1:7">
      <c r="A2982" s="52">
        <v>198602</v>
      </c>
      <c r="B2982" s="52">
        <v>73.06</v>
      </c>
      <c r="C2982" s="52">
        <v>88.37</v>
      </c>
      <c r="D2982" s="52">
        <v>57.95</v>
      </c>
      <c r="E2982" s="52">
        <v>2382.91</v>
      </c>
      <c r="F2982" s="52">
        <v>2066.27</v>
      </c>
      <c r="G2982" s="52">
        <v>2239.2600000000002</v>
      </c>
    </row>
    <row r="2983" spans="1:7">
      <c r="A2983" s="52">
        <v>198603</v>
      </c>
      <c r="B2983" s="52">
        <v>78.39</v>
      </c>
      <c r="C2983" s="52">
        <v>94.28</v>
      </c>
      <c r="D2983" s="52">
        <v>61.76</v>
      </c>
      <c r="E2983" s="52">
        <v>2565.9499999999998</v>
      </c>
      <c r="F2983" s="52">
        <v>2234.48</v>
      </c>
      <c r="G2983" s="52">
        <v>2378.46</v>
      </c>
    </row>
    <row r="2984" spans="1:7">
      <c r="A2984" s="52">
        <v>198604</v>
      </c>
      <c r="B2984" s="52">
        <v>81.64</v>
      </c>
      <c r="C2984" s="52">
        <v>99.74</v>
      </c>
      <c r="D2984" s="52">
        <v>65.349999999999994</v>
      </c>
      <c r="E2984" s="52">
        <v>2729.95</v>
      </c>
      <c r="F2984" s="52">
        <v>2352.7199999999998</v>
      </c>
      <c r="G2984" s="52">
        <v>2497.11</v>
      </c>
    </row>
    <row r="2985" spans="1:7">
      <c r="A2985" s="52">
        <v>198605</v>
      </c>
      <c r="B2985" s="52">
        <v>84.09</v>
      </c>
      <c r="C2985" s="52">
        <v>101.09</v>
      </c>
      <c r="D2985" s="52">
        <v>66.17</v>
      </c>
      <c r="E2985" s="52">
        <v>2754.73</v>
      </c>
      <c r="F2985" s="52">
        <v>2313.6799999999998</v>
      </c>
      <c r="G2985" s="52">
        <v>2403.5</v>
      </c>
    </row>
    <row r="2986" spans="1:7">
      <c r="A2986" s="52">
        <v>198606</v>
      </c>
      <c r="B2986" s="52">
        <v>86.34</v>
      </c>
      <c r="C2986" s="52">
        <v>105.88</v>
      </c>
      <c r="D2986" s="52">
        <v>68.58</v>
      </c>
      <c r="E2986" s="52">
        <v>2897.26</v>
      </c>
      <c r="F2986" s="52">
        <v>2431.7399999999998</v>
      </c>
      <c r="G2986" s="52">
        <v>2511.9499999999998</v>
      </c>
    </row>
    <row r="2987" spans="1:7">
      <c r="A2987" s="52">
        <v>198607</v>
      </c>
      <c r="B2987" s="52">
        <v>87.14</v>
      </c>
      <c r="C2987" s="52">
        <v>88.3</v>
      </c>
      <c r="D2987" s="52">
        <v>59.7</v>
      </c>
      <c r="E2987" s="52">
        <v>2781.85</v>
      </c>
      <c r="F2987" s="52">
        <v>2260.3000000000002</v>
      </c>
      <c r="G2987" s="52">
        <v>2608.87</v>
      </c>
    </row>
    <row r="2988" spans="1:7">
      <c r="A2988" s="52">
        <v>198608</v>
      </c>
      <c r="B2988" s="52">
        <v>78.3</v>
      </c>
      <c r="C2988" s="52">
        <v>80.540000000000006</v>
      </c>
      <c r="D2988" s="52">
        <v>56.14</v>
      </c>
      <c r="E2988" s="52">
        <v>2584.96</v>
      </c>
      <c r="F2988" s="52">
        <v>2147.25</v>
      </c>
      <c r="G2988" s="52">
        <v>2529.56</v>
      </c>
    </row>
    <row r="2989" spans="1:7">
      <c r="A2989" s="52">
        <v>198609</v>
      </c>
      <c r="B2989" s="52">
        <v>80.34</v>
      </c>
      <c r="C2989" s="52">
        <v>83.1</v>
      </c>
      <c r="D2989" s="52">
        <v>58.4</v>
      </c>
      <c r="E2989" s="52">
        <v>2708.1</v>
      </c>
      <c r="F2989" s="52">
        <v>2320.08</v>
      </c>
      <c r="G2989" s="52">
        <v>2756.67</v>
      </c>
    </row>
    <row r="2990" spans="1:7">
      <c r="A2990" s="52">
        <v>198610</v>
      </c>
      <c r="B2990" s="52">
        <v>73.86</v>
      </c>
      <c r="C2990" s="52">
        <v>79.11</v>
      </c>
      <c r="D2990" s="52">
        <v>55.94</v>
      </c>
      <c r="E2990" s="52">
        <v>2431.16</v>
      </c>
      <c r="F2990" s="52">
        <v>2157.83</v>
      </c>
      <c r="G2990" s="52">
        <v>2548.11</v>
      </c>
    </row>
    <row r="2991" spans="1:7">
      <c r="A2991" s="52">
        <v>198611</v>
      </c>
      <c r="B2991" s="52">
        <v>77.430000000000007</v>
      </c>
      <c r="C2991" s="52">
        <v>81.72</v>
      </c>
      <c r="D2991" s="52">
        <v>57.55</v>
      </c>
      <c r="E2991" s="52">
        <v>2565.54</v>
      </c>
      <c r="F2991" s="52">
        <v>2270.34</v>
      </c>
      <c r="G2991" s="52">
        <v>2689.25</v>
      </c>
    </row>
    <row r="2992" spans="1:7">
      <c r="A2992" s="52">
        <v>198612</v>
      </c>
      <c r="B2992" s="52">
        <v>77.959999999999994</v>
      </c>
      <c r="C2992" s="52">
        <v>80.239999999999995</v>
      </c>
      <c r="D2992" s="52">
        <v>57.36</v>
      </c>
      <c r="E2992" s="52">
        <v>2615.34</v>
      </c>
      <c r="F2992" s="52">
        <v>2323.36</v>
      </c>
      <c r="G2992" s="52">
        <v>2724.26</v>
      </c>
    </row>
    <row r="2993" spans="1:7">
      <c r="A2993" s="52">
        <v>198701</v>
      </c>
      <c r="B2993" s="52">
        <v>75.63</v>
      </c>
      <c r="C2993" s="52">
        <v>77.39</v>
      </c>
      <c r="D2993" s="52">
        <v>56.04</v>
      </c>
      <c r="E2993" s="52">
        <v>2550.0500000000002</v>
      </c>
      <c r="F2993" s="52">
        <v>2257.06</v>
      </c>
      <c r="G2993" s="52">
        <v>2633.74</v>
      </c>
    </row>
    <row r="2994" spans="1:7">
      <c r="A2994" s="52">
        <v>198702</v>
      </c>
      <c r="B2994" s="52">
        <v>85.15</v>
      </c>
      <c r="C2994" s="52">
        <v>85.96</v>
      </c>
      <c r="D2994" s="52">
        <v>61.19</v>
      </c>
      <c r="E2994" s="52">
        <v>2901.65</v>
      </c>
      <c r="F2994" s="52">
        <v>2557.54</v>
      </c>
      <c r="G2994" s="52">
        <v>2915.91</v>
      </c>
    </row>
    <row r="2995" spans="1:7">
      <c r="A2995" s="52">
        <v>198703</v>
      </c>
      <c r="B2995" s="52">
        <v>93.47</v>
      </c>
      <c r="C2995" s="52">
        <v>91.72</v>
      </c>
      <c r="D2995" s="52">
        <v>64.22</v>
      </c>
      <c r="E2995" s="52">
        <v>3119.35</v>
      </c>
      <c r="F2995" s="52">
        <v>2642.24</v>
      </c>
      <c r="G2995" s="52">
        <v>2896.57</v>
      </c>
    </row>
    <row r="2996" spans="1:7">
      <c r="A2996" s="52">
        <v>198704</v>
      </c>
      <c r="B2996" s="52">
        <v>94.52</v>
      </c>
      <c r="C2996" s="52">
        <v>93.83</v>
      </c>
      <c r="D2996" s="52">
        <v>66.27</v>
      </c>
      <c r="E2996" s="52">
        <v>3170.17</v>
      </c>
      <c r="F2996" s="52">
        <v>2700.86</v>
      </c>
      <c r="G2996" s="52">
        <v>2970.62</v>
      </c>
    </row>
    <row r="2997" spans="1:7">
      <c r="A2997" s="52">
        <v>198705</v>
      </c>
      <c r="B2997" s="52">
        <v>92.14</v>
      </c>
      <c r="C2997" s="52">
        <v>90.99</v>
      </c>
      <c r="D2997" s="52">
        <v>63.14</v>
      </c>
      <c r="E2997" s="52">
        <v>3104.26</v>
      </c>
      <c r="F2997" s="52">
        <v>2671.85</v>
      </c>
      <c r="G2997" s="52">
        <v>2927.31</v>
      </c>
    </row>
    <row r="2998" spans="1:7">
      <c r="A2998" s="52">
        <v>198706</v>
      </c>
      <c r="B2998" s="52">
        <v>92.43</v>
      </c>
      <c r="C2998" s="52">
        <v>90.97</v>
      </c>
      <c r="D2998" s="52">
        <v>62.38</v>
      </c>
      <c r="E2998" s="52">
        <v>3142.64</v>
      </c>
      <c r="F2998" s="52">
        <v>2658.77</v>
      </c>
      <c r="G2998" s="52">
        <v>2931.2</v>
      </c>
    </row>
    <row r="2999" spans="1:7">
      <c r="A2999" s="52">
        <v>198707</v>
      </c>
      <c r="B2999" s="52">
        <v>85.83</v>
      </c>
      <c r="C2999" s="52">
        <v>100.37</v>
      </c>
      <c r="D2999" s="52">
        <v>61.9</v>
      </c>
      <c r="E2999" s="52">
        <v>3148.84</v>
      </c>
      <c r="F2999" s="52">
        <v>3075.31</v>
      </c>
      <c r="G2999" s="52">
        <v>2909.36</v>
      </c>
    </row>
    <row r="3000" spans="1:7">
      <c r="A3000" s="52">
        <v>198708</v>
      </c>
      <c r="B3000" s="52">
        <v>87.46</v>
      </c>
      <c r="C3000" s="52">
        <v>103.54</v>
      </c>
      <c r="D3000" s="52">
        <v>65.22</v>
      </c>
      <c r="E3000" s="52">
        <v>3339.06</v>
      </c>
      <c r="F3000" s="52">
        <v>3181.91</v>
      </c>
      <c r="G3000" s="52">
        <v>3009.24</v>
      </c>
    </row>
    <row r="3001" spans="1:7">
      <c r="A3001" s="52">
        <v>198709</v>
      </c>
      <c r="B3001" s="52">
        <v>89.8</v>
      </c>
      <c r="C3001" s="52">
        <v>107.23</v>
      </c>
      <c r="D3001" s="52">
        <v>66.92</v>
      </c>
      <c r="E3001" s="52">
        <v>3495.8</v>
      </c>
      <c r="F3001" s="52">
        <v>3312.68</v>
      </c>
      <c r="G3001" s="52">
        <v>3082.19</v>
      </c>
    </row>
    <row r="3002" spans="1:7">
      <c r="A3002" s="52">
        <v>198710</v>
      </c>
      <c r="B3002" s="52">
        <v>87.8</v>
      </c>
      <c r="C3002" s="52">
        <v>105.13</v>
      </c>
      <c r="D3002" s="52">
        <v>66.31</v>
      </c>
      <c r="E3002" s="52">
        <v>3435.47</v>
      </c>
      <c r="F3002" s="52">
        <v>3228.6</v>
      </c>
      <c r="G3002" s="52">
        <v>3002.14</v>
      </c>
    </row>
    <row r="3003" spans="1:7">
      <c r="A3003" s="52">
        <v>198711</v>
      </c>
      <c r="B3003" s="52">
        <v>59.65</v>
      </c>
      <c r="C3003" s="52">
        <v>75.62</v>
      </c>
      <c r="D3003" s="52">
        <v>48.14</v>
      </c>
      <c r="E3003" s="52">
        <v>2636.75</v>
      </c>
      <c r="F3003" s="52">
        <v>2575.7199999999998</v>
      </c>
      <c r="G3003" s="52">
        <v>2417.42</v>
      </c>
    </row>
    <row r="3004" spans="1:7">
      <c r="A3004" s="52">
        <v>198712</v>
      </c>
      <c r="B3004" s="52">
        <v>55.9</v>
      </c>
      <c r="C3004" s="52">
        <v>71.92</v>
      </c>
      <c r="D3004" s="52">
        <v>46.56</v>
      </c>
      <c r="E3004" s="52">
        <v>2397.96</v>
      </c>
      <c r="F3004" s="52">
        <v>2356.67</v>
      </c>
      <c r="G3004" s="52">
        <v>2265.69</v>
      </c>
    </row>
    <row r="3005" spans="1:7">
      <c r="A3005" s="52">
        <v>198801</v>
      </c>
      <c r="B3005" s="52">
        <v>60.53</v>
      </c>
      <c r="C3005" s="52">
        <v>76.56</v>
      </c>
      <c r="D3005" s="52">
        <v>48.85</v>
      </c>
      <c r="E3005" s="52">
        <v>2612.9499999999998</v>
      </c>
      <c r="F3005" s="52">
        <v>2504.5300000000002</v>
      </c>
      <c r="G3005" s="52">
        <v>2366.0500000000002</v>
      </c>
    </row>
    <row r="3006" spans="1:7">
      <c r="A3006" s="52">
        <v>198802</v>
      </c>
      <c r="B3006" s="52">
        <v>62.1</v>
      </c>
      <c r="C3006" s="52">
        <v>79.55</v>
      </c>
      <c r="D3006" s="52">
        <v>52.11</v>
      </c>
      <c r="E3006" s="52">
        <v>2663.95</v>
      </c>
      <c r="F3006" s="52">
        <v>2642.02</v>
      </c>
      <c r="G3006" s="52">
        <v>2546.67</v>
      </c>
    </row>
    <row r="3007" spans="1:7">
      <c r="A3007" s="52">
        <v>198803</v>
      </c>
      <c r="B3007" s="52">
        <v>67.23</v>
      </c>
      <c r="C3007" s="52">
        <v>85.39</v>
      </c>
      <c r="D3007" s="52">
        <v>55.81</v>
      </c>
      <c r="E3007" s="52">
        <v>2793.08</v>
      </c>
      <c r="F3007" s="52">
        <v>2775.41</v>
      </c>
      <c r="G3007" s="52">
        <v>2606.4699999999998</v>
      </c>
    </row>
    <row r="3008" spans="1:7">
      <c r="A3008" s="52">
        <v>198804</v>
      </c>
      <c r="B3008" s="52">
        <v>70.010000000000005</v>
      </c>
      <c r="C3008" s="52">
        <v>88</v>
      </c>
      <c r="D3008" s="52">
        <v>57.28</v>
      </c>
      <c r="E3008" s="52">
        <v>2707.43</v>
      </c>
      <c r="F3008" s="52">
        <v>2685.71</v>
      </c>
      <c r="G3008" s="52">
        <v>2564.73</v>
      </c>
    </row>
    <row r="3009" spans="1:7">
      <c r="A3009" s="52">
        <v>198805</v>
      </c>
      <c r="B3009" s="52">
        <v>71.48</v>
      </c>
      <c r="C3009" s="52">
        <v>88.94</v>
      </c>
      <c r="D3009" s="52">
        <v>58.28</v>
      </c>
      <c r="E3009" s="52">
        <v>2691.13</v>
      </c>
      <c r="F3009" s="52">
        <v>2744.03</v>
      </c>
      <c r="G3009" s="52">
        <v>2589.4299999999998</v>
      </c>
    </row>
    <row r="3010" spans="1:7">
      <c r="A3010" s="52">
        <v>198806</v>
      </c>
      <c r="B3010" s="52">
        <v>69.17</v>
      </c>
      <c r="C3010" s="52">
        <v>87.43</v>
      </c>
      <c r="D3010" s="52">
        <v>57.57</v>
      </c>
      <c r="E3010" s="52">
        <v>2690.18</v>
      </c>
      <c r="F3010" s="52">
        <v>2757.08</v>
      </c>
      <c r="G3010" s="52">
        <v>2637.02</v>
      </c>
    </row>
    <row r="3011" spans="1:7">
      <c r="A3011" s="52">
        <v>198807</v>
      </c>
      <c r="B3011" s="52">
        <v>76.8</v>
      </c>
      <c r="C3011" s="52">
        <v>80.72</v>
      </c>
      <c r="D3011" s="52">
        <v>52.41</v>
      </c>
      <c r="E3011" s="52">
        <v>2841.7</v>
      </c>
      <c r="F3011" s="52">
        <v>2820.07</v>
      </c>
      <c r="G3011" s="52">
        <v>2364.7800000000002</v>
      </c>
    </row>
    <row r="3012" spans="1:7">
      <c r="A3012" s="52">
        <v>198808</v>
      </c>
      <c r="B3012" s="52">
        <v>75.05</v>
      </c>
      <c r="C3012" s="52">
        <v>80.75</v>
      </c>
      <c r="D3012" s="52">
        <v>52.11</v>
      </c>
      <c r="E3012" s="52">
        <v>2787.21</v>
      </c>
      <c r="F3012" s="52">
        <v>2801.5</v>
      </c>
      <c r="G3012" s="52">
        <v>2361.1799999999998</v>
      </c>
    </row>
    <row r="3013" spans="1:7">
      <c r="A3013" s="52">
        <v>198809</v>
      </c>
      <c r="B3013" s="52">
        <v>72.38</v>
      </c>
      <c r="C3013" s="52">
        <v>78.37</v>
      </c>
      <c r="D3013" s="52">
        <v>50.95</v>
      </c>
      <c r="E3013" s="52">
        <v>2704.21</v>
      </c>
      <c r="F3013" s="52">
        <v>2697.68</v>
      </c>
      <c r="G3013" s="52">
        <v>2312.04</v>
      </c>
    </row>
    <row r="3014" spans="1:7">
      <c r="A3014" s="52">
        <v>198810</v>
      </c>
      <c r="B3014" s="52">
        <v>74.45</v>
      </c>
      <c r="C3014" s="52">
        <v>80.849999999999994</v>
      </c>
      <c r="D3014" s="52">
        <v>51.93</v>
      </c>
      <c r="E3014" s="52">
        <v>2841.51</v>
      </c>
      <c r="F3014" s="52">
        <v>2789.83</v>
      </c>
      <c r="G3014" s="52">
        <v>2397.3200000000002</v>
      </c>
    </row>
    <row r="3015" spans="1:7">
      <c r="A3015" s="52">
        <v>198811</v>
      </c>
      <c r="B3015" s="52">
        <v>73.150000000000006</v>
      </c>
      <c r="C3015" s="52">
        <v>80.650000000000006</v>
      </c>
      <c r="D3015" s="52">
        <v>51.69</v>
      </c>
      <c r="E3015" s="52">
        <v>2906.01</v>
      </c>
      <c r="F3015" s="52">
        <v>2839.63</v>
      </c>
      <c r="G3015" s="52">
        <v>2461.0700000000002</v>
      </c>
    </row>
    <row r="3016" spans="1:7">
      <c r="A3016" s="52">
        <v>198812</v>
      </c>
      <c r="B3016" s="52">
        <v>71.03</v>
      </c>
      <c r="C3016" s="52">
        <v>78.72</v>
      </c>
      <c r="D3016" s="52">
        <v>49.91</v>
      </c>
      <c r="E3016" s="52">
        <v>2809.99</v>
      </c>
      <c r="F3016" s="52">
        <v>2773.54</v>
      </c>
      <c r="G3016" s="52">
        <v>2445.5500000000002</v>
      </c>
    </row>
    <row r="3017" spans="1:7">
      <c r="A3017" s="52">
        <v>198901</v>
      </c>
      <c r="B3017" s="52">
        <v>74.459999999999994</v>
      </c>
      <c r="C3017" s="52">
        <v>81.209999999999994</v>
      </c>
      <c r="D3017" s="52">
        <v>50.62</v>
      </c>
      <c r="E3017" s="52">
        <v>2879.8</v>
      </c>
      <c r="F3017" s="52">
        <v>2823.56</v>
      </c>
      <c r="G3017" s="52">
        <v>2465.36</v>
      </c>
    </row>
    <row r="3018" spans="1:7">
      <c r="A3018" s="52">
        <v>198902</v>
      </c>
      <c r="B3018" s="52">
        <v>77.790000000000006</v>
      </c>
      <c r="C3018" s="52">
        <v>84.79</v>
      </c>
      <c r="D3018" s="52">
        <v>53.38</v>
      </c>
      <c r="E3018" s="52">
        <v>3075.41</v>
      </c>
      <c r="F3018" s="52">
        <v>3003.93</v>
      </c>
      <c r="G3018" s="52">
        <v>2625.88</v>
      </c>
    </row>
    <row r="3019" spans="1:7">
      <c r="A3019" s="52">
        <v>198903</v>
      </c>
      <c r="B3019" s="52">
        <v>78.55</v>
      </c>
      <c r="C3019" s="52">
        <v>84.84</v>
      </c>
      <c r="D3019" s="52">
        <v>54</v>
      </c>
      <c r="E3019" s="52">
        <v>3002.11</v>
      </c>
      <c r="F3019" s="52">
        <v>2923.59</v>
      </c>
      <c r="G3019" s="52">
        <v>2575.8200000000002</v>
      </c>
    </row>
    <row r="3020" spans="1:7">
      <c r="A3020" s="52">
        <v>198904</v>
      </c>
      <c r="B3020" s="52">
        <v>80.66</v>
      </c>
      <c r="C3020" s="52">
        <v>86.94</v>
      </c>
      <c r="D3020" s="52">
        <v>55.23</v>
      </c>
      <c r="E3020" s="52">
        <v>3078.66</v>
      </c>
      <c r="F3020" s="52">
        <v>2971.79</v>
      </c>
      <c r="G3020" s="52">
        <v>2648.9</v>
      </c>
    </row>
    <row r="3021" spans="1:7">
      <c r="A3021" s="52">
        <v>198905</v>
      </c>
      <c r="B3021" s="52">
        <v>85.03</v>
      </c>
      <c r="C3021" s="52">
        <v>90.78</v>
      </c>
      <c r="D3021" s="52">
        <v>57.32</v>
      </c>
      <c r="E3021" s="52">
        <v>3212.56</v>
      </c>
      <c r="F3021" s="52">
        <v>3107.61</v>
      </c>
      <c r="G3021" s="52">
        <v>2746.38</v>
      </c>
    </row>
    <row r="3022" spans="1:7">
      <c r="A3022" s="52">
        <v>198906</v>
      </c>
      <c r="B3022" s="52">
        <v>88.92</v>
      </c>
      <c r="C3022" s="52">
        <v>94.3</v>
      </c>
      <c r="D3022" s="52">
        <v>59.45</v>
      </c>
      <c r="E3022" s="52">
        <v>3375.77</v>
      </c>
      <c r="F3022" s="52">
        <v>3201.75</v>
      </c>
      <c r="G3022" s="52">
        <v>2828.28</v>
      </c>
    </row>
    <row r="3023" spans="1:7">
      <c r="A3023" s="52">
        <v>198907</v>
      </c>
      <c r="B3023" s="52">
        <v>85.93</v>
      </c>
      <c r="C3023" s="52">
        <v>93.12</v>
      </c>
      <c r="D3023" s="52">
        <v>57.02</v>
      </c>
      <c r="E3023" s="52">
        <v>3398.27</v>
      </c>
      <c r="F3023" s="52">
        <v>3119.74</v>
      </c>
      <c r="G3023" s="52">
        <v>2838.6</v>
      </c>
    </row>
    <row r="3024" spans="1:7">
      <c r="A3024" s="52">
        <v>198908</v>
      </c>
      <c r="B3024" s="52">
        <v>89.64</v>
      </c>
      <c r="C3024" s="52">
        <v>97.42</v>
      </c>
      <c r="D3024" s="52">
        <v>59.1</v>
      </c>
      <c r="E3024" s="52">
        <v>3797.66</v>
      </c>
      <c r="F3024" s="52">
        <v>3335.07</v>
      </c>
      <c r="G3024" s="52">
        <v>3001.16</v>
      </c>
    </row>
    <row r="3025" spans="1:7">
      <c r="A3025" s="52">
        <v>198909</v>
      </c>
      <c r="B3025" s="52">
        <v>92.41</v>
      </c>
      <c r="C3025" s="52">
        <v>100.21</v>
      </c>
      <c r="D3025" s="52">
        <v>60.88</v>
      </c>
      <c r="E3025" s="52">
        <v>3832.44</v>
      </c>
      <c r="F3025" s="52">
        <v>3409.02</v>
      </c>
      <c r="G3025" s="52">
        <v>3062.92</v>
      </c>
    </row>
    <row r="3026" spans="1:7">
      <c r="A3026" s="52">
        <v>198910</v>
      </c>
      <c r="B3026" s="52">
        <v>93.56</v>
      </c>
      <c r="C3026" s="52">
        <v>100.4</v>
      </c>
      <c r="D3026" s="52">
        <v>60.51</v>
      </c>
      <c r="E3026" s="52">
        <v>3813.56</v>
      </c>
      <c r="F3026" s="52">
        <v>3374.33</v>
      </c>
      <c r="G3026" s="52">
        <v>3068.6</v>
      </c>
    </row>
    <row r="3027" spans="1:7">
      <c r="A3027" s="52">
        <v>198911</v>
      </c>
      <c r="B3027" s="52">
        <v>88.68</v>
      </c>
      <c r="C3027" s="52">
        <v>94.52</v>
      </c>
      <c r="D3027" s="52">
        <v>56.58</v>
      </c>
      <c r="E3027" s="52">
        <v>3756.5</v>
      </c>
      <c r="F3027" s="52">
        <v>3245.17</v>
      </c>
      <c r="G3027" s="52">
        <v>2997.4</v>
      </c>
    </row>
    <row r="3028" spans="1:7">
      <c r="A3028" s="52">
        <v>198912</v>
      </c>
      <c r="B3028" s="52">
        <v>89.56</v>
      </c>
      <c r="C3028" s="52">
        <v>94.59</v>
      </c>
      <c r="D3028" s="52">
        <v>56.35</v>
      </c>
      <c r="E3028" s="52">
        <v>3857.28</v>
      </c>
      <c r="F3028" s="52">
        <v>3289.62</v>
      </c>
      <c r="G3028" s="52">
        <v>3016.59</v>
      </c>
    </row>
    <row r="3029" spans="1:7">
      <c r="A3029" s="52">
        <v>199001</v>
      </c>
      <c r="B3029" s="52">
        <v>89.71</v>
      </c>
      <c r="C3029" s="52">
        <v>93.41</v>
      </c>
      <c r="D3029" s="52">
        <v>55.6</v>
      </c>
      <c r="E3029" s="52">
        <v>3896.28</v>
      </c>
      <c r="F3029" s="52">
        <v>3378.59</v>
      </c>
      <c r="G3029" s="52">
        <v>3095.98</v>
      </c>
    </row>
    <row r="3030" spans="1:7">
      <c r="A3030" s="52">
        <v>199002</v>
      </c>
      <c r="B3030" s="52">
        <v>82.27</v>
      </c>
      <c r="C3030" s="52">
        <v>86.07</v>
      </c>
      <c r="D3030" s="52">
        <v>50.93</v>
      </c>
      <c r="E3030" s="52">
        <v>3599.1</v>
      </c>
      <c r="F3030" s="52">
        <v>3158.53</v>
      </c>
      <c r="G3030" s="52">
        <v>2862.52</v>
      </c>
    </row>
    <row r="3031" spans="1:7">
      <c r="A3031" s="52">
        <v>199003</v>
      </c>
      <c r="B3031" s="52">
        <v>84.4</v>
      </c>
      <c r="C3031" s="52">
        <v>88.17</v>
      </c>
      <c r="D3031" s="52">
        <v>52.3</v>
      </c>
      <c r="E3031" s="52">
        <v>3602.95</v>
      </c>
      <c r="F3031" s="52">
        <v>3216.72</v>
      </c>
      <c r="G3031" s="52">
        <v>2920.71</v>
      </c>
    </row>
    <row r="3032" spans="1:7">
      <c r="A3032" s="52">
        <v>199004</v>
      </c>
      <c r="B3032" s="52">
        <v>89.04</v>
      </c>
      <c r="C3032" s="52">
        <v>91.81</v>
      </c>
      <c r="D3032" s="52">
        <v>53.36</v>
      </c>
      <c r="E3032" s="52">
        <v>3743.73</v>
      </c>
      <c r="F3032" s="52">
        <v>3263.45</v>
      </c>
      <c r="G3032" s="52">
        <v>2922.99</v>
      </c>
    </row>
    <row r="3033" spans="1:7">
      <c r="A3033" s="52">
        <v>199005</v>
      </c>
      <c r="B3033" s="52">
        <v>86.68</v>
      </c>
      <c r="C3033" s="52">
        <v>88.99</v>
      </c>
      <c r="D3033" s="52">
        <v>51.57</v>
      </c>
      <c r="E3033" s="52">
        <v>3702.12</v>
      </c>
      <c r="F3033" s="52">
        <v>3143.47</v>
      </c>
      <c r="G3033" s="52">
        <v>2780.46</v>
      </c>
    </row>
    <row r="3034" spans="1:7">
      <c r="A3034" s="52">
        <v>199006</v>
      </c>
      <c r="B3034" s="52">
        <v>95.12</v>
      </c>
      <c r="C3034" s="52">
        <v>94.89</v>
      </c>
      <c r="D3034" s="52">
        <v>54.16</v>
      </c>
      <c r="E3034" s="52">
        <v>4094.11</v>
      </c>
      <c r="F3034" s="52">
        <v>3402.36</v>
      </c>
      <c r="G3034" s="52">
        <v>2970.52</v>
      </c>
    </row>
    <row r="3035" spans="1:7">
      <c r="A3035" s="52">
        <v>199007</v>
      </c>
      <c r="B3035" s="52">
        <v>86.71</v>
      </c>
      <c r="C3035" s="52">
        <v>97.88</v>
      </c>
      <c r="D3035" s="52">
        <v>53.34</v>
      </c>
      <c r="E3035" s="52">
        <v>3799.59</v>
      </c>
      <c r="F3035" s="52">
        <v>3575.25</v>
      </c>
      <c r="G3035" s="52">
        <v>2347.0300000000002</v>
      </c>
    </row>
    <row r="3036" spans="1:7">
      <c r="A3036" s="52">
        <v>199008</v>
      </c>
      <c r="B3036" s="52">
        <v>83.05</v>
      </c>
      <c r="C3036" s="52">
        <v>94.04</v>
      </c>
      <c r="D3036" s="52">
        <v>51.13</v>
      </c>
      <c r="E3036" s="52">
        <v>3771.88</v>
      </c>
      <c r="F3036" s="52">
        <v>3577.38</v>
      </c>
      <c r="G3036" s="52">
        <v>2301.6999999999998</v>
      </c>
    </row>
    <row r="3037" spans="1:7">
      <c r="A3037" s="52">
        <v>199009</v>
      </c>
      <c r="B3037" s="52">
        <v>70.94</v>
      </c>
      <c r="C3037" s="52">
        <v>82.28</v>
      </c>
      <c r="D3037" s="52">
        <v>45.23</v>
      </c>
      <c r="E3037" s="52">
        <v>3397.25</v>
      </c>
      <c r="F3037" s="52">
        <v>3295.72</v>
      </c>
      <c r="G3037" s="52">
        <v>2057.15</v>
      </c>
    </row>
    <row r="3038" spans="1:7">
      <c r="A3038" s="52">
        <v>199010</v>
      </c>
      <c r="B3038" s="52">
        <v>63.58</v>
      </c>
      <c r="C3038" s="52">
        <v>75.47</v>
      </c>
      <c r="D3038" s="52">
        <v>41.32</v>
      </c>
      <c r="E3038" s="52">
        <v>3203.38</v>
      </c>
      <c r="F3038" s="52">
        <v>3167.19</v>
      </c>
      <c r="G3038" s="52">
        <v>1917.08</v>
      </c>
    </row>
    <row r="3039" spans="1:7">
      <c r="A3039" s="52">
        <v>199011</v>
      </c>
      <c r="B3039" s="52">
        <v>60.14</v>
      </c>
      <c r="C3039" s="52">
        <v>71.13</v>
      </c>
      <c r="D3039" s="52">
        <v>38.31</v>
      </c>
      <c r="E3039" s="52">
        <v>3209.52</v>
      </c>
      <c r="F3039" s="52">
        <v>3110.56</v>
      </c>
      <c r="G3039" s="52">
        <v>1923.71</v>
      </c>
    </row>
    <row r="3040" spans="1:7">
      <c r="A3040" s="52">
        <v>199012</v>
      </c>
      <c r="B3040" s="52">
        <v>65.64</v>
      </c>
      <c r="C3040" s="52">
        <v>75.400000000000006</v>
      </c>
      <c r="D3040" s="52">
        <v>40.270000000000003</v>
      </c>
      <c r="E3040" s="52">
        <v>3448.04</v>
      </c>
      <c r="F3040" s="52">
        <v>3303.78</v>
      </c>
      <c r="G3040" s="52">
        <v>2008.73</v>
      </c>
    </row>
    <row r="3041" spans="1:7">
      <c r="A3041" s="52">
        <v>199101</v>
      </c>
      <c r="B3041" s="52">
        <v>68.790000000000006</v>
      </c>
      <c r="C3041" s="52">
        <v>77.86</v>
      </c>
      <c r="D3041" s="52">
        <v>41.48</v>
      </c>
      <c r="E3041" s="52">
        <v>3562.47</v>
      </c>
      <c r="F3041" s="52">
        <v>3374.6</v>
      </c>
      <c r="G3041" s="52">
        <v>2037.67</v>
      </c>
    </row>
    <row r="3042" spans="1:7">
      <c r="A3042" s="52">
        <v>199102</v>
      </c>
      <c r="B3042" s="52">
        <v>75.39</v>
      </c>
      <c r="C3042" s="52">
        <v>84.55</v>
      </c>
      <c r="D3042" s="52">
        <v>44.75</v>
      </c>
      <c r="E3042" s="52">
        <v>3784.32</v>
      </c>
      <c r="F3042" s="52">
        <v>3475.3</v>
      </c>
      <c r="G3042" s="52">
        <v>2117.34</v>
      </c>
    </row>
    <row r="3043" spans="1:7">
      <c r="A3043" s="52">
        <v>199103</v>
      </c>
      <c r="B3043" s="52">
        <v>84.61</v>
      </c>
      <c r="C3043" s="52">
        <v>93.27</v>
      </c>
      <c r="D3043" s="52">
        <v>50.05</v>
      </c>
      <c r="E3043" s="52">
        <v>4063.16</v>
      </c>
      <c r="F3043" s="52">
        <v>3683.81</v>
      </c>
      <c r="G3043" s="52">
        <v>2254.19</v>
      </c>
    </row>
    <row r="3044" spans="1:7">
      <c r="A3044" s="52">
        <v>199104</v>
      </c>
      <c r="B3044" s="52">
        <v>91.83</v>
      </c>
      <c r="C3044" s="52">
        <v>98.2</v>
      </c>
      <c r="D3044" s="52">
        <v>53.29</v>
      </c>
      <c r="E3044" s="52">
        <v>4218.8100000000004</v>
      </c>
      <c r="F3044" s="52">
        <v>3718.25</v>
      </c>
      <c r="G3044" s="52">
        <v>2307.7600000000002</v>
      </c>
    </row>
    <row r="3045" spans="1:7">
      <c r="A3045" s="52">
        <v>199105</v>
      </c>
      <c r="B3045" s="52">
        <v>91.93</v>
      </c>
      <c r="C3045" s="52">
        <v>99.77</v>
      </c>
      <c r="D3045" s="52">
        <v>54.43</v>
      </c>
      <c r="E3045" s="52">
        <v>4203.0600000000004</v>
      </c>
      <c r="F3045" s="52">
        <v>3743.2</v>
      </c>
      <c r="G3045" s="52">
        <v>2307.2600000000002</v>
      </c>
    </row>
    <row r="3046" spans="1:7">
      <c r="A3046" s="52">
        <v>199106</v>
      </c>
      <c r="B3046" s="52">
        <v>96.28</v>
      </c>
      <c r="C3046" s="52">
        <v>104.78</v>
      </c>
      <c r="D3046" s="52">
        <v>56.04</v>
      </c>
      <c r="E3046" s="52">
        <v>4390.75</v>
      </c>
      <c r="F3046" s="52">
        <v>3833.35</v>
      </c>
      <c r="G3046" s="52">
        <v>2414.62</v>
      </c>
    </row>
    <row r="3047" spans="1:7">
      <c r="A3047" s="52">
        <v>199107</v>
      </c>
      <c r="B3047" s="52">
        <v>86.24</v>
      </c>
      <c r="C3047" s="52">
        <v>97.51</v>
      </c>
      <c r="D3047" s="52">
        <v>51.84</v>
      </c>
      <c r="E3047" s="52">
        <v>4103.3500000000004</v>
      </c>
      <c r="F3047" s="52">
        <v>3404.7</v>
      </c>
      <c r="G3047" s="52">
        <v>2066.79</v>
      </c>
    </row>
    <row r="3048" spans="1:7">
      <c r="A3048" s="52">
        <v>199108</v>
      </c>
      <c r="B3048" s="52">
        <v>90.25</v>
      </c>
      <c r="C3048" s="52">
        <v>101.19</v>
      </c>
      <c r="D3048" s="52">
        <v>53.55</v>
      </c>
      <c r="E3048" s="52">
        <v>4330.57</v>
      </c>
      <c r="F3048" s="52">
        <v>3532.7</v>
      </c>
      <c r="G3048" s="52">
        <v>2144.2800000000002</v>
      </c>
    </row>
    <row r="3049" spans="1:7">
      <c r="A3049" s="52">
        <v>199109</v>
      </c>
      <c r="B3049" s="52">
        <v>94.25</v>
      </c>
      <c r="C3049" s="52">
        <v>104.29</v>
      </c>
      <c r="D3049" s="52">
        <v>56.02</v>
      </c>
      <c r="E3049" s="52">
        <v>4459.42</v>
      </c>
      <c r="F3049" s="52">
        <v>3576.84</v>
      </c>
      <c r="G3049" s="52">
        <v>2174.41</v>
      </c>
    </row>
    <row r="3050" spans="1:7">
      <c r="A3050" s="52">
        <v>199110</v>
      </c>
      <c r="B3050" s="52">
        <v>95.81</v>
      </c>
      <c r="C3050" s="52">
        <v>105.05</v>
      </c>
      <c r="D3050" s="52">
        <v>55.39</v>
      </c>
      <c r="E3050" s="52">
        <v>4352.46</v>
      </c>
      <c r="F3050" s="52">
        <v>3569.98</v>
      </c>
      <c r="G3050" s="52">
        <v>2127.19</v>
      </c>
    </row>
    <row r="3051" spans="1:7">
      <c r="A3051" s="52">
        <v>199111</v>
      </c>
      <c r="B3051" s="52">
        <v>99.11</v>
      </c>
      <c r="C3051" s="52">
        <v>108.02</v>
      </c>
      <c r="D3051" s="52">
        <v>56.65</v>
      </c>
      <c r="E3051" s="52">
        <v>4413.72</v>
      </c>
      <c r="F3051" s="52">
        <v>3620.78</v>
      </c>
      <c r="G3051" s="52">
        <v>2159.0700000000002</v>
      </c>
    </row>
    <row r="3052" spans="1:7">
      <c r="A3052" s="52">
        <v>199112</v>
      </c>
      <c r="B3052" s="52">
        <v>95.18</v>
      </c>
      <c r="C3052" s="52">
        <v>104.07</v>
      </c>
      <c r="D3052" s="52">
        <v>53.93</v>
      </c>
      <c r="E3052" s="52">
        <v>4311.4799999999996</v>
      </c>
      <c r="F3052" s="52">
        <v>3437.34</v>
      </c>
      <c r="G3052" s="52">
        <v>2038.03</v>
      </c>
    </row>
    <row r="3053" spans="1:7">
      <c r="A3053" s="52">
        <v>199201</v>
      </c>
      <c r="B3053" s="52">
        <v>104.64</v>
      </c>
      <c r="C3053" s="52">
        <v>110.72</v>
      </c>
      <c r="D3053" s="52">
        <v>58.28</v>
      </c>
      <c r="E3053" s="52">
        <v>4923.37</v>
      </c>
      <c r="F3053" s="52">
        <v>3692.27</v>
      </c>
      <c r="G3053" s="52">
        <v>2197.4699999999998</v>
      </c>
    </row>
    <row r="3054" spans="1:7">
      <c r="A3054" s="52">
        <v>199202</v>
      </c>
      <c r="B3054" s="52">
        <v>112.69</v>
      </c>
      <c r="C3054" s="52">
        <v>119.49</v>
      </c>
      <c r="D3054" s="52">
        <v>64.69</v>
      </c>
      <c r="E3054" s="52">
        <v>4808.8</v>
      </c>
      <c r="F3054" s="52">
        <v>3628.86</v>
      </c>
      <c r="G3054" s="52">
        <v>2278.58</v>
      </c>
    </row>
    <row r="3055" spans="1:7">
      <c r="A3055" s="52">
        <v>199203</v>
      </c>
      <c r="B3055" s="52">
        <v>113.62</v>
      </c>
      <c r="C3055" s="52">
        <v>122.76</v>
      </c>
      <c r="D3055" s="52">
        <v>69.92</v>
      </c>
      <c r="E3055" s="52">
        <v>4818.6099999999997</v>
      </c>
      <c r="F3055" s="52">
        <v>3636.43</v>
      </c>
      <c r="G3055" s="52">
        <v>2434.1799999999998</v>
      </c>
    </row>
    <row r="3056" spans="1:7">
      <c r="A3056" s="52">
        <v>199204</v>
      </c>
      <c r="B3056" s="52">
        <v>107.48</v>
      </c>
      <c r="C3056" s="52">
        <v>121.58</v>
      </c>
      <c r="D3056" s="52">
        <v>69.930000000000007</v>
      </c>
      <c r="E3056" s="52">
        <v>4674.47</v>
      </c>
      <c r="F3056" s="52">
        <v>3589.02</v>
      </c>
      <c r="G3056" s="52">
        <v>2377.9</v>
      </c>
    </row>
    <row r="3057" spans="1:7">
      <c r="A3057" s="52">
        <v>199205</v>
      </c>
      <c r="B3057" s="52">
        <v>103.53</v>
      </c>
      <c r="C3057" s="52">
        <v>118.68</v>
      </c>
      <c r="D3057" s="52">
        <v>69.040000000000006</v>
      </c>
      <c r="E3057" s="52">
        <v>4682.12</v>
      </c>
      <c r="F3057" s="52">
        <v>3758.87</v>
      </c>
      <c r="G3057" s="52">
        <v>2472.5300000000002</v>
      </c>
    </row>
    <row r="3058" spans="1:7">
      <c r="A3058" s="52">
        <v>199206</v>
      </c>
      <c r="B3058" s="52">
        <v>104.53</v>
      </c>
      <c r="C3058" s="52">
        <v>120.42</v>
      </c>
      <c r="D3058" s="52">
        <v>71.06</v>
      </c>
      <c r="E3058" s="52">
        <v>4714.5</v>
      </c>
      <c r="F3058" s="52">
        <v>3763.04</v>
      </c>
      <c r="G3058" s="52">
        <v>2477.5100000000002</v>
      </c>
    </row>
    <row r="3059" spans="1:7">
      <c r="A3059" s="52">
        <v>199207</v>
      </c>
      <c r="B3059" s="52">
        <v>101.51</v>
      </c>
      <c r="C3059" s="52">
        <v>117.51</v>
      </c>
      <c r="D3059" s="52">
        <v>60.35</v>
      </c>
      <c r="E3059" s="52">
        <v>4398.3900000000003</v>
      </c>
      <c r="F3059" s="52">
        <v>3741.12</v>
      </c>
      <c r="G3059" s="52">
        <v>2561.34</v>
      </c>
    </row>
    <row r="3060" spans="1:7">
      <c r="A3060" s="52">
        <v>199208</v>
      </c>
      <c r="B3060" s="52">
        <v>104.49</v>
      </c>
      <c r="C3060" s="52">
        <v>122.14</v>
      </c>
      <c r="D3060" s="52">
        <v>63.24</v>
      </c>
      <c r="E3060" s="52">
        <v>4586.33</v>
      </c>
      <c r="F3060" s="52">
        <v>3907.25</v>
      </c>
      <c r="G3060" s="52">
        <v>2608.2399999999998</v>
      </c>
    </row>
    <row r="3061" spans="1:7">
      <c r="A3061" s="52">
        <v>199209</v>
      </c>
      <c r="B3061" s="52">
        <v>100.28</v>
      </c>
      <c r="C3061" s="52">
        <v>120.03</v>
      </c>
      <c r="D3061" s="52">
        <v>61.77</v>
      </c>
      <c r="E3061" s="52">
        <v>4545.7700000000004</v>
      </c>
      <c r="F3061" s="52">
        <v>3804.22</v>
      </c>
      <c r="G3061" s="52">
        <v>2469.2199999999998</v>
      </c>
    </row>
    <row r="3062" spans="1:7">
      <c r="A3062" s="52">
        <v>199210</v>
      </c>
      <c r="B3062" s="52">
        <v>102.11</v>
      </c>
      <c r="C3062" s="52">
        <v>122.41</v>
      </c>
      <c r="D3062" s="52">
        <v>62.71</v>
      </c>
      <c r="E3062" s="52">
        <v>4620.78</v>
      </c>
      <c r="F3062" s="52">
        <v>3837.71</v>
      </c>
      <c r="G3062" s="52">
        <v>2492.73</v>
      </c>
    </row>
    <row r="3063" spans="1:7">
      <c r="A3063" s="52">
        <v>199211</v>
      </c>
      <c r="B3063" s="52">
        <v>106.89</v>
      </c>
      <c r="C3063" s="52">
        <v>125.35</v>
      </c>
      <c r="D3063" s="52">
        <v>64.09</v>
      </c>
      <c r="E3063" s="52">
        <v>4728.22</v>
      </c>
      <c r="F3063" s="52">
        <v>3794.95</v>
      </c>
      <c r="G3063" s="52">
        <v>2509.7399999999998</v>
      </c>
    </row>
    <row r="3064" spans="1:7">
      <c r="A3064" s="52">
        <v>199212</v>
      </c>
      <c r="B3064" s="52">
        <v>117.41</v>
      </c>
      <c r="C3064" s="52">
        <v>133.61000000000001</v>
      </c>
      <c r="D3064" s="52">
        <v>68.400000000000006</v>
      </c>
      <c r="E3064" s="52">
        <v>4936.58</v>
      </c>
      <c r="F3064" s="52">
        <v>3871.9</v>
      </c>
      <c r="G3064" s="52">
        <v>2623.05</v>
      </c>
    </row>
    <row r="3065" spans="1:7">
      <c r="A3065" s="52">
        <v>199301</v>
      </c>
      <c r="B3065" s="52">
        <v>120.76</v>
      </c>
      <c r="C3065" s="52">
        <v>137.86000000000001</v>
      </c>
      <c r="D3065" s="52">
        <v>71.930000000000007</v>
      </c>
      <c r="E3065" s="52">
        <v>4960.8599999999997</v>
      </c>
      <c r="F3065" s="52">
        <v>3954.21</v>
      </c>
      <c r="G3065" s="52">
        <v>2705.76</v>
      </c>
    </row>
    <row r="3066" spans="1:7">
      <c r="A3066" s="52">
        <v>199302</v>
      </c>
      <c r="B3066" s="52">
        <v>122.31</v>
      </c>
      <c r="C3066" s="52">
        <v>143.53</v>
      </c>
      <c r="D3066" s="52">
        <v>76.989999999999995</v>
      </c>
      <c r="E3066" s="52">
        <v>4901.68</v>
      </c>
      <c r="F3066" s="52">
        <v>4006.59</v>
      </c>
      <c r="G3066" s="52">
        <v>2845.81</v>
      </c>
    </row>
    <row r="3067" spans="1:7">
      <c r="A3067" s="52">
        <v>199303</v>
      </c>
      <c r="B3067" s="52">
        <v>114.96</v>
      </c>
      <c r="C3067" s="52">
        <v>143.46</v>
      </c>
      <c r="D3067" s="52">
        <v>78.02</v>
      </c>
      <c r="E3067" s="52">
        <v>4781.9399999999996</v>
      </c>
      <c r="F3067" s="52">
        <v>4162.37</v>
      </c>
      <c r="G3067" s="52">
        <v>2935.01</v>
      </c>
    </row>
    <row r="3068" spans="1:7">
      <c r="A3068" s="52">
        <v>199304</v>
      </c>
      <c r="B3068" s="52">
        <v>117.84</v>
      </c>
      <c r="C3068" s="52">
        <v>146.9</v>
      </c>
      <c r="D3068" s="52">
        <v>80.88</v>
      </c>
      <c r="E3068" s="52">
        <v>4854.92</v>
      </c>
      <c r="F3068" s="52">
        <v>4280.07</v>
      </c>
      <c r="G3068" s="52">
        <v>3006.89</v>
      </c>
    </row>
    <row r="3069" spans="1:7">
      <c r="A3069" s="52">
        <v>199305</v>
      </c>
      <c r="B3069" s="52">
        <v>113.55</v>
      </c>
      <c r="C3069" s="52">
        <v>143.30000000000001</v>
      </c>
      <c r="D3069" s="52">
        <v>78.86</v>
      </c>
      <c r="E3069" s="52">
        <v>4607.6400000000003</v>
      </c>
      <c r="F3069" s="52">
        <v>4234.8500000000004</v>
      </c>
      <c r="G3069" s="52">
        <v>2972.49</v>
      </c>
    </row>
    <row r="3070" spans="1:7">
      <c r="A3070" s="52">
        <v>199306</v>
      </c>
      <c r="B3070" s="52">
        <v>121.82</v>
      </c>
      <c r="C3070" s="52">
        <v>147.56</v>
      </c>
      <c r="D3070" s="52">
        <v>81.05</v>
      </c>
      <c r="E3070" s="52">
        <v>4784.13</v>
      </c>
      <c r="F3070" s="52">
        <v>4315.07</v>
      </c>
      <c r="G3070" s="52">
        <v>2982.77</v>
      </c>
    </row>
    <row r="3071" spans="1:7">
      <c r="A3071" s="52">
        <v>199307</v>
      </c>
      <c r="B3071" s="52">
        <v>125.1</v>
      </c>
      <c r="C3071" s="52">
        <v>137.43</v>
      </c>
      <c r="D3071" s="52">
        <v>78.59</v>
      </c>
      <c r="E3071" s="52">
        <v>4575.76</v>
      </c>
      <c r="F3071" s="52">
        <v>4067.29</v>
      </c>
      <c r="G3071" s="52">
        <v>3398.23</v>
      </c>
    </row>
    <row r="3072" spans="1:7">
      <c r="A3072" s="52">
        <v>199308</v>
      </c>
      <c r="B3072" s="52">
        <v>124.82</v>
      </c>
      <c r="C3072" s="52">
        <v>139.32</v>
      </c>
      <c r="D3072" s="52">
        <v>80.56</v>
      </c>
      <c r="E3072" s="52">
        <v>4470.5</v>
      </c>
      <c r="F3072" s="52">
        <v>4107.71</v>
      </c>
      <c r="G3072" s="52">
        <v>3445.73</v>
      </c>
    </row>
    <row r="3073" spans="1:7">
      <c r="A3073" s="52">
        <v>199309</v>
      </c>
      <c r="B3073" s="52">
        <v>129.91999999999999</v>
      </c>
      <c r="C3073" s="52">
        <v>146.05000000000001</v>
      </c>
      <c r="D3073" s="52">
        <v>83.15</v>
      </c>
      <c r="E3073" s="52">
        <v>4623.42</v>
      </c>
      <c r="F3073" s="52">
        <v>4256.7299999999996</v>
      </c>
      <c r="G3073" s="52">
        <v>3549.06</v>
      </c>
    </row>
    <row r="3074" spans="1:7">
      <c r="A3074" s="52">
        <v>199310</v>
      </c>
      <c r="B3074" s="52">
        <v>134.11000000000001</v>
      </c>
      <c r="C3074" s="52">
        <v>149.33000000000001</v>
      </c>
      <c r="D3074" s="52">
        <v>85.45</v>
      </c>
      <c r="E3074" s="52">
        <v>4598.6400000000003</v>
      </c>
      <c r="F3074" s="52">
        <v>4284.9799999999996</v>
      </c>
      <c r="G3074" s="52">
        <v>3517.58</v>
      </c>
    </row>
    <row r="3075" spans="1:7">
      <c r="A3075" s="52">
        <v>199311</v>
      </c>
      <c r="B3075" s="52">
        <v>139.47999999999999</v>
      </c>
      <c r="C3075" s="52">
        <v>151.91</v>
      </c>
      <c r="D3075" s="52">
        <v>87.7</v>
      </c>
      <c r="E3075" s="52">
        <v>4726.75</v>
      </c>
      <c r="F3075" s="52">
        <v>4269.6899999999996</v>
      </c>
      <c r="G3075" s="52">
        <v>3556.95</v>
      </c>
    </row>
    <row r="3076" spans="1:7">
      <c r="A3076" s="52">
        <v>199312</v>
      </c>
      <c r="B3076" s="52">
        <v>134.19999999999999</v>
      </c>
      <c r="C3076" s="52">
        <v>147.88999999999999</v>
      </c>
      <c r="D3076" s="52">
        <v>85.89</v>
      </c>
      <c r="E3076" s="52">
        <v>4715.99</v>
      </c>
      <c r="F3076" s="52">
        <v>4137.41</v>
      </c>
      <c r="G3076" s="52">
        <v>3505.2</v>
      </c>
    </row>
    <row r="3077" spans="1:7">
      <c r="A3077" s="52">
        <v>199401</v>
      </c>
      <c r="B3077" s="52">
        <v>137.81</v>
      </c>
      <c r="C3077" s="52">
        <v>153.16999999999999</v>
      </c>
      <c r="D3077" s="52">
        <v>88.7</v>
      </c>
      <c r="E3077" s="52">
        <v>4771.92</v>
      </c>
      <c r="F3077" s="52">
        <v>4212.68</v>
      </c>
      <c r="G3077" s="52">
        <v>3581.18</v>
      </c>
    </row>
    <row r="3078" spans="1:7">
      <c r="A3078" s="52">
        <v>199402</v>
      </c>
      <c r="B3078" s="52">
        <v>140.88999999999999</v>
      </c>
      <c r="C3078" s="52">
        <v>158.31</v>
      </c>
      <c r="D3078" s="52">
        <v>92.71</v>
      </c>
      <c r="E3078" s="52">
        <v>4862.2299999999996</v>
      </c>
      <c r="F3078" s="52">
        <v>4387.7</v>
      </c>
      <c r="G3078" s="52">
        <v>3682.21</v>
      </c>
    </row>
    <row r="3079" spans="1:7">
      <c r="A3079" s="52">
        <v>199403</v>
      </c>
      <c r="B3079" s="52">
        <v>139.72999999999999</v>
      </c>
      <c r="C3079" s="52">
        <v>159.72999999999999</v>
      </c>
      <c r="D3079" s="52">
        <v>92.01</v>
      </c>
      <c r="E3079" s="52">
        <v>4776.5</v>
      </c>
      <c r="F3079" s="52">
        <v>4236.0200000000004</v>
      </c>
      <c r="G3079" s="52">
        <v>3505.19</v>
      </c>
    </row>
    <row r="3080" spans="1:7">
      <c r="A3080" s="52">
        <v>199404</v>
      </c>
      <c r="B3080" s="52">
        <v>131.32</v>
      </c>
      <c r="C3080" s="52">
        <v>151.74</v>
      </c>
      <c r="D3080" s="52">
        <v>88.04</v>
      </c>
      <c r="E3080" s="52">
        <v>4540.6400000000003</v>
      </c>
      <c r="F3080" s="52">
        <v>4068.41</v>
      </c>
      <c r="G3080" s="52">
        <v>3365.91</v>
      </c>
    </row>
    <row r="3081" spans="1:7">
      <c r="A3081" s="52">
        <v>199405</v>
      </c>
      <c r="B3081" s="52">
        <v>130.59</v>
      </c>
      <c r="C3081" s="52">
        <v>153.28</v>
      </c>
      <c r="D3081" s="52">
        <v>89.67</v>
      </c>
      <c r="E3081" s="52">
        <v>4554.54</v>
      </c>
      <c r="F3081" s="52">
        <v>4143.7700000000004</v>
      </c>
      <c r="G3081" s="52">
        <v>3410.55</v>
      </c>
    </row>
    <row r="3082" spans="1:7">
      <c r="A3082" s="52">
        <v>199406</v>
      </c>
      <c r="B3082" s="52">
        <v>127.88</v>
      </c>
      <c r="C3082" s="52">
        <v>150.87</v>
      </c>
      <c r="D3082" s="52">
        <v>89.15</v>
      </c>
      <c r="E3082" s="52">
        <v>4614.6099999999997</v>
      </c>
      <c r="F3082" s="52">
        <v>4197.07</v>
      </c>
      <c r="G3082" s="52">
        <v>3372.57</v>
      </c>
    </row>
    <row r="3083" spans="1:7">
      <c r="A3083" s="52">
        <v>199407</v>
      </c>
      <c r="B3083" s="52">
        <v>114.58</v>
      </c>
      <c r="C3083" s="52">
        <v>128.02000000000001</v>
      </c>
      <c r="D3083" s="52">
        <v>76.48</v>
      </c>
      <c r="E3083" s="52">
        <v>4196.45</v>
      </c>
      <c r="F3083" s="52">
        <v>4168.24</v>
      </c>
      <c r="G3083" s="52">
        <v>2838.97</v>
      </c>
    </row>
    <row r="3084" spans="1:7">
      <c r="A3084" s="52">
        <v>199408</v>
      </c>
      <c r="B3084" s="52">
        <v>116.36</v>
      </c>
      <c r="C3084" s="52">
        <v>130.13999999999999</v>
      </c>
      <c r="D3084" s="52">
        <v>78.52</v>
      </c>
      <c r="E3084" s="52">
        <v>4326.29</v>
      </c>
      <c r="F3084" s="52">
        <v>4316.17</v>
      </c>
      <c r="G3084" s="52">
        <v>2950.63</v>
      </c>
    </row>
    <row r="3085" spans="1:7">
      <c r="A3085" s="52">
        <v>199409</v>
      </c>
      <c r="B3085" s="52">
        <v>125.21</v>
      </c>
      <c r="C3085" s="52">
        <v>135.63999999999999</v>
      </c>
      <c r="D3085" s="52">
        <v>81.88</v>
      </c>
      <c r="E3085" s="52">
        <v>4557.92</v>
      </c>
      <c r="F3085" s="52">
        <v>4448.1000000000004</v>
      </c>
      <c r="G3085" s="52">
        <v>3016.2</v>
      </c>
    </row>
    <row r="3086" spans="1:7">
      <c r="A3086" s="52">
        <v>199410</v>
      </c>
      <c r="B3086" s="52">
        <v>125.97</v>
      </c>
      <c r="C3086" s="52">
        <v>134.83000000000001</v>
      </c>
      <c r="D3086" s="52">
        <v>81.430000000000007</v>
      </c>
      <c r="E3086" s="52">
        <v>4511.93</v>
      </c>
      <c r="F3086" s="52">
        <v>4304.54</v>
      </c>
      <c r="G3086" s="52">
        <v>2894.05</v>
      </c>
    </row>
    <row r="3087" spans="1:7">
      <c r="A3087" s="52">
        <v>199411</v>
      </c>
      <c r="B3087" s="52">
        <v>126.68</v>
      </c>
      <c r="C3087" s="52">
        <v>134.12</v>
      </c>
      <c r="D3087" s="52">
        <v>80.010000000000005</v>
      </c>
      <c r="E3087" s="52">
        <v>4612.92</v>
      </c>
      <c r="F3087" s="52">
        <v>4390.8500000000004</v>
      </c>
      <c r="G3087" s="52">
        <v>2894.02</v>
      </c>
    </row>
    <row r="3088" spans="1:7">
      <c r="A3088" s="52">
        <v>199412</v>
      </c>
      <c r="B3088" s="52">
        <v>122.28</v>
      </c>
      <c r="C3088" s="52">
        <v>129.49</v>
      </c>
      <c r="D3088" s="52">
        <v>77.11</v>
      </c>
      <c r="E3088" s="52">
        <v>4476.42</v>
      </c>
      <c r="F3088" s="52">
        <v>4185.47</v>
      </c>
      <c r="G3088" s="52">
        <v>2805.84</v>
      </c>
    </row>
    <row r="3089" spans="1:7">
      <c r="A3089" s="52">
        <v>199501</v>
      </c>
      <c r="B3089" s="52">
        <v>122.89</v>
      </c>
      <c r="C3089" s="52">
        <v>131.69999999999999</v>
      </c>
      <c r="D3089" s="52">
        <v>76.86</v>
      </c>
      <c r="E3089" s="52">
        <v>4544.8500000000004</v>
      </c>
      <c r="F3089" s="52">
        <v>4227.28</v>
      </c>
      <c r="G3089" s="52">
        <v>2830.91</v>
      </c>
    </row>
    <row r="3090" spans="1:7">
      <c r="A3090" s="52">
        <v>199502</v>
      </c>
      <c r="B3090" s="52">
        <v>121.25</v>
      </c>
      <c r="C3090" s="52">
        <v>131.66</v>
      </c>
      <c r="D3090" s="52">
        <v>77.45</v>
      </c>
      <c r="E3090" s="52">
        <v>4647.05</v>
      </c>
      <c r="F3090" s="52">
        <v>4352.45</v>
      </c>
      <c r="G3090" s="52">
        <v>2919.54</v>
      </c>
    </row>
    <row r="3091" spans="1:7">
      <c r="A3091" s="52">
        <v>199503</v>
      </c>
      <c r="B3091" s="52">
        <v>126.42</v>
      </c>
      <c r="C3091" s="52">
        <v>135.87</v>
      </c>
      <c r="D3091" s="52">
        <v>81</v>
      </c>
      <c r="E3091" s="52">
        <v>4842.0600000000004</v>
      </c>
      <c r="F3091" s="52">
        <v>4530.88</v>
      </c>
      <c r="G3091" s="52">
        <v>3026.03</v>
      </c>
    </row>
    <row r="3092" spans="1:7">
      <c r="A3092" s="52">
        <v>199504</v>
      </c>
      <c r="B3092" s="52">
        <v>130.58000000000001</v>
      </c>
      <c r="C3092" s="52">
        <v>138.52000000000001</v>
      </c>
      <c r="D3092" s="52">
        <v>81.44</v>
      </c>
      <c r="E3092" s="52">
        <v>4979.13</v>
      </c>
      <c r="F3092" s="52">
        <v>4675.51</v>
      </c>
      <c r="G3092" s="52">
        <v>3034.48</v>
      </c>
    </row>
    <row r="3093" spans="1:7">
      <c r="A3093" s="52">
        <v>199505</v>
      </c>
      <c r="B3093" s="52">
        <v>133.01</v>
      </c>
      <c r="C3093" s="52">
        <v>142.61000000000001</v>
      </c>
      <c r="D3093" s="52">
        <v>84.28</v>
      </c>
      <c r="E3093" s="52">
        <v>5083.9799999999996</v>
      </c>
      <c r="F3093" s="52">
        <v>4850.21</v>
      </c>
      <c r="G3093" s="52">
        <v>3154.85</v>
      </c>
    </row>
    <row r="3094" spans="1:7">
      <c r="A3094" s="52">
        <v>199506</v>
      </c>
      <c r="B3094" s="52">
        <v>134.81</v>
      </c>
      <c r="C3094" s="52">
        <v>145.19999999999999</v>
      </c>
      <c r="D3094" s="52">
        <v>86.24</v>
      </c>
      <c r="E3094" s="52">
        <v>5268.59</v>
      </c>
      <c r="F3094" s="52">
        <v>5004.3100000000004</v>
      </c>
      <c r="G3094" s="52">
        <v>3306.87</v>
      </c>
    </row>
    <row r="3095" spans="1:7">
      <c r="A3095" s="52">
        <v>199507</v>
      </c>
      <c r="B3095" s="52">
        <v>140.19999999999999</v>
      </c>
      <c r="C3095" s="52">
        <v>132.93</v>
      </c>
      <c r="D3095" s="52">
        <v>79</v>
      </c>
      <c r="E3095" s="52">
        <v>5120.8500000000004</v>
      </c>
      <c r="F3095" s="52">
        <v>4651.4399999999996</v>
      </c>
      <c r="G3095" s="52">
        <v>3268.5</v>
      </c>
    </row>
    <row r="3096" spans="1:7">
      <c r="A3096" s="52">
        <v>199508</v>
      </c>
      <c r="B3096" s="52">
        <v>151.56</v>
      </c>
      <c r="C3096" s="52">
        <v>139.41</v>
      </c>
      <c r="D3096" s="52">
        <v>83.1</v>
      </c>
      <c r="E3096" s="52">
        <v>5329.6</v>
      </c>
      <c r="F3096" s="52">
        <v>4843.6099999999997</v>
      </c>
      <c r="G3096" s="52">
        <v>3347</v>
      </c>
    </row>
    <row r="3097" spans="1:7">
      <c r="A3097" s="52">
        <v>199509</v>
      </c>
      <c r="B3097" s="52">
        <v>155.35</v>
      </c>
      <c r="C3097" s="52">
        <v>143.16</v>
      </c>
      <c r="D3097" s="52">
        <v>86.55</v>
      </c>
      <c r="E3097" s="52">
        <v>5333.6</v>
      </c>
      <c r="F3097" s="52">
        <v>4913.26</v>
      </c>
      <c r="G3097" s="52">
        <v>3408.42</v>
      </c>
    </row>
    <row r="3098" spans="1:7">
      <c r="A3098" s="52">
        <v>199510</v>
      </c>
      <c r="B3098" s="52">
        <v>158.9</v>
      </c>
      <c r="C3098" s="52">
        <v>145.41</v>
      </c>
      <c r="D3098" s="52">
        <v>87.85</v>
      </c>
      <c r="E3098" s="52">
        <v>5576.24</v>
      </c>
      <c r="F3098" s="52">
        <v>5071.0200000000004</v>
      </c>
      <c r="G3098" s="52">
        <v>3530.25</v>
      </c>
    </row>
    <row r="3099" spans="1:7">
      <c r="A3099" s="52">
        <v>199511</v>
      </c>
      <c r="B3099" s="52">
        <v>149.62</v>
      </c>
      <c r="C3099" s="52">
        <v>138.44999999999999</v>
      </c>
      <c r="D3099" s="52">
        <v>84.14</v>
      </c>
      <c r="E3099" s="52">
        <v>5607.91</v>
      </c>
      <c r="F3099" s="52">
        <v>4996.53</v>
      </c>
      <c r="G3099" s="52">
        <v>3455.07</v>
      </c>
    </row>
    <row r="3100" spans="1:7">
      <c r="A3100" s="52">
        <v>199512</v>
      </c>
      <c r="B3100" s="52">
        <v>155.11000000000001</v>
      </c>
      <c r="C3100" s="52">
        <v>143.46</v>
      </c>
      <c r="D3100" s="52">
        <v>87.43</v>
      </c>
      <c r="E3100" s="52">
        <v>5825.57</v>
      </c>
      <c r="F3100" s="52">
        <v>5250.64</v>
      </c>
      <c r="G3100" s="52">
        <v>3563.81</v>
      </c>
    </row>
    <row r="3101" spans="1:7">
      <c r="A3101" s="52">
        <v>199601</v>
      </c>
      <c r="B3101" s="52">
        <v>157.91</v>
      </c>
      <c r="C3101" s="52">
        <v>147.01</v>
      </c>
      <c r="D3101" s="52">
        <v>89.02</v>
      </c>
      <c r="E3101" s="52">
        <v>5852.47</v>
      </c>
      <c r="F3101" s="52">
        <v>5392.64</v>
      </c>
      <c r="G3101" s="52">
        <v>3663.46</v>
      </c>
    </row>
    <row r="3102" spans="1:7">
      <c r="A3102" s="52">
        <v>199602</v>
      </c>
      <c r="B3102" s="52">
        <v>157.74</v>
      </c>
      <c r="C3102" s="52">
        <v>147.41999999999999</v>
      </c>
      <c r="D3102" s="52">
        <v>89.48</v>
      </c>
      <c r="E3102" s="52">
        <v>6004.14</v>
      </c>
      <c r="F3102" s="52">
        <v>5576.7</v>
      </c>
      <c r="G3102" s="52">
        <v>3756.91</v>
      </c>
    </row>
    <row r="3103" spans="1:7">
      <c r="A3103" s="52">
        <v>199603</v>
      </c>
      <c r="B3103" s="52">
        <v>165.39</v>
      </c>
      <c r="C3103" s="52">
        <v>150.77000000000001</v>
      </c>
      <c r="D3103" s="52">
        <v>91.27</v>
      </c>
      <c r="E3103" s="52">
        <v>6128.16</v>
      </c>
      <c r="F3103" s="52">
        <v>5687.9</v>
      </c>
      <c r="G3103" s="52">
        <v>3741.17</v>
      </c>
    </row>
    <row r="3104" spans="1:7">
      <c r="A3104" s="52">
        <v>199604</v>
      </c>
      <c r="B3104" s="52">
        <v>168.74</v>
      </c>
      <c r="C3104" s="52">
        <v>155.08000000000001</v>
      </c>
      <c r="D3104" s="52">
        <v>94.11</v>
      </c>
      <c r="E3104" s="52">
        <v>6135.55</v>
      </c>
      <c r="F3104" s="52">
        <v>5747.84</v>
      </c>
      <c r="G3104" s="52">
        <v>3756.7</v>
      </c>
    </row>
    <row r="3105" spans="1:7">
      <c r="A3105" s="52">
        <v>199605</v>
      </c>
      <c r="B3105" s="52">
        <v>184.05</v>
      </c>
      <c r="C3105" s="52">
        <v>161.94</v>
      </c>
      <c r="D3105" s="52">
        <v>98.18</v>
      </c>
      <c r="E3105" s="52">
        <v>6322.24</v>
      </c>
      <c r="F3105" s="52">
        <v>5818.23</v>
      </c>
      <c r="G3105" s="52">
        <v>3716.87</v>
      </c>
    </row>
    <row r="3106" spans="1:7">
      <c r="A3106" s="52">
        <v>199606</v>
      </c>
      <c r="B3106" s="52">
        <v>195.49</v>
      </c>
      <c r="C3106" s="52">
        <v>169.49</v>
      </c>
      <c r="D3106" s="52">
        <v>103.38</v>
      </c>
      <c r="E3106" s="52">
        <v>6554.74</v>
      </c>
      <c r="F3106" s="52">
        <v>5852.11</v>
      </c>
      <c r="G3106" s="52">
        <v>3763.11</v>
      </c>
    </row>
    <row r="3107" spans="1:7">
      <c r="A3107" s="52">
        <v>199607</v>
      </c>
      <c r="B3107" s="52">
        <v>179.33</v>
      </c>
      <c r="C3107" s="52">
        <v>165.76</v>
      </c>
      <c r="D3107" s="52">
        <v>93.34</v>
      </c>
      <c r="E3107" s="52">
        <v>6798.1</v>
      </c>
      <c r="F3107" s="52">
        <v>4835.33</v>
      </c>
      <c r="G3107" s="52">
        <v>3663.21</v>
      </c>
    </row>
    <row r="3108" spans="1:7">
      <c r="A3108" s="52">
        <v>199608</v>
      </c>
      <c r="B3108" s="52">
        <v>154.47999999999999</v>
      </c>
      <c r="C3108" s="52">
        <v>156.38999999999999</v>
      </c>
      <c r="D3108" s="52">
        <v>88.29</v>
      </c>
      <c r="E3108" s="52">
        <v>6432.64</v>
      </c>
      <c r="F3108" s="52">
        <v>4660.12</v>
      </c>
      <c r="G3108" s="52">
        <v>3462.26</v>
      </c>
    </row>
    <row r="3109" spans="1:7">
      <c r="A3109" s="52">
        <v>199609</v>
      </c>
      <c r="B3109" s="52">
        <v>165.39</v>
      </c>
      <c r="C3109" s="52">
        <v>163.31</v>
      </c>
      <c r="D3109" s="52">
        <v>92.69</v>
      </c>
      <c r="E3109" s="52">
        <v>6569.52</v>
      </c>
      <c r="F3109" s="52">
        <v>4839.54</v>
      </c>
      <c r="G3109" s="52">
        <v>3569.21</v>
      </c>
    </row>
    <row r="3110" spans="1:7">
      <c r="A3110" s="52">
        <v>199610</v>
      </c>
      <c r="B3110" s="52">
        <v>173.92</v>
      </c>
      <c r="C3110" s="52">
        <v>167.09</v>
      </c>
      <c r="D3110" s="52">
        <v>95.43</v>
      </c>
      <c r="E3110" s="52">
        <v>7004.31</v>
      </c>
      <c r="F3110" s="52">
        <v>5059.29</v>
      </c>
      <c r="G3110" s="52">
        <v>3625.13</v>
      </c>
    </row>
    <row r="3111" spans="1:7">
      <c r="A3111" s="52">
        <v>199611</v>
      </c>
      <c r="B3111" s="52">
        <v>165.19</v>
      </c>
      <c r="C3111" s="52">
        <v>166.78</v>
      </c>
      <c r="D3111" s="52">
        <v>96.16</v>
      </c>
      <c r="E3111" s="52">
        <v>7044.88</v>
      </c>
      <c r="F3111" s="52">
        <v>5244.65</v>
      </c>
      <c r="G3111" s="52">
        <v>3761.95</v>
      </c>
    </row>
    <row r="3112" spans="1:7">
      <c r="A3112" s="52">
        <v>199612</v>
      </c>
      <c r="B3112" s="52">
        <v>168.28</v>
      </c>
      <c r="C3112" s="52">
        <v>174.07</v>
      </c>
      <c r="D3112" s="52">
        <v>99.91</v>
      </c>
      <c r="E3112" s="52">
        <v>7575.22</v>
      </c>
      <c r="F3112" s="52">
        <v>5625.36</v>
      </c>
      <c r="G3112" s="52">
        <v>3993.84</v>
      </c>
    </row>
    <row r="3113" spans="1:7">
      <c r="A3113" s="52">
        <v>199701</v>
      </c>
      <c r="B3113" s="52">
        <v>169.79</v>
      </c>
      <c r="C3113" s="52">
        <v>179</v>
      </c>
      <c r="D3113" s="52">
        <v>101.62</v>
      </c>
      <c r="E3113" s="52">
        <v>7457.79</v>
      </c>
      <c r="F3113" s="52">
        <v>5535.94</v>
      </c>
      <c r="G3113" s="52">
        <v>3960.69</v>
      </c>
    </row>
    <row r="3114" spans="1:7">
      <c r="A3114" s="52">
        <v>199702</v>
      </c>
      <c r="B3114" s="52">
        <v>177.11</v>
      </c>
      <c r="C3114" s="52">
        <v>183.46</v>
      </c>
      <c r="D3114" s="52">
        <v>105.05</v>
      </c>
      <c r="E3114" s="52">
        <v>7961.22</v>
      </c>
      <c r="F3114" s="52">
        <v>5820.23</v>
      </c>
      <c r="G3114" s="52">
        <v>4084.13</v>
      </c>
    </row>
    <row r="3115" spans="1:7">
      <c r="A3115" s="52">
        <v>199703</v>
      </c>
      <c r="B3115" s="52">
        <v>166.85</v>
      </c>
      <c r="C3115" s="52">
        <v>182.86</v>
      </c>
      <c r="D3115" s="52">
        <v>105.94</v>
      </c>
      <c r="E3115" s="52">
        <v>7970.39</v>
      </c>
      <c r="F3115" s="52">
        <v>5828.71</v>
      </c>
      <c r="G3115" s="52">
        <v>4169.4799999999996</v>
      </c>
    </row>
    <row r="3116" spans="1:7">
      <c r="A3116" s="52">
        <v>199704</v>
      </c>
      <c r="B3116" s="52">
        <v>152.62</v>
      </c>
      <c r="C3116" s="52">
        <v>176.31</v>
      </c>
      <c r="D3116" s="52">
        <v>104.06</v>
      </c>
      <c r="E3116" s="52">
        <v>7510.88</v>
      </c>
      <c r="F3116" s="52">
        <v>5676.07</v>
      </c>
      <c r="G3116" s="52">
        <v>3974.18</v>
      </c>
    </row>
    <row r="3117" spans="1:7">
      <c r="A3117" s="52">
        <v>199705</v>
      </c>
      <c r="B3117" s="52">
        <v>146.96</v>
      </c>
      <c r="C3117" s="52">
        <v>177.23</v>
      </c>
      <c r="D3117" s="52">
        <v>103.64</v>
      </c>
      <c r="E3117" s="52">
        <v>8022.02</v>
      </c>
      <c r="F3117" s="52">
        <v>5953.4</v>
      </c>
      <c r="G3117" s="52">
        <v>4042.41</v>
      </c>
    </row>
    <row r="3118" spans="1:7">
      <c r="A3118" s="52">
        <v>199706</v>
      </c>
      <c r="B3118" s="52">
        <v>170.23</v>
      </c>
      <c r="C3118" s="52">
        <v>194.21</v>
      </c>
      <c r="D3118" s="52">
        <v>111.48</v>
      </c>
      <c r="E3118" s="52">
        <v>8597.83</v>
      </c>
      <c r="F3118" s="52">
        <v>6268.88</v>
      </c>
      <c r="G3118" s="52">
        <v>4254.3</v>
      </c>
    </row>
    <row r="3119" spans="1:7">
      <c r="A3119" s="52">
        <v>199707</v>
      </c>
      <c r="B3119" s="52">
        <v>187.47</v>
      </c>
      <c r="C3119" s="52">
        <v>179.58</v>
      </c>
      <c r="D3119" s="52">
        <v>103.26</v>
      </c>
      <c r="E3119" s="52">
        <v>8594.9599999999991</v>
      </c>
      <c r="F3119" s="52">
        <v>5983.49</v>
      </c>
      <c r="G3119" s="52">
        <v>4171.8599999999997</v>
      </c>
    </row>
    <row r="3120" spans="1:7">
      <c r="A3120" s="52">
        <v>199708</v>
      </c>
      <c r="B3120" s="52">
        <v>195.79</v>
      </c>
      <c r="C3120" s="52">
        <v>188.87</v>
      </c>
      <c r="D3120" s="52">
        <v>108.81</v>
      </c>
      <c r="E3120" s="52">
        <v>9254.36</v>
      </c>
      <c r="F3120" s="52">
        <v>6508.35</v>
      </c>
      <c r="G3120" s="52">
        <v>4473.67</v>
      </c>
    </row>
    <row r="3121" spans="1:7">
      <c r="A3121" s="52">
        <v>199709</v>
      </c>
      <c r="B3121" s="52">
        <v>203.91</v>
      </c>
      <c r="C3121" s="52">
        <v>194.89</v>
      </c>
      <c r="D3121" s="52">
        <v>111.92</v>
      </c>
      <c r="E3121" s="52">
        <v>8720.82</v>
      </c>
      <c r="F3121" s="52">
        <v>6325.15</v>
      </c>
      <c r="G3121" s="52">
        <v>4373.8500000000004</v>
      </c>
    </row>
    <row r="3122" spans="1:7">
      <c r="A3122" s="52">
        <v>199710</v>
      </c>
      <c r="B3122" s="52">
        <v>222.22</v>
      </c>
      <c r="C3122" s="52">
        <v>210.2</v>
      </c>
      <c r="D3122" s="52">
        <v>120.49</v>
      </c>
      <c r="E3122" s="52">
        <v>9181.61</v>
      </c>
      <c r="F3122" s="52">
        <v>6734.39</v>
      </c>
      <c r="G3122" s="52">
        <v>4648.7</v>
      </c>
    </row>
    <row r="3123" spans="1:7">
      <c r="A3123" s="52">
        <v>199711</v>
      </c>
      <c r="B3123" s="52">
        <v>208.53</v>
      </c>
      <c r="C3123" s="52">
        <v>202.05</v>
      </c>
      <c r="D3123" s="52">
        <v>117.48</v>
      </c>
      <c r="E3123" s="52">
        <v>8849.17</v>
      </c>
      <c r="F3123" s="52">
        <v>6528.88</v>
      </c>
      <c r="G3123" s="52">
        <v>4502.1099999999997</v>
      </c>
    </row>
    <row r="3124" spans="1:7">
      <c r="A3124" s="52">
        <v>199712</v>
      </c>
      <c r="B3124" s="52">
        <v>201.49</v>
      </c>
      <c r="C3124" s="52">
        <v>199.67</v>
      </c>
      <c r="D3124" s="52">
        <v>118.3</v>
      </c>
      <c r="E3124" s="52">
        <v>9267.24</v>
      </c>
      <c r="F3124" s="52">
        <v>6750.14</v>
      </c>
      <c r="G3124" s="52">
        <v>4671.18</v>
      </c>
    </row>
    <row r="3125" spans="1:7">
      <c r="A3125" s="52">
        <v>199801</v>
      </c>
      <c r="B3125" s="52">
        <v>197.31</v>
      </c>
      <c r="C3125" s="52">
        <v>201.11</v>
      </c>
      <c r="D3125" s="52">
        <v>121.04</v>
      </c>
      <c r="E3125" s="52">
        <v>9373.7800000000007</v>
      </c>
      <c r="F3125" s="52">
        <v>6937.01</v>
      </c>
      <c r="G3125" s="52">
        <v>4894.33</v>
      </c>
    </row>
    <row r="3126" spans="1:7">
      <c r="A3126" s="52">
        <v>199802</v>
      </c>
      <c r="B3126" s="52">
        <v>197.18</v>
      </c>
      <c r="C3126" s="52">
        <v>197.94</v>
      </c>
      <c r="D3126" s="52">
        <v>120.15</v>
      </c>
      <c r="E3126" s="52">
        <v>9646.07</v>
      </c>
      <c r="F3126" s="52">
        <v>6799.22</v>
      </c>
      <c r="G3126" s="52">
        <v>4878.05</v>
      </c>
    </row>
    <row r="3127" spans="1:7">
      <c r="A3127" s="52">
        <v>199803</v>
      </c>
      <c r="B3127" s="52">
        <v>212.69</v>
      </c>
      <c r="C3127" s="52">
        <v>212.1</v>
      </c>
      <c r="D3127" s="52">
        <v>129.82</v>
      </c>
      <c r="E3127" s="52">
        <v>10374.26</v>
      </c>
      <c r="F3127" s="52">
        <v>7340.33</v>
      </c>
      <c r="G3127" s="52">
        <v>5208.57</v>
      </c>
    </row>
    <row r="3128" spans="1:7">
      <c r="A3128" s="52">
        <v>199804</v>
      </c>
      <c r="B3128" s="52">
        <v>221.85</v>
      </c>
      <c r="C3128" s="52">
        <v>221.59</v>
      </c>
      <c r="D3128" s="52">
        <v>135.21</v>
      </c>
      <c r="E3128" s="52">
        <v>10838.95</v>
      </c>
      <c r="F3128" s="52">
        <v>7743.01</v>
      </c>
      <c r="G3128" s="52">
        <v>5591.03</v>
      </c>
    </row>
    <row r="3129" spans="1:7">
      <c r="A3129" s="52">
        <v>199805</v>
      </c>
      <c r="B3129" s="52">
        <v>225.04</v>
      </c>
      <c r="C3129" s="52">
        <v>225.19</v>
      </c>
      <c r="D3129" s="52">
        <v>139.15</v>
      </c>
      <c r="E3129" s="52">
        <v>10973.8</v>
      </c>
      <c r="F3129" s="52">
        <v>7905.57</v>
      </c>
      <c r="G3129" s="52">
        <v>5614.87</v>
      </c>
    </row>
    <row r="3130" spans="1:7">
      <c r="A3130" s="52">
        <v>199806</v>
      </c>
      <c r="B3130" s="52">
        <v>210.51</v>
      </c>
      <c r="C3130" s="52">
        <v>214.14</v>
      </c>
      <c r="D3130" s="52">
        <v>134.99</v>
      </c>
      <c r="E3130" s="52">
        <v>10729.59</v>
      </c>
      <c r="F3130" s="52">
        <v>7768.79</v>
      </c>
      <c r="G3130" s="52">
        <v>5606.27</v>
      </c>
    </row>
    <row r="3131" spans="1:7">
      <c r="A3131" s="52">
        <v>199807</v>
      </c>
      <c r="B3131" s="52">
        <v>231.62</v>
      </c>
      <c r="C3131" s="52">
        <v>196.42</v>
      </c>
      <c r="D3131" s="52">
        <v>119.75</v>
      </c>
      <c r="E3131" s="52">
        <v>11918.47</v>
      </c>
      <c r="F3131" s="52">
        <v>6548.67</v>
      </c>
      <c r="G3131" s="52">
        <v>5303.13</v>
      </c>
    </row>
    <row r="3132" spans="1:7">
      <c r="A3132" s="52">
        <v>199808</v>
      </c>
      <c r="B3132" s="52">
        <v>213.31</v>
      </c>
      <c r="C3132" s="52">
        <v>181.27</v>
      </c>
      <c r="D3132" s="52">
        <v>112.06</v>
      </c>
      <c r="E3132" s="52">
        <v>11931.58</v>
      </c>
      <c r="F3132" s="52">
        <v>6336.81</v>
      </c>
      <c r="G3132" s="52">
        <v>5131.96</v>
      </c>
    </row>
    <row r="3133" spans="1:7">
      <c r="A3133" s="52">
        <v>199809</v>
      </c>
      <c r="B3133" s="52">
        <v>162.03</v>
      </c>
      <c r="C3133" s="52">
        <v>147.41999999999999</v>
      </c>
      <c r="D3133" s="52">
        <v>93.02</v>
      </c>
      <c r="E3133" s="52">
        <v>10220.700000000001</v>
      </c>
      <c r="F3133" s="52">
        <v>5193.38</v>
      </c>
      <c r="G3133" s="52">
        <v>4536.72</v>
      </c>
    </row>
    <row r="3134" spans="1:7">
      <c r="A3134" s="52">
        <v>199810</v>
      </c>
      <c r="B3134" s="52">
        <v>177.28</v>
      </c>
      <c r="C3134" s="52">
        <v>154.57</v>
      </c>
      <c r="D3134" s="52">
        <v>96.65</v>
      </c>
      <c r="E3134" s="52">
        <v>11016.76</v>
      </c>
      <c r="F3134" s="52">
        <v>5264.34</v>
      </c>
      <c r="G3134" s="52">
        <v>4794.7</v>
      </c>
    </row>
    <row r="3135" spans="1:7">
      <c r="A3135" s="52">
        <v>199811</v>
      </c>
      <c r="B3135" s="52">
        <v>185.75</v>
      </c>
      <c r="C3135" s="52">
        <v>160.01</v>
      </c>
      <c r="D3135" s="52">
        <v>100.64</v>
      </c>
      <c r="E3135" s="52">
        <v>11927.19</v>
      </c>
      <c r="F3135" s="52">
        <v>5649.76</v>
      </c>
      <c r="G3135" s="52">
        <v>4875.37</v>
      </c>
    </row>
    <row r="3136" spans="1:7">
      <c r="A3136" s="52">
        <v>199812</v>
      </c>
      <c r="B3136" s="52">
        <v>204.02</v>
      </c>
      <c r="C3136" s="52">
        <v>168.32</v>
      </c>
      <c r="D3136" s="52">
        <v>107.05</v>
      </c>
      <c r="E3136" s="52">
        <v>12785.39</v>
      </c>
      <c r="F3136" s="52">
        <v>5939.55</v>
      </c>
      <c r="G3136" s="52">
        <v>5069.32</v>
      </c>
    </row>
    <row r="3137" spans="1:7">
      <c r="A3137" s="52">
        <v>199901</v>
      </c>
      <c r="B3137" s="52">
        <v>219.29</v>
      </c>
      <c r="C3137" s="52">
        <v>173.51</v>
      </c>
      <c r="D3137" s="52">
        <v>111.1</v>
      </c>
      <c r="E3137" s="52">
        <v>13970.19</v>
      </c>
      <c r="F3137" s="52">
        <v>5894.18</v>
      </c>
      <c r="G3137" s="52">
        <v>5217</v>
      </c>
    </row>
    <row r="3138" spans="1:7">
      <c r="A3138" s="52">
        <v>199902</v>
      </c>
      <c r="B3138" s="52">
        <v>231.38</v>
      </c>
      <c r="C3138" s="52">
        <v>176.02</v>
      </c>
      <c r="D3138" s="52">
        <v>112.59</v>
      </c>
      <c r="E3138" s="52">
        <v>14755.37</v>
      </c>
      <c r="F3138" s="52">
        <v>5852.69</v>
      </c>
      <c r="G3138" s="52">
        <v>5152.37</v>
      </c>
    </row>
    <row r="3139" spans="1:7">
      <c r="A3139" s="52">
        <v>199903</v>
      </c>
      <c r="B3139" s="52">
        <v>211</v>
      </c>
      <c r="C3139" s="52">
        <v>164.45</v>
      </c>
      <c r="D3139" s="52">
        <v>103.98</v>
      </c>
      <c r="E3139" s="52">
        <v>14184.3</v>
      </c>
      <c r="F3139" s="52">
        <v>5758.97</v>
      </c>
      <c r="G3139" s="52">
        <v>5060.08</v>
      </c>
    </row>
    <row r="3140" spans="1:7">
      <c r="A3140" s="52">
        <v>199904</v>
      </c>
      <c r="B3140" s="52">
        <v>211.16</v>
      </c>
      <c r="C3140" s="52">
        <v>165.54</v>
      </c>
      <c r="D3140" s="52">
        <v>101.87</v>
      </c>
      <c r="E3140" s="52">
        <v>14767.41</v>
      </c>
      <c r="F3140" s="52">
        <v>5981.83</v>
      </c>
      <c r="G3140" s="52">
        <v>5132.75</v>
      </c>
    </row>
    <row r="3141" spans="1:7">
      <c r="A3141" s="52">
        <v>199905</v>
      </c>
      <c r="B3141" s="52">
        <v>232.22</v>
      </c>
      <c r="C3141" s="52">
        <v>183.01</v>
      </c>
      <c r="D3141" s="52">
        <v>111.27</v>
      </c>
      <c r="E3141" s="52">
        <v>15025.11</v>
      </c>
      <c r="F3141" s="52">
        <v>6580.97</v>
      </c>
      <c r="G3141" s="52">
        <v>5531.68</v>
      </c>
    </row>
    <row r="3142" spans="1:7">
      <c r="A3142" s="52">
        <v>199906</v>
      </c>
      <c r="B3142" s="52">
        <v>235.75</v>
      </c>
      <c r="C3142" s="52">
        <v>185.17</v>
      </c>
      <c r="D3142" s="52">
        <v>117.05</v>
      </c>
      <c r="E3142" s="52">
        <v>14635.09</v>
      </c>
      <c r="F3142" s="52">
        <v>6520.32</v>
      </c>
      <c r="G3142" s="52">
        <v>5539.95</v>
      </c>
    </row>
    <row r="3143" spans="1:7">
      <c r="A3143" s="52">
        <v>199907</v>
      </c>
      <c r="B3143" s="52">
        <v>228.85</v>
      </c>
      <c r="C3143" s="52">
        <v>186.51</v>
      </c>
      <c r="D3143" s="52">
        <v>106.83</v>
      </c>
      <c r="E3143" s="52">
        <v>15818.73</v>
      </c>
      <c r="F3143" s="52">
        <v>5788.84</v>
      </c>
      <c r="G3143" s="52">
        <v>3820.73</v>
      </c>
    </row>
    <row r="3144" spans="1:7">
      <c r="A3144" s="52">
        <v>199908</v>
      </c>
      <c r="B3144" s="52">
        <v>227.15</v>
      </c>
      <c r="C3144" s="52">
        <v>183.91</v>
      </c>
      <c r="D3144" s="52">
        <v>106.64</v>
      </c>
      <c r="E3144" s="52">
        <v>15433.06</v>
      </c>
      <c r="F3144" s="52">
        <v>5623.25</v>
      </c>
      <c r="G3144" s="52">
        <v>3709.66</v>
      </c>
    </row>
    <row r="3145" spans="1:7">
      <c r="A3145" s="52">
        <v>199909</v>
      </c>
      <c r="B3145" s="52">
        <v>219.93</v>
      </c>
      <c r="C3145" s="52">
        <v>178.57</v>
      </c>
      <c r="D3145" s="52">
        <v>103.87</v>
      </c>
      <c r="E3145" s="52">
        <v>15405.94</v>
      </c>
      <c r="F3145" s="52">
        <v>5468.1</v>
      </c>
      <c r="G3145" s="52">
        <v>3618.48</v>
      </c>
    </row>
    <row r="3146" spans="1:7">
      <c r="A3146" s="52">
        <v>199910</v>
      </c>
      <c r="B3146" s="52">
        <v>222.85</v>
      </c>
      <c r="C3146" s="52">
        <v>176.06</v>
      </c>
      <c r="D3146" s="52">
        <v>99.68</v>
      </c>
      <c r="E3146" s="52">
        <v>15065</v>
      </c>
      <c r="F3146" s="52">
        <v>5178.3500000000004</v>
      </c>
      <c r="G3146" s="52">
        <v>3438.81</v>
      </c>
    </row>
    <row r="3147" spans="1:7">
      <c r="A3147" s="52">
        <v>199911</v>
      </c>
      <c r="B3147" s="52">
        <v>223.31</v>
      </c>
      <c r="C3147" s="52">
        <v>172.66</v>
      </c>
      <c r="D3147" s="52">
        <v>96.09</v>
      </c>
      <c r="E3147" s="52">
        <v>16311.05</v>
      </c>
      <c r="F3147" s="52">
        <v>5486.34</v>
      </c>
      <c r="G3147" s="52">
        <v>3582.57</v>
      </c>
    </row>
    <row r="3148" spans="1:7">
      <c r="A3148" s="52">
        <v>199912</v>
      </c>
      <c r="B3148" s="52">
        <v>253.37</v>
      </c>
      <c r="C3148" s="52">
        <v>182.59</v>
      </c>
      <c r="D3148" s="52">
        <v>99.61</v>
      </c>
      <c r="E3148" s="52">
        <v>16900.349999999999</v>
      </c>
      <c r="F3148" s="52">
        <v>5321.61</v>
      </c>
      <c r="G3148" s="52">
        <v>3509.45</v>
      </c>
    </row>
    <row r="3149" spans="1:7">
      <c r="A3149" s="52">
        <v>200001</v>
      </c>
      <c r="B3149" s="52">
        <v>298.81</v>
      </c>
      <c r="C3149" s="52">
        <v>197.37</v>
      </c>
      <c r="D3149" s="52">
        <v>106.06</v>
      </c>
      <c r="E3149" s="52">
        <v>18347.599999999999</v>
      </c>
      <c r="F3149" s="52">
        <v>5368.94</v>
      </c>
      <c r="G3149" s="52">
        <v>3560.93</v>
      </c>
    </row>
    <row r="3150" spans="1:7">
      <c r="A3150" s="52">
        <v>200002</v>
      </c>
      <c r="B3150" s="52">
        <v>301.97000000000003</v>
      </c>
      <c r="C3150" s="52">
        <v>196.18</v>
      </c>
      <c r="D3150" s="52">
        <v>105.98</v>
      </c>
      <c r="E3150" s="52">
        <v>17486.27</v>
      </c>
      <c r="F3150" s="52">
        <v>5182.93</v>
      </c>
      <c r="G3150" s="52">
        <v>3405.84</v>
      </c>
    </row>
    <row r="3151" spans="1:7">
      <c r="A3151" s="52">
        <v>200003</v>
      </c>
      <c r="B3151" s="52">
        <v>388.81</v>
      </c>
      <c r="C3151" s="52">
        <v>223.98</v>
      </c>
      <c r="D3151" s="52">
        <v>117.98</v>
      </c>
      <c r="E3151" s="52">
        <v>17818.25</v>
      </c>
      <c r="F3151" s="52">
        <v>4882.84</v>
      </c>
      <c r="G3151" s="52">
        <v>3143.44</v>
      </c>
    </row>
    <row r="3152" spans="1:7">
      <c r="A3152" s="52">
        <v>200004</v>
      </c>
      <c r="B3152" s="52">
        <v>335.25</v>
      </c>
      <c r="C3152" s="52">
        <v>215.95</v>
      </c>
      <c r="D3152" s="52">
        <v>116.07</v>
      </c>
      <c r="E3152" s="52">
        <v>19349.88</v>
      </c>
      <c r="F3152" s="52">
        <v>5426.33</v>
      </c>
      <c r="G3152" s="52">
        <v>3505.92</v>
      </c>
    </row>
    <row r="3153" spans="1:7">
      <c r="A3153" s="52">
        <v>200005</v>
      </c>
      <c r="B3153" s="52">
        <v>286.88</v>
      </c>
      <c r="C3153" s="52">
        <v>203.11</v>
      </c>
      <c r="D3153" s="52">
        <v>110.43</v>
      </c>
      <c r="E3153" s="52">
        <v>18480.080000000002</v>
      </c>
      <c r="F3153" s="52">
        <v>5303.68</v>
      </c>
      <c r="G3153" s="52">
        <v>3647.26</v>
      </c>
    </row>
    <row r="3154" spans="1:7">
      <c r="A3154" s="52">
        <v>200006</v>
      </c>
      <c r="B3154" s="52">
        <v>260.68</v>
      </c>
      <c r="C3154" s="52">
        <v>189.63</v>
      </c>
      <c r="D3154" s="52">
        <v>106.68</v>
      </c>
      <c r="E3154" s="52">
        <v>17719.23</v>
      </c>
      <c r="F3154" s="52">
        <v>5304.73</v>
      </c>
      <c r="G3154" s="52">
        <v>3634.97</v>
      </c>
    </row>
    <row r="3155" spans="1:7">
      <c r="A3155" s="52">
        <v>200007</v>
      </c>
      <c r="B3155" s="52">
        <v>248.7</v>
      </c>
      <c r="C3155" s="52">
        <v>170.73</v>
      </c>
      <c r="D3155" s="52">
        <v>95.76</v>
      </c>
      <c r="E3155" s="52">
        <v>15549.19</v>
      </c>
      <c r="F3155" s="52">
        <v>5197.53</v>
      </c>
      <c r="G3155" s="52">
        <v>3532.84</v>
      </c>
    </row>
    <row r="3156" spans="1:7">
      <c r="A3156" s="52">
        <v>200008</v>
      </c>
      <c r="B3156" s="52">
        <v>231.33</v>
      </c>
      <c r="C3156" s="52">
        <v>173.88</v>
      </c>
      <c r="D3156" s="52">
        <v>98.13</v>
      </c>
      <c r="E3156" s="52">
        <v>15143.61</v>
      </c>
      <c r="F3156" s="52">
        <v>5395.8</v>
      </c>
      <c r="G3156" s="52">
        <v>3676.77</v>
      </c>
    </row>
    <row r="3157" spans="1:7">
      <c r="A3157" s="52">
        <v>200009</v>
      </c>
      <c r="B3157" s="52">
        <v>251.58</v>
      </c>
      <c r="C3157" s="52">
        <v>182.78</v>
      </c>
      <c r="D3157" s="52">
        <v>104.53</v>
      </c>
      <c r="E3157" s="52">
        <v>16414.22</v>
      </c>
      <c r="F3157" s="52">
        <v>5884.58</v>
      </c>
      <c r="G3157" s="52">
        <v>3929.59</v>
      </c>
    </row>
    <row r="3158" spans="1:7">
      <c r="A3158" s="52">
        <v>200010</v>
      </c>
      <c r="B3158" s="52">
        <v>234.37</v>
      </c>
      <c r="C3158" s="52">
        <v>182.29</v>
      </c>
      <c r="D3158" s="52">
        <v>104.53</v>
      </c>
      <c r="E3158" s="52">
        <v>15490.96</v>
      </c>
      <c r="F3158" s="52">
        <v>6032.6</v>
      </c>
      <c r="G3158" s="52">
        <v>3930.92</v>
      </c>
    </row>
    <row r="3159" spans="1:7">
      <c r="A3159" s="52">
        <v>200011</v>
      </c>
      <c r="B3159" s="52">
        <v>216.34</v>
      </c>
      <c r="C3159" s="52">
        <v>178.75</v>
      </c>
      <c r="D3159" s="52">
        <v>104</v>
      </c>
      <c r="E3159" s="52">
        <v>15169.11</v>
      </c>
      <c r="F3159" s="52">
        <v>6061.05</v>
      </c>
      <c r="G3159" s="52">
        <v>3962.65</v>
      </c>
    </row>
    <row r="3160" spans="1:7">
      <c r="A3160" s="52">
        <v>200012</v>
      </c>
      <c r="B3160" s="52">
        <v>181.42</v>
      </c>
      <c r="C3160" s="52">
        <v>170.77</v>
      </c>
      <c r="D3160" s="52">
        <v>102.22</v>
      </c>
      <c r="E3160" s="52">
        <v>13529.16</v>
      </c>
      <c r="F3160" s="52">
        <v>5812.5</v>
      </c>
      <c r="G3160" s="52">
        <v>3866.79</v>
      </c>
    </row>
    <row r="3161" spans="1:7">
      <c r="A3161" s="52">
        <v>200101</v>
      </c>
      <c r="B3161" s="52">
        <v>188.58</v>
      </c>
      <c r="C3161" s="52">
        <v>186.64</v>
      </c>
      <c r="D3161" s="52">
        <v>110.8</v>
      </c>
      <c r="E3161" s="52">
        <v>13385.03</v>
      </c>
      <c r="F3161" s="52">
        <v>6255.56</v>
      </c>
      <c r="G3161" s="52">
        <v>4113.4399999999996</v>
      </c>
    </row>
    <row r="3162" spans="1:7">
      <c r="A3162" s="52">
        <v>200102</v>
      </c>
      <c r="B3162" s="52">
        <v>213.72</v>
      </c>
      <c r="C3162" s="52">
        <v>196.72</v>
      </c>
      <c r="D3162" s="52">
        <v>118.72</v>
      </c>
      <c r="E3162" s="52">
        <v>13882.35</v>
      </c>
      <c r="F3162" s="52">
        <v>6371.78</v>
      </c>
      <c r="G3162" s="52">
        <v>3975.52</v>
      </c>
    </row>
    <row r="3163" spans="1:7">
      <c r="A3163" s="52">
        <v>200103</v>
      </c>
      <c r="B3163" s="52">
        <v>188.96</v>
      </c>
      <c r="C3163" s="52">
        <v>196.18</v>
      </c>
      <c r="D3163" s="52">
        <v>118.6</v>
      </c>
      <c r="E3163" s="52">
        <v>12303.47</v>
      </c>
      <c r="F3163" s="52">
        <v>6351.3</v>
      </c>
      <c r="G3163" s="52">
        <v>4118.97</v>
      </c>
    </row>
    <row r="3164" spans="1:7">
      <c r="A3164" s="52">
        <v>200104</v>
      </c>
      <c r="B3164" s="52">
        <v>175.67</v>
      </c>
      <c r="C3164" s="52">
        <v>194.58</v>
      </c>
      <c r="D3164" s="52">
        <v>117.86</v>
      </c>
      <c r="E3164" s="52">
        <v>11356.16</v>
      </c>
      <c r="F3164" s="52">
        <v>6237.23</v>
      </c>
      <c r="G3164" s="52">
        <v>4042.13</v>
      </c>
    </row>
    <row r="3165" spans="1:7">
      <c r="A3165" s="52">
        <v>200105</v>
      </c>
      <c r="B3165" s="52">
        <v>195.93</v>
      </c>
      <c r="C3165" s="52">
        <v>203.94</v>
      </c>
      <c r="D3165" s="52">
        <v>126.03</v>
      </c>
      <c r="E3165" s="52">
        <v>12409.49</v>
      </c>
      <c r="F3165" s="52">
        <v>6569.94</v>
      </c>
      <c r="G3165" s="52">
        <v>4249.8900000000003</v>
      </c>
    </row>
    <row r="3166" spans="1:7">
      <c r="A3166" s="52">
        <v>200106</v>
      </c>
      <c r="B3166" s="52">
        <v>206.76</v>
      </c>
      <c r="C3166" s="52">
        <v>213.8</v>
      </c>
      <c r="D3166" s="52">
        <v>135.13</v>
      </c>
      <c r="E3166" s="52">
        <v>12582.8</v>
      </c>
      <c r="F3166" s="52">
        <v>6707.72</v>
      </c>
      <c r="G3166" s="52">
        <v>4340.87</v>
      </c>
    </row>
    <row r="3167" spans="1:7">
      <c r="A3167" s="52">
        <v>200107</v>
      </c>
      <c r="B3167" s="52">
        <v>332.47</v>
      </c>
      <c r="C3167" s="52">
        <v>252.46</v>
      </c>
      <c r="D3167" s="52">
        <v>108.71</v>
      </c>
      <c r="E3167" s="52">
        <v>15628.44</v>
      </c>
      <c r="F3167" s="52">
        <v>7190.13</v>
      </c>
      <c r="G3167" s="52">
        <v>6080.03</v>
      </c>
    </row>
    <row r="3168" spans="1:7">
      <c r="A3168" s="52">
        <v>200108</v>
      </c>
      <c r="B3168" s="52">
        <v>305.57</v>
      </c>
      <c r="C3168" s="52">
        <v>241.99</v>
      </c>
      <c r="D3168" s="52">
        <v>107.95</v>
      </c>
      <c r="E3168" s="52">
        <v>15476.87</v>
      </c>
      <c r="F3168" s="52">
        <v>7098.23</v>
      </c>
      <c r="G3168" s="52">
        <v>6142.49</v>
      </c>
    </row>
    <row r="3169" spans="1:7">
      <c r="A3169" s="52">
        <v>200109</v>
      </c>
      <c r="B3169" s="52">
        <v>283.89</v>
      </c>
      <c r="C3169" s="52">
        <v>235.7</v>
      </c>
      <c r="D3169" s="52">
        <v>106.89</v>
      </c>
      <c r="E3169" s="52">
        <v>14404.05</v>
      </c>
      <c r="F3169" s="52">
        <v>6777.9</v>
      </c>
      <c r="G3169" s="52">
        <v>5716.9</v>
      </c>
    </row>
    <row r="3170" spans="1:7">
      <c r="A3170" s="52">
        <v>200110</v>
      </c>
      <c r="B3170" s="52">
        <v>235.68</v>
      </c>
      <c r="C3170" s="52">
        <v>205.25</v>
      </c>
      <c r="D3170" s="52">
        <v>92.03</v>
      </c>
      <c r="E3170" s="52">
        <v>13210.66</v>
      </c>
      <c r="F3170" s="52">
        <v>6080.92</v>
      </c>
      <c r="G3170" s="52">
        <v>5302.81</v>
      </c>
    </row>
    <row r="3171" spans="1:7">
      <c r="A3171" s="52">
        <v>200111</v>
      </c>
      <c r="B3171" s="52">
        <v>264.95</v>
      </c>
      <c r="C3171" s="52">
        <v>216.01</v>
      </c>
      <c r="D3171" s="52">
        <v>97.16</v>
      </c>
      <c r="E3171" s="52">
        <v>13691.16</v>
      </c>
      <c r="F3171" s="52">
        <v>6136.77</v>
      </c>
      <c r="G3171" s="52">
        <v>5083.16</v>
      </c>
    </row>
    <row r="3172" spans="1:7">
      <c r="A3172" s="52">
        <v>200112</v>
      </c>
      <c r="B3172" s="52">
        <v>289.69</v>
      </c>
      <c r="C3172" s="52">
        <v>231.67</v>
      </c>
      <c r="D3172" s="52">
        <v>106.44</v>
      </c>
      <c r="E3172" s="52">
        <v>14833.75</v>
      </c>
      <c r="F3172" s="52">
        <v>6519.14</v>
      </c>
      <c r="G3172" s="52">
        <v>5614.15</v>
      </c>
    </row>
    <row r="3173" spans="1:7">
      <c r="A3173" s="52">
        <v>200201</v>
      </c>
      <c r="B3173" s="52">
        <v>311.33999999999997</v>
      </c>
      <c r="C3173" s="52">
        <v>247.9</v>
      </c>
      <c r="D3173" s="52">
        <v>115.3</v>
      </c>
      <c r="E3173" s="52">
        <v>15047.37</v>
      </c>
      <c r="F3173" s="52">
        <v>6716.83</v>
      </c>
      <c r="G3173" s="52">
        <v>5706.67</v>
      </c>
    </row>
    <row r="3174" spans="1:7">
      <c r="A3174" s="52">
        <v>200202</v>
      </c>
      <c r="B3174" s="52">
        <v>297.26</v>
      </c>
      <c r="C3174" s="52">
        <v>251.46</v>
      </c>
      <c r="D3174" s="52">
        <v>118.94</v>
      </c>
      <c r="E3174" s="52">
        <v>14932.97</v>
      </c>
      <c r="F3174" s="52">
        <v>6583.7</v>
      </c>
      <c r="G3174" s="52">
        <v>5664.48</v>
      </c>
    </row>
    <row r="3175" spans="1:7">
      <c r="A3175" s="52">
        <v>200203</v>
      </c>
      <c r="B3175" s="52">
        <v>273.18</v>
      </c>
      <c r="C3175" s="52">
        <v>249.6</v>
      </c>
      <c r="D3175" s="52">
        <v>118.97</v>
      </c>
      <c r="E3175" s="52">
        <v>14536.31</v>
      </c>
      <c r="F3175" s="52">
        <v>6589.07</v>
      </c>
      <c r="G3175" s="52">
        <v>5623.96</v>
      </c>
    </row>
    <row r="3176" spans="1:7">
      <c r="A3176" s="52">
        <v>200204</v>
      </c>
      <c r="B3176" s="52">
        <v>302.5</v>
      </c>
      <c r="C3176" s="52">
        <v>269.57</v>
      </c>
      <c r="D3176" s="52">
        <v>131.88</v>
      </c>
      <c r="E3176" s="52">
        <v>15055.46</v>
      </c>
      <c r="F3176" s="52">
        <v>6922.45</v>
      </c>
      <c r="G3176" s="52">
        <v>5892.32</v>
      </c>
    </row>
    <row r="3177" spans="1:7">
      <c r="A3177" s="52">
        <v>200205</v>
      </c>
      <c r="B3177" s="52">
        <v>291.77999999999997</v>
      </c>
      <c r="C3177" s="52">
        <v>278.86</v>
      </c>
      <c r="D3177" s="52">
        <v>137.97999999999999</v>
      </c>
      <c r="E3177" s="52">
        <v>13995.01</v>
      </c>
      <c r="F3177" s="52">
        <v>6775.3</v>
      </c>
      <c r="G3177" s="52">
        <v>5549.59</v>
      </c>
    </row>
    <row r="3178" spans="1:7">
      <c r="A3178" s="52">
        <v>200206</v>
      </c>
      <c r="B3178" s="52">
        <v>273.97000000000003</v>
      </c>
      <c r="C3178" s="52">
        <v>268.86</v>
      </c>
      <c r="D3178" s="52">
        <v>134.5</v>
      </c>
      <c r="E3178" s="52">
        <v>13807.86</v>
      </c>
      <c r="F3178" s="52">
        <v>6798.74</v>
      </c>
      <c r="G3178" s="52">
        <v>5523.04</v>
      </c>
    </row>
    <row r="3179" spans="1:7">
      <c r="A3179" s="52">
        <v>200207</v>
      </c>
      <c r="B3179" s="52">
        <v>290.95999999999998</v>
      </c>
      <c r="C3179" s="52">
        <v>277.22000000000003</v>
      </c>
      <c r="D3179" s="52">
        <v>123.75</v>
      </c>
      <c r="E3179" s="52">
        <v>14835.18</v>
      </c>
      <c r="F3179" s="52">
        <v>7737.5</v>
      </c>
      <c r="G3179" s="52">
        <v>5801.03</v>
      </c>
    </row>
    <row r="3180" spans="1:7">
      <c r="A3180" s="52">
        <v>200208</v>
      </c>
      <c r="B3180" s="52">
        <v>250.56</v>
      </c>
      <c r="C3180" s="52">
        <v>238.56</v>
      </c>
      <c r="D3180" s="52">
        <v>106.18</v>
      </c>
      <c r="E3180" s="52">
        <v>13931.67</v>
      </c>
      <c r="F3180" s="52">
        <v>7012.6</v>
      </c>
      <c r="G3180" s="52">
        <v>5071.67</v>
      </c>
    </row>
    <row r="3181" spans="1:7">
      <c r="A3181" s="52">
        <v>200209</v>
      </c>
      <c r="B3181" s="52">
        <v>249.5</v>
      </c>
      <c r="C3181" s="52">
        <v>240.25</v>
      </c>
      <c r="D3181" s="52">
        <v>106.18</v>
      </c>
      <c r="E3181" s="52">
        <v>13950.42</v>
      </c>
      <c r="F3181" s="52">
        <v>7024.56</v>
      </c>
      <c r="G3181" s="52">
        <v>5309.47</v>
      </c>
    </row>
    <row r="3182" spans="1:7">
      <c r="A3182" s="52">
        <v>200210</v>
      </c>
      <c r="B3182" s="52">
        <v>229.93</v>
      </c>
      <c r="C3182" s="52">
        <v>221.96</v>
      </c>
      <c r="D3182" s="52">
        <v>100.31</v>
      </c>
      <c r="E3182" s="52">
        <v>12440.75</v>
      </c>
      <c r="F3182" s="52">
        <v>6307.56</v>
      </c>
      <c r="G3182" s="52">
        <v>4760.05</v>
      </c>
    </row>
    <row r="3183" spans="1:7">
      <c r="A3183" s="52">
        <v>200211</v>
      </c>
      <c r="B3183" s="52">
        <v>247.3</v>
      </c>
      <c r="C3183" s="52">
        <v>231.65</v>
      </c>
      <c r="D3183" s="52">
        <v>101.3</v>
      </c>
      <c r="E3183" s="52">
        <v>13632.17</v>
      </c>
      <c r="F3183" s="52">
        <v>6664.48</v>
      </c>
      <c r="G3183" s="52">
        <v>4932.6099999999997</v>
      </c>
    </row>
    <row r="3184" spans="1:7">
      <c r="A3184" s="52">
        <v>200212</v>
      </c>
      <c r="B3184" s="52">
        <v>283.88</v>
      </c>
      <c r="C3184" s="52">
        <v>250.46</v>
      </c>
      <c r="D3184" s="52">
        <v>109.86</v>
      </c>
      <c r="E3184" s="52">
        <v>14306.73</v>
      </c>
      <c r="F3184" s="52">
        <v>7077.2</v>
      </c>
      <c r="G3184" s="52">
        <v>5317.46</v>
      </c>
    </row>
    <row r="3185" spans="1:7">
      <c r="A3185" s="52">
        <v>200301</v>
      </c>
      <c r="B3185" s="52">
        <v>258.91000000000003</v>
      </c>
      <c r="C3185" s="52">
        <v>240.74</v>
      </c>
      <c r="D3185" s="52">
        <v>106.49</v>
      </c>
      <c r="E3185" s="52">
        <v>13380.84</v>
      </c>
      <c r="F3185" s="52">
        <v>6763.09</v>
      </c>
      <c r="G3185" s="52">
        <v>5077.1499999999996</v>
      </c>
    </row>
    <row r="3186" spans="1:7">
      <c r="A3186" s="52">
        <v>200302</v>
      </c>
      <c r="B3186" s="52">
        <v>253.81</v>
      </c>
      <c r="C3186" s="52">
        <v>236.43</v>
      </c>
      <c r="D3186" s="52">
        <v>105.61</v>
      </c>
      <c r="E3186" s="52">
        <v>13032.44</v>
      </c>
      <c r="F3186" s="52">
        <v>6596.09</v>
      </c>
      <c r="G3186" s="52">
        <v>4799.96</v>
      </c>
    </row>
    <row r="3187" spans="1:7">
      <c r="A3187" s="52">
        <v>200303</v>
      </c>
      <c r="B3187" s="52">
        <v>247.31</v>
      </c>
      <c r="C3187" s="52">
        <v>232.66</v>
      </c>
      <c r="D3187" s="52">
        <v>102.87</v>
      </c>
      <c r="E3187" s="52">
        <v>12874.42</v>
      </c>
      <c r="F3187" s="52">
        <v>6396.3</v>
      </c>
      <c r="G3187" s="52">
        <v>4586.75</v>
      </c>
    </row>
    <row r="3188" spans="1:7">
      <c r="A3188" s="52">
        <v>200304</v>
      </c>
      <c r="B3188" s="52">
        <v>253.22</v>
      </c>
      <c r="C3188" s="52">
        <v>234.57</v>
      </c>
      <c r="D3188" s="52">
        <v>105.04</v>
      </c>
      <c r="E3188" s="52">
        <v>12995.75</v>
      </c>
      <c r="F3188" s="52">
        <v>6401.65</v>
      </c>
      <c r="G3188" s="52">
        <v>4550.8900000000003</v>
      </c>
    </row>
    <row r="3189" spans="1:7">
      <c r="A3189" s="52">
        <v>200305</v>
      </c>
      <c r="B3189" s="52">
        <v>282.43</v>
      </c>
      <c r="C3189" s="52">
        <v>257.67</v>
      </c>
      <c r="D3189" s="52">
        <v>115.93</v>
      </c>
      <c r="E3189" s="52">
        <v>13986.98</v>
      </c>
      <c r="F3189" s="52">
        <v>6962.15</v>
      </c>
      <c r="G3189" s="52">
        <v>4985.32</v>
      </c>
    </row>
    <row r="3190" spans="1:7">
      <c r="A3190" s="52">
        <v>200306</v>
      </c>
      <c r="B3190" s="52">
        <v>322.02</v>
      </c>
      <c r="C3190" s="52">
        <v>285.49</v>
      </c>
      <c r="D3190" s="52">
        <v>129.03</v>
      </c>
      <c r="E3190" s="52">
        <v>14692.2</v>
      </c>
      <c r="F3190" s="52">
        <v>7434.1</v>
      </c>
      <c r="G3190" s="52">
        <v>5375.94</v>
      </c>
    </row>
    <row r="3191" spans="1:7">
      <c r="A3191" s="52">
        <v>200307</v>
      </c>
      <c r="B3191" s="52">
        <v>330.44</v>
      </c>
      <c r="C3191" s="52">
        <v>273.82</v>
      </c>
      <c r="D3191" s="52">
        <v>149.13999999999999</v>
      </c>
      <c r="E3191" s="52">
        <v>14538.78</v>
      </c>
      <c r="F3191" s="52">
        <v>7891.8</v>
      </c>
      <c r="G3191" s="52">
        <v>6593.76</v>
      </c>
    </row>
    <row r="3192" spans="1:7">
      <c r="A3192" s="52">
        <v>200308</v>
      </c>
      <c r="B3192" s="52">
        <v>359.42</v>
      </c>
      <c r="C3192" s="52">
        <v>291.27</v>
      </c>
      <c r="D3192" s="52">
        <v>158.93</v>
      </c>
      <c r="E3192" s="52">
        <v>14943.28</v>
      </c>
      <c r="F3192" s="52">
        <v>8029.07</v>
      </c>
      <c r="G3192" s="52">
        <v>6599.82</v>
      </c>
    </row>
    <row r="3193" spans="1:7">
      <c r="A3193" s="52">
        <v>200309</v>
      </c>
      <c r="B3193" s="52">
        <v>375.93</v>
      </c>
      <c r="C3193" s="52">
        <v>306.06</v>
      </c>
      <c r="D3193" s="52">
        <v>170.08</v>
      </c>
      <c r="E3193" s="52">
        <v>15199.24</v>
      </c>
      <c r="F3193" s="52">
        <v>8209.15</v>
      </c>
      <c r="G3193" s="52">
        <v>6876.37</v>
      </c>
    </row>
    <row r="3194" spans="1:7">
      <c r="A3194" s="52">
        <v>200310</v>
      </c>
      <c r="B3194" s="52">
        <v>369.61</v>
      </c>
      <c r="C3194" s="52">
        <v>300.17</v>
      </c>
      <c r="D3194" s="52">
        <v>172.77</v>
      </c>
      <c r="E3194" s="52">
        <v>15063.11</v>
      </c>
      <c r="F3194" s="52">
        <v>8041.26</v>
      </c>
      <c r="G3194" s="52">
        <v>6758.34</v>
      </c>
    </row>
    <row r="3195" spans="1:7">
      <c r="A3195" s="52">
        <v>200311</v>
      </c>
      <c r="B3195" s="52">
        <v>401.4</v>
      </c>
      <c r="C3195" s="52">
        <v>324.94</v>
      </c>
      <c r="D3195" s="52">
        <v>193.18</v>
      </c>
      <c r="E3195" s="52">
        <v>15910.91</v>
      </c>
      <c r="F3195" s="52">
        <v>8626.0400000000009</v>
      </c>
      <c r="G3195" s="52">
        <v>7157.24</v>
      </c>
    </row>
    <row r="3196" spans="1:7">
      <c r="A3196" s="52">
        <v>200312</v>
      </c>
      <c r="B3196" s="52">
        <v>412.79</v>
      </c>
      <c r="C3196" s="52">
        <v>337.93</v>
      </c>
      <c r="D3196" s="52">
        <v>202.88</v>
      </c>
      <c r="E3196" s="52">
        <v>16024.99</v>
      </c>
      <c r="F3196" s="52">
        <v>8760</v>
      </c>
      <c r="G3196" s="52">
        <v>7283.02</v>
      </c>
    </row>
    <row r="3197" spans="1:7">
      <c r="A3197" s="52">
        <v>200401</v>
      </c>
      <c r="B3197" s="52">
        <v>417.3</v>
      </c>
      <c r="C3197" s="52">
        <v>346.39</v>
      </c>
      <c r="D3197" s="52">
        <v>212.95</v>
      </c>
      <c r="E3197" s="52">
        <v>16715.650000000001</v>
      </c>
      <c r="F3197" s="52">
        <v>9171.86</v>
      </c>
      <c r="G3197" s="52">
        <v>7746.78</v>
      </c>
    </row>
    <row r="3198" spans="1:7">
      <c r="A3198" s="52">
        <v>200402</v>
      </c>
      <c r="B3198" s="52">
        <v>432.27</v>
      </c>
      <c r="C3198" s="52">
        <v>362.17</v>
      </c>
      <c r="D3198" s="52">
        <v>227.04</v>
      </c>
      <c r="E3198" s="52">
        <v>17023.349999999999</v>
      </c>
      <c r="F3198" s="52">
        <v>9350.35</v>
      </c>
      <c r="G3198" s="52">
        <v>7955.02</v>
      </c>
    </row>
    <row r="3199" spans="1:7">
      <c r="A3199" s="52">
        <v>200403</v>
      </c>
      <c r="B3199" s="52">
        <v>435.44</v>
      </c>
      <c r="C3199" s="52">
        <v>364.86</v>
      </c>
      <c r="D3199" s="52">
        <v>229.86</v>
      </c>
      <c r="E3199" s="52">
        <v>17243.02</v>
      </c>
      <c r="F3199" s="52">
        <v>9572.0300000000007</v>
      </c>
      <c r="G3199" s="52">
        <v>8078.17</v>
      </c>
    </row>
    <row r="3200" spans="1:7">
      <c r="A3200" s="52">
        <v>200404</v>
      </c>
      <c r="B3200" s="52">
        <v>441.73</v>
      </c>
      <c r="C3200" s="52">
        <v>366.32</v>
      </c>
      <c r="D3200" s="52">
        <v>232.5</v>
      </c>
      <c r="E3200" s="52">
        <v>16936.560000000001</v>
      </c>
      <c r="F3200" s="52">
        <v>9356.85</v>
      </c>
      <c r="G3200" s="52">
        <v>7964.25</v>
      </c>
    </row>
    <row r="3201" spans="1:7">
      <c r="A3201" s="52">
        <v>200405</v>
      </c>
      <c r="B3201" s="52">
        <v>427.01</v>
      </c>
      <c r="C3201" s="52">
        <v>352.6</v>
      </c>
      <c r="D3201" s="52">
        <v>219.57</v>
      </c>
      <c r="E3201" s="52">
        <v>16797.53</v>
      </c>
      <c r="F3201" s="52">
        <v>9067.68</v>
      </c>
      <c r="G3201" s="52">
        <v>7830.62</v>
      </c>
    </row>
    <row r="3202" spans="1:7">
      <c r="A3202" s="52">
        <v>200406</v>
      </c>
      <c r="B3202" s="52">
        <v>431.73</v>
      </c>
      <c r="C3202" s="52">
        <v>357.39</v>
      </c>
      <c r="D3202" s="52">
        <v>222.3</v>
      </c>
      <c r="E3202" s="52">
        <v>17017.82</v>
      </c>
      <c r="F3202" s="52">
        <v>9136.1</v>
      </c>
      <c r="G3202" s="52">
        <v>7908.93</v>
      </c>
    </row>
    <row r="3203" spans="1:7">
      <c r="A3203" s="52">
        <v>200407</v>
      </c>
      <c r="B3203" s="52">
        <v>397.39</v>
      </c>
      <c r="C3203" s="52">
        <v>385.62</v>
      </c>
      <c r="D3203" s="52">
        <v>238.62</v>
      </c>
      <c r="E3203" s="52">
        <v>15974.79</v>
      </c>
      <c r="F3203" s="52">
        <v>10960.49</v>
      </c>
      <c r="G3203" s="52">
        <v>9164.73</v>
      </c>
    </row>
    <row r="3204" spans="1:7">
      <c r="A3204" s="52">
        <v>200408</v>
      </c>
      <c r="B3204" s="52">
        <v>358.67</v>
      </c>
      <c r="C3204" s="52">
        <v>364.85</v>
      </c>
      <c r="D3204" s="52">
        <v>229.78</v>
      </c>
      <c r="E3204" s="52">
        <v>15205.52</v>
      </c>
      <c r="F3204" s="52">
        <v>10783.35</v>
      </c>
      <c r="G3204" s="52">
        <v>9050.2199999999993</v>
      </c>
    </row>
    <row r="3205" spans="1:7">
      <c r="A3205" s="52">
        <v>200409</v>
      </c>
      <c r="B3205" s="52">
        <v>351.54</v>
      </c>
      <c r="C3205" s="52">
        <v>363.54</v>
      </c>
      <c r="D3205" s="52">
        <v>229.22</v>
      </c>
      <c r="E3205" s="52">
        <v>15155.4</v>
      </c>
      <c r="F3205" s="52">
        <v>10890.29</v>
      </c>
      <c r="G3205" s="52">
        <v>9106.44</v>
      </c>
    </row>
    <row r="3206" spans="1:7">
      <c r="A3206" s="52">
        <v>200410</v>
      </c>
      <c r="B3206" s="52">
        <v>370.24</v>
      </c>
      <c r="C3206" s="52">
        <v>380.31</v>
      </c>
      <c r="D3206" s="52">
        <v>239.53</v>
      </c>
      <c r="E3206" s="52">
        <v>15208.9</v>
      </c>
      <c r="F3206" s="52">
        <v>11145.34</v>
      </c>
      <c r="G3206" s="52">
        <v>9148.07</v>
      </c>
    </row>
    <row r="3207" spans="1:7">
      <c r="A3207" s="52">
        <v>200411</v>
      </c>
      <c r="B3207" s="52">
        <v>381.68</v>
      </c>
      <c r="C3207" s="52">
        <v>384.97</v>
      </c>
      <c r="D3207" s="52">
        <v>244.17</v>
      </c>
      <c r="E3207" s="52">
        <v>15468.59</v>
      </c>
      <c r="F3207" s="52">
        <v>11229.21</v>
      </c>
      <c r="G3207" s="52">
        <v>9297.42</v>
      </c>
    </row>
    <row r="3208" spans="1:7">
      <c r="A3208" s="52">
        <v>200412</v>
      </c>
      <c r="B3208" s="52">
        <v>410.81</v>
      </c>
      <c r="C3208" s="52">
        <v>419.25</v>
      </c>
      <c r="D3208" s="52">
        <v>268.98</v>
      </c>
      <c r="E3208" s="52">
        <v>15919.59</v>
      </c>
      <c r="F3208" s="52">
        <v>11801.13</v>
      </c>
      <c r="G3208" s="52">
        <v>9756.92</v>
      </c>
    </row>
    <row r="3209" spans="1:7">
      <c r="A3209" s="52">
        <v>200501</v>
      </c>
      <c r="B3209" s="52">
        <v>428.33</v>
      </c>
      <c r="C3209" s="52">
        <v>431.19</v>
      </c>
      <c r="D3209" s="52">
        <v>282.3</v>
      </c>
      <c r="E3209" s="52">
        <v>16554.71</v>
      </c>
      <c r="F3209" s="52">
        <v>12083.15</v>
      </c>
      <c r="G3209" s="52">
        <v>10104.01</v>
      </c>
    </row>
    <row r="3210" spans="1:7">
      <c r="A3210" s="52">
        <v>200502</v>
      </c>
      <c r="B3210" s="52">
        <v>403.43</v>
      </c>
      <c r="C3210" s="52">
        <v>418.01</v>
      </c>
      <c r="D3210" s="52">
        <v>279.01</v>
      </c>
      <c r="E3210" s="52">
        <v>16044.07</v>
      </c>
      <c r="F3210" s="52">
        <v>11855.82</v>
      </c>
      <c r="G3210" s="52">
        <v>9957.7900000000009</v>
      </c>
    </row>
    <row r="3211" spans="1:7">
      <c r="A3211" s="52">
        <v>200503</v>
      </c>
      <c r="B3211" s="52">
        <v>405.33</v>
      </c>
      <c r="C3211" s="52">
        <v>426.54</v>
      </c>
      <c r="D3211" s="52">
        <v>292.76</v>
      </c>
      <c r="E3211" s="52">
        <v>16143.83</v>
      </c>
      <c r="F3211" s="52">
        <v>12391.57</v>
      </c>
      <c r="G3211" s="52">
        <v>10223.030000000001</v>
      </c>
    </row>
    <row r="3212" spans="1:7">
      <c r="A3212" s="52">
        <v>200504</v>
      </c>
      <c r="B3212" s="52">
        <v>390.07</v>
      </c>
      <c r="C3212" s="52">
        <v>414.38</v>
      </c>
      <c r="D3212" s="52">
        <v>289.3</v>
      </c>
      <c r="E3212" s="52">
        <v>15978.7</v>
      </c>
      <c r="F3212" s="52">
        <v>12051</v>
      </c>
      <c r="G3212" s="52">
        <v>10203.84</v>
      </c>
    </row>
    <row r="3213" spans="1:7">
      <c r="A3213" s="52">
        <v>200505</v>
      </c>
      <c r="B3213" s="52">
        <v>364.79</v>
      </c>
      <c r="C3213" s="52">
        <v>391.13</v>
      </c>
      <c r="D3213" s="52">
        <v>270.75</v>
      </c>
      <c r="E3213" s="52">
        <v>15774.81</v>
      </c>
      <c r="F3213" s="52">
        <v>11684.81</v>
      </c>
      <c r="G3213" s="52">
        <v>9953.7999999999993</v>
      </c>
    </row>
    <row r="3214" spans="1:7">
      <c r="A3214" s="52">
        <v>200506</v>
      </c>
      <c r="B3214" s="52">
        <v>393.17</v>
      </c>
      <c r="C3214" s="52">
        <v>417.28</v>
      </c>
      <c r="D3214" s="52">
        <v>285.24</v>
      </c>
      <c r="E3214" s="52">
        <v>16404.52</v>
      </c>
      <c r="F3214" s="52">
        <v>12033.21</v>
      </c>
      <c r="G3214" s="52">
        <v>10289.23</v>
      </c>
    </row>
    <row r="3215" spans="1:7">
      <c r="A3215" s="52">
        <v>200507</v>
      </c>
      <c r="B3215" s="52">
        <v>431.89</v>
      </c>
      <c r="C3215" s="52">
        <v>423.53</v>
      </c>
      <c r="D3215" s="52">
        <v>280.75</v>
      </c>
      <c r="E3215" s="52">
        <v>15726.91</v>
      </c>
      <c r="F3215" s="52">
        <v>13507.68</v>
      </c>
      <c r="G3215" s="52">
        <v>10842.6</v>
      </c>
    </row>
    <row r="3216" spans="1:7">
      <c r="A3216" s="52">
        <v>200508</v>
      </c>
      <c r="B3216" s="52">
        <v>461.07</v>
      </c>
      <c r="C3216" s="52">
        <v>454.17</v>
      </c>
      <c r="D3216" s="52">
        <v>300.20999999999998</v>
      </c>
      <c r="E3216" s="52">
        <v>16493.52</v>
      </c>
      <c r="F3216" s="52">
        <v>13873.86</v>
      </c>
      <c r="G3216" s="52">
        <v>11285.75</v>
      </c>
    </row>
    <row r="3217" spans="1:7">
      <c r="A3217" s="52">
        <v>200509</v>
      </c>
      <c r="B3217" s="52">
        <v>450.13</v>
      </c>
      <c r="C3217" s="52">
        <v>449.53</v>
      </c>
      <c r="D3217" s="52">
        <v>298.33999999999997</v>
      </c>
      <c r="E3217" s="52">
        <v>16184.01</v>
      </c>
      <c r="F3217" s="52">
        <v>13859.12</v>
      </c>
      <c r="G3217" s="52">
        <v>11266.87</v>
      </c>
    </row>
    <row r="3218" spans="1:7">
      <c r="A3218" s="52">
        <v>200510</v>
      </c>
      <c r="B3218" s="52">
        <v>453</v>
      </c>
      <c r="C3218" s="52">
        <v>453.91</v>
      </c>
      <c r="D3218" s="52">
        <v>300.86</v>
      </c>
      <c r="E3218" s="52">
        <v>16031.26</v>
      </c>
      <c r="F3218" s="52">
        <v>14142.83</v>
      </c>
      <c r="G3218" s="52">
        <v>11489.09</v>
      </c>
    </row>
    <row r="3219" spans="1:7">
      <c r="A3219" s="52">
        <v>200511</v>
      </c>
      <c r="B3219" s="52">
        <v>435.92</v>
      </c>
      <c r="C3219" s="52">
        <v>442.58</v>
      </c>
      <c r="D3219" s="52">
        <v>294.77</v>
      </c>
      <c r="E3219" s="52">
        <v>15998.9</v>
      </c>
      <c r="F3219" s="52">
        <v>13774.22</v>
      </c>
      <c r="G3219" s="52">
        <v>11099.38</v>
      </c>
    </row>
    <row r="3220" spans="1:7">
      <c r="A3220" s="52">
        <v>200512</v>
      </c>
      <c r="B3220" s="52">
        <v>459.66</v>
      </c>
      <c r="C3220" s="52">
        <v>462.25</v>
      </c>
      <c r="D3220" s="52">
        <v>300.91000000000003</v>
      </c>
      <c r="E3220" s="52">
        <v>16698.150000000001</v>
      </c>
      <c r="F3220" s="52">
        <v>14295.18</v>
      </c>
      <c r="G3220" s="52">
        <v>11388.79</v>
      </c>
    </row>
    <row r="3221" spans="1:7">
      <c r="A3221" s="52">
        <v>200601</v>
      </c>
      <c r="B3221" s="52">
        <v>460.34</v>
      </c>
      <c r="C3221" s="52">
        <v>462.88</v>
      </c>
      <c r="D3221" s="52">
        <v>302.11</v>
      </c>
      <c r="E3221" s="52">
        <v>16627.419999999998</v>
      </c>
      <c r="F3221" s="52">
        <v>14412.7</v>
      </c>
      <c r="G3221" s="52">
        <v>11453.83</v>
      </c>
    </row>
    <row r="3222" spans="1:7">
      <c r="A3222" s="52">
        <v>200602</v>
      </c>
      <c r="B3222" s="52">
        <v>499.21</v>
      </c>
      <c r="C3222" s="52">
        <v>507.34</v>
      </c>
      <c r="D3222" s="52">
        <v>326.14999999999998</v>
      </c>
      <c r="E3222" s="52">
        <v>16889.8</v>
      </c>
      <c r="F3222" s="52">
        <v>15048.22</v>
      </c>
      <c r="G3222" s="52">
        <v>11958.14</v>
      </c>
    </row>
    <row r="3223" spans="1:7">
      <c r="A3223" s="52">
        <v>200603</v>
      </c>
      <c r="B3223" s="52">
        <v>497.65</v>
      </c>
      <c r="C3223" s="52">
        <v>505.79</v>
      </c>
      <c r="D3223" s="52">
        <v>324.93</v>
      </c>
      <c r="E3223" s="52">
        <v>16992.39</v>
      </c>
      <c r="F3223" s="52">
        <v>15171.31</v>
      </c>
      <c r="G3223" s="52">
        <v>11881.06</v>
      </c>
    </row>
    <row r="3224" spans="1:7">
      <c r="A3224" s="52">
        <v>200604</v>
      </c>
      <c r="B3224" s="52">
        <v>519.27</v>
      </c>
      <c r="C3224" s="52">
        <v>533.75</v>
      </c>
      <c r="D3224" s="52">
        <v>341.25</v>
      </c>
      <c r="E3224" s="52">
        <v>17234.47</v>
      </c>
      <c r="F3224" s="52">
        <v>15355.98</v>
      </c>
      <c r="G3224" s="52">
        <v>12039.74</v>
      </c>
    </row>
    <row r="3225" spans="1:7">
      <c r="A3225" s="52">
        <v>200605</v>
      </c>
      <c r="B3225" s="52">
        <v>515.51</v>
      </c>
      <c r="C3225" s="52">
        <v>537.16</v>
      </c>
      <c r="D3225" s="52">
        <v>348.06</v>
      </c>
      <c r="E3225" s="52">
        <v>17199.439999999999</v>
      </c>
      <c r="F3225" s="52">
        <v>15689.29</v>
      </c>
      <c r="G3225" s="52">
        <v>12373.12</v>
      </c>
    </row>
    <row r="3226" spans="1:7">
      <c r="A3226" s="52">
        <v>200606</v>
      </c>
      <c r="B3226" s="52">
        <v>475.71</v>
      </c>
      <c r="C3226" s="52">
        <v>512.95000000000005</v>
      </c>
      <c r="D3226" s="52">
        <v>334.77</v>
      </c>
      <c r="E3226" s="52">
        <v>16728.5</v>
      </c>
      <c r="F3226" s="52">
        <v>15322.63</v>
      </c>
      <c r="G3226" s="52">
        <v>12188.03</v>
      </c>
    </row>
    <row r="3227" spans="1:7">
      <c r="A3227" s="52">
        <v>200607</v>
      </c>
      <c r="B3227" s="52">
        <v>507.58</v>
      </c>
      <c r="C3227" s="52">
        <v>499.75</v>
      </c>
      <c r="D3227" s="52">
        <v>314.33</v>
      </c>
      <c r="E3227" s="52">
        <v>16337.75</v>
      </c>
      <c r="F3227" s="52">
        <v>15289.86</v>
      </c>
      <c r="G3227" s="52">
        <v>12396.82</v>
      </c>
    </row>
    <row r="3228" spans="1:7">
      <c r="A3228" s="52">
        <v>200608</v>
      </c>
      <c r="B3228" s="52">
        <v>479.06</v>
      </c>
      <c r="C3228" s="52">
        <v>486.2</v>
      </c>
      <c r="D3228" s="52">
        <v>308.27999999999997</v>
      </c>
      <c r="E3228" s="52">
        <v>16177.05</v>
      </c>
      <c r="F3228" s="52">
        <v>15465.7</v>
      </c>
      <c r="G3228" s="52">
        <v>12560.49</v>
      </c>
    </row>
    <row r="3229" spans="1:7">
      <c r="A3229" s="52">
        <v>200609</v>
      </c>
      <c r="B3229" s="52">
        <v>495.52</v>
      </c>
      <c r="C3229" s="52">
        <v>497.65</v>
      </c>
      <c r="D3229" s="52">
        <v>317.58</v>
      </c>
      <c r="E3229" s="52">
        <v>16730.54</v>
      </c>
      <c r="F3229" s="52">
        <v>15664.34</v>
      </c>
      <c r="G3229" s="52">
        <v>12637.74</v>
      </c>
    </row>
    <row r="3230" spans="1:7">
      <c r="A3230" s="52">
        <v>200610</v>
      </c>
      <c r="B3230" s="52">
        <v>499.22</v>
      </c>
      <c r="C3230" s="52">
        <v>502.86</v>
      </c>
      <c r="D3230" s="52">
        <v>320.62</v>
      </c>
      <c r="E3230" s="52">
        <v>17238.59</v>
      </c>
      <c r="F3230" s="52">
        <v>15978.83</v>
      </c>
      <c r="G3230" s="52">
        <v>12850.43</v>
      </c>
    </row>
    <row r="3231" spans="1:7">
      <c r="A3231" s="52">
        <v>200611</v>
      </c>
      <c r="B3231" s="52">
        <v>527.04</v>
      </c>
      <c r="C3231" s="52">
        <v>527.91999999999996</v>
      </c>
      <c r="D3231" s="52">
        <v>336.84</v>
      </c>
      <c r="E3231" s="52">
        <v>17791.62</v>
      </c>
      <c r="F3231" s="52">
        <v>16565.599999999999</v>
      </c>
      <c r="G3231" s="52">
        <v>13514.39</v>
      </c>
    </row>
    <row r="3232" spans="1:7">
      <c r="A3232" s="52">
        <v>200612</v>
      </c>
      <c r="B3232" s="52">
        <v>539.01</v>
      </c>
      <c r="C3232" s="52">
        <v>539.89</v>
      </c>
      <c r="D3232" s="52">
        <v>349.12</v>
      </c>
      <c r="E3232" s="52">
        <v>18054.68</v>
      </c>
      <c r="F3232" s="52">
        <v>16968.29</v>
      </c>
      <c r="G3232" s="52">
        <v>13760.47</v>
      </c>
    </row>
    <row r="3233" spans="1:7">
      <c r="A3233" s="52">
        <v>200701</v>
      </c>
      <c r="B3233" s="52">
        <v>535.74</v>
      </c>
      <c r="C3233" s="52">
        <v>540.16</v>
      </c>
      <c r="D3233" s="52">
        <v>355.73</v>
      </c>
      <c r="E3233" s="52">
        <v>18102.21</v>
      </c>
      <c r="F3233" s="52">
        <v>17127.84</v>
      </c>
      <c r="G3233" s="52">
        <v>14132.5</v>
      </c>
    </row>
    <row r="3234" spans="1:7">
      <c r="A3234" s="52">
        <v>200702</v>
      </c>
      <c r="B3234" s="52">
        <v>545.54</v>
      </c>
      <c r="C3234" s="52">
        <v>546.04999999999995</v>
      </c>
      <c r="D3234" s="52">
        <v>363.86</v>
      </c>
      <c r="E3234" s="52">
        <v>18545.849999999999</v>
      </c>
      <c r="F3234" s="52">
        <v>17350.900000000001</v>
      </c>
      <c r="G3234" s="52">
        <v>14366.24</v>
      </c>
    </row>
    <row r="3235" spans="1:7">
      <c r="A3235" s="52">
        <v>200703</v>
      </c>
      <c r="B3235" s="52">
        <v>544.29</v>
      </c>
      <c r="C3235" s="52">
        <v>544.58000000000004</v>
      </c>
      <c r="D3235" s="52">
        <v>364.35</v>
      </c>
      <c r="E3235" s="52">
        <v>18147.7</v>
      </c>
      <c r="F3235" s="52">
        <v>16989.61</v>
      </c>
      <c r="G3235" s="52">
        <v>14175.83</v>
      </c>
    </row>
    <row r="3236" spans="1:7">
      <c r="A3236" s="52">
        <v>200704</v>
      </c>
      <c r="B3236" s="52">
        <v>551.20000000000005</v>
      </c>
      <c r="C3236" s="52">
        <v>550.58000000000004</v>
      </c>
      <c r="D3236" s="52">
        <v>369.49</v>
      </c>
      <c r="E3236" s="52">
        <v>18281.810000000001</v>
      </c>
      <c r="F3236" s="52">
        <v>17233.41</v>
      </c>
      <c r="G3236" s="52">
        <v>14511.14</v>
      </c>
    </row>
    <row r="3237" spans="1:7">
      <c r="A3237" s="52">
        <v>200705</v>
      </c>
      <c r="B3237" s="52">
        <v>560.14</v>
      </c>
      <c r="C3237" s="52">
        <v>561.42999999999995</v>
      </c>
      <c r="D3237" s="52">
        <v>376.67</v>
      </c>
      <c r="E3237" s="52">
        <v>19198.82</v>
      </c>
      <c r="F3237" s="52">
        <v>17899.310000000001</v>
      </c>
      <c r="G3237" s="52">
        <v>15064.71</v>
      </c>
    </row>
    <row r="3238" spans="1:7">
      <c r="A3238" s="52">
        <v>200706</v>
      </c>
      <c r="B3238" s="52">
        <v>582.05999999999995</v>
      </c>
      <c r="C3238" s="52">
        <v>582.83000000000004</v>
      </c>
      <c r="D3238" s="52">
        <v>382.93</v>
      </c>
      <c r="E3238" s="52">
        <v>19765.740000000002</v>
      </c>
      <c r="F3238" s="52">
        <v>18614.57</v>
      </c>
      <c r="G3238" s="52">
        <v>15644.81</v>
      </c>
    </row>
    <row r="3239" spans="1:7">
      <c r="A3239" s="52">
        <v>200707</v>
      </c>
      <c r="B3239" s="52">
        <v>596.57000000000005</v>
      </c>
      <c r="C3239" s="52">
        <v>543.54</v>
      </c>
      <c r="D3239" s="52">
        <v>393.2</v>
      </c>
      <c r="E3239" s="52">
        <v>20573.11</v>
      </c>
      <c r="F3239" s="52">
        <v>16799.2</v>
      </c>
      <c r="G3239" s="52">
        <v>15808.21</v>
      </c>
    </row>
    <row r="3240" spans="1:7">
      <c r="A3240" s="52">
        <v>200708</v>
      </c>
      <c r="B3240" s="52">
        <v>568.78</v>
      </c>
      <c r="C3240" s="52">
        <v>505.83</v>
      </c>
      <c r="D3240" s="52">
        <v>362.46</v>
      </c>
      <c r="E3240" s="52">
        <v>20275.23</v>
      </c>
      <c r="F3240" s="52">
        <v>16157.35</v>
      </c>
      <c r="G3240" s="52">
        <v>15077.6</v>
      </c>
    </row>
    <row r="3241" spans="1:7">
      <c r="A3241" s="52">
        <v>200709</v>
      </c>
      <c r="B3241" s="52">
        <v>578.61</v>
      </c>
      <c r="C3241" s="52">
        <v>514.64</v>
      </c>
      <c r="D3241" s="52">
        <v>358.45</v>
      </c>
      <c r="E3241" s="52">
        <v>20592.169999999998</v>
      </c>
      <c r="F3241" s="52">
        <v>16523.59</v>
      </c>
      <c r="G3241" s="52">
        <v>14984.65</v>
      </c>
    </row>
    <row r="3242" spans="1:7">
      <c r="A3242" s="52">
        <v>200710</v>
      </c>
      <c r="B3242" s="52">
        <v>593.35</v>
      </c>
      <c r="C3242" s="52">
        <v>516.73</v>
      </c>
      <c r="D3242" s="52">
        <v>356.76</v>
      </c>
      <c r="E3242" s="52">
        <v>21582.65</v>
      </c>
      <c r="F3242" s="52">
        <v>17128.54</v>
      </c>
      <c r="G3242" s="52">
        <v>15525.73</v>
      </c>
    </row>
    <row r="3243" spans="1:7">
      <c r="A3243" s="52">
        <v>200711</v>
      </c>
      <c r="B3243" s="52">
        <v>610</v>
      </c>
      <c r="C3243" s="52">
        <v>524.34</v>
      </c>
      <c r="D3243" s="52">
        <v>360.86</v>
      </c>
      <c r="E3243" s="52">
        <v>22352.06</v>
      </c>
      <c r="F3243" s="52">
        <v>17361.72</v>
      </c>
      <c r="G3243" s="52">
        <v>15834.89</v>
      </c>
    </row>
    <row r="3244" spans="1:7">
      <c r="A3244" s="52">
        <v>200712</v>
      </c>
      <c r="B3244" s="52">
        <v>568.9</v>
      </c>
      <c r="C3244" s="52">
        <v>486.2</v>
      </c>
      <c r="D3244" s="52">
        <v>332.23</v>
      </c>
      <c r="E3244" s="52">
        <v>21618.18</v>
      </c>
      <c r="F3244" s="52">
        <v>16474.02</v>
      </c>
      <c r="G3244" s="52">
        <v>15164.91</v>
      </c>
    </row>
    <row r="3245" spans="1:7">
      <c r="A3245" s="52">
        <v>200801</v>
      </c>
      <c r="B3245" s="52">
        <v>565.01</v>
      </c>
      <c r="C3245" s="52">
        <v>481.48</v>
      </c>
      <c r="D3245" s="52">
        <v>329.83</v>
      </c>
      <c r="E3245" s="52">
        <v>21491.54</v>
      </c>
      <c r="F3245" s="52">
        <v>16176.13</v>
      </c>
      <c r="G3245" s="52">
        <v>15231.5</v>
      </c>
    </row>
    <row r="3246" spans="1:7">
      <c r="A3246" s="52">
        <v>200802</v>
      </c>
      <c r="B3246" s="52">
        <v>514.80999999999995</v>
      </c>
      <c r="C3246" s="52">
        <v>449.92</v>
      </c>
      <c r="D3246" s="52">
        <v>315.19</v>
      </c>
      <c r="E3246" s="52">
        <v>19926.509999999998</v>
      </c>
      <c r="F3246" s="52">
        <v>15439.88</v>
      </c>
      <c r="G3246" s="52">
        <v>14479.14</v>
      </c>
    </row>
    <row r="3247" spans="1:7">
      <c r="A3247" s="52">
        <v>200803</v>
      </c>
      <c r="B3247" s="52">
        <v>494.54</v>
      </c>
      <c r="C3247" s="52">
        <v>436.89</v>
      </c>
      <c r="D3247" s="52">
        <v>305.66000000000003</v>
      </c>
      <c r="E3247" s="52">
        <v>19435.240000000002</v>
      </c>
      <c r="F3247" s="52">
        <v>14839.9</v>
      </c>
      <c r="G3247" s="52">
        <v>14039.94</v>
      </c>
    </row>
    <row r="3248" spans="1:7">
      <c r="A3248" s="52">
        <v>200804</v>
      </c>
      <c r="B3248" s="52">
        <v>490.97</v>
      </c>
      <c r="C3248" s="52">
        <v>440.58</v>
      </c>
      <c r="D3248" s="52">
        <v>306.10000000000002</v>
      </c>
      <c r="E3248" s="52">
        <v>19587.04</v>
      </c>
      <c r="F3248" s="52">
        <v>14364.8</v>
      </c>
      <c r="G3248" s="52">
        <v>13973.97</v>
      </c>
    </row>
    <row r="3249" spans="1:7">
      <c r="A3249" s="52">
        <v>200805</v>
      </c>
      <c r="B3249" s="52">
        <v>512.49</v>
      </c>
      <c r="C3249" s="52">
        <v>454.93</v>
      </c>
      <c r="D3249" s="52">
        <v>317.07</v>
      </c>
      <c r="E3249" s="52">
        <v>20356.73</v>
      </c>
      <c r="F3249" s="52">
        <v>15149.32</v>
      </c>
      <c r="G3249" s="52">
        <v>14755.61</v>
      </c>
    </row>
    <row r="3250" spans="1:7">
      <c r="A3250" s="52">
        <v>200806</v>
      </c>
      <c r="B3250" s="52">
        <v>540.64</v>
      </c>
      <c r="C3250" s="52">
        <v>480.81</v>
      </c>
      <c r="D3250" s="52">
        <v>327.12</v>
      </c>
      <c r="E3250" s="52">
        <v>20792.18</v>
      </c>
      <c r="F3250" s="52">
        <v>15132.22</v>
      </c>
      <c r="G3250" s="52">
        <v>15192.44</v>
      </c>
    </row>
    <row r="3251" spans="1:7">
      <c r="A3251" s="52">
        <v>200807</v>
      </c>
      <c r="B3251" s="52">
        <v>443.55</v>
      </c>
      <c r="C3251" s="52">
        <v>411.45</v>
      </c>
      <c r="D3251" s="52">
        <v>253.95</v>
      </c>
      <c r="E3251" s="52">
        <v>17382.89</v>
      </c>
      <c r="F3251" s="52">
        <v>14152.12</v>
      </c>
      <c r="G3251" s="52">
        <v>11186.15</v>
      </c>
    </row>
    <row r="3252" spans="1:7">
      <c r="A3252" s="52">
        <v>200808</v>
      </c>
      <c r="B3252" s="52">
        <v>457.63</v>
      </c>
      <c r="C3252" s="52">
        <v>422.12</v>
      </c>
      <c r="D3252" s="52">
        <v>267.64999999999998</v>
      </c>
      <c r="E3252" s="52">
        <v>17240.29</v>
      </c>
      <c r="F3252" s="52">
        <v>13757.07</v>
      </c>
      <c r="G3252" s="52">
        <v>11570.83</v>
      </c>
    </row>
    <row r="3253" spans="1:7">
      <c r="A3253" s="52">
        <v>200809</v>
      </c>
      <c r="B3253" s="52">
        <v>474.12</v>
      </c>
      <c r="C3253" s="52">
        <v>442.88</v>
      </c>
      <c r="D3253" s="52">
        <v>287.11</v>
      </c>
      <c r="E3253" s="52">
        <v>17511.39</v>
      </c>
      <c r="F3253" s="52">
        <v>13952.4</v>
      </c>
      <c r="G3253" s="52">
        <v>11760.03</v>
      </c>
    </row>
    <row r="3254" spans="1:7">
      <c r="A3254" s="52">
        <v>200810</v>
      </c>
      <c r="B3254" s="52">
        <v>423.97</v>
      </c>
      <c r="C3254" s="52">
        <v>409.23</v>
      </c>
      <c r="D3254" s="52">
        <v>266.23</v>
      </c>
      <c r="E3254" s="52">
        <v>15813.5</v>
      </c>
      <c r="F3254" s="52">
        <v>12573.23</v>
      </c>
      <c r="G3254" s="52">
        <v>11188.99</v>
      </c>
    </row>
    <row r="3255" spans="1:7">
      <c r="A3255" s="52">
        <v>200811</v>
      </c>
      <c r="B3255" s="52">
        <v>329.59</v>
      </c>
      <c r="C3255" s="52">
        <v>329.86</v>
      </c>
      <c r="D3255" s="52">
        <v>213.18</v>
      </c>
      <c r="E3255" s="52">
        <v>13365.13</v>
      </c>
      <c r="F3255" s="52">
        <v>10408.780000000001</v>
      </c>
      <c r="G3255" s="52">
        <v>8638.1299999999992</v>
      </c>
    </row>
    <row r="3256" spans="1:7">
      <c r="A3256" s="52">
        <v>200812</v>
      </c>
      <c r="B3256" s="52">
        <v>292.05</v>
      </c>
      <c r="C3256" s="52">
        <v>291.85000000000002</v>
      </c>
      <c r="D3256" s="52">
        <v>180.97</v>
      </c>
      <c r="E3256" s="52">
        <v>12517.85</v>
      </c>
      <c r="F3256" s="52">
        <v>9690.94</v>
      </c>
      <c r="G3256" s="52">
        <v>7451</v>
      </c>
    </row>
    <row r="3257" spans="1:7">
      <c r="A3257" s="52">
        <v>200901</v>
      </c>
      <c r="B3257" s="52">
        <v>308.69</v>
      </c>
      <c r="C3257" s="52">
        <v>303.94</v>
      </c>
      <c r="D3257" s="52">
        <v>191.66</v>
      </c>
      <c r="E3257" s="52">
        <v>12769.56</v>
      </c>
      <c r="F3257" s="52">
        <v>9731.2099999999991</v>
      </c>
      <c r="G3257" s="52">
        <v>7514.59</v>
      </c>
    </row>
    <row r="3258" spans="1:7">
      <c r="A3258" s="52">
        <v>200902</v>
      </c>
      <c r="B3258" s="52">
        <v>287.27</v>
      </c>
      <c r="C3258" s="52">
        <v>272.02</v>
      </c>
      <c r="D3258" s="52">
        <v>162.56</v>
      </c>
      <c r="E3258" s="52">
        <v>12144.41</v>
      </c>
      <c r="F3258" s="52">
        <v>8704.31</v>
      </c>
      <c r="G3258" s="52">
        <v>6326.28</v>
      </c>
    </row>
    <row r="3259" spans="1:7">
      <c r="A3259" s="52">
        <v>200903</v>
      </c>
      <c r="B3259" s="52">
        <v>261.02</v>
      </c>
      <c r="C3259" s="52">
        <v>242.06</v>
      </c>
      <c r="D3259" s="52">
        <v>138.88</v>
      </c>
      <c r="E3259" s="52">
        <v>10999.08</v>
      </c>
      <c r="F3259" s="52">
        <v>7558.12</v>
      </c>
      <c r="G3259" s="52">
        <v>5320.78</v>
      </c>
    </row>
    <row r="3260" spans="1:7">
      <c r="A3260" s="52">
        <v>200904</v>
      </c>
      <c r="B3260" s="52">
        <v>286.67</v>
      </c>
      <c r="C3260" s="52">
        <v>268.93</v>
      </c>
      <c r="D3260" s="52">
        <v>155.69</v>
      </c>
      <c r="E3260" s="52">
        <v>11876.53</v>
      </c>
      <c r="F3260" s="52">
        <v>8230.1200000000008</v>
      </c>
      <c r="G3260" s="52">
        <v>5819.37</v>
      </c>
    </row>
    <row r="3261" spans="1:7">
      <c r="A3261" s="52">
        <v>200905</v>
      </c>
      <c r="B3261" s="52">
        <v>335.68</v>
      </c>
      <c r="C3261" s="52">
        <v>315.97000000000003</v>
      </c>
      <c r="D3261" s="52">
        <v>184.27</v>
      </c>
      <c r="E3261" s="52">
        <v>12744.37</v>
      </c>
      <c r="F3261" s="52">
        <v>9123.1200000000008</v>
      </c>
      <c r="G3261" s="52">
        <v>6759.65</v>
      </c>
    </row>
    <row r="3262" spans="1:7">
      <c r="A3262" s="52">
        <v>200906</v>
      </c>
      <c r="B3262" s="52">
        <v>347.79</v>
      </c>
      <c r="C3262" s="52">
        <v>327.33</v>
      </c>
      <c r="D3262" s="52">
        <v>190.97</v>
      </c>
      <c r="E3262" s="52">
        <v>13251.75</v>
      </c>
      <c r="F3262" s="52">
        <v>9687.75</v>
      </c>
      <c r="G3262" s="52">
        <v>7230.06</v>
      </c>
    </row>
    <row r="3263" spans="1:7">
      <c r="A3263" s="52">
        <v>200907</v>
      </c>
      <c r="B3263" s="52">
        <v>387.41</v>
      </c>
      <c r="C3263" s="52">
        <v>327.02999999999997</v>
      </c>
      <c r="D3263" s="52">
        <v>162.32</v>
      </c>
      <c r="E3263" s="52">
        <v>13969.66</v>
      </c>
      <c r="F3263" s="52">
        <v>9318.18</v>
      </c>
      <c r="G3263" s="52">
        <v>6902.36</v>
      </c>
    </row>
    <row r="3264" spans="1:7">
      <c r="A3264" s="52">
        <v>200908</v>
      </c>
      <c r="B3264" s="52">
        <v>413.67</v>
      </c>
      <c r="C3264" s="52">
        <v>361.01</v>
      </c>
      <c r="D3264" s="52">
        <v>184.77</v>
      </c>
      <c r="E3264" s="52">
        <v>14912.99</v>
      </c>
      <c r="F3264" s="52">
        <v>10092.52</v>
      </c>
      <c r="G3264" s="52">
        <v>7494.57</v>
      </c>
    </row>
    <row r="3265" spans="1:7">
      <c r="A3265" s="52">
        <v>200909</v>
      </c>
      <c r="B3265" s="52">
        <v>414.68</v>
      </c>
      <c r="C3265" s="52">
        <v>372.34</v>
      </c>
      <c r="D3265" s="52">
        <v>203.31</v>
      </c>
      <c r="E3265" s="52">
        <v>15153.69</v>
      </c>
      <c r="F3265" s="52">
        <v>10469.07</v>
      </c>
      <c r="G3265" s="52">
        <v>8145.56</v>
      </c>
    </row>
    <row r="3266" spans="1:7">
      <c r="A3266" s="52">
        <v>200910</v>
      </c>
      <c r="B3266" s="52">
        <v>440.94</v>
      </c>
      <c r="C3266" s="52">
        <v>393.52</v>
      </c>
      <c r="D3266" s="52">
        <v>220.8</v>
      </c>
      <c r="E3266" s="52">
        <v>15577.42</v>
      </c>
      <c r="F3266" s="52">
        <v>10922.18</v>
      </c>
      <c r="G3266" s="52">
        <v>8572.48</v>
      </c>
    </row>
    <row r="3267" spans="1:7">
      <c r="A3267" s="52">
        <v>200911</v>
      </c>
      <c r="B3267" s="52">
        <v>412.36</v>
      </c>
      <c r="C3267" s="52">
        <v>368.64</v>
      </c>
      <c r="D3267" s="52">
        <v>202.17</v>
      </c>
      <c r="E3267" s="52">
        <v>15386.64</v>
      </c>
      <c r="F3267" s="52">
        <v>10629.19</v>
      </c>
      <c r="G3267" s="52">
        <v>7911.27</v>
      </c>
    </row>
    <row r="3268" spans="1:7">
      <c r="A3268" s="52">
        <v>200912</v>
      </c>
      <c r="B3268" s="52">
        <v>420.64</v>
      </c>
      <c r="C3268" s="52">
        <v>375.4</v>
      </c>
      <c r="D3268" s="52">
        <v>212.75</v>
      </c>
      <c r="E3268" s="52">
        <v>16402.79</v>
      </c>
      <c r="F3268" s="52">
        <v>11123.97</v>
      </c>
      <c r="G3268" s="52">
        <v>8246.2800000000007</v>
      </c>
    </row>
    <row r="3269" spans="1:7">
      <c r="A3269" s="52">
        <v>201001</v>
      </c>
      <c r="B3269" s="52">
        <v>454.71</v>
      </c>
      <c r="C3269" s="52">
        <v>405.6</v>
      </c>
      <c r="D3269" s="52">
        <v>232.14</v>
      </c>
      <c r="E3269" s="52">
        <v>16765.54</v>
      </c>
      <c r="F3269" s="52">
        <v>11409.23</v>
      </c>
      <c r="G3269" s="52">
        <v>8516.8700000000008</v>
      </c>
    </row>
    <row r="3270" spans="1:7">
      <c r="A3270" s="52">
        <v>201002</v>
      </c>
      <c r="B3270" s="52">
        <v>439.66</v>
      </c>
      <c r="C3270" s="52">
        <v>395.74</v>
      </c>
      <c r="D3270" s="52">
        <v>226.74</v>
      </c>
      <c r="E3270" s="52">
        <v>16083.33</v>
      </c>
      <c r="F3270" s="52">
        <v>11053.68</v>
      </c>
      <c r="G3270" s="52">
        <v>8209.57</v>
      </c>
    </row>
    <row r="3271" spans="1:7">
      <c r="A3271" s="52">
        <v>201003</v>
      </c>
      <c r="B3271" s="52">
        <v>453.2</v>
      </c>
      <c r="C3271" s="52">
        <v>412.47</v>
      </c>
      <c r="D3271" s="52">
        <v>246.13</v>
      </c>
      <c r="E3271" s="52">
        <v>16604.46</v>
      </c>
      <c r="F3271" s="52">
        <v>11401.47</v>
      </c>
      <c r="G3271" s="52">
        <v>8623.23</v>
      </c>
    </row>
    <row r="3272" spans="1:7">
      <c r="A3272" s="52">
        <v>201004</v>
      </c>
      <c r="B3272" s="52">
        <v>486.21</v>
      </c>
      <c r="C3272" s="52">
        <v>446.92</v>
      </c>
      <c r="D3272" s="52">
        <v>270.17</v>
      </c>
      <c r="E3272" s="52">
        <v>17472.439999999999</v>
      </c>
      <c r="F3272" s="52">
        <v>12207.21</v>
      </c>
      <c r="G3272" s="52">
        <v>9284.5</v>
      </c>
    </row>
    <row r="3273" spans="1:7">
      <c r="A3273" s="52">
        <v>201005</v>
      </c>
      <c r="B3273" s="52">
        <v>510.27</v>
      </c>
      <c r="C3273" s="52">
        <v>471.88</v>
      </c>
      <c r="D3273" s="52">
        <v>297.69</v>
      </c>
      <c r="E3273" s="52">
        <v>17624.54</v>
      </c>
      <c r="F3273" s="52">
        <v>12453.51</v>
      </c>
      <c r="G3273" s="52">
        <v>9506.15</v>
      </c>
    </row>
    <row r="3274" spans="1:7">
      <c r="A3274" s="52">
        <v>201006</v>
      </c>
      <c r="B3274" s="52">
        <v>477.08</v>
      </c>
      <c r="C3274" s="52">
        <v>437.63</v>
      </c>
      <c r="D3274" s="52">
        <v>267.23</v>
      </c>
      <c r="E3274" s="52">
        <v>16331.76</v>
      </c>
      <c r="F3274" s="52">
        <v>11355.86</v>
      </c>
      <c r="G3274" s="52">
        <v>8713.25</v>
      </c>
    </row>
    <row r="3275" spans="1:7">
      <c r="A3275" s="52">
        <v>201007</v>
      </c>
      <c r="B3275" s="52">
        <v>417.85</v>
      </c>
      <c r="C3275" s="52">
        <v>418.27</v>
      </c>
      <c r="D3275" s="52">
        <v>218.08</v>
      </c>
      <c r="E3275" s="52">
        <v>14616.52</v>
      </c>
      <c r="F3275" s="52">
        <v>10785.1</v>
      </c>
      <c r="G3275" s="52">
        <v>10019.450000000001</v>
      </c>
    </row>
    <row r="3276" spans="1:7">
      <c r="A3276" s="52">
        <v>201008</v>
      </c>
      <c r="B3276" s="52">
        <v>444.28</v>
      </c>
      <c r="C3276" s="52">
        <v>445.11</v>
      </c>
      <c r="D3276" s="52">
        <v>235.33</v>
      </c>
      <c r="E3276" s="52">
        <v>15606.69</v>
      </c>
      <c r="F3276" s="52">
        <v>11587.68</v>
      </c>
      <c r="G3276" s="52">
        <v>10613.09</v>
      </c>
    </row>
    <row r="3277" spans="1:7">
      <c r="A3277" s="52">
        <v>201009</v>
      </c>
      <c r="B3277" s="52">
        <v>413.19</v>
      </c>
      <c r="C3277" s="52">
        <v>410.14</v>
      </c>
      <c r="D3277" s="52">
        <v>216.32</v>
      </c>
      <c r="E3277" s="52">
        <v>14957.81</v>
      </c>
      <c r="F3277" s="52">
        <v>11049.79</v>
      </c>
      <c r="G3277" s="52">
        <v>9997.01</v>
      </c>
    </row>
    <row r="3278" spans="1:7">
      <c r="A3278" s="52">
        <v>201010</v>
      </c>
      <c r="B3278" s="52">
        <v>472.19</v>
      </c>
      <c r="C3278" s="52">
        <v>462.24</v>
      </c>
      <c r="D3278" s="52">
        <v>240.37</v>
      </c>
      <c r="E3278" s="52">
        <v>16542.599999999999</v>
      </c>
      <c r="F3278" s="52">
        <v>12054.61</v>
      </c>
      <c r="G3278" s="52">
        <v>10711.24</v>
      </c>
    </row>
    <row r="3279" spans="1:7">
      <c r="A3279" s="52">
        <v>201011</v>
      </c>
      <c r="B3279" s="52">
        <v>492.37</v>
      </c>
      <c r="C3279" s="52">
        <v>481.27</v>
      </c>
      <c r="D3279" s="52">
        <v>250.35</v>
      </c>
      <c r="E3279" s="52">
        <v>17332.54</v>
      </c>
      <c r="F3279" s="52">
        <v>12472.26</v>
      </c>
      <c r="G3279" s="52">
        <v>10890.83</v>
      </c>
    </row>
    <row r="3280" spans="1:7">
      <c r="A3280" s="52">
        <v>201012</v>
      </c>
      <c r="B3280" s="52">
        <v>506.26</v>
      </c>
      <c r="C3280" s="52">
        <v>502.81</v>
      </c>
      <c r="D3280" s="52">
        <v>259.74</v>
      </c>
      <c r="E3280" s="52">
        <v>17396.37</v>
      </c>
      <c r="F3280" s="52">
        <v>12489.01</v>
      </c>
      <c r="G3280" s="52">
        <v>10762.03</v>
      </c>
    </row>
    <row r="3281" spans="1:7">
      <c r="A3281" s="52">
        <v>201101</v>
      </c>
      <c r="B3281" s="52">
        <v>543.52</v>
      </c>
      <c r="C3281" s="52">
        <v>541.65</v>
      </c>
      <c r="D3281" s="52">
        <v>286.14999999999998</v>
      </c>
      <c r="E3281" s="52">
        <v>18222.73</v>
      </c>
      <c r="F3281" s="52">
        <v>13515.19</v>
      </c>
      <c r="G3281" s="52">
        <v>11819.5</v>
      </c>
    </row>
    <row r="3282" spans="1:7">
      <c r="A3282" s="52">
        <v>201102</v>
      </c>
      <c r="B3282" s="52">
        <v>541.66999999999996</v>
      </c>
      <c r="C3282" s="52">
        <v>544.12</v>
      </c>
      <c r="D3282" s="52">
        <v>287.19</v>
      </c>
      <c r="E3282" s="52">
        <v>18551.240000000002</v>
      </c>
      <c r="F3282" s="52">
        <v>13914.73</v>
      </c>
      <c r="G3282" s="52">
        <v>12155.55</v>
      </c>
    </row>
    <row r="3283" spans="1:7">
      <c r="A3283" s="52">
        <v>201103</v>
      </c>
      <c r="B3283" s="52">
        <v>570.79999999999995</v>
      </c>
      <c r="C3283" s="52">
        <v>572.37</v>
      </c>
      <c r="D3283" s="52">
        <v>306.16000000000003</v>
      </c>
      <c r="E3283" s="52">
        <v>19060.93</v>
      </c>
      <c r="F3283" s="52">
        <v>14490.66</v>
      </c>
      <c r="G3283" s="52">
        <v>12774.38</v>
      </c>
    </row>
    <row r="3284" spans="1:7">
      <c r="A3284" s="52">
        <v>201104</v>
      </c>
      <c r="B3284" s="52">
        <v>590.05999999999995</v>
      </c>
      <c r="C3284" s="52">
        <v>590.76</v>
      </c>
      <c r="D3284" s="52">
        <v>314.49</v>
      </c>
      <c r="E3284" s="52">
        <v>19070.560000000001</v>
      </c>
      <c r="F3284" s="52">
        <v>14688.27</v>
      </c>
      <c r="G3284" s="52">
        <v>12574.15</v>
      </c>
    </row>
    <row r="3285" spans="1:7">
      <c r="A3285" s="52">
        <v>201105</v>
      </c>
      <c r="B3285" s="52">
        <v>609.23</v>
      </c>
      <c r="C3285" s="52">
        <v>601.63</v>
      </c>
      <c r="D3285" s="52">
        <v>317.88</v>
      </c>
      <c r="E3285" s="52">
        <v>19869.14</v>
      </c>
      <c r="F3285" s="52">
        <v>15002.59</v>
      </c>
      <c r="G3285" s="52">
        <v>12773.21</v>
      </c>
    </row>
    <row r="3286" spans="1:7">
      <c r="A3286" s="52">
        <v>201106</v>
      </c>
      <c r="B3286" s="52">
        <v>604.51</v>
      </c>
      <c r="C3286" s="52">
        <v>589.17999999999995</v>
      </c>
      <c r="D3286" s="52">
        <v>304.95999999999998</v>
      </c>
      <c r="E3286" s="52">
        <v>19858.61</v>
      </c>
      <c r="F3286" s="52">
        <v>14808.61</v>
      </c>
      <c r="G3286" s="52">
        <v>12479.92</v>
      </c>
    </row>
    <row r="3287" spans="1:7">
      <c r="A3287" s="52">
        <v>201107</v>
      </c>
      <c r="B3287" s="52">
        <v>606.39</v>
      </c>
      <c r="C3287" s="52">
        <v>559.47</v>
      </c>
      <c r="D3287" s="52">
        <v>312.29000000000002</v>
      </c>
      <c r="E3287" s="52">
        <v>16967.080000000002</v>
      </c>
      <c r="F3287" s="52">
        <v>15074.89</v>
      </c>
      <c r="G3287" s="52">
        <v>16720.38</v>
      </c>
    </row>
    <row r="3288" spans="1:7">
      <c r="A3288" s="52">
        <v>201108</v>
      </c>
      <c r="B3288" s="52">
        <v>577.80999999999995</v>
      </c>
      <c r="C3288" s="52">
        <v>536.35</v>
      </c>
      <c r="D3288" s="52">
        <v>301.81</v>
      </c>
      <c r="E3288" s="52">
        <v>16826.509999999998</v>
      </c>
      <c r="F3288" s="52">
        <v>14636.96</v>
      </c>
      <c r="G3288" s="52">
        <v>16022.34</v>
      </c>
    </row>
    <row r="3289" spans="1:7">
      <c r="A3289" s="52">
        <v>201109</v>
      </c>
      <c r="B3289" s="52">
        <v>525.92999999999995</v>
      </c>
      <c r="C3289" s="52">
        <v>485.04</v>
      </c>
      <c r="D3289" s="52">
        <v>272.47000000000003</v>
      </c>
      <c r="E3289" s="52">
        <v>16123.39</v>
      </c>
      <c r="F3289" s="52">
        <v>13626.22</v>
      </c>
      <c r="G3289" s="52">
        <v>14913.38</v>
      </c>
    </row>
    <row r="3290" spans="1:7">
      <c r="A3290" s="52">
        <v>201110</v>
      </c>
      <c r="B3290" s="52">
        <v>466.29</v>
      </c>
      <c r="C3290" s="52">
        <v>429.43</v>
      </c>
      <c r="D3290" s="52">
        <v>242.66</v>
      </c>
      <c r="E3290" s="52">
        <v>15101.62</v>
      </c>
      <c r="F3290" s="52">
        <v>12580.82</v>
      </c>
      <c r="G3290" s="52">
        <v>13639.89</v>
      </c>
    </row>
    <row r="3291" spans="1:7">
      <c r="A3291" s="52">
        <v>201111</v>
      </c>
      <c r="B3291" s="52">
        <v>539.84</v>
      </c>
      <c r="C3291" s="52">
        <v>500.69</v>
      </c>
      <c r="D3291" s="52">
        <v>275.04000000000002</v>
      </c>
      <c r="E3291" s="52">
        <v>16667.939999999999</v>
      </c>
      <c r="F3291" s="52">
        <v>14216</v>
      </c>
      <c r="G3291" s="52">
        <v>15081.22</v>
      </c>
    </row>
    <row r="3292" spans="1:7">
      <c r="A3292" s="52">
        <v>201112</v>
      </c>
      <c r="B3292" s="52">
        <v>532.92999999999995</v>
      </c>
      <c r="C3292" s="52">
        <v>499.02</v>
      </c>
      <c r="D3292" s="52">
        <v>274.93</v>
      </c>
      <c r="E3292" s="52">
        <v>16660.28</v>
      </c>
      <c r="F3292" s="52">
        <v>14385.96</v>
      </c>
      <c r="G3292" s="52">
        <v>14761.09</v>
      </c>
    </row>
    <row r="3293" spans="1:7">
      <c r="A3293" s="52">
        <v>201201</v>
      </c>
      <c r="B3293" s="52">
        <v>531.5</v>
      </c>
      <c r="C3293" s="52">
        <v>503.26</v>
      </c>
      <c r="D3293" s="52">
        <v>279.73</v>
      </c>
      <c r="E3293" s="52">
        <v>16604.86</v>
      </c>
      <c r="F3293" s="52">
        <v>14648.45</v>
      </c>
      <c r="G3293" s="52">
        <v>15028.85</v>
      </c>
    </row>
    <row r="3294" spans="1:7">
      <c r="A3294" s="52">
        <v>201202</v>
      </c>
      <c r="B3294" s="52">
        <v>574.15</v>
      </c>
      <c r="C3294" s="52">
        <v>538.99</v>
      </c>
      <c r="D3294" s="52">
        <v>297.13</v>
      </c>
      <c r="E3294" s="52">
        <v>17680.95</v>
      </c>
      <c r="F3294" s="52">
        <v>15246.22</v>
      </c>
      <c r="G3294" s="52">
        <v>15564.89</v>
      </c>
    </row>
    <row r="3295" spans="1:7">
      <c r="A3295" s="52">
        <v>201203</v>
      </c>
      <c r="B3295" s="52">
        <v>595.04</v>
      </c>
      <c r="C3295" s="52">
        <v>553.52</v>
      </c>
      <c r="D3295" s="52">
        <v>306.39</v>
      </c>
      <c r="E3295" s="52">
        <v>18453.73</v>
      </c>
      <c r="F3295" s="52">
        <v>15791.55</v>
      </c>
      <c r="G3295" s="52">
        <v>16550.11</v>
      </c>
    </row>
    <row r="3296" spans="1:7">
      <c r="A3296" s="52">
        <v>201204</v>
      </c>
      <c r="B3296" s="52">
        <v>607.32000000000005</v>
      </c>
      <c r="C3296" s="52">
        <v>569.54999999999995</v>
      </c>
      <c r="D3296" s="52">
        <v>316.05</v>
      </c>
      <c r="E3296" s="52">
        <v>19134.48</v>
      </c>
      <c r="F3296" s="52">
        <v>15992.75</v>
      </c>
      <c r="G3296" s="52">
        <v>17192.310000000001</v>
      </c>
    </row>
    <row r="3297" spans="1:7">
      <c r="A3297" s="52">
        <v>201205</v>
      </c>
      <c r="B3297" s="52">
        <v>599.19000000000005</v>
      </c>
      <c r="C3297" s="52">
        <v>557.73</v>
      </c>
      <c r="D3297" s="52">
        <v>311.54000000000002</v>
      </c>
      <c r="E3297" s="52">
        <v>19012.93</v>
      </c>
      <c r="F3297" s="52">
        <v>15895.55</v>
      </c>
      <c r="G3297" s="52">
        <v>16938.34</v>
      </c>
    </row>
    <row r="3298" spans="1:7">
      <c r="A3298" s="52">
        <v>201206</v>
      </c>
      <c r="B3298" s="52">
        <v>560.58000000000004</v>
      </c>
      <c r="C3298" s="52">
        <v>520.91</v>
      </c>
      <c r="D3298" s="52">
        <v>295.31</v>
      </c>
      <c r="E3298" s="52">
        <v>17848.419999999998</v>
      </c>
      <c r="F3298" s="52">
        <v>14917.46</v>
      </c>
      <c r="G3298" s="52">
        <v>15797.5</v>
      </c>
    </row>
    <row r="3299" spans="1:7">
      <c r="A3299" s="52">
        <v>201207</v>
      </c>
      <c r="B3299" s="52">
        <v>575.67999999999995</v>
      </c>
      <c r="C3299" s="52">
        <v>526.78</v>
      </c>
      <c r="D3299" s="52">
        <v>287.26</v>
      </c>
      <c r="E3299" s="52">
        <v>17356.810000000001</v>
      </c>
      <c r="F3299" s="52">
        <v>15760.22</v>
      </c>
      <c r="G3299" s="52">
        <v>12989.94</v>
      </c>
    </row>
    <row r="3300" spans="1:7">
      <c r="A3300" s="52">
        <v>201208</v>
      </c>
      <c r="B3300" s="52">
        <v>558.67999999999995</v>
      </c>
      <c r="C3300" s="52">
        <v>522.12</v>
      </c>
      <c r="D3300" s="52">
        <v>284.47000000000003</v>
      </c>
      <c r="E3300" s="52">
        <v>17667.11</v>
      </c>
      <c r="F3300" s="52">
        <v>15931.45</v>
      </c>
      <c r="G3300" s="52">
        <v>12944.43</v>
      </c>
    </row>
    <row r="3301" spans="1:7">
      <c r="A3301" s="52">
        <v>201209</v>
      </c>
      <c r="B3301" s="52">
        <v>579.71</v>
      </c>
      <c r="C3301" s="52">
        <v>539.07000000000005</v>
      </c>
      <c r="D3301" s="52">
        <v>296.20999999999998</v>
      </c>
      <c r="E3301" s="52">
        <v>18100.060000000001</v>
      </c>
      <c r="F3301" s="52">
        <v>16213.59</v>
      </c>
      <c r="G3301" s="52">
        <v>13383.83</v>
      </c>
    </row>
    <row r="3302" spans="1:7">
      <c r="A3302" s="52">
        <v>201210</v>
      </c>
      <c r="B3302" s="52">
        <v>597.28</v>
      </c>
      <c r="C3302" s="52">
        <v>558.92999999999995</v>
      </c>
      <c r="D3302" s="52">
        <v>307.38</v>
      </c>
      <c r="E3302" s="52">
        <v>18449.55</v>
      </c>
      <c r="F3302" s="52">
        <v>16717.79</v>
      </c>
      <c r="G3302" s="52">
        <v>13927.03</v>
      </c>
    </row>
    <row r="3303" spans="1:7">
      <c r="A3303" s="52">
        <v>201211</v>
      </c>
      <c r="B3303" s="52">
        <v>574.13</v>
      </c>
      <c r="C3303" s="52">
        <v>552.79999999999995</v>
      </c>
      <c r="D3303" s="52">
        <v>307.82</v>
      </c>
      <c r="E3303" s="52">
        <v>17898.52</v>
      </c>
      <c r="F3303" s="52">
        <v>16487.349999999999</v>
      </c>
      <c r="G3303" s="52">
        <v>14192.53</v>
      </c>
    </row>
    <row r="3304" spans="1:7">
      <c r="A3304" s="52">
        <v>201212</v>
      </c>
      <c r="B3304" s="52">
        <v>575.46</v>
      </c>
      <c r="C3304" s="52">
        <v>554.15</v>
      </c>
      <c r="D3304" s="52">
        <v>310.10000000000002</v>
      </c>
      <c r="E3304" s="52">
        <v>18203.39</v>
      </c>
      <c r="F3304" s="52">
        <v>16433.29</v>
      </c>
      <c r="G3304" s="52">
        <v>14016.66</v>
      </c>
    </row>
    <row r="3305" spans="1:7">
      <c r="A3305" s="52">
        <v>201301</v>
      </c>
      <c r="B3305" s="52">
        <v>587.47</v>
      </c>
      <c r="C3305" s="52">
        <v>572.04</v>
      </c>
      <c r="D3305" s="52">
        <v>322.93</v>
      </c>
      <c r="E3305" s="52">
        <v>18120.63</v>
      </c>
      <c r="F3305" s="52">
        <v>16675.14</v>
      </c>
      <c r="G3305" s="52">
        <v>14637.3</v>
      </c>
    </row>
    <row r="3306" spans="1:7">
      <c r="A3306" s="52">
        <v>201302</v>
      </c>
      <c r="B3306" s="52">
        <v>619.75</v>
      </c>
      <c r="C3306" s="52">
        <v>602.05999999999995</v>
      </c>
      <c r="D3306" s="52">
        <v>345</v>
      </c>
      <c r="E3306" s="52">
        <v>18940.240000000002</v>
      </c>
      <c r="F3306" s="52">
        <v>17591.169999999998</v>
      </c>
      <c r="G3306" s="52">
        <v>15705.28</v>
      </c>
    </row>
    <row r="3307" spans="1:7">
      <c r="A3307" s="52">
        <v>201303</v>
      </c>
      <c r="B3307" s="52">
        <v>628.54</v>
      </c>
      <c r="C3307" s="52">
        <v>606.41</v>
      </c>
      <c r="D3307" s="52">
        <v>350.36</v>
      </c>
      <c r="E3307" s="52">
        <v>19123.05</v>
      </c>
      <c r="F3307" s="52">
        <v>17826.37</v>
      </c>
      <c r="G3307" s="52">
        <v>15983.32</v>
      </c>
    </row>
    <row r="3308" spans="1:7">
      <c r="A3308" s="52">
        <v>201304</v>
      </c>
      <c r="B3308" s="52">
        <v>657.26</v>
      </c>
      <c r="C3308" s="52">
        <v>633.20000000000005</v>
      </c>
      <c r="D3308" s="52">
        <v>369.56</v>
      </c>
      <c r="E3308" s="52">
        <v>19804.169999999998</v>
      </c>
      <c r="F3308" s="52">
        <v>18538.75</v>
      </c>
      <c r="G3308" s="52">
        <v>16605.900000000001</v>
      </c>
    </row>
    <row r="3309" spans="1:7">
      <c r="A3309" s="52">
        <v>201305</v>
      </c>
      <c r="B3309" s="52">
        <v>655.05999999999995</v>
      </c>
      <c r="C3309" s="52">
        <v>627.64</v>
      </c>
      <c r="D3309" s="52">
        <v>369.94</v>
      </c>
      <c r="E3309" s="52">
        <v>20149.849999999999</v>
      </c>
      <c r="F3309" s="52">
        <v>18832.650000000001</v>
      </c>
      <c r="G3309" s="52">
        <v>17004.189999999999</v>
      </c>
    </row>
    <row r="3310" spans="1:7">
      <c r="A3310" s="52">
        <v>201306</v>
      </c>
      <c r="B3310" s="52">
        <v>691.4</v>
      </c>
      <c r="C3310" s="52">
        <v>661.97</v>
      </c>
      <c r="D3310" s="52">
        <v>388.44</v>
      </c>
      <c r="E3310" s="52">
        <v>20580.900000000001</v>
      </c>
      <c r="F3310" s="52">
        <v>19152.27</v>
      </c>
      <c r="G3310" s="52">
        <v>17858.849999999999</v>
      </c>
    </row>
    <row r="3311" spans="1:7">
      <c r="A3311" s="52">
        <v>201307</v>
      </c>
      <c r="B3311" s="52">
        <v>685.56</v>
      </c>
      <c r="C3311" s="52">
        <v>679.83</v>
      </c>
      <c r="D3311" s="52">
        <v>359.61</v>
      </c>
      <c r="E3311" s="52">
        <v>19252.61</v>
      </c>
      <c r="F3311" s="52">
        <v>19401.97</v>
      </c>
      <c r="G3311" s="52">
        <v>16020.12</v>
      </c>
    </row>
    <row r="3312" spans="1:7">
      <c r="A3312" s="52">
        <v>201308</v>
      </c>
      <c r="B3312" s="52">
        <v>737.14</v>
      </c>
      <c r="C3312" s="52">
        <v>728.7</v>
      </c>
      <c r="D3312" s="52">
        <v>389.79</v>
      </c>
      <c r="E3312" s="52">
        <v>20300.310000000001</v>
      </c>
      <c r="F3312" s="52">
        <v>20317.150000000001</v>
      </c>
      <c r="G3312" s="52">
        <v>17021.7</v>
      </c>
    </row>
    <row r="3313" spans="1:7">
      <c r="A3313" s="52">
        <v>201309</v>
      </c>
      <c r="B3313" s="52">
        <v>727.12</v>
      </c>
      <c r="C3313" s="52">
        <v>701.91</v>
      </c>
      <c r="D3313" s="52">
        <v>377.39</v>
      </c>
      <c r="E3313" s="52">
        <v>19942.21</v>
      </c>
      <c r="F3313" s="52">
        <v>19621.05</v>
      </c>
      <c r="G3313" s="52">
        <v>16335.85</v>
      </c>
    </row>
    <row r="3314" spans="1:7">
      <c r="A3314" s="52">
        <v>201310</v>
      </c>
      <c r="B3314" s="52">
        <v>769.94</v>
      </c>
      <c r="C3314" s="52">
        <v>748.39</v>
      </c>
      <c r="D3314" s="52">
        <v>395.18</v>
      </c>
      <c r="E3314" s="52">
        <v>20787.57</v>
      </c>
      <c r="F3314" s="52">
        <v>20148.87</v>
      </c>
      <c r="G3314" s="52">
        <v>16717.580000000002</v>
      </c>
    </row>
    <row r="3315" spans="1:7">
      <c r="A3315" s="52">
        <v>201311</v>
      </c>
      <c r="B3315" s="52">
        <v>779.15</v>
      </c>
      <c r="C3315" s="52">
        <v>772.31</v>
      </c>
      <c r="D3315" s="52">
        <v>413.38</v>
      </c>
      <c r="E3315" s="52">
        <v>21703.43</v>
      </c>
      <c r="F3315" s="52">
        <v>20947.82</v>
      </c>
      <c r="G3315" s="52">
        <v>17455.2</v>
      </c>
    </row>
    <row r="3316" spans="1:7">
      <c r="A3316" s="52">
        <v>201312</v>
      </c>
      <c r="B3316" s="52">
        <v>817.06</v>
      </c>
      <c r="C3316" s="52">
        <v>804.42</v>
      </c>
      <c r="D3316" s="52">
        <v>428.58</v>
      </c>
      <c r="E3316" s="52">
        <v>22353.8</v>
      </c>
      <c r="F3316" s="52">
        <v>21509.61</v>
      </c>
      <c r="G3316" s="52">
        <v>18137.68</v>
      </c>
    </row>
    <row r="3317" spans="1:7">
      <c r="A3317" s="52">
        <v>201401</v>
      </c>
      <c r="B3317" s="52">
        <v>830.3</v>
      </c>
      <c r="C3317" s="52">
        <v>823.08</v>
      </c>
      <c r="D3317" s="52">
        <v>436.42</v>
      </c>
      <c r="E3317" s="52">
        <v>22917.94</v>
      </c>
      <c r="F3317" s="52">
        <v>22274.21</v>
      </c>
      <c r="G3317" s="52">
        <v>18452.849999999999</v>
      </c>
    </row>
    <row r="3318" spans="1:7">
      <c r="A3318" s="52">
        <v>201402</v>
      </c>
      <c r="B3318" s="52">
        <v>829.17</v>
      </c>
      <c r="C3318" s="52">
        <v>791.8</v>
      </c>
      <c r="D3318" s="52">
        <v>422.07</v>
      </c>
      <c r="E3318" s="52">
        <v>22155.69</v>
      </c>
      <c r="F3318" s="52">
        <v>21470.51</v>
      </c>
      <c r="G3318" s="52">
        <v>17750.560000000001</v>
      </c>
    </row>
    <row r="3319" spans="1:7">
      <c r="A3319" s="52">
        <v>201403</v>
      </c>
      <c r="B3319" s="52">
        <v>862.07</v>
      </c>
      <c r="C3319" s="52">
        <v>832.02</v>
      </c>
      <c r="D3319" s="52">
        <v>442.06</v>
      </c>
      <c r="E3319" s="52">
        <v>23214.04</v>
      </c>
      <c r="F3319" s="52">
        <v>22400.67</v>
      </c>
      <c r="G3319" s="52">
        <v>18308.28</v>
      </c>
    </row>
    <row r="3320" spans="1:7">
      <c r="A3320" s="52">
        <v>201404</v>
      </c>
      <c r="B3320" s="52">
        <v>834.95</v>
      </c>
      <c r="C3320" s="52">
        <v>842.93</v>
      </c>
      <c r="D3320" s="52">
        <v>445.19</v>
      </c>
      <c r="E3320" s="52">
        <v>22965.24</v>
      </c>
      <c r="F3320" s="52">
        <v>22685.49</v>
      </c>
      <c r="G3320" s="52">
        <v>19031.09</v>
      </c>
    </row>
    <row r="3321" spans="1:7">
      <c r="A3321" s="52">
        <v>201405</v>
      </c>
      <c r="B3321" s="52">
        <v>783.87</v>
      </c>
      <c r="C3321" s="52">
        <v>815.52</v>
      </c>
      <c r="D3321" s="52">
        <v>435.82</v>
      </c>
      <c r="E3321" s="52">
        <v>23042.04</v>
      </c>
      <c r="F3321" s="52">
        <v>22899.11</v>
      </c>
      <c r="G3321" s="52">
        <v>18932.53</v>
      </c>
    </row>
    <row r="3322" spans="1:7">
      <c r="A3322" s="52">
        <v>201406</v>
      </c>
      <c r="B3322" s="52">
        <v>779.79</v>
      </c>
      <c r="C3322" s="52">
        <v>824.49</v>
      </c>
      <c r="D3322" s="52">
        <v>435.97</v>
      </c>
      <c r="E3322" s="52">
        <v>23571.51</v>
      </c>
      <c r="F3322" s="52">
        <v>23299.58</v>
      </c>
      <c r="G3322" s="52">
        <v>19154.36</v>
      </c>
    </row>
    <row r="3323" spans="1:7">
      <c r="A3323" s="52">
        <v>201407</v>
      </c>
      <c r="B3323" s="52">
        <v>797.89</v>
      </c>
      <c r="C3323" s="52">
        <v>789.76</v>
      </c>
      <c r="D3323" s="52">
        <v>453.87</v>
      </c>
      <c r="E3323" s="52">
        <v>23234.62</v>
      </c>
      <c r="F3323" s="52">
        <v>20592.919999999998</v>
      </c>
      <c r="G3323" s="52">
        <v>21957.55</v>
      </c>
    </row>
    <row r="3324" spans="1:7">
      <c r="A3324" s="52">
        <v>201408</v>
      </c>
      <c r="B3324" s="52">
        <v>750.32</v>
      </c>
      <c r="C3324" s="52">
        <v>740.24</v>
      </c>
      <c r="D3324" s="52">
        <v>429.13</v>
      </c>
      <c r="E3324" s="52">
        <v>22967.94</v>
      </c>
      <c r="F3324" s="52">
        <v>20304.09</v>
      </c>
      <c r="G3324" s="52">
        <v>21437.599999999999</v>
      </c>
    </row>
    <row r="3325" spans="1:7">
      <c r="A3325" s="52">
        <v>201409</v>
      </c>
      <c r="B3325" s="52">
        <v>788.86</v>
      </c>
      <c r="C3325" s="52">
        <v>772.16</v>
      </c>
      <c r="D3325" s="52">
        <v>448.58</v>
      </c>
      <c r="E3325" s="52">
        <v>24125.95</v>
      </c>
      <c r="F3325" s="52">
        <v>20967.169999999998</v>
      </c>
      <c r="G3325" s="52">
        <v>22213.67</v>
      </c>
    </row>
    <row r="3326" spans="1:7">
      <c r="A3326" s="52">
        <v>201410</v>
      </c>
      <c r="B3326" s="52">
        <v>750.97</v>
      </c>
      <c r="C3326" s="52">
        <v>733.46</v>
      </c>
      <c r="D3326" s="52">
        <v>420.41</v>
      </c>
      <c r="E3326" s="52">
        <v>23861.01</v>
      </c>
      <c r="F3326" s="52">
        <v>20461.150000000001</v>
      </c>
      <c r="G3326" s="52">
        <v>21796.95</v>
      </c>
    </row>
    <row r="3327" spans="1:7">
      <c r="A3327" s="52">
        <v>201411</v>
      </c>
      <c r="B3327" s="52">
        <v>802.74</v>
      </c>
      <c r="C3327" s="52">
        <v>780.37</v>
      </c>
      <c r="D3327" s="52">
        <v>444.03</v>
      </c>
      <c r="E3327" s="52">
        <v>24602.79</v>
      </c>
      <c r="F3327" s="52">
        <v>20846.650000000001</v>
      </c>
      <c r="G3327" s="52">
        <v>21979.43</v>
      </c>
    </row>
    <row r="3328" spans="1:7">
      <c r="A3328" s="52">
        <v>201412</v>
      </c>
      <c r="B3328" s="52">
        <v>815.47</v>
      </c>
      <c r="C3328" s="52">
        <v>777.08</v>
      </c>
      <c r="D3328" s="52">
        <v>438.47</v>
      </c>
      <c r="E3328" s="52">
        <v>25571.62</v>
      </c>
      <c r="F3328" s="52">
        <v>21406.68</v>
      </c>
      <c r="G3328" s="52">
        <v>21896.04</v>
      </c>
    </row>
    <row r="3329" spans="1:7">
      <c r="A3329" s="52">
        <v>201501</v>
      </c>
      <c r="B3329" s="52">
        <v>831.98</v>
      </c>
      <c r="C3329" s="52">
        <v>795.38</v>
      </c>
      <c r="D3329" s="52">
        <v>449.86</v>
      </c>
      <c r="E3329" s="52">
        <v>25211.37</v>
      </c>
      <c r="F3329" s="52">
        <v>21484.720000000001</v>
      </c>
      <c r="G3329" s="52">
        <v>22273.95</v>
      </c>
    </row>
    <row r="3330" spans="1:7">
      <c r="A3330" s="52">
        <v>201502</v>
      </c>
      <c r="B3330" s="52">
        <v>800.78</v>
      </c>
      <c r="C3330" s="52">
        <v>756.23</v>
      </c>
      <c r="D3330" s="52">
        <v>429.93</v>
      </c>
      <c r="E3330" s="52">
        <v>24932.46</v>
      </c>
      <c r="F3330" s="52">
        <v>20643.96</v>
      </c>
      <c r="G3330" s="52">
        <v>21080.84</v>
      </c>
    </row>
    <row r="3331" spans="1:7">
      <c r="A3331" s="52">
        <v>201503</v>
      </c>
      <c r="B3331" s="52">
        <v>866.71</v>
      </c>
      <c r="C3331" s="52">
        <v>806.47</v>
      </c>
      <c r="D3331" s="52">
        <v>451.63</v>
      </c>
      <c r="E3331" s="52">
        <v>26397.759999999998</v>
      </c>
      <c r="F3331" s="52">
        <v>21897.91</v>
      </c>
      <c r="G3331" s="52">
        <v>22119.52</v>
      </c>
    </row>
    <row r="3332" spans="1:7">
      <c r="A3332" s="52">
        <v>201504</v>
      </c>
      <c r="B3332" s="52">
        <v>888.4</v>
      </c>
      <c r="C3332" s="52">
        <v>819.44</v>
      </c>
      <c r="D3332" s="52">
        <v>457.52</v>
      </c>
      <c r="E3332" s="52">
        <v>26182.48</v>
      </c>
      <c r="F3332" s="52">
        <v>21541.29</v>
      </c>
      <c r="G3332" s="52">
        <v>21703.69</v>
      </c>
    </row>
    <row r="3333" spans="1:7">
      <c r="A3333" s="52">
        <v>201505</v>
      </c>
      <c r="B3333" s="52">
        <v>860.5</v>
      </c>
      <c r="C3333" s="52">
        <v>804.12</v>
      </c>
      <c r="D3333" s="52">
        <v>454.38</v>
      </c>
      <c r="E3333" s="52">
        <v>26242.79</v>
      </c>
      <c r="F3333" s="52">
        <v>21832.49</v>
      </c>
      <c r="G3333" s="52">
        <v>22123.200000000001</v>
      </c>
    </row>
    <row r="3334" spans="1:7">
      <c r="A3334" s="52">
        <v>201506</v>
      </c>
      <c r="B3334" s="52">
        <v>888.62</v>
      </c>
      <c r="C3334" s="52">
        <v>822.57</v>
      </c>
      <c r="D3334" s="52">
        <v>458.2</v>
      </c>
      <c r="E3334" s="52">
        <v>26620.15</v>
      </c>
      <c r="F3334" s="52">
        <v>22171.11</v>
      </c>
      <c r="G3334" s="52">
        <v>22214.720000000001</v>
      </c>
    </row>
    <row r="3335" spans="1:7">
      <c r="A3335" s="52">
        <v>201507</v>
      </c>
      <c r="B3335" s="52">
        <v>793.45</v>
      </c>
      <c r="C3335" s="52">
        <v>708</v>
      </c>
      <c r="D3335" s="52">
        <v>452.35</v>
      </c>
      <c r="E3335" s="52">
        <v>23235.29</v>
      </c>
      <c r="F3335" s="52">
        <v>20516.419999999998</v>
      </c>
      <c r="G3335" s="52">
        <v>21521.52</v>
      </c>
    </row>
    <row r="3336" spans="1:7">
      <c r="A3336" s="52">
        <v>201508</v>
      </c>
      <c r="B3336" s="52">
        <v>787.96</v>
      </c>
      <c r="C3336" s="52">
        <v>690.77</v>
      </c>
      <c r="D3336" s="52">
        <v>424.13</v>
      </c>
      <c r="E3336" s="52">
        <v>24027.25</v>
      </c>
      <c r="F3336" s="52">
        <v>20782.150000000001</v>
      </c>
      <c r="G3336" s="52">
        <v>21439.38</v>
      </c>
    </row>
    <row r="3337" spans="1:7">
      <c r="A3337" s="52">
        <v>201509</v>
      </c>
      <c r="B3337" s="52">
        <v>721.44</v>
      </c>
      <c r="C3337" s="52">
        <v>660.89</v>
      </c>
      <c r="D3337" s="52">
        <v>410.84</v>
      </c>
      <c r="E3337" s="52">
        <v>22443.27</v>
      </c>
      <c r="F3337" s="52">
        <v>19579.77</v>
      </c>
      <c r="G3337" s="52">
        <v>20103</v>
      </c>
    </row>
    <row r="3338" spans="1:7">
      <c r="A3338" s="52">
        <v>201510</v>
      </c>
      <c r="B3338" s="52">
        <v>664.06</v>
      </c>
      <c r="C3338" s="52">
        <v>626</v>
      </c>
      <c r="D3338" s="52">
        <v>392</v>
      </c>
      <c r="E3338" s="52">
        <v>21921.53</v>
      </c>
      <c r="F3338" s="52">
        <v>18963.7</v>
      </c>
      <c r="G3338" s="52">
        <v>19469.53</v>
      </c>
    </row>
    <row r="3339" spans="1:7">
      <c r="A3339" s="52">
        <v>201511</v>
      </c>
      <c r="B3339" s="52">
        <v>696.25</v>
      </c>
      <c r="C3339" s="52">
        <v>668.18</v>
      </c>
      <c r="D3339" s="52">
        <v>415.29</v>
      </c>
      <c r="E3339" s="52">
        <v>23728.91</v>
      </c>
      <c r="F3339" s="52">
        <v>20583.599999999999</v>
      </c>
      <c r="G3339" s="52">
        <v>20706.27</v>
      </c>
    </row>
    <row r="3340" spans="1:7">
      <c r="A3340" s="52">
        <v>201512</v>
      </c>
      <c r="B3340" s="52">
        <v>732.23</v>
      </c>
      <c r="C3340" s="52">
        <v>694.32</v>
      </c>
      <c r="D3340" s="52">
        <v>428.28</v>
      </c>
      <c r="E3340" s="52">
        <v>23871.91</v>
      </c>
      <c r="F3340" s="52">
        <v>20511.04</v>
      </c>
      <c r="G3340" s="52">
        <v>20922.75</v>
      </c>
    </row>
    <row r="3341" spans="1:7">
      <c r="A3341" s="52">
        <v>201601</v>
      </c>
      <c r="B3341" s="52">
        <v>708.13</v>
      </c>
      <c r="C3341" s="52">
        <v>654.47</v>
      </c>
      <c r="D3341" s="52">
        <v>403.55</v>
      </c>
      <c r="E3341" s="52">
        <v>23534.15</v>
      </c>
      <c r="F3341" s="52">
        <v>20001.16</v>
      </c>
      <c r="G3341" s="52">
        <v>20272.21</v>
      </c>
    </row>
    <row r="3342" spans="1:7">
      <c r="A3342" s="52">
        <v>201602</v>
      </c>
      <c r="B3342" s="52">
        <v>613.21</v>
      </c>
      <c r="C3342" s="52">
        <v>607.75</v>
      </c>
      <c r="D3342" s="52">
        <v>376.94</v>
      </c>
      <c r="E3342" s="52">
        <v>22242.74</v>
      </c>
      <c r="F3342" s="52">
        <v>18908.11</v>
      </c>
      <c r="G3342" s="52">
        <v>19070.93</v>
      </c>
    </row>
    <row r="3343" spans="1:7">
      <c r="A3343" s="52">
        <v>201603</v>
      </c>
      <c r="B3343" s="52">
        <v>608.29999999999995</v>
      </c>
      <c r="C3343" s="52">
        <v>613.61</v>
      </c>
      <c r="D3343" s="52">
        <v>382.27</v>
      </c>
      <c r="E3343" s="52">
        <v>22249.62</v>
      </c>
      <c r="F3343" s="52">
        <v>19006.32</v>
      </c>
      <c r="G3343" s="52">
        <v>18854.04</v>
      </c>
    </row>
    <row r="3344" spans="1:7">
      <c r="A3344" s="52">
        <v>201604</v>
      </c>
      <c r="B3344" s="52">
        <v>650.35</v>
      </c>
      <c r="C3344" s="52">
        <v>659.88</v>
      </c>
      <c r="D3344" s="52">
        <v>414.61</v>
      </c>
      <c r="E3344" s="52">
        <v>23771.81</v>
      </c>
      <c r="F3344" s="52">
        <v>20314.900000000001</v>
      </c>
      <c r="G3344" s="52">
        <v>20470.57</v>
      </c>
    </row>
    <row r="3345" spans="1:7">
      <c r="A3345" s="52">
        <v>201605</v>
      </c>
      <c r="B3345" s="52">
        <v>667.95</v>
      </c>
      <c r="C3345" s="52">
        <v>672.11</v>
      </c>
      <c r="D3345" s="52">
        <v>433.23</v>
      </c>
      <c r="E3345" s="52">
        <v>23705.919999999998</v>
      </c>
      <c r="F3345" s="52">
        <v>20428.61</v>
      </c>
      <c r="G3345" s="52">
        <v>21291.33</v>
      </c>
    </row>
    <row r="3346" spans="1:7">
      <c r="A3346" s="52">
        <v>201606</v>
      </c>
      <c r="B3346" s="52">
        <v>683.59</v>
      </c>
      <c r="C3346" s="52">
        <v>679.28</v>
      </c>
      <c r="D3346" s="52">
        <v>436.58</v>
      </c>
      <c r="E3346" s="52">
        <v>24211.7</v>
      </c>
      <c r="F3346" s="52">
        <v>20833.86</v>
      </c>
      <c r="G3346" s="52">
        <v>21327.4</v>
      </c>
    </row>
    <row r="3349" spans="1:7">
      <c r="A3349" s="52" t="s">
        <v>121</v>
      </c>
    </row>
    <row r="3350" spans="1:7">
      <c r="B3350" s="52" t="s">
        <v>118</v>
      </c>
      <c r="C3350" s="52" t="s">
        <v>117</v>
      </c>
      <c r="D3350" s="52" t="s">
        <v>116</v>
      </c>
      <c r="E3350" s="52" t="s">
        <v>115</v>
      </c>
      <c r="F3350" s="52" t="s">
        <v>114</v>
      </c>
      <c r="G3350" s="52" t="s">
        <v>113</v>
      </c>
    </row>
    <row r="3351" spans="1:7">
      <c r="A3351" s="52">
        <v>1926</v>
      </c>
      <c r="B3351" s="52">
        <v>0.78</v>
      </c>
      <c r="C3351" s="52">
        <v>1.21</v>
      </c>
      <c r="D3351" s="52">
        <v>3.55</v>
      </c>
      <c r="E3351" s="52">
        <v>0.45</v>
      </c>
      <c r="F3351" s="52">
        <v>1.01</v>
      </c>
      <c r="G3351" s="52">
        <v>2.37</v>
      </c>
    </row>
    <row r="3352" spans="1:7">
      <c r="A3352" s="52">
        <v>1927</v>
      </c>
      <c r="B3352" s="52">
        <v>0.52</v>
      </c>
      <c r="C3352" s="52">
        <v>1.1200000000000001</v>
      </c>
      <c r="D3352" s="52">
        <v>2.95</v>
      </c>
      <c r="E3352" s="52">
        <v>0.48</v>
      </c>
      <c r="F3352" s="52">
        <v>1.03</v>
      </c>
      <c r="G3352" s="52">
        <v>1.89</v>
      </c>
    </row>
    <row r="3353" spans="1:7">
      <c r="A3353" s="52">
        <v>1928</v>
      </c>
      <c r="B3353" s="52">
        <v>0.39</v>
      </c>
      <c r="C3353" s="52">
        <v>0.91</v>
      </c>
      <c r="D3353" s="52">
        <v>2.46</v>
      </c>
      <c r="E3353" s="52">
        <v>0.3</v>
      </c>
      <c r="F3353" s="52">
        <v>0.83</v>
      </c>
      <c r="G3353" s="52">
        <v>1.71</v>
      </c>
    </row>
    <row r="3354" spans="1:7">
      <c r="A3354" s="52">
        <v>1929</v>
      </c>
      <c r="B3354" s="52">
        <v>0.38</v>
      </c>
      <c r="C3354" s="52">
        <v>0.81</v>
      </c>
      <c r="D3354" s="52">
        <v>2.4700000000000002</v>
      </c>
      <c r="E3354" s="52">
        <v>0.23</v>
      </c>
      <c r="F3354" s="52">
        <v>0.64</v>
      </c>
      <c r="G3354" s="52">
        <v>1.26</v>
      </c>
    </row>
    <row r="3355" spans="1:7">
      <c r="A3355" s="52">
        <v>1930</v>
      </c>
      <c r="B3355" s="52">
        <v>0.63</v>
      </c>
      <c r="C3355" s="52">
        <v>1.44</v>
      </c>
      <c r="D3355" s="52">
        <v>4.0599999999999996</v>
      </c>
      <c r="E3355" s="52">
        <v>0.41</v>
      </c>
      <c r="F3355" s="52">
        <v>1.03</v>
      </c>
      <c r="G3355" s="52">
        <v>2.1800000000000002</v>
      </c>
    </row>
    <row r="3356" spans="1:7">
      <c r="A3356" s="52">
        <v>1931</v>
      </c>
      <c r="B3356" s="52">
        <v>0.85</v>
      </c>
      <c r="C3356" s="52">
        <v>2.0699999999999998</v>
      </c>
      <c r="D3356" s="52">
        <v>6.71</v>
      </c>
      <c r="E3356" s="52">
        <v>0.61</v>
      </c>
      <c r="F3356" s="52">
        <v>1.76</v>
      </c>
      <c r="G3356" s="52">
        <v>4.25</v>
      </c>
    </row>
    <row r="3357" spans="1:7">
      <c r="A3357" s="52">
        <v>1932</v>
      </c>
      <c r="B3357" s="52">
        <v>2.83</v>
      </c>
      <c r="C3357" s="52">
        <v>6.71</v>
      </c>
      <c r="D3357" s="52">
        <v>28.74</v>
      </c>
      <c r="E3357" s="52">
        <v>1.7</v>
      </c>
      <c r="F3357" s="52">
        <v>6.26</v>
      </c>
      <c r="G3357" s="52">
        <v>17.399999999999999</v>
      </c>
    </row>
    <row r="3358" spans="1:7">
      <c r="A3358" s="52">
        <v>1933</v>
      </c>
      <c r="B3358" s="52">
        <v>0.72</v>
      </c>
      <c r="C3358" s="52">
        <v>1.54</v>
      </c>
      <c r="D3358" s="52">
        <v>6.82</v>
      </c>
      <c r="E3358" s="52">
        <v>0.71</v>
      </c>
      <c r="F3358" s="52">
        <v>1.7</v>
      </c>
      <c r="G3358" s="52">
        <v>3.93</v>
      </c>
    </row>
    <row r="3359" spans="1:7">
      <c r="A3359" s="52">
        <v>1934</v>
      </c>
      <c r="B3359" s="52">
        <v>0.68</v>
      </c>
      <c r="C3359" s="52">
        <v>1.61</v>
      </c>
      <c r="D3359" s="52">
        <v>7.13</v>
      </c>
      <c r="E3359" s="52">
        <v>0.56999999999999995</v>
      </c>
      <c r="F3359" s="52">
        <v>1.41</v>
      </c>
      <c r="G3359" s="52">
        <v>4.83</v>
      </c>
    </row>
    <row r="3360" spans="1:7">
      <c r="A3360" s="52">
        <v>1935</v>
      </c>
      <c r="B3360" s="52">
        <v>0.71</v>
      </c>
      <c r="C3360" s="52">
        <v>1.85</v>
      </c>
      <c r="D3360" s="52">
        <v>10.15</v>
      </c>
      <c r="E3360" s="52">
        <v>0.45</v>
      </c>
      <c r="F3360" s="52">
        <v>1.29</v>
      </c>
      <c r="G3360" s="52">
        <v>5.58</v>
      </c>
    </row>
    <row r="3361" spans="1:7">
      <c r="A3361" s="52">
        <v>1936</v>
      </c>
      <c r="B3361" s="52">
        <v>0.47</v>
      </c>
      <c r="C3361" s="52">
        <v>1.04</v>
      </c>
      <c r="D3361" s="52">
        <v>5.44</v>
      </c>
      <c r="E3361" s="52">
        <v>0.3</v>
      </c>
      <c r="F3361" s="52">
        <v>0.88</v>
      </c>
      <c r="G3361" s="52">
        <v>2.59</v>
      </c>
    </row>
    <row r="3362" spans="1:7">
      <c r="A3362" s="52">
        <v>1937</v>
      </c>
      <c r="B3362" s="52">
        <v>0.39</v>
      </c>
      <c r="C3362" s="52">
        <v>0.88</v>
      </c>
      <c r="D3362" s="52">
        <v>4.5199999999999996</v>
      </c>
      <c r="E3362" s="52">
        <v>0.32</v>
      </c>
      <c r="F3362" s="52">
        <v>0.77</v>
      </c>
      <c r="G3362" s="52">
        <v>1.89</v>
      </c>
    </row>
    <row r="3363" spans="1:7">
      <c r="A3363" s="52">
        <v>1938</v>
      </c>
      <c r="B3363" s="52">
        <v>0.63</v>
      </c>
      <c r="C3363" s="52">
        <v>1.35</v>
      </c>
      <c r="D3363" s="52">
        <v>7.28</v>
      </c>
      <c r="E3363" s="52">
        <v>0.54</v>
      </c>
      <c r="F3363" s="52">
        <v>1.23</v>
      </c>
      <c r="G3363" s="52">
        <v>4.17</v>
      </c>
    </row>
    <row r="3364" spans="1:7">
      <c r="A3364" s="52">
        <v>1939</v>
      </c>
      <c r="B3364" s="52">
        <v>0.66</v>
      </c>
      <c r="C3364" s="52">
        <v>1.55</v>
      </c>
      <c r="D3364" s="52">
        <v>8.24</v>
      </c>
      <c r="E3364" s="52">
        <v>0.45</v>
      </c>
      <c r="F3364" s="52">
        <v>1.22</v>
      </c>
      <c r="G3364" s="52">
        <v>4.8499999999999996</v>
      </c>
    </row>
    <row r="3365" spans="1:7">
      <c r="A3365" s="52">
        <v>1940</v>
      </c>
      <c r="B3365" s="52">
        <v>0.7</v>
      </c>
      <c r="C3365" s="52">
        <v>1.6</v>
      </c>
      <c r="D3365" s="52">
        <v>7</v>
      </c>
      <c r="E3365" s="52">
        <v>0.53</v>
      </c>
      <c r="F3365" s="52">
        <v>1.4</v>
      </c>
      <c r="G3365" s="52">
        <v>4.5199999999999996</v>
      </c>
    </row>
    <row r="3366" spans="1:7">
      <c r="A3366" s="52">
        <v>1941</v>
      </c>
      <c r="B3366" s="52">
        <v>0.72</v>
      </c>
      <c r="C3366" s="52">
        <v>1.54</v>
      </c>
      <c r="D3366" s="52">
        <v>5.83</v>
      </c>
      <c r="E3366" s="52">
        <v>0.56000000000000005</v>
      </c>
      <c r="F3366" s="52">
        <v>1.33</v>
      </c>
      <c r="G3366" s="52">
        <v>3.7</v>
      </c>
    </row>
    <row r="3367" spans="1:7">
      <c r="A3367" s="52">
        <v>1942</v>
      </c>
      <c r="B3367" s="52">
        <v>0.95</v>
      </c>
      <c r="C3367" s="52">
        <v>1.84</v>
      </c>
      <c r="D3367" s="52">
        <v>7.36</v>
      </c>
      <c r="E3367" s="52">
        <v>0.73</v>
      </c>
      <c r="F3367" s="52">
        <v>1.79</v>
      </c>
      <c r="G3367" s="52">
        <v>4.92</v>
      </c>
    </row>
    <row r="3368" spans="1:7">
      <c r="A3368" s="52">
        <v>1943</v>
      </c>
      <c r="B3368" s="52">
        <v>0.63</v>
      </c>
      <c r="C3368" s="52">
        <v>1.1399999999999999</v>
      </c>
      <c r="D3368" s="52">
        <v>3.57</v>
      </c>
      <c r="E3368" s="52">
        <v>0.54</v>
      </c>
      <c r="F3368" s="52">
        <v>1.1399999999999999</v>
      </c>
      <c r="G3368" s="52">
        <v>3.02</v>
      </c>
    </row>
    <row r="3369" spans="1:7">
      <c r="A3369" s="52">
        <v>1944</v>
      </c>
      <c r="B3369" s="52">
        <v>0.56999999999999995</v>
      </c>
      <c r="C3369" s="52">
        <v>1.04</v>
      </c>
      <c r="D3369" s="52">
        <v>3.05</v>
      </c>
      <c r="E3369" s="52">
        <v>0.51</v>
      </c>
      <c r="F3369" s="52">
        <v>1.04</v>
      </c>
      <c r="G3369" s="52">
        <v>2.67</v>
      </c>
    </row>
    <row r="3370" spans="1:7">
      <c r="A3370" s="52">
        <v>1945</v>
      </c>
      <c r="B3370" s="52">
        <v>0.45</v>
      </c>
      <c r="C3370" s="52">
        <v>0.86</v>
      </c>
      <c r="D3370" s="52">
        <v>2.12</v>
      </c>
      <c r="E3370" s="52">
        <v>0.4</v>
      </c>
      <c r="F3370" s="52">
        <v>0.84</v>
      </c>
      <c r="G3370" s="52">
        <v>1.96</v>
      </c>
    </row>
    <row r="3371" spans="1:7">
      <c r="A3371" s="52">
        <v>1946</v>
      </c>
      <c r="B3371" s="52">
        <v>0.34</v>
      </c>
      <c r="C3371" s="52">
        <v>0.63</v>
      </c>
      <c r="D3371" s="52">
        <v>1.77</v>
      </c>
      <c r="E3371" s="52">
        <v>0.31</v>
      </c>
      <c r="F3371" s="52">
        <v>0.63</v>
      </c>
      <c r="G3371" s="52">
        <v>1.42</v>
      </c>
    </row>
    <row r="3372" spans="1:7">
      <c r="A3372" s="52">
        <v>1947</v>
      </c>
      <c r="B3372" s="52">
        <v>0.55000000000000004</v>
      </c>
      <c r="C3372" s="52">
        <v>0.98</v>
      </c>
      <c r="D3372" s="52">
        <v>2.79</v>
      </c>
      <c r="E3372" s="52">
        <v>0.42</v>
      </c>
      <c r="F3372" s="52">
        <v>0.86</v>
      </c>
      <c r="G3372" s="52">
        <v>2.2400000000000002</v>
      </c>
    </row>
    <row r="3373" spans="1:7">
      <c r="A3373" s="52">
        <v>1948</v>
      </c>
      <c r="B3373" s="52">
        <v>0.57999999999999996</v>
      </c>
      <c r="C3373" s="52">
        <v>0.99</v>
      </c>
      <c r="D3373" s="52">
        <v>2.2999999999999998</v>
      </c>
      <c r="E3373" s="52">
        <v>0.46</v>
      </c>
      <c r="F3373" s="52">
        <v>0.86</v>
      </c>
      <c r="G3373" s="52">
        <v>1.98</v>
      </c>
    </row>
    <row r="3374" spans="1:7">
      <c r="A3374" s="52">
        <v>1949</v>
      </c>
      <c r="B3374" s="52">
        <v>0.85</v>
      </c>
      <c r="C3374" s="52">
        <v>1.46</v>
      </c>
      <c r="D3374" s="52">
        <v>3.82</v>
      </c>
      <c r="E3374" s="52">
        <v>0.66</v>
      </c>
      <c r="F3374" s="52">
        <v>1.28</v>
      </c>
      <c r="G3374" s="52">
        <v>3.15</v>
      </c>
    </row>
    <row r="3375" spans="1:7">
      <c r="A3375" s="52">
        <v>1950</v>
      </c>
      <c r="B3375" s="52">
        <v>0.68</v>
      </c>
      <c r="C3375" s="52">
        <v>1.22</v>
      </c>
      <c r="D3375" s="52">
        <v>2.94</v>
      </c>
      <c r="E3375" s="52">
        <v>0.51</v>
      </c>
      <c r="F3375" s="52">
        <v>1.0900000000000001</v>
      </c>
      <c r="G3375" s="52">
        <v>2.6</v>
      </c>
    </row>
    <row r="3376" spans="1:7">
      <c r="A3376" s="52">
        <v>1951</v>
      </c>
      <c r="B3376" s="52">
        <v>0.68</v>
      </c>
      <c r="C3376" s="52">
        <v>1.08</v>
      </c>
      <c r="D3376" s="52">
        <v>2.39</v>
      </c>
      <c r="E3376" s="52">
        <v>0.51</v>
      </c>
      <c r="F3376" s="52">
        <v>0.96</v>
      </c>
      <c r="G3376" s="52">
        <v>2.16</v>
      </c>
    </row>
    <row r="3377" spans="1:7">
      <c r="A3377" s="52">
        <v>1952</v>
      </c>
      <c r="B3377" s="52">
        <v>0.61</v>
      </c>
      <c r="C3377" s="52">
        <v>1.0900000000000001</v>
      </c>
      <c r="D3377" s="52">
        <v>2.29</v>
      </c>
      <c r="E3377" s="52">
        <v>0.49</v>
      </c>
      <c r="F3377" s="52">
        <v>0.93</v>
      </c>
      <c r="G3377" s="52">
        <v>2.11</v>
      </c>
    </row>
    <row r="3378" spans="1:7">
      <c r="A3378" s="52">
        <v>1953</v>
      </c>
      <c r="B3378" s="52">
        <v>0.61</v>
      </c>
      <c r="C3378" s="52">
        <v>1.1599999999999999</v>
      </c>
      <c r="D3378" s="52">
        <v>2.46</v>
      </c>
      <c r="E3378" s="52">
        <v>0.55000000000000004</v>
      </c>
      <c r="F3378" s="52">
        <v>1.06</v>
      </c>
      <c r="G3378" s="52">
        <v>2.29</v>
      </c>
    </row>
    <row r="3379" spans="1:7">
      <c r="A3379" s="52">
        <v>1954</v>
      </c>
      <c r="B3379" s="52">
        <v>0.57999999999999996</v>
      </c>
      <c r="C3379" s="52">
        <v>1.1499999999999999</v>
      </c>
      <c r="D3379" s="52">
        <v>2.58</v>
      </c>
      <c r="E3379" s="52">
        <v>0.46</v>
      </c>
      <c r="F3379" s="52">
        <v>0.96</v>
      </c>
      <c r="G3379" s="52">
        <v>2.21</v>
      </c>
    </row>
    <row r="3380" spans="1:7">
      <c r="A3380" s="52">
        <v>1955</v>
      </c>
      <c r="B3380" s="52">
        <v>0.46</v>
      </c>
      <c r="C3380" s="52">
        <v>0.86</v>
      </c>
      <c r="D3380" s="52">
        <v>1.78</v>
      </c>
      <c r="E3380" s="52">
        <v>0.36</v>
      </c>
      <c r="F3380" s="52">
        <v>0.75</v>
      </c>
      <c r="G3380" s="52">
        <v>1.62</v>
      </c>
    </row>
    <row r="3381" spans="1:7">
      <c r="A3381" s="52">
        <v>1956</v>
      </c>
      <c r="B3381" s="52">
        <v>0.47</v>
      </c>
      <c r="C3381" s="52">
        <v>0.88</v>
      </c>
      <c r="D3381" s="52">
        <v>1.88</v>
      </c>
      <c r="E3381" s="52">
        <v>0.35</v>
      </c>
      <c r="F3381" s="52">
        <v>0.77</v>
      </c>
      <c r="G3381" s="52">
        <v>1.65</v>
      </c>
    </row>
    <row r="3382" spans="1:7">
      <c r="A3382" s="52">
        <v>1957</v>
      </c>
      <c r="B3382" s="52">
        <v>0.52</v>
      </c>
      <c r="C3382" s="52">
        <v>0.94</v>
      </c>
      <c r="D3382" s="52">
        <v>2.06</v>
      </c>
      <c r="E3382" s="52">
        <v>0.39</v>
      </c>
      <c r="F3382" s="52">
        <v>0.84</v>
      </c>
      <c r="G3382" s="52">
        <v>1.91</v>
      </c>
    </row>
    <row r="3383" spans="1:7">
      <c r="A3383" s="52">
        <v>1958</v>
      </c>
      <c r="B3383" s="52">
        <v>0.47</v>
      </c>
      <c r="C3383" s="52">
        <v>1.02</v>
      </c>
      <c r="D3383" s="52">
        <v>2.27</v>
      </c>
      <c r="E3383" s="52">
        <v>0.43</v>
      </c>
      <c r="F3383" s="52">
        <v>0.87</v>
      </c>
      <c r="G3383" s="52">
        <v>2.17</v>
      </c>
    </row>
    <row r="3384" spans="1:7">
      <c r="A3384" s="52">
        <v>1959</v>
      </c>
      <c r="B3384" s="52">
        <v>0.39</v>
      </c>
      <c r="C3384" s="52">
        <v>0.78</v>
      </c>
      <c r="D3384" s="52">
        <v>1.62</v>
      </c>
      <c r="E3384" s="52">
        <v>0.33</v>
      </c>
      <c r="F3384" s="52">
        <v>0.69</v>
      </c>
      <c r="G3384" s="52">
        <v>1.52</v>
      </c>
    </row>
    <row r="3385" spans="1:7">
      <c r="A3385" s="52">
        <v>1960</v>
      </c>
      <c r="B3385" s="52">
        <v>0.45</v>
      </c>
      <c r="C3385" s="52">
        <v>0.86</v>
      </c>
      <c r="D3385" s="52">
        <v>2.02</v>
      </c>
      <c r="E3385" s="52">
        <v>0.32</v>
      </c>
      <c r="F3385" s="52">
        <v>0.72</v>
      </c>
      <c r="G3385" s="52">
        <v>1.78</v>
      </c>
    </row>
    <row r="3386" spans="1:7">
      <c r="A3386" s="52">
        <v>1961</v>
      </c>
      <c r="B3386" s="52">
        <v>0.33</v>
      </c>
      <c r="C3386" s="52">
        <v>0.72</v>
      </c>
      <c r="D3386" s="52">
        <v>1.74</v>
      </c>
      <c r="E3386" s="52">
        <v>0.32</v>
      </c>
      <c r="F3386" s="52">
        <v>0.67</v>
      </c>
      <c r="G3386" s="52">
        <v>1.52</v>
      </c>
    </row>
    <row r="3387" spans="1:7">
      <c r="A3387" s="52">
        <v>1962</v>
      </c>
      <c r="B3387" s="52">
        <v>0.46</v>
      </c>
      <c r="C3387" s="52">
        <v>0.99</v>
      </c>
      <c r="D3387" s="52">
        <v>2.2599999999999998</v>
      </c>
      <c r="E3387" s="52">
        <v>0.37</v>
      </c>
      <c r="F3387" s="52">
        <v>0.75</v>
      </c>
      <c r="G3387" s="52">
        <v>1.81</v>
      </c>
    </row>
    <row r="3388" spans="1:7">
      <c r="A3388" s="52">
        <v>1963</v>
      </c>
      <c r="B3388" s="52">
        <v>0.33</v>
      </c>
      <c r="C3388" s="52">
        <v>0.76</v>
      </c>
      <c r="D3388" s="52">
        <v>1.73</v>
      </c>
      <c r="E3388" s="52">
        <v>0.34</v>
      </c>
      <c r="F3388" s="52">
        <v>0.67</v>
      </c>
      <c r="G3388" s="52">
        <v>1.41</v>
      </c>
    </row>
    <row r="3389" spans="1:7">
      <c r="A3389" s="52">
        <v>1964</v>
      </c>
      <c r="B3389" s="52">
        <v>0.34</v>
      </c>
      <c r="C3389" s="52">
        <v>0.72</v>
      </c>
      <c r="D3389" s="52">
        <v>1.55</v>
      </c>
      <c r="E3389" s="52">
        <v>0.3</v>
      </c>
      <c r="F3389" s="52">
        <v>0.61</v>
      </c>
      <c r="G3389" s="52">
        <v>1.25</v>
      </c>
    </row>
    <row r="3390" spans="1:7">
      <c r="A3390" s="52">
        <v>1965</v>
      </c>
      <c r="B3390" s="52">
        <v>0.33</v>
      </c>
      <c r="C3390" s="52">
        <v>0.69</v>
      </c>
      <c r="D3390" s="52">
        <v>1.53</v>
      </c>
      <c r="E3390" s="52">
        <v>0.28999999999999998</v>
      </c>
      <c r="F3390" s="52">
        <v>0.62</v>
      </c>
      <c r="G3390" s="52">
        <v>1.39</v>
      </c>
    </row>
    <row r="3391" spans="1:7">
      <c r="A3391" s="52">
        <v>1966</v>
      </c>
      <c r="B3391" s="52">
        <v>0.3</v>
      </c>
      <c r="C3391" s="52">
        <v>0.64</v>
      </c>
      <c r="D3391" s="52">
        <v>1.39</v>
      </c>
      <c r="E3391" s="52">
        <v>0.27</v>
      </c>
      <c r="F3391" s="52">
        <v>0.65</v>
      </c>
      <c r="G3391" s="52">
        <v>1.23</v>
      </c>
    </row>
    <row r="3392" spans="1:7">
      <c r="A3392" s="52">
        <v>1967</v>
      </c>
      <c r="B3392" s="52">
        <v>0.25</v>
      </c>
      <c r="C3392" s="52">
        <v>0.56999999999999995</v>
      </c>
      <c r="D3392" s="52">
        <v>1.17</v>
      </c>
      <c r="E3392" s="52">
        <v>0.26</v>
      </c>
      <c r="F3392" s="52">
        <v>0.65</v>
      </c>
      <c r="G3392" s="52">
        <v>1.28</v>
      </c>
    </row>
    <row r="3393" spans="1:7">
      <c r="A3393" s="52">
        <v>1968</v>
      </c>
      <c r="B3393" s="52">
        <v>0.21</v>
      </c>
      <c r="C3393" s="52">
        <v>0.5</v>
      </c>
      <c r="D3393" s="52">
        <v>0.98</v>
      </c>
      <c r="E3393" s="52">
        <v>0.21</v>
      </c>
      <c r="F3393" s="52">
        <v>0.55000000000000004</v>
      </c>
      <c r="G3393" s="52">
        <v>0.95</v>
      </c>
    </row>
    <row r="3394" spans="1:7">
      <c r="A3394" s="52">
        <v>1969</v>
      </c>
      <c r="B3394" s="52">
        <v>0.26</v>
      </c>
      <c r="C3394" s="52">
        <v>0.59</v>
      </c>
      <c r="D3394" s="52">
        <v>1.1599999999999999</v>
      </c>
      <c r="E3394" s="52">
        <v>0.2</v>
      </c>
      <c r="F3394" s="52">
        <v>0.55000000000000004</v>
      </c>
      <c r="G3394" s="52">
        <v>0.94</v>
      </c>
    </row>
    <row r="3395" spans="1:7">
      <c r="A3395" s="52">
        <v>1970</v>
      </c>
      <c r="B3395" s="52">
        <v>0.53</v>
      </c>
      <c r="C3395" s="52">
        <v>1.08</v>
      </c>
      <c r="D3395" s="52">
        <v>2</v>
      </c>
      <c r="E3395" s="52">
        <v>0.31</v>
      </c>
      <c r="F3395" s="52">
        <v>0.83</v>
      </c>
      <c r="G3395" s="52">
        <v>1.56</v>
      </c>
    </row>
    <row r="3396" spans="1:7">
      <c r="A3396" s="52">
        <v>1971</v>
      </c>
      <c r="B3396" s="52">
        <v>0.3</v>
      </c>
      <c r="C3396" s="52">
        <v>0.7</v>
      </c>
      <c r="D3396" s="52">
        <v>1.54</v>
      </c>
      <c r="E3396" s="52">
        <v>0.25</v>
      </c>
      <c r="F3396" s="52">
        <v>0.75</v>
      </c>
      <c r="G3396" s="52">
        <v>1.32</v>
      </c>
    </row>
    <row r="3397" spans="1:7">
      <c r="A3397" s="52">
        <v>1972</v>
      </c>
      <c r="B3397" s="52">
        <v>0.31</v>
      </c>
      <c r="C3397" s="52">
        <v>0.7</v>
      </c>
      <c r="D3397" s="52">
        <v>1.48</v>
      </c>
      <c r="E3397" s="52">
        <v>0.22</v>
      </c>
      <c r="F3397" s="52">
        <v>0.74</v>
      </c>
      <c r="G3397" s="52">
        <v>1.25</v>
      </c>
    </row>
    <row r="3398" spans="1:7">
      <c r="A3398" s="52">
        <v>1973</v>
      </c>
      <c r="B3398" s="52">
        <v>0.53</v>
      </c>
      <c r="C3398" s="52">
        <v>1.1100000000000001</v>
      </c>
      <c r="D3398" s="52">
        <v>2.1</v>
      </c>
      <c r="E3398" s="52">
        <v>0.27</v>
      </c>
      <c r="F3398" s="52">
        <v>0.85</v>
      </c>
      <c r="G3398" s="52">
        <v>1.58</v>
      </c>
    </row>
    <row r="3399" spans="1:7">
      <c r="A3399" s="52">
        <v>1974</v>
      </c>
      <c r="B3399" s="52">
        <v>0.68</v>
      </c>
      <c r="C3399" s="52">
        <v>1.42</v>
      </c>
      <c r="D3399" s="52">
        <v>2.65</v>
      </c>
      <c r="E3399" s="52">
        <v>0.44</v>
      </c>
      <c r="F3399" s="52">
        <v>1.32</v>
      </c>
      <c r="G3399" s="52">
        <v>2.2000000000000002</v>
      </c>
    </row>
    <row r="3400" spans="1:7">
      <c r="A3400" s="52">
        <v>1975</v>
      </c>
      <c r="B3400" s="52">
        <v>0.56999999999999995</v>
      </c>
      <c r="C3400" s="52">
        <v>1.24</v>
      </c>
      <c r="D3400" s="52">
        <v>2.2000000000000002</v>
      </c>
      <c r="E3400" s="52">
        <v>0.5</v>
      </c>
      <c r="F3400" s="52">
        <v>1.22</v>
      </c>
      <c r="G3400" s="52">
        <v>2.11</v>
      </c>
    </row>
    <row r="3401" spans="1:7">
      <c r="A3401" s="52">
        <v>1976</v>
      </c>
      <c r="B3401" s="52">
        <v>0.52</v>
      </c>
      <c r="C3401" s="52">
        <v>1.1200000000000001</v>
      </c>
      <c r="D3401" s="52">
        <v>1.93</v>
      </c>
      <c r="E3401" s="52">
        <v>0.45</v>
      </c>
      <c r="F3401" s="52">
        <v>1.1000000000000001</v>
      </c>
      <c r="G3401" s="52">
        <v>1.7</v>
      </c>
    </row>
    <row r="3402" spans="1:7">
      <c r="A3402" s="52">
        <v>1977</v>
      </c>
      <c r="B3402" s="52">
        <v>0.5</v>
      </c>
      <c r="C3402" s="52">
        <v>1.03</v>
      </c>
      <c r="D3402" s="52">
        <v>1.78</v>
      </c>
      <c r="E3402" s="52">
        <v>0.52</v>
      </c>
      <c r="F3402" s="52">
        <v>1.05</v>
      </c>
      <c r="G3402" s="52">
        <v>1.6</v>
      </c>
    </row>
    <row r="3403" spans="1:7">
      <c r="A3403" s="52">
        <v>1978</v>
      </c>
      <c r="B3403" s="52">
        <v>0.46</v>
      </c>
      <c r="C3403" s="52">
        <v>1.01</v>
      </c>
      <c r="D3403" s="52">
        <v>1.65</v>
      </c>
      <c r="E3403" s="52">
        <v>0.51</v>
      </c>
      <c r="F3403" s="52">
        <v>1.1100000000000001</v>
      </c>
      <c r="G3403" s="52">
        <v>1.72</v>
      </c>
    </row>
    <row r="3404" spans="1:7">
      <c r="A3404" s="52">
        <v>1979</v>
      </c>
      <c r="B3404" s="52">
        <v>0.46</v>
      </c>
      <c r="C3404" s="52">
        <v>1.04</v>
      </c>
      <c r="D3404" s="52">
        <v>1.7</v>
      </c>
      <c r="E3404" s="52">
        <v>0.52</v>
      </c>
      <c r="F3404" s="52">
        <v>1.0900000000000001</v>
      </c>
      <c r="G3404" s="52">
        <v>1.71</v>
      </c>
    </row>
    <row r="3405" spans="1:7">
      <c r="A3405" s="52">
        <v>1980</v>
      </c>
      <c r="B3405" s="52">
        <v>0.41</v>
      </c>
      <c r="C3405" s="52">
        <v>1.1200000000000001</v>
      </c>
      <c r="D3405" s="52">
        <v>1.91</v>
      </c>
      <c r="E3405" s="52">
        <v>0.5</v>
      </c>
      <c r="F3405" s="52">
        <v>1</v>
      </c>
      <c r="G3405" s="52">
        <v>1.73</v>
      </c>
    </row>
    <row r="3406" spans="1:7">
      <c r="A3406" s="52">
        <v>1981</v>
      </c>
      <c r="B3406" s="52">
        <v>0.32</v>
      </c>
      <c r="C3406" s="52">
        <v>0.92</v>
      </c>
      <c r="D3406" s="52">
        <v>1.63</v>
      </c>
      <c r="E3406" s="52">
        <v>0.48</v>
      </c>
      <c r="F3406" s="52">
        <v>0.99</v>
      </c>
      <c r="G3406" s="52">
        <v>1.61</v>
      </c>
    </row>
    <row r="3407" spans="1:7">
      <c r="A3407" s="52">
        <v>1982</v>
      </c>
      <c r="B3407" s="52">
        <v>0.52</v>
      </c>
      <c r="C3407" s="52">
        <v>1.24</v>
      </c>
      <c r="D3407" s="52">
        <v>2.1800000000000002</v>
      </c>
      <c r="E3407" s="52">
        <v>0.55000000000000004</v>
      </c>
      <c r="F3407" s="52">
        <v>1.28</v>
      </c>
      <c r="G3407" s="52">
        <v>1.91</v>
      </c>
    </row>
    <row r="3408" spans="1:7">
      <c r="A3408" s="52">
        <v>1983</v>
      </c>
      <c r="B3408" s="52">
        <v>0.25</v>
      </c>
      <c r="C3408" s="52">
        <v>0.74</v>
      </c>
      <c r="D3408" s="52">
        <v>1.37</v>
      </c>
      <c r="E3408" s="52">
        <v>0.32</v>
      </c>
      <c r="F3408" s="52">
        <v>0.85</v>
      </c>
      <c r="G3408" s="52">
        <v>1.37</v>
      </c>
    </row>
    <row r="3409" spans="1:7">
      <c r="A3409" s="52">
        <v>1984</v>
      </c>
      <c r="B3409" s="52">
        <v>0.39</v>
      </c>
      <c r="C3409" s="52">
        <v>0.9</v>
      </c>
      <c r="D3409" s="52">
        <v>1.58</v>
      </c>
      <c r="E3409" s="52">
        <v>0.4</v>
      </c>
      <c r="F3409" s="52">
        <v>0.89</v>
      </c>
      <c r="G3409" s="52">
        <v>1.61</v>
      </c>
    </row>
    <row r="3410" spans="1:7">
      <c r="A3410" s="52">
        <v>1985</v>
      </c>
      <c r="B3410" s="52">
        <v>0.34</v>
      </c>
      <c r="C3410" s="52">
        <v>0.81</v>
      </c>
      <c r="D3410" s="52">
        <v>1.44</v>
      </c>
      <c r="E3410" s="52">
        <v>0.38</v>
      </c>
      <c r="F3410" s="52">
        <v>0.81</v>
      </c>
      <c r="G3410" s="52">
        <v>1.29</v>
      </c>
    </row>
    <row r="3411" spans="1:7">
      <c r="A3411" s="52">
        <v>1986</v>
      </c>
      <c r="B3411" s="52">
        <v>0.27</v>
      </c>
      <c r="C3411" s="52">
        <v>0.65</v>
      </c>
      <c r="D3411" s="52">
        <v>1.24</v>
      </c>
      <c r="E3411" s="52">
        <v>0.3</v>
      </c>
      <c r="F3411" s="52">
        <v>0.67</v>
      </c>
      <c r="G3411" s="52">
        <v>1.1000000000000001</v>
      </c>
    </row>
    <row r="3412" spans="1:7">
      <c r="A3412" s="52">
        <v>1987</v>
      </c>
      <c r="B3412" s="52">
        <v>0.24</v>
      </c>
      <c r="C3412" s="52">
        <v>0.62</v>
      </c>
      <c r="D3412" s="52">
        <v>1.1399999999999999</v>
      </c>
      <c r="E3412" s="52">
        <v>0.26</v>
      </c>
      <c r="F3412" s="52">
        <v>0.6</v>
      </c>
      <c r="G3412" s="52">
        <v>1.01</v>
      </c>
    </row>
    <row r="3413" spans="1:7">
      <c r="A3413" s="52">
        <v>1988</v>
      </c>
      <c r="B3413" s="52">
        <v>0.31</v>
      </c>
      <c r="C3413" s="52">
        <v>0.71</v>
      </c>
      <c r="D3413" s="52">
        <v>1.34</v>
      </c>
      <c r="E3413" s="52">
        <v>0.34</v>
      </c>
      <c r="F3413" s="52">
        <v>0.74</v>
      </c>
      <c r="G3413" s="52">
        <v>1.23</v>
      </c>
    </row>
    <row r="3414" spans="1:7">
      <c r="A3414" s="52">
        <v>1989</v>
      </c>
      <c r="B3414" s="52">
        <v>0.32</v>
      </c>
      <c r="C3414" s="52">
        <v>0.7</v>
      </c>
      <c r="D3414" s="52">
        <v>1.29</v>
      </c>
      <c r="E3414" s="52">
        <v>0.31</v>
      </c>
      <c r="F3414" s="52">
        <v>0.69</v>
      </c>
      <c r="G3414" s="52">
        <v>1.1000000000000001</v>
      </c>
    </row>
    <row r="3415" spans="1:7">
      <c r="A3415" s="52">
        <v>1990</v>
      </c>
      <c r="B3415" s="52">
        <v>0.28000000000000003</v>
      </c>
      <c r="C3415" s="52">
        <v>0.72</v>
      </c>
      <c r="D3415" s="52">
        <v>1.48</v>
      </c>
      <c r="E3415" s="52">
        <v>0.27</v>
      </c>
      <c r="F3415" s="52">
        <v>0.71</v>
      </c>
      <c r="G3415" s="52">
        <v>1.23</v>
      </c>
    </row>
    <row r="3416" spans="1:7">
      <c r="A3416" s="52">
        <v>1991</v>
      </c>
      <c r="B3416" s="52">
        <v>0.28999999999999998</v>
      </c>
      <c r="C3416" s="52">
        <v>0.73</v>
      </c>
      <c r="D3416" s="52">
        <v>1.61</v>
      </c>
      <c r="E3416" s="52">
        <v>0.28999999999999998</v>
      </c>
      <c r="F3416" s="52">
        <v>0.77</v>
      </c>
      <c r="G3416" s="52">
        <v>1.27</v>
      </c>
    </row>
    <row r="3417" spans="1:7">
      <c r="A3417" s="52">
        <v>1992</v>
      </c>
      <c r="B3417" s="52">
        <v>0.28999999999999998</v>
      </c>
      <c r="C3417" s="52">
        <v>0.67</v>
      </c>
      <c r="D3417" s="52">
        <v>1.29</v>
      </c>
      <c r="E3417" s="52">
        <v>0.25</v>
      </c>
      <c r="F3417" s="52">
        <v>0.67</v>
      </c>
      <c r="G3417" s="52">
        <v>1.02</v>
      </c>
    </row>
    <row r="3418" spans="1:7">
      <c r="A3418" s="52">
        <v>1993</v>
      </c>
      <c r="B3418" s="52">
        <v>0.26</v>
      </c>
      <c r="C3418" s="52">
        <v>0.57999999999999996</v>
      </c>
      <c r="D3418" s="52">
        <v>1.1200000000000001</v>
      </c>
      <c r="E3418" s="52">
        <v>0.25</v>
      </c>
      <c r="F3418" s="52">
        <v>0.56999999999999995</v>
      </c>
      <c r="G3418" s="52">
        <v>0.96</v>
      </c>
    </row>
    <row r="3419" spans="1:7">
      <c r="A3419" s="52">
        <v>1994</v>
      </c>
      <c r="B3419" s="52">
        <v>0.28000000000000003</v>
      </c>
      <c r="C3419" s="52">
        <v>0.62</v>
      </c>
      <c r="D3419" s="52">
        <v>1.1499999999999999</v>
      </c>
      <c r="E3419" s="52">
        <v>0.27</v>
      </c>
      <c r="F3419" s="52">
        <v>0.62</v>
      </c>
      <c r="G3419" s="52">
        <v>1.1299999999999999</v>
      </c>
    </row>
    <row r="3420" spans="1:7">
      <c r="A3420" s="52">
        <v>1995</v>
      </c>
      <c r="B3420" s="52">
        <v>0.24</v>
      </c>
      <c r="C3420" s="52">
        <v>0.57999999999999996</v>
      </c>
      <c r="D3420" s="52">
        <v>1.1100000000000001</v>
      </c>
      <c r="E3420" s="52">
        <v>0.23</v>
      </c>
      <c r="F3420" s="52">
        <v>0.55000000000000004</v>
      </c>
      <c r="G3420" s="52">
        <v>1.03</v>
      </c>
    </row>
    <row r="3421" spans="1:7">
      <c r="A3421" s="52">
        <v>1996</v>
      </c>
      <c r="B3421" s="52">
        <v>0.2</v>
      </c>
      <c r="C3421" s="52">
        <v>0.52</v>
      </c>
      <c r="D3421" s="52">
        <v>1.03</v>
      </c>
      <c r="E3421" s="52">
        <v>0.21</v>
      </c>
      <c r="F3421" s="52">
        <v>0.51</v>
      </c>
      <c r="G3421" s="52">
        <v>1.02</v>
      </c>
    </row>
    <row r="3422" spans="1:7">
      <c r="A3422" s="52">
        <v>1997</v>
      </c>
      <c r="B3422" s="52">
        <v>0.21</v>
      </c>
      <c r="C3422" s="52">
        <v>0.48</v>
      </c>
      <c r="D3422" s="52">
        <v>0.95</v>
      </c>
      <c r="E3422" s="52">
        <v>0.18</v>
      </c>
      <c r="F3422" s="52">
        <v>0.42</v>
      </c>
      <c r="G3422" s="52">
        <v>0.95</v>
      </c>
    </row>
    <row r="3423" spans="1:7">
      <c r="A3423" s="52">
        <v>1998</v>
      </c>
      <c r="B3423" s="52">
        <v>0.19</v>
      </c>
      <c r="C3423" s="52">
        <v>0.45</v>
      </c>
      <c r="D3423" s="52">
        <v>0.91</v>
      </c>
      <c r="E3423" s="52">
        <v>0.16</v>
      </c>
      <c r="F3423" s="52">
        <v>0.38</v>
      </c>
      <c r="G3423" s="52">
        <v>0.79</v>
      </c>
    </row>
    <row r="3424" spans="1:7">
      <c r="A3424" s="52">
        <v>1999</v>
      </c>
      <c r="B3424" s="52">
        <v>0.23</v>
      </c>
      <c r="C3424" s="52">
        <v>0.54</v>
      </c>
      <c r="D3424" s="52">
        <v>1.1299999999999999</v>
      </c>
      <c r="E3424" s="52">
        <v>0.15</v>
      </c>
      <c r="F3424" s="52">
        <v>0.48</v>
      </c>
      <c r="G3424" s="52">
        <v>1</v>
      </c>
    </row>
    <row r="3425" spans="1:7">
      <c r="A3425" s="52">
        <v>2000</v>
      </c>
      <c r="B3425" s="52">
        <v>0.22</v>
      </c>
      <c r="C3425" s="52">
        <v>0.69</v>
      </c>
      <c r="D3425" s="52">
        <v>1.72</v>
      </c>
      <c r="E3425" s="52">
        <v>0.14000000000000001</v>
      </c>
      <c r="F3425" s="52">
        <v>0.62</v>
      </c>
      <c r="G3425" s="52">
        <v>1.38</v>
      </c>
    </row>
    <row r="3426" spans="1:7">
      <c r="A3426" s="52">
        <v>2001</v>
      </c>
      <c r="B3426" s="52">
        <v>0.24</v>
      </c>
      <c r="C3426" s="52">
        <v>0.56999999999999995</v>
      </c>
      <c r="D3426" s="52">
        <v>1.49</v>
      </c>
      <c r="E3426" s="52">
        <v>0.18</v>
      </c>
      <c r="F3426" s="52">
        <v>0.56000000000000005</v>
      </c>
      <c r="G3426" s="52">
        <v>1.32</v>
      </c>
    </row>
    <row r="3427" spans="1:7">
      <c r="A3427" s="52">
        <v>2002</v>
      </c>
      <c r="B3427" s="52">
        <v>0.34</v>
      </c>
      <c r="C3427" s="52">
        <v>0.63</v>
      </c>
      <c r="D3427" s="52">
        <v>1.36</v>
      </c>
      <c r="E3427" s="52">
        <v>0.23</v>
      </c>
      <c r="F3427" s="52">
        <v>0.59</v>
      </c>
      <c r="G3427" s="52">
        <v>1.44</v>
      </c>
    </row>
    <row r="3428" spans="1:7">
      <c r="A3428" s="52">
        <v>2003</v>
      </c>
      <c r="B3428" s="52">
        <v>0.26</v>
      </c>
      <c r="C3428" s="52">
        <v>0.6</v>
      </c>
      <c r="D3428" s="52">
        <v>1.3</v>
      </c>
      <c r="E3428" s="52">
        <v>0.23</v>
      </c>
      <c r="F3428" s="52">
        <v>0.57999999999999996</v>
      </c>
      <c r="G3428" s="52">
        <v>1.1399999999999999</v>
      </c>
    </row>
    <row r="3429" spans="1:7">
      <c r="A3429" s="52">
        <v>2004</v>
      </c>
      <c r="B3429" s="52">
        <v>0.23</v>
      </c>
      <c r="C3429" s="52">
        <v>0.51</v>
      </c>
      <c r="D3429" s="52">
        <v>0.99</v>
      </c>
      <c r="E3429" s="52">
        <v>0.22</v>
      </c>
      <c r="F3429" s="52">
        <v>0.48</v>
      </c>
      <c r="G3429" s="52">
        <v>0.99</v>
      </c>
    </row>
    <row r="3430" spans="1:7">
      <c r="A3430" s="52">
        <v>2005</v>
      </c>
      <c r="B3430" s="52">
        <v>0.25</v>
      </c>
      <c r="C3430" s="52">
        <v>0.51</v>
      </c>
      <c r="D3430" s="52">
        <v>0.92</v>
      </c>
      <c r="E3430" s="52">
        <v>0.23</v>
      </c>
      <c r="F3430" s="52">
        <v>0.48</v>
      </c>
      <c r="G3430" s="52">
        <v>0.88</v>
      </c>
    </row>
    <row r="3431" spans="1:7">
      <c r="A3431" s="52">
        <v>2006</v>
      </c>
      <c r="B3431" s="52">
        <v>0.22</v>
      </c>
      <c r="C3431" s="52">
        <v>0.47</v>
      </c>
      <c r="D3431" s="52">
        <v>0.9</v>
      </c>
      <c r="E3431" s="52">
        <v>0.23</v>
      </c>
      <c r="F3431" s="52">
        <v>0.47</v>
      </c>
      <c r="G3431" s="52">
        <v>0.86</v>
      </c>
    </row>
    <row r="3432" spans="1:7">
      <c r="A3432" s="52">
        <v>2007</v>
      </c>
      <c r="B3432" s="52">
        <v>0.21</v>
      </c>
      <c r="C3432" s="52">
        <v>0.46</v>
      </c>
      <c r="D3432" s="52">
        <v>0.87</v>
      </c>
      <c r="E3432" s="52">
        <v>0.22</v>
      </c>
      <c r="F3432" s="52">
        <v>0.46</v>
      </c>
      <c r="G3432" s="52">
        <v>0.79</v>
      </c>
    </row>
    <row r="3433" spans="1:7">
      <c r="A3433" s="52">
        <v>2008</v>
      </c>
      <c r="B3433" s="52">
        <v>0.27</v>
      </c>
      <c r="C3433" s="52">
        <v>0.65</v>
      </c>
      <c r="D3433" s="52">
        <v>1.65</v>
      </c>
      <c r="E3433" s="52">
        <v>0.25</v>
      </c>
      <c r="F3433" s="52">
        <v>0.62</v>
      </c>
      <c r="G3433" s="52">
        <v>1.1599999999999999</v>
      </c>
    </row>
    <row r="3434" spans="1:7">
      <c r="A3434" s="52">
        <v>2009</v>
      </c>
      <c r="B3434" s="52">
        <v>0.34</v>
      </c>
      <c r="C3434" s="52">
        <v>0.83</v>
      </c>
      <c r="D3434" s="52">
        <v>1.77</v>
      </c>
      <c r="E3434" s="52">
        <v>0.31</v>
      </c>
      <c r="F3434" s="52">
        <v>0.81</v>
      </c>
      <c r="G3434" s="52">
        <v>1.44</v>
      </c>
    </row>
    <row r="3435" spans="1:7">
      <c r="A3435" s="52">
        <v>2010</v>
      </c>
      <c r="B3435" s="52">
        <v>0.28000000000000003</v>
      </c>
      <c r="C3435" s="52">
        <v>0.68</v>
      </c>
      <c r="D3435" s="52">
        <v>1.39</v>
      </c>
      <c r="E3435" s="52">
        <v>0.3</v>
      </c>
      <c r="F3435" s="52">
        <v>0.75</v>
      </c>
      <c r="G3435" s="52">
        <v>1.22</v>
      </c>
    </row>
    <row r="3436" spans="1:7">
      <c r="A3436" s="52">
        <v>2011</v>
      </c>
      <c r="B3436" s="52">
        <v>0.23</v>
      </c>
      <c r="C3436" s="52">
        <v>0.57999999999999996</v>
      </c>
      <c r="D3436" s="52">
        <v>1.1599999999999999</v>
      </c>
      <c r="E3436" s="52">
        <v>0.23</v>
      </c>
      <c r="F3436" s="52">
        <v>0.55000000000000004</v>
      </c>
      <c r="G3436" s="52">
        <v>1.01</v>
      </c>
    </row>
    <row r="3437" spans="1:7">
      <c r="A3437" s="52">
        <v>2012</v>
      </c>
      <c r="B3437" s="52">
        <v>0.26</v>
      </c>
      <c r="C3437" s="52">
        <v>0.67</v>
      </c>
      <c r="D3437" s="52">
        <v>1.33</v>
      </c>
      <c r="E3437" s="52">
        <v>0.24</v>
      </c>
      <c r="F3437" s="52">
        <v>0.63</v>
      </c>
      <c r="G3437" s="52">
        <v>1.31</v>
      </c>
    </row>
    <row r="3438" spans="1:7">
      <c r="A3438" s="52">
        <v>2013</v>
      </c>
      <c r="B3438" s="52">
        <v>0.21</v>
      </c>
      <c r="C3438" s="52">
        <v>0.55000000000000004</v>
      </c>
      <c r="D3438" s="52">
        <v>1.1200000000000001</v>
      </c>
      <c r="E3438" s="52">
        <v>0.24</v>
      </c>
      <c r="F3438" s="52">
        <v>0.55000000000000004</v>
      </c>
      <c r="G3438" s="52">
        <v>1.05</v>
      </c>
    </row>
    <row r="3439" spans="1:7">
      <c r="A3439" s="52">
        <v>2014</v>
      </c>
      <c r="B3439" s="52">
        <v>0.19</v>
      </c>
      <c r="C3439" s="52">
        <v>0.48</v>
      </c>
      <c r="D3439" s="52">
        <v>0.97</v>
      </c>
      <c r="E3439" s="52">
        <v>0.2</v>
      </c>
      <c r="F3439" s="52">
        <v>0.46</v>
      </c>
      <c r="G3439" s="52">
        <v>0.91</v>
      </c>
    </row>
    <row r="3440" spans="1:7">
      <c r="A3440" s="52">
        <v>2015</v>
      </c>
      <c r="B3440" s="52">
        <v>0.17</v>
      </c>
      <c r="C3440" s="52">
        <v>0.5</v>
      </c>
      <c r="D3440" s="52">
        <v>1.1000000000000001</v>
      </c>
      <c r="E3440" s="52">
        <v>0.18</v>
      </c>
      <c r="F3440" s="52">
        <v>0.46</v>
      </c>
      <c r="G3440" s="52">
        <v>1</v>
      </c>
    </row>
    <row r="3443" spans="1:7">
      <c r="A3443" s="52" t="s">
        <v>120</v>
      </c>
    </row>
    <row r="3444" spans="1:7">
      <c r="B3444" s="52" t="s">
        <v>118</v>
      </c>
      <c r="C3444" s="52" t="s">
        <v>117</v>
      </c>
      <c r="D3444" s="52" t="s">
        <v>116</v>
      </c>
      <c r="E3444" s="52" t="s">
        <v>115</v>
      </c>
      <c r="F3444" s="52" t="s">
        <v>114</v>
      </c>
      <c r="G3444" s="52" t="s">
        <v>113</v>
      </c>
    </row>
    <row r="3445" spans="1:7">
      <c r="A3445" s="52">
        <v>1926</v>
      </c>
      <c r="B3445" s="52">
        <v>0.51</v>
      </c>
      <c r="C3445" s="52">
        <v>1.08</v>
      </c>
      <c r="D3445" s="52">
        <v>3.18</v>
      </c>
      <c r="E3445" s="52">
        <v>0.45</v>
      </c>
      <c r="F3445" s="52">
        <v>1.02</v>
      </c>
      <c r="G3445" s="52">
        <v>2.31</v>
      </c>
    </row>
    <row r="3446" spans="1:7">
      <c r="A3446" s="52">
        <v>1927</v>
      </c>
      <c r="B3446" s="52">
        <v>0.53</v>
      </c>
      <c r="C3446" s="52">
        <v>1.1000000000000001</v>
      </c>
      <c r="D3446" s="52">
        <v>3.43</v>
      </c>
      <c r="E3446" s="52">
        <v>0.52</v>
      </c>
      <c r="F3446" s="52">
        <v>1.08</v>
      </c>
      <c r="G3446" s="52">
        <v>2.38</v>
      </c>
    </row>
    <row r="3447" spans="1:7">
      <c r="A3447" s="52">
        <v>1928</v>
      </c>
      <c r="B3447" s="52">
        <v>0.4</v>
      </c>
      <c r="C3447" s="52">
        <v>0.93</v>
      </c>
      <c r="D3447" s="52">
        <v>2.74</v>
      </c>
      <c r="E3447" s="52">
        <v>0.34</v>
      </c>
      <c r="F3447" s="52">
        <v>0.88</v>
      </c>
      <c r="G3447" s="52">
        <v>1.76</v>
      </c>
    </row>
    <row r="3448" spans="1:7">
      <c r="A3448" s="52">
        <v>1929</v>
      </c>
      <c r="B3448" s="52">
        <v>0.33</v>
      </c>
      <c r="C3448" s="52">
        <v>0.71</v>
      </c>
      <c r="D3448" s="52">
        <v>2.1</v>
      </c>
      <c r="E3448" s="52">
        <v>0.26</v>
      </c>
      <c r="F3448" s="52">
        <v>0.73</v>
      </c>
      <c r="G3448" s="52">
        <v>1.39</v>
      </c>
    </row>
    <row r="3449" spans="1:7">
      <c r="A3449" s="52">
        <v>1930</v>
      </c>
      <c r="B3449" s="52">
        <v>0.51</v>
      </c>
      <c r="C3449" s="52">
        <v>1.1599999999999999</v>
      </c>
      <c r="D3449" s="52">
        <v>3.76</v>
      </c>
      <c r="E3449" s="52">
        <v>0.4</v>
      </c>
      <c r="F3449" s="52">
        <v>0.95</v>
      </c>
      <c r="G3449" s="52">
        <v>2.0499999999999998</v>
      </c>
    </row>
    <row r="3450" spans="1:7">
      <c r="A3450" s="52">
        <v>1931</v>
      </c>
      <c r="B3450" s="52">
        <v>0.75</v>
      </c>
      <c r="C3450" s="52">
        <v>1.9</v>
      </c>
      <c r="D3450" s="52">
        <v>7.52</v>
      </c>
      <c r="E3450" s="52">
        <v>0.59</v>
      </c>
      <c r="F3450" s="52">
        <v>1.64</v>
      </c>
      <c r="G3450" s="52">
        <v>4.08</v>
      </c>
    </row>
    <row r="3451" spans="1:7">
      <c r="A3451" s="52">
        <v>1932</v>
      </c>
      <c r="B3451" s="52">
        <v>1.21</v>
      </c>
      <c r="C3451" s="52">
        <v>3.6</v>
      </c>
      <c r="D3451" s="52">
        <v>15.6</v>
      </c>
      <c r="E3451" s="52">
        <v>1.01</v>
      </c>
      <c r="F3451" s="52">
        <v>3.44</v>
      </c>
      <c r="G3451" s="52">
        <v>9.32</v>
      </c>
    </row>
    <row r="3452" spans="1:7">
      <c r="A3452" s="52">
        <v>1933</v>
      </c>
      <c r="B3452" s="52">
        <v>1.2</v>
      </c>
      <c r="C3452" s="52">
        <v>3.82</v>
      </c>
      <c r="D3452" s="52">
        <v>20.86</v>
      </c>
      <c r="E3452" s="52">
        <v>1.06</v>
      </c>
      <c r="F3452" s="52">
        <v>3.56</v>
      </c>
      <c r="G3452" s="52">
        <v>10.79</v>
      </c>
    </row>
    <row r="3453" spans="1:7">
      <c r="A3453" s="52">
        <v>1934</v>
      </c>
      <c r="B3453" s="52">
        <v>0.72</v>
      </c>
      <c r="C3453" s="52">
        <v>1.8</v>
      </c>
      <c r="D3453" s="52">
        <v>8.64</v>
      </c>
      <c r="E3453" s="52">
        <v>0.56999999999999995</v>
      </c>
      <c r="F3453" s="52">
        <v>1.47</v>
      </c>
      <c r="G3453" s="52">
        <v>4.93</v>
      </c>
    </row>
    <row r="3454" spans="1:7">
      <c r="A3454" s="52">
        <v>1935</v>
      </c>
      <c r="B3454" s="52">
        <v>0.63</v>
      </c>
      <c r="C3454" s="52">
        <v>1.64</v>
      </c>
      <c r="D3454" s="52">
        <v>7.62</v>
      </c>
      <c r="E3454" s="52">
        <v>0.49</v>
      </c>
      <c r="F3454" s="52">
        <v>1.41</v>
      </c>
      <c r="G3454" s="52">
        <v>5.34</v>
      </c>
    </row>
    <row r="3455" spans="1:7">
      <c r="A3455" s="52">
        <v>1936</v>
      </c>
      <c r="B3455" s="52">
        <v>0.44</v>
      </c>
      <c r="C3455" s="52">
        <v>1.07</v>
      </c>
      <c r="D3455" s="52">
        <v>6.05</v>
      </c>
      <c r="E3455" s="52">
        <v>0.33</v>
      </c>
      <c r="F3455" s="52">
        <v>0.95</v>
      </c>
      <c r="G3455" s="52">
        <v>3.01</v>
      </c>
    </row>
    <row r="3456" spans="1:7">
      <c r="A3456" s="52">
        <v>1937</v>
      </c>
      <c r="B3456" s="52">
        <v>0.32</v>
      </c>
      <c r="C3456" s="52">
        <v>0.72</v>
      </c>
      <c r="D3456" s="52">
        <v>3.53</v>
      </c>
      <c r="E3456" s="52">
        <v>0.28999999999999998</v>
      </c>
      <c r="F3456" s="52">
        <v>0.7</v>
      </c>
      <c r="G3456" s="52">
        <v>1.91</v>
      </c>
    </row>
    <row r="3457" spans="1:7">
      <c r="A3457" s="52">
        <v>1938</v>
      </c>
      <c r="B3457" s="52">
        <v>0.67</v>
      </c>
      <c r="C3457" s="52">
        <v>1.51</v>
      </c>
      <c r="D3457" s="52">
        <v>7.44</v>
      </c>
      <c r="E3457" s="52">
        <v>0.57999999999999996</v>
      </c>
      <c r="F3457" s="52">
        <v>1.34</v>
      </c>
      <c r="G3457" s="52">
        <v>4.12</v>
      </c>
    </row>
    <row r="3458" spans="1:7">
      <c r="A3458" s="52">
        <v>1939</v>
      </c>
      <c r="B3458" s="52">
        <v>0.46</v>
      </c>
      <c r="C3458" s="52">
        <v>1.1299999999999999</v>
      </c>
      <c r="D3458" s="52">
        <v>5.5</v>
      </c>
      <c r="E3458" s="52">
        <v>0.38</v>
      </c>
      <c r="F3458" s="52">
        <v>1.05</v>
      </c>
      <c r="G3458" s="52">
        <v>3.28</v>
      </c>
    </row>
    <row r="3459" spans="1:7">
      <c r="A3459" s="52">
        <v>1940</v>
      </c>
      <c r="B3459" s="52">
        <v>0.54</v>
      </c>
      <c r="C3459" s="52">
        <v>1.23</v>
      </c>
      <c r="D3459" s="52">
        <v>5.17</v>
      </c>
      <c r="E3459" s="52">
        <v>0.45</v>
      </c>
      <c r="F3459" s="52">
        <v>1.1399999999999999</v>
      </c>
      <c r="G3459" s="52">
        <v>3.39</v>
      </c>
    </row>
    <row r="3460" spans="1:7">
      <c r="A3460" s="52">
        <v>1941</v>
      </c>
      <c r="B3460" s="52">
        <v>0.63</v>
      </c>
      <c r="C3460" s="52">
        <v>1.4</v>
      </c>
      <c r="D3460" s="52">
        <v>6.69</v>
      </c>
      <c r="E3460" s="52">
        <v>0.52</v>
      </c>
      <c r="F3460" s="52">
        <v>1.28</v>
      </c>
      <c r="G3460" s="52">
        <v>3.95</v>
      </c>
    </row>
    <row r="3461" spans="1:7">
      <c r="A3461" s="52">
        <v>1942</v>
      </c>
      <c r="B3461" s="52">
        <v>0.85</v>
      </c>
      <c r="C3461" s="52">
        <v>1.74</v>
      </c>
      <c r="D3461" s="52">
        <v>8.86</v>
      </c>
      <c r="E3461" s="52">
        <v>0.67</v>
      </c>
      <c r="F3461" s="52">
        <v>1.64</v>
      </c>
      <c r="G3461" s="52">
        <v>5.0999999999999996</v>
      </c>
    </row>
    <row r="3462" spans="1:7">
      <c r="A3462" s="52">
        <v>1943</v>
      </c>
      <c r="B3462" s="52">
        <v>0.83</v>
      </c>
      <c r="C3462" s="52">
        <v>1.66</v>
      </c>
      <c r="D3462" s="52">
        <v>8.4700000000000006</v>
      </c>
      <c r="E3462" s="52">
        <v>0.67</v>
      </c>
      <c r="F3462" s="52">
        <v>1.53</v>
      </c>
      <c r="G3462" s="52">
        <v>4.8099999999999996</v>
      </c>
    </row>
    <row r="3463" spans="1:7">
      <c r="A3463" s="52">
        <v>1944</v>
      </c>
      <c r="B3463" s="52">
        <v>0.65</v>
      </c>
      <c r="C3463" s="52">
        <v>1.28</v>
      </c>
      <c r="D3463" s="52">
        <v>4.07</v>
      </c>
      <c r="E3463" s="52">
        <v>0.56000000000000005</v>
      </c>
      <c r="F3463" s="52">
        <v>1.1399999999999999</v>
      </c>
      <c r="G3463" s="52">
        <v>3.31</v>
      </c>
    </row>
    <row r="3464" spans="1:7">
      <c r="A3464" s="52">
        <v>1945</v>
      </c>
      <c r="B3464" s="52">
        <v>0.52</v>
      </c>
      <c r="C3464" s="52">
        <v>1.01</v>
      </c>
      <c r="D3464" s="52">
        <v>2.97</v>
      </c>
      <c r="E3464" s="52">
        <v>0.45</v>
      </c>
      <c r="F3464" s="52">
        <v>0.94</v>
      </c>
      <c r="G3464" s="52">
        <v>2.5499999999999998</v>
      </c>
    </row>
    <row r="3465" spans="1:7">
      <c r="A3465" s="52">
        <v>1946</v>
      </c>
      <c r="B3465" s="52">
        <v>0.36</v>
      </c>
      <c r="C3465" s="52">
        <v>0.7</v>
      </c>
      <c r="D3465" s="52">
        <v>1.96</v>
      </c>
      <c r="E3465" s="52">
        <v>0.34</v>
      </c>
      <c r="F3465" s="52">
        <v>0.7</v>
      </c>
      <c r="G3465" s="52">
        <v>1.52</v>
      </c>
    </row>
    <row r="3466" spans="1:7">
      <c r="A3466" s="52">
        <v>1947</v>
      </c>
      <c r="B3466" s="52">
        <v>0.46</v>
      </c>
      <c r="C3466" s="52">
        <v>0.86</v>
      </c>
      <c r="D3466" s="52">
        <v>2.42</v>
      </c>
      <c r="E3466" s="52">
        <v>0.41</v>
      </c>
      <c r="F3466" s="52">
        <v>0.83</v>
      </c>
      <c r="G3466" s="52">
        <v>2.0299999999999998</v>
      </c>
    </row>
    <row r="3467" spans="1:7">
      <c r="A3467" s="52">
        <v>1948</v>
      </c>
      <c r="B3467" s="52">
        <v>0.57999999999999996</v>
      </c>
      <c r="C3467" s="52">
        <v>1.03</v>
      </c>
      <c r="D3467" s="52">
        <v>2.74</v>
      </c>
      <c r="E3467" s="52">
        <v>0.49</v>
      </c>
      <c r="F3467" s="52">
        <v>0.95</v>
      </c>
      <c r="G3467" s="52">
        <v>2.35</v>
      </c>
    </row>
    <row r="3468" spans="1:7">
      <c r="A3468" s="52">
        <v>1949</v>
      </c>
      <c r="B3468" s="52">
        <v>0.72</v>
      </c>
      <c r="C3468" s="52">
        <v>1.27</v>
      </c>
      <c r="D3468" s="52">
        <v>3.26</v>
      </c>
      <c r="E3468" s="52">
        <v>0.63</v>
      </c>
      <c r="F3468" s="52">
        <v>1.21</v>
      </c>
      <c r="G3468" s="52">
        <v>2.7</v>
      </c>
    </row>
    <row r="3469" spans="1:7">
      <c r="A3469" s="52">
        <v>1950</v>
      </c>
      <c r="B3469" s="52">
        <v>0.65</v>
      </c>
      <c r="C3469" s="52">
        <v>1.22</v>
      </c>
      <c r="D3469" s="52">
        <v>2.98</v>
      </c>
      <c r="E3469" s="52">
        <v>0.53</v>
      </c>
      <c r="F3469" s="52">
        <v>1.1299999999999999</v>
      </c>
      <c r="G3469" s="52">
        <v>2.8</v>
      </c>
    </row>
    <row r="3470" spans="1:7">
      <c r="A3470" s="52">
        <v>1951</v>
      </c>
      <c r="B3470" s="52">
        <v>0.62</v>
      </c>
      <c r="C3470" s="52">
        <v>1.06</v>
      </c>
      <c r="D3470" s="52">
        <v>2.31</v>
      </c>
      <c r="E3470" s="52">
        <v>0.52</v>
      </c>
      <c r="F3470" s="52">
        <v>1.01</v>
      </c>
      <c r="G3470" s="52">
        <v>2.04</v>
      </c>
    </row>
    <row r="3471" spans="1:7">
      <c r="A3471" s="52">
        <v>1952</v>
      </c>
      <c r="B3471" s="52">
        <v>0.59</v>
      </c>
      <c r="C3471" s="52">
        <v>1.07</v>
      </c>
      <c r="D3471" s="52">
        <v>2.35</v>
      </c>
      <c r="E3471" s="52">
        <v>0.52</v>
      </c>
      <c r="F3471" s="52">
        <v>0.97</v>
      </c>
      <c r="G3471" s="52">
        <v>2.3199999999999998</v>
      </c>
    </row>
    <row r="3472" spans="1:7">
      <c r="A3472" s="52">
        <v>1953</v>
      </c>
      <c r="B3472" s="52">
        <v>0.59</v>
      </c>
      <c r="C3472" s="52">
        <v>1.1000000000000001</v>
      </c>
      <c r="D3472" s="52">
        <v>2.3199999999999998</v>
      </c>
      <c r="E3472" s="52">
        <v>0.51</v>
      </c>
      <c r="F3472" s="52">
        <v>0.98</v>
      </c>
      <c r="G3472" s="52">
        <v>2.17</v>
      </c>
    </row>
    <row r="3473" spans="1:7">
      <c r="A3473" s="52">
        <v>1954</v>
      </c>
      <c r="B3473" s="52">
        <v>0.64</v>
      </c>
      <c r="C3473" s="52">
        <v>1.3</v>
      </c>
      <c r="D3473" s="52">
        <v>2.98</v>
      </c>
      <c r="E3473" s="52">
        <v>0.55000000000000004</v>
      </c>
      <c r="F3473" s="52">
        <v>1.1200000000000001</v>
      </c>
      <c r="G3473" s="52">
        <v>2.63</v>
      </c>
    </row>
    <row r="3474" spans="1:7">
      <c r="A3474" s="52">
        <v>1955</v>
      </c>
      <c r="B3474" s="52">
        <v>0.48</v>
      </c>
      <c r="C3474" s="52">
        <v>0.92</v>
      </c>
      <c r="D3474" s="52">
        <v>1.98</v>
      </c>
      <c r="E3474" s="52">
        <v>0.4</v>
      </c>
      <c r="F3474" s="52">
        <v>0.84</v>
      </c>
      <c r="G3474" s="52">
        <v>1.84</v>
      </c>
    </row>
    <row r="3475" spans="1:7">
      <c r="A3475" s="52">
        <v>1956</v>
      </c>
      <c r="B3475" s="52">
        <v>0.47</v>
      </c>
      <c r="C3475" s="52">
        <v>0.86</v>
      </c>
      <c r="D3475" s="52">
        <v>1.83</v>
      </c>
      <c r="E3475" s="52">
        <v>0.37</v>
      </c>
      <c r="F3475" s="52">
        <v>0.8</v>
      </c>
      <c r="G3475" s="52">
        <v>1.64</v>
      </c>
    </row>
    <row r="3476" spans="1:7">
      <c r="A3476" s="52">
        <v>1957</v>
      </c>
      <c r="B3476" s="52">
        <v>0.5</v>
      </c>
      <c r="C3476" s="52">
        <v>0.93</v>
      </c>
      <c r="D3476" s="52">
        <v>2.0699999999999998</v>
      </c>
      <c r="E3476" s="52">
        <v>0.4</v>
      </c>
      <c r="F3476" s="52">
        <v>0.85</v>
      </c>
      <c r="G3476" s="52">
        <v>1.92</v>
      </c>
    </row>
    <row r="3477" spans="1:7">
      <c r="A3477" s="52">
        <v>1958</v>
      </c>
      <c r="B3477" s="52">
        <v>0.56000000000000005</v>
      </c>
      <c r="C3477" s="52">
        <v>1.19</v>
      </c>
      <c r="D3477" s="52">
        <v>2.93</v>
      </c>
      <c r="E3477" s="52">
        <v>0.48</v>
      </c>
      <c r="F3477" s="52">
        <v>1.02</v>
      </c>
      <c r="G3477" s="52">
        <v>2.67</v>
      </c>
    </row>
    <row r="3478" spans="1:7">
      <c r="A3478" s="52">
        <v>1959</v>
      </c>
      <c r="B3478" s="52">
        <v>0.42</v>
      </c>
      <c r="C3478" s="52">
        <v>0.84</v>
      </c>
      <c r="D3478" s="52">
        <v>1.79</v>
      </c>
      <c r="E3478" s="52">
        <v>0.35</v>
      </c>
      <c r="F3478" s="52">
        <v>0.73</v>
      </c>
      <c r="G3478" s="52">
        <v>1.7</v>
      </c>
    </row>
    <row r="3479" spans="1:7">
      <c r="A3479" s="52">
        <v>1960</v>
      </c>
      <c r="B3479" s="52">
        <v>0.4</v>
      </c>
      <c r="C3479" s="52">
        <v>0.78</v>
      </c>
      <c r="D3479" s="52">
        <v>1.78</v>
      </c>
      <c r="E3479" s="52">
        <v>0.3</v>
      </c>
      <c r="F3479" s="52">
        <v>0.69</v>
      </c>
      <c r="G3479" s="52">
        <v>1.52</v>
      </c>
    </row>
    <row r="3480" spans="1:7">
      <c r="A3480" s="52">
        <v>1961</v>
      </c>
      <c r="B3480" s="52">
        <v>0.39</v>
      </c>
      <c r="C3480" s="52">
        <v>0.85</v>
      </c>
      <c r="D3480" s="52">
        <v>2.04</v>
      </c>
      <c r="E3480" s="52">
        <v>0.36</v>
      </c>
      <c r="F3480" s="52">
        <v>0.75</v>
      </c>
      <c r="G3480" s="52">
        <v>1.78</v>
      </c>
    </row>
    <row r="3481" spans="1:7">
      <c r="A3481" s="52">
        <v>1962</v>
      </c>
      <c r="B3481" s="52">
        <v>0.3</v>
      </c>
      <c r="C3481" s="52">
        <v>0.71</v>
      </c>
      <c r="D3481" s="52">
        <v>1.77</v>
      </c>
      <c r="E3481" s="52">
        <v>0.27</v>
      </c>
      <c r="F3481" s="52">
        <v>0.6</v>
      </c>
      <c r="G3481" s="52">
        <v>1.47</v>
      </c>
    </row>
    <row r="3482" spans="1:7">
      <c r="A3482" s="52">
        <v>1963</v>
      </c>
      <c r="B3482" s="52">
        <v>0.36</v>
      </c>
      <c r="C3482" s="52">
        <v>0.83</v>
      </c>
      <c r="D3482" s="52">
        <v>2.08</v>
      </c>
      <c r="E3482" s="52">
        <v>0.37</v>
      </c>
      <c r="F3482" s="52">
        <v>0.75</v>
      </c>
      <c r="G3482" s="52">
        <v>1.7</v>
      </c>
    </row>
    <row r="3483" spans="1:7">
      <c r="A3483" s="52">
        <v>1964</v>
      </c>
      <c r="B3483" s="52">
        <v>0.34</v>
      </c>
      <c r="C3483" s="52">
        <v>0.76</v>
      </c>
      <c r="D3483" s="52">
        <v>1.83</v>
      </c>
      <c r="E3483" s="52">
        <v>0.33</v>
      </c>
      <c r="F3483" s="52">
        <v>0.67</v>
      </c>
      <c r="G3483" s="52">
        <v>1.44</v>
      </c>
    </row>
    <row r="3484" spans="1:7">
      <c r="A3484" s="52">
        <v>1965</v>
      </c>
      <c r="B3484" s="52">
        <v>0.32</v>
      </c>
      <c r="C3484" s="52">
        <v>0.7</v>
      </c>
      <c r="D3484" s="52">
        <v>1.56</v>
      </c>
      <c r="E3484" s="52">
        <v>0.28999999999999998</v>
      </c>
      <c r="F3484" s="52">
        <v>0.62</v>
      </c>
      <c r="G3484" s="52">
        <v>1.36</v>
      </c>
    </row>
    <row r="3485" spans="1:7">
      <c r="A3485" s="52">
        <v>1966</v>
      </c>
      <c r="B3485" s="52">
        <v>0.28000000000000003</v>
      </c>
      <c r="C3485" s="52">
        <v>0.6</v>
      </c>
      <c r="D3485" s="52">
        <v>1.33</v>
      </c>
      <c r="E3485" s="52">
        <v>0.25</v>
      </c>
      <c r="F3485" s="52">
        <v>0.59</v>
      </c>
      <c r="G3485" s="52">
        <v>1.1299999999999999</v>
      </c>
    </row>
    <row r="3486" spans="1:7">
      <c r="A3486" s="52">
        <v>1967</v>
      </c>
      <c r="B3486" s="52">
        <v>0.35</v>
      </c>
      <c r="C3486" s="52">
        <v>0.74</v>
      </c>
      <c r="D3486" s="52">
        <v>1.57</v>
      </c>
      <c r="E3486" s="52">
        <v>0.3</v>
      </c>
      <c r="F3486" s="52">
        <v>0.71</v>
      </c>
      <c r="G3486" s="52">
        <v>1.58</v>
      </c>
    </row>
    <row r="3487" spans="1:7">
      <c r="A3487" s="52">
        <v>1968</v>
      </c>
      <c r="B3487" s="52">
        <v>0.23</v>
      </c>
      <c r="C3487" s="52">
        <v>0.56999999999999995</v>
      </c>
      <c r="D3487" s="52">
        <v>1.17</v>
      </c>
      <c r="E3487" s="52">
        <v>0.22</v>
      </c>
      <c r="F3487" s="52">
        <v>0.56000000000000005</v>
      </c>
      <c r="G3487" s="52">
        <v>1.02</v>
      </c>
    </row>
    <row r="3488" spans="1:7">
      <c r="A3488" s="52">
        <v>1969</v>
      </c>
      <c r="B3488" s="52">
        <v>0.2</v>
      </c>
      <c r="C3488" s="52">
        <v>0.47</v>
      </c>
      <c r="D3488" s="52">
        <v>0.93</v>
      </c>
      <c r="E3488" s="52">
        <v>0.19</v>
      </c>
      <c r="F3488" s="52">
        <v>0.5</v>
      </c>
      <c r="G3488" s="52">
        <v>0.86</v>
      </c>
    </row>
    <row r="3489" spans="1:7">
      <c r="A3489" s="52">
        <v>1970</v>
      </c>
      <c r="B3489" s="52">
        <v>0.28999999999999998</v>
      </c>
      <c r="C3489" s="52">
        <v>0.68</v>
      </c>
      <c r="D3489" s="52">
        <v>1.45</v>
      </c>
      <c r="E3489" s="52">
        <v>0.22</v>
      </c>
      <c r="F3489" s="52">
        <v>0.7</v>
      </c>
      <c r="G3489" s="52">
        <v>1.26</v>
      </c>
    </row>
    <row r="3490" spans="1:7">
      <c r="A3490" s="52">
        <v>1971</v>
      </c>
      <c r="B3490" s="52">
        <v>0.35</v>
      </c>
      <c r="C3490" s="52">
        <v>0.77</v>
      </c>
      <c r="D3490" s="52">
        <v>1.7</v>
      </c>
      <c r="E3490" s="52">
        <v>0.28000000000000003</v>
      </c>
      <c r="F3490" s="52">
        <v>0.78</v>
      </c>
      <c r="G3490" s="52">
        <v>1.48</v>
      </c>
    </row>
    <row r="3491" spans="1:7">
      <c r="A3491" s="52">
        <v>1972</v>
      </c>
      <c r="B3491" s="52">
        <v>0.31</v>
      </c>
      <c r="C3491" s="52">
        <v>0.71</v>
      </c>
      <c r="D3491" s="52">
        <v>1.51</v>
      </c>
      <c r="E3491" s="52">
        <v>0.24</v>
      </c>
      <c r="F3491" s="52">
        <v>0.72</v>
      </c>
      <c r="G3491" s="52">
        <v>1.21</v>
      </c>
    </row>
    <row r="3492" spans="1:7">
      <c r="A3492" s="52">
        <v>1973</v>
      </c>
      <c r="B3492" s="52">
        <v>0.3</v>
      </c>
      <c r="C3492" s="52">
        <v>0.74</v>
      </c>
      <c r="D3492" s="52">
        <v>1.55</v>
      </c>
      <c r="E3492" s="52">
        <v>0.22</v>
      </c>
      <c r="F3492" s="52">
        <v>0.75</v>
      </c>
      <c r="G3492" s="52">
        <v>1.3</v>
      </c>
    </row>
    <row r="3493" spans="1:7">
      <c r="A3493" s="52">
        <v>1974</v>
      </c>
      <c r="B3493" s="52">
        <v>0.54</v>
      </c>
      <c r="C3493" s="52">
        <v>1.27</v>
      </c>
      <c r="D3493" s="52">
        <v>2.65</v>
      </c>
      <c r="E3493" s="52">
        <v>0.37</v>
      </c>
      <c r="F3493" s="52">
        <v>1.1499999999999999</v>
      </c>
      <c r="G3493" s="52">
        <v>2.15</v>
      </c>
    </row>
    <row r="3494" spans="1:7">
      <c r="A3494" s="52">
        <v>1975</v>
      </c>
      <c r="B3494" s="52">
        <v>0.89</v>
      </c>
      <c r="C3494" s="52">
        <v>1.92</v>
      </c>
      <c r="D3494" s="52">
        <v>3.98</v>
      </c>
      <c r="E3494" s="52">
        <v>0.7</v>
      </c>
      <c r="F3494" s="52">
        <v>1.81</v>
      </c>
      <c r="G3494" s="52">
        <v>3.53</v>
      </c>
    </row>
    <row r="3495" spans="1:7">
      <c r="A3495" s="52">
        <v>1976</v>
      </c>
      <c r="B3495" s="52">
        <v>0.63</v>
      </c>
      <c r="C3495" s="52">
        <v>1.39</v>
      </c>
      <c r="D3495" s="52">
        <v>2.65</v>
      </c>
      <c r="E3495" s="52">
        <v>0.52</v>
      </c>
      <c r="F3495" s="52">
        <v>1.35</v>
      </c>
      <c r="G3495" s="52">
        <v>2.33</v>
      </c>
    </row>
    <row r="3496" spans="1:7">
      <c r="A3496" s="52">
        <v>1977</v>
      </c>
      <c r="B3496" s="52">
        <v>0.52</v>
      </c>
      <c r="C3496" s="52">
        <v>1.0900000000000001</v>
      </c>
      <c r="D3496" s="52">
        <v>1.96</v>
      </c>
      <c r="E3496" s="52">
        <v>0.48</v>
      </c>
      <c r="F3496" s="52">
        <v>1.07</v>
      </c>
      <c r="G3496" s="52">
        <v>1.66</v>
      </c>
    </row>
    <row r="3497" spans="1:7">
      <c r="A3497" s="52">
        <v>1978</v>
      </c>
      <c r="B3497" s="52">
        <v>0.54</v>
      </c>
      <c r="C3497" s="52">
        <v>1.1399999999999999</v>
      </c>
      <c r="D3497" s="52">
        <v>1.97</v>
      </c>
      <c r="E3497" s="52">
        <v>0.53</v>
      </c>
      <c r="F3497" s="52">
        <v>1.1100000000000001</v>
      </c>
      <c r="G3497" s="52">
        <v>1.75</v>
      </c>
    </row>
    <row r="3498" spans="1:7">
      <c r="A3498" s="52">
        <v>1979</v>
      </c>
      <c r="B3498" s="52">
        <v>0.54</v>
      </c>
      <c r="C3498" s="52">
        <v>1.2</v>
      </c>
      <c r="D3498" s="52">
        <v>2.0699999999999998</v>
      </c>
      <c r="E3498" s="52">
        <v>0.56000000000000005</v>
      </c>
      <c r="F3498" s="52">
        <v>1.21</v>
      </c>
      <c r="G3498" s="52">
        <v>1.95</v>
      </c>
    </row>
    <row r="3499" spans="1:7">
      <c r="A3499" s="52">
        <v>1980</v>
      </c>
      <c r="B3499" s="52">
        <v>0.42</v>
      </c>
      <c r="C3499" s="52">
        <v>1.1100000000000001</v>
      </c>
      <c r="D3499" s="52">
        <v>1.92</v>
      </c>
      <c r="E3499" s="52">
        <v>0.53</v>
      </c>
      <c r="F3499" s="52">
        <v>1.08</v>
      </c>
      <c r="G3499" s="52">
        <v>1.82</v>
      </c>
    </row>
    <row r="3500" spans="1:7">
      <c r="A3500" s="52">
        <v>1981</v>
      </c>
      <c r="B3500" s="52">
        <v>0.33</v>
      </c>
      <c r="C3500" s="52">
        <v>1.04</v>
      </c>
      <c r="D3500" s="52">
        <v>1.94</v>
      </c>
      <c r="E3500" s="52">
        <v>0.44</v>
      </c>
      <c r="F3500" s="52">
        <v>1</v>
      </c>
      <c r="G3500" s="52">
        <v>1.86</v>
      </c>
    </row>
    <row r="3501" spans="1:7">
      <c r="A3501" s="52">
        <v>1982</v>
      </c>
      <c r="B3501" s="52">
        <v>0.42</v>
      </c>
      <c r="C3501" s="52">
        <v>1.1000000000000001</v>
      </c>
      <c r="D3501" s="52">
        <v>2.0299999999999998</v>
      </c>
      <c r="E3501" s="52">
        <v>0.51</v>
      </c>
      <c r="F3501" s="52">
        <v>1.1299999999999999</v>
      </c>
      <c r="G3501" s="52">
        <v>1.81</v>
      </c>
    </row>
    <row r="3502" spans="1:7">
      <c r="A3502" s="52">
        <v>1983</v>
      </c>
      <c r="B3502" s="52">
        <v>0.36</v>
      </c>
      <c r="C3502" s="52">
        <v>1</v>
      </c>
      <c r="D3502" s="52">
        <v>1.8</v>
      </c>
      <c r="E3502" s="52">
        <v>0.4</v>
      </c>
      <c r="F3502" s="52">
        <v>1.03</v>
      </c>
      <c r="G3502" s="52">
        <v>1.65</v>
      </c>
    </row>
    <row r="3503" spans="1:7">
      <c r="A3503" s="52">
        <v>1984</v>
      </c>
      <c r="B3503" s="52">
        <v>0.32</v>
      </c>
      <c r="C3503" s="52">
        <v>0.81</v>
      </c>
      <c r="D3503" s="52">
        <v>1.46</v>
      </c>
      <c r="E3503" s="52">
        <v>0.37</v>
      </c>
      <c r="F3503" s="52">
        <v>0.82</v>
      </c>
      <c r="G3503" s="52">
        <v>1.36</v>
      </c>
    </row>
    <row r="3504" spans="1:7">
      <c r="A3504" s="52">
        <v>1985</v>
      </c>
      <c r="B3504" s="52">
        <v>0.39</v>
      </c>
      <c r="C3504" s="52">
        <v>0.91</v>
      </c>
      <c r="D3504" s="52">
        <v>1.68</v>
      </c>
      <c r="E3504" s="52">
        <v>0.44</v>
      </c>
      <c r="F3504" s="52">
        <v>0.95</v>
      </c>
      <c r="G3504" s="52">
        <v>1.5</v>
      </c>
    </row>
    <row r="3505" spans="1:7">
      <c r="A3505" s="52">
        <v>1986</v>
      </c>
      <c r="B3505" s="52">
        <v>0.31</v>
      </c>
      <c r="C3505" s="52">
        <v>0.76</v>
      </c>
      <c r="D3505" s="52">
        <v>1.39</v>
      </c>
      <c r="E3505" s="52">
        <v>0.37</v>
      </c>
      <c r="F3505" s="52">
        <v>0.79</v>
      </c>
      <c r="G3505" s="52">
        <v>1.29</v>
      </c>
    </row>
    <row r="3506" spans="1:7">
      <c r="A3506" s="52">
        <v>1987</v>
      </c>
      <c r="B3506" s="52">
        <v>0.28999999999999998</v>
      </c>
      <c r="C3506" s="52">
        <v>0.72</v>
      </c>
      <c r="D3506" s="52">
        <v>1.41</v>
      </c>
      <c r="E3506" s="52">
        <v>0.34</v>
      </c>
      <c r="F3506" s="52">
        <v>0.73</v>
      </c>
      <c r="G3506" s="52">
        <v>1.21</v>
      </c>
    </row>
    <row r="3507" spans="1:7">
      <c r="A3507" s="52">
        <v>1988</v>
      </c>
      <c r="B3507" s="52">
        <v>0.37</v>
      </c>
      <c r="C3507" s="52">
        <v>0.86</v>
      </c>
      <c r="D3507" s="52">
        <v>1.7</v>
      </c>
      <c r="E3507" s="52">
        <v>0.36</v>
      </c>
      <c r="F3507" s="52">
        <v>0.85</v>
      </c>
      <c r="G3507" s="52">
        <v>1.45</v>
      </c>
    </row>
    <row r="3508" spans="1:7">
      <c r="A3508" s="52">
        <v>1989</v>
      </c>
      <c r="B3508" s="52">
        <v>0.35</v>
      </c>
      <c r="C3508" s="52">
        <v>0.77</v>
      </c>
      <c r="D3508" s="52">
        <v>1.49</v>
      </c>
      <c r="E3508" s="52">
        <v>0.36</v>
      </c>
      <c r="F3508" s="52">
        <v>0.78</v>
      </c>
      <c r="G3508" s="52">
        <v>1.26</v>
      </c>
    </row>
    <row r="3509" spans="1:7">
      <c r="A3509" s="52">
        <v>1990</v>
      </c>
      <c r="B3509" s="52">
        <v>0.28000000000000003</v>
      </c>
      <c r="C3509" s="52">
        <v>0.7</v>
      </c>
      <c r="D3509" s="52">
        <v>1.36</v>
      </c>
      <c r="E3509" s="52">
        <v>0.28999999999999998</v>
      </c>
      <c r="F3509" s="52">
        <v>0.68</v>
      </c>
      <c r="G3509" s="52">
        <v>1.18</v>
      </c>
    </row>
    <row r="3510" spans="1:7">
      <c r="A3510" s="52">
        <v>1991</v>
      </c>
      <c r="B3510" s="52">
        <v>0.36</v>
      </c>
      <c r="C3510" s="52">
        <v>0.91</v>
      </c>
      <c r="D3510" s="52">
        <v>2.19</v>
      </c>
      <c r="E3510" s="52">
        <v>0.33</v>
      </c>
      <c r="F3510" s="52">
        <v>0.84</v>
      </c>
      <c r="G3510" s="52">
        <v>1.6</v>
      </c>
    </row>
    <row r="3511" spans="1:7">
      <c r="A3511" s="52">
        <v>1992</v>
      </c>
      <c r="B3511" s="52">
        <v>0.26</v>
      </c>
      <c r="C3511" s="52">
        <v>0.68</v>
      </c>
      <c r="D3511" s="52">
        <v>1.53</v>
      </c>
      <c r="E3511" s="52">
        <v>0.24</v>
      </c>
      <c r="F3511" s="52">
        <v>0.69</v>
      </c>
      <c r="G3511" s="52">
        <v>1.28</v>
      </c>
    </row>
    <row r="3512" spans="1:7">
      <c r="A3512" s="52">
        <v>1993</v>
      </c>
      <c r="B3512" s="52">
        <v>0.25</v>
      </c>
      <c r="C3512" s="52">
        <v>0.62</v>
      </c>
      <c r="D3512" s="52">
        <v>1.35</v>
      </c>
      <c r="E3512" s="52">
        <v>0.25</v>
      </c>
      <c r="F3512" s="52">
        <v>0.64</v>
      </c>
      <c r="G3512" s="52">
        <v>1.1000000000000001</v>
      </c>
    </row>
    <row r="3513" spans="1:7">
      <c r="A3513" s="52">
        <v>1994</v>
      </c>
      <c r="B3513" s="52">
        <v>0.24</v>
      </c>
      <c r="C3513" s="52">
        <v>0.6</v>
      </c>
      <c r="D3513" s="52">
        <v>1.1599999999999999</v>
      </c>
      <c r="E3513" s="52">
        <v>0.26</v>
      </c>
      <c r="F3513" s="52">
        <v>0.61</v>
      </c>
      <c r="G3513" s="52">
        <v>1.04</v>
      </c>
    </row>
    <row r="3514" spans="1:7">
      <c r="A3514" s="52">
        <v>1995</v>
      </c>
      <c r="B3514" s="52">
        <v>0.27</v>
      </c>
      <c r="C3514" s="52">
        <v>0.66</v>
      </c>
      <c r="D3514" s="52">
        <v>1.29</v>
      </c>
      <c r="E3514" s="52">
        <v>0.28000000000000003</v>
      </c>
      <c r="F3514" s="52">
        <v>0.65</v>
      </c>
      <c r="G3514" s="52">
        <v>1.22</v>
      </c>
    </row>
    <row r="3515" spans="1:7">
      <c r="A3515" s="52">
        <v>1996</v>
      </c>
      <c r="B3515" s="52">
        <v>0.22</v>
      </c>
      <c r="C3515" s="52">
        <v>0.57999999999999996</v>
      </c>
      <c r="D3515" s="52">
        <v>1.2</v>
      </c>
      <c r="E3515" s="52">
        <v>0.23</v>
      </c>
      <c r="F3515" s="52">
        <v>0.55000000000000004</v>
      </c>
      <c r="G3515" s="52">
        <v>1.1100000000000001</v>
      </c>
    </row>
    <row r="3516" spans="1:7">
      <c r="A3516" s="52">
        <v>1997</v>
      </c>
      <c r="B3516" s="52">
        <v>0.21</v>
      </c>
      <c r="C3516" s="52">
        <v>0.54</v>
      </c>
      <c r="D3516" s="52">
        <v>1.0900000000000001</v>
      </c>
      <c r="E3516" s="52">
        <v>0.21</v>
      </c>
      <c r="F3516" s="52">
        <v>0.5</v>
      </c>
      <c r="G3516" s="52">
        <v>1.07</v>
      </c>
    </row>
    <row r="3517" spans="1:7">
      <c r="A3517" s="52">
        <v>1998</v>
      </c>
      <c r="B3517" s="52">
        <v>0.2</v>
      </c>
      <c r="C3517" s="52">
        <v>0.46</v>
      </c>
      <c r="D3517" s="52">
        <v>0.98</v>
      </c>
      <c r="E3517" s="52">
        <v>0.18</v>
      </c>
      <c r="F3517" s="52">
        <v>0.44</v>
      </c>
      <c r="G3517" s="52">
        <v>0.93</v>
      </c>
    </row>
    <row r="3518" spans="1:7">
      <c r="A3518" s="52">
        <v>1999</v>
      </c>
      <c r="B3518" s="52">
        <v>0.21</v>
      </c>
      <c r="C3518" s="52">
        <v>0.56000000000000005</v>
      </c>
      <c r="D3518" s="52">
        <v>1.29</v>
      </c>
      <c r="E3518" s="52">
        <v>0.17</v>
      </c>
      <c r="F3518" s="52">
        <v>0.53</v>
      </c>
      <c r="G3518" s="52">
        <v>1.1100000000000001</v>
      </c>
    </row>
    <row r="3519" spans="1:7">
      <c r="A3519" s="52">
        <v>2000</v>
      </c>
      <c r="B3519" s="52">
        <v>0.19</v>
      </c>
      <c r="C3519" s="52">
        <v>0.65</v>
      </c>
      <c r="D3519" s="52">
        <v>1.54</v>
      </c>
      <c r="E3519" s="52">
        <v>0.14000000000000001</v>
      </c>
      <c r="F3519" s="52">
        <v>0.59</v>
      </c>
      <c r="G3519" s="52">
        <v>1.4</v>
      </c>
    </row>
    <row r="3520" spans="1:7">
      <c r="A3520" s="52">
        <v>2001</v>
      </c>
      <c r="B3520" s="52">
        <v>0.22</v>
      </c>
      <c r="C3520" s="52">
        <v>0.63</v>
      </c>
      <c r="D3520" s="52">
        <v>1.94</v>
      </c>
      <c r="E3520" s="52">
        <v>0.18</v>
      </c>
      <c r="F3520" s="52">
        <v>0.57999999999999996</v>
      </c>
      <c r="G3520" s="52">
        <v>1.56</v>
      </c>
    </row>
    <row r="3521" spans="1:7">
      <c r="A3521" s="52">
        <v>2002</v>
      </c>
      <c r="B3521" s="52">
        <v>0.25</v>
      </c>
      <c r="C3521" s="52">
        <v>0.61</v>
      </c>
      <c r="D3521" s="52">
        <v>1.45</v>
      </c>
      <c r="E3521" s="52">
        <v>0.2</v>
      </c>
      <c r="F3521" s="52">
        <v>0.56000000000000005</v>
      </c>
      <c r="G3521" s="52">
        <v>1.25</v>
      </c>
    </row>
    <row r="3522" spans="1:7">
      <c r="A3522" s="52">
        <v>2003</v>
      </c>
      <c r="B3522" s="52">
        <v>0.31</v>
      </c>
      <c r="C3522" s="52">
        <v>0.69</v>
      </c>
      <c r="D3522" s="52">
        <v>1.64</v>
      </c>
      <c r="E3522" s="52">
        <v>0.26</v>
      </c>
      <c r="F3522" s="52">
        <v>0.66</v>
      </c>
      <c r="G3522" s="52">
        <v>1.35</v>
      </c>
    </row>
    <row r="3523" spans="1:7">
      <c r="A3523" s="52">
        <v>2004</v>
      </c>
      <c r="B3523" s="52">
        <v>0.24</v>
      </c>
      <c r="C3523" s="52">
        <v>0.54</v>
      </c>
      <c r="D3523" s="52">
        <v>1.08</v>
      </c>
      <c r="E3523" s="52">
        <v>0.23</v>
      </c>
      <c r="F3523" s="52">
        <v>0.51</v>
      </c>
      <c r="G3523" s="52">
        <v>1.04</v>
      </c>
    </row>
    <row r="3524" spans="1:7">
      <c r="A3524" s="52">
        <v>2005</v>
      </c>
      <c r="B3524" s="52">
        <v>0.23</v>
      </c>
      <c r="C3524" s="52">
        <v>0.5</v>
      </c>
      <c r="D3524" s="52">
        <v>0.91</v>
      </c>
      <c r="E3524" s="52">
        <v>0.23</v>
      </c>
      <c r="F3524" s="52">
        <v>0.48</v>
      </c>
      <c r="G3524" s="52">
        <v>0.91</v>
      </c>
    </row>
    <row r="3525" spans="1:7">
      <c r="A3525" s="52">
        <v>2006</v>
      </c>
      <c r="B3525" s="52">
        <v>0.22</v>
      </c>
      <c r="C3525" s="52">
        <v>0.5</v>
      </c>
      <c r="D3525" s="52">
        <v>0.96</v>
      </c>
      <c r="E3525" s="52">
        <v>0.22</v>
      </c>
      <c r="F3525" s="52">
        <v>0.5</v>
      </c>
      <c r="G3525" s="52">
        <v>0.94</v>
      </c>
    </row>
    <row r="3526" spans="1:7">
      <c r="A3526" s="52">
        <v>2007</v>
      </c>
      <c r="B3526" s="52">
        <v>0.22</v>
      </c>
      <c r="C3526" s="52">
        <v>0.48</v>
      </c>
      <c r="D3526" s="52">
        <v>0.9</v>
      </c>
      <c r="E3526" s="52">
        <v>0.23</v>
      </c>
      <c r="F3526" s="52">
        <v>0.48</v>
      </c>
      <c r="G3526" s="52">
        <v>0.92</v>
      </c>
    </row>
    <row r="3527" spans="1:7">
      <c r="A3527" s="52">
        <v>2008</v>
      </c>
      <c r="B3527" s="52">
        <v>0.22</v>
      </c>
      <c r="C3527" s="52">
        <v>0.55000000000000004</v>
      </c>
      <c r="D3527" s="52">
        <v>1.18</v>
      </c>
      <c r="E3527" s="52">
        <v>0.22</v>
      </c>
      <c r="F3527" s="52">
        <v>0.53</v>
      </c>
      <c r="G3527" s="52">
        <v>0.94</v>
      </c>
    </row>
    <row r="3528" spans="1:7">
      <c r="A3528" s="52">
        <v>2009</v>
      </c>
      <c r="B3528" s="52">
        <v>0.35</v>
      </c>
      <c r="C3528" s="52">
        <v>0.84</v>
      </c>
      <c r="D3528" s="52">
        <v>2.38</v>
      </c>
      <c r="E3528" s="52">
        <v>0.32</v>
      </c>
      <c r="F3528" s="52">
        <v>0.82</v>
      </c>
      <c r="G3528" s="52">
        <v>1.74</v>
      </c>
    </row>
    <row r="3529" spans="1:7">
      <c r="A3529" s="52">
        <v>2010</v>
      </c>
      <c r="B3529" s="52">
        <v>0.26</v>
      </c>
      <c r="C3529" s="52">
        <v>0.66</v>
      </c>
      <c r="D3529" s="52">
        <v>1.44</v>
      </c>
      <c r="E3529" s="52">
        <v>0.27</v>
      </c>
      <c r="F3529" s="52">
        <v>0.7</v>
      </c>
      <c r="G3529" s="52">
        <v>1.29</v>
      </c>
    </row>
    <row r="3530" spans="1:7">
      <c r="A3530" s="52">
        <v>2011</v>
      </c>
      <c r="B3530" s="52">
        <v>0.24</v>
      </c>
      <c r="C3530" s="52">
        <v>0.59</v>
      </c>
      <c r="D3530" s="52">
        <v>1.19</v>
      </c>
      <c r="E3530" s="52">
        <v>0.24</v>
      </c>
      <c r="F3530" s="52">
        <v>0.57999999999999996</v>
      </c>
      <c r="G3530" s="52">
        <v>1.04</v>
      </c>
    </row>
    <row r="3531" spans="1:7">
      <c r="A3531" s="52">
        <v>2012</v>
      </c>
      <c r="B3531" s="52">
        <v>0.27</v>
      </c>
      <c r="C3531" s="52">
        <v>0.68</v>
      </c>
      <c r="D3531" s="52">
        <v>1.41</v>
      </c>
      <c r="E3531" s="52">
        <v>0.27</v>
      </c>
      <c r="F3531" s="52">
        <v>0.66</v>
      </c>
      <c r="G3531" s="52">
        <v>1.48</v>
      </c>
    </row>
    <row r="3532" spans="1:7">
      <c r="A3532" s="52">
        <v>2013</v>
      </c>
      <c r="B3532" s="52">
        <v>0.24</v>
      </c>
      <c r="C3532" s="52">
        <v>0.63</v>
      </c>
      <c r="D3532" s="52">
        <v>1.3</v>
      </c>
      <c r="E3532" s="52">
        <v>0.26</v>
      </c>
      <c r="F3532" s="52">
        <v>0.62</v>
      </c>
      <c r="G3532" s="52">
        <v>1.27</v>
      </c>
    </row>
    <row r="3533" spans="1:7">
      <c r="A3533" s="52">
        <v>2014</v>
      </c>
      <c r="B3533" s="52">
        <v>0.19</v>
      </c>
      <c r="C3533" s="52">
        <v>0.49</v>
      </c>
      <c r="D3533" s="52">
        <v>1</v>
      </c>
      <c r="E3533" s="52">
        <v>0.21</v>
      </c>
      <c r="F3533" s="52">
        <v>0.49</v>
      </c>
      <c r="G3533" s="52">
        <v>0.96</v>
      </c>
    </row>
    <row r="3534" spans="1:7">
      <c r="A3534" s="52">
        <v>2015</v>
      </c>
      <c r="B3534" s="52">
        <v>0.18</v>
      </c>
      <c r="C3534" s="52">
        <v>0.51</v>
      </c>
      <c r="D3534" s="52">
        <v>1.0900000000000001</v>
      </c>
      <c r="E3534" s="52">
        <v>0.19</v>
      </c>
      <c r="F3534" s="52">
        <v>0.46</v>
      </c>
      <c r="G3534" s="52">
        <v>0.97</v>
      </c>
    </row>
    <row r="3537" spans="1:7">
      <c r="A3537" s="52" t="s">
        <v>119</v>
      </c>
    </row>
    <row r="3538" spans="1:7">
      <c r="B3538" s="52" t="s">
        <v>118</v>
      </c>
      <c r="C3538" s="52" t="s">
        <v>117</v>
      </c>
      <c r="D3538" s="52" t="s">
        <v>116</v>
      </c>
      <c r="E3538" s="52" t="s">
        <v>115</v>
      </c>
      <c r="F3538" s="52" t="s">
        <v>114</v>
      </c>
      <c r="G3538" s="52" t="s">
        <v>113</v>
      </c>
    </row>
    <row r="3539" spans="1:7">
      <c r="A3539" s="52">
        <v>1926</v>
      </c>
      <c r="B3539" s="52">
        <v>262.98</v>
      </c>
      <c r="C3539" s="52">
        <v>581.34</v>
      </c>
      <c r="D3539" s="52">
        <v>1580.56</v>
      </c>
      <c r="E3539" s="52">
        <v>4156.9799999999996</v>
      </c>
      <c r="F3539" s="52">
        <v>12311.63</v>
      </c>
      <c r="G3539" s="52">
        <v>3267.17</v>
      </c>
    </row>
    <row r="3540" spans="1:7">
      <c r="A3540" s="52">
        <v>1927</v>
      </c>
      <c r="B3540" s="52">
        <v>194.37</v>
      </c>
      <c r="C3540" s="52">
        <v>702.44</v>
      </c>
      <c r="D3540" s="52">
        <v>1450.54</v>
      </c>
      <c r="E3540" s="52">
        <v>7100.97</v>
      </c>
      <c r="F3540" s="52">
        <v>11416.15</v>
      </c>
      <c r="G3540" s="52">
        <v>4732.1000000000004</v>
      </c>
    </row>
    <row r="3541" spans="1:7">
      <c r="A3541" s="52">
        <v>1928</v>
      </c>
      <c r="B3541" s="52">
        <v>171.51</v>
      </c>
      <c r="C3541" s="52">
        <v>684.27</v>
      </c>
      <c r="D3541" s="52">
        <v>1831.27</v>
      </c>
      <c r="E3541" s="52">
        <v>5306.48</v>
      </c>
      <c r="F3541" s="52">
        <v>14904.7</v>
      </c>
      <c r="G3541" s="52">
        <v>4476.83</v>
      </c>
    </row>
    <row r="3542" spans="1:7">
      <c r="A3542" s="52">
        <v>1929</v>
      </c>
      <c r="B3542" s="52">
        <v>205.13</v>
      </c>
      <c r="C3542" s="52">
        <v>841.43</v>
      </c>
      <c r="D3542" s="52">
        <v>2106.69</v>
      </c>
      <c r="E3542" s="52">
        <v>6630.92</v>
      </c>
      <c r="F3542" s="52">
        <v>14514.37</v>
      </c>
      <c r="G3542" s="52">
        <v>6279.78</v>
      </c>
    </row>
    <row r="3543" spans="1:7">
      <c r="A3543" s="52">
        <v>1930</v>
      </c>
      <c r="B3543" s="52">
        <v>218.41</v>
      </c>
      <c r="C3543" s="52">
        <v>1012.2</v>
      </c>
      <c r="D3543" s="52">
        <v>2149.63</v>
      </c>
      <c r="E3543" s="52">
        <v>11688.51</v>
      </c>
      <c r="F3543" s="52">
        <v>16301.69</v>
      </c>
      <c r="G3543" s="52">
        <v>4262.46</v>
      </c>
    </row>
    <row r="3544" spans="1:7">
      <c r="A3544" s="52">
        <v>1931</v>
      </c>
      <c r="B3544" s="52">
        <v>137.80000000000001</v>
      </c>
      <c r="C3544" s="52">
        <v>1007.33</v>
      </c>
      <c r="D3544" s="52">
        <v>2428.2399999999998</v>
      </c>
      <c r="E3544" s="52">
        <v>15241.05</v>
      </c>
      <c r="F3544" s="52">
        <v>16016.94</v>
      </c>
      <c r="G3544" s="52">
        <v>3185.36</v>
      </c>
    </row>
    <row r="3545" spans="1:7">
      <c r="A3545" s="52">
        <v>1932</v>
      </c>
      <c r="B3545" s="52">
        <v>115.29</v>
      </c>
      <c r="C3545" s="52">
        <v>827.27</v>
      </c>
      <c r="D3545" s="52">
        <v>2595.64</v>
      </c>
      <c r="E3545" s="52">
        <v>14092.67</v>
      </c>
      <c r="F3545" s="52">
        <v>13136.48</v>
      </c>
      <c r="G3545" s="52">
        <v>5595.53</v>
      </c>
    </row>
    <row r="3546" spans="1:7">
      <c r="A3546" s="52">
        <v>1933</v>
      </c>
      <c r="B3546" s="52">
        <v>96.32</v>
      </c>
      <c r="C3546" s="52">
        <v>718.74</v>
      </c>
      <c r="D3546" s="52">
        <v>2186.64</v>
      </c>
      <c r="E3546" s="52">
        <v>13322.99</v>
      </c>
      <c r="F3546" s="52">
        <v>10215.56</v>
      </c>
      <c r="G3546" s="52">
        <v>7310.23</v>
      </c>
    </row>
    <row r="3547" spans="1:7">
      <c r="A3547" s="52">
        <v>1934</v>
      </c>
      <c r="B3547" s="52">
        <v>96.23</v>
      </c>
      <c r="C3547" s="52">
        <v>582.20000000000005</v>
      </c>
      <c r="D3547" s="52">
        <v>2220.4699999999998</v>
      </c>
      <c r="E3547" s="52">
        <v>7501.05</v>
      </c>
      <c r="F3547" s="52">
        <v>13626</v>
      </c>
      <c r="G3547" s="52">
        <v>9485.66</v>
      </c>
    </row>
    <row r="3548" spans="1:7">
      <c r="A3548" s="52">
        <v>1935</v>
      </c>
      <c r="B3548" s="52">
        <v>85.64</v>
      </c>
      <c r="C3548" s="52">
        <v>655</v>
      </c>
      <c r="D3548" s="52">
        <v>2736.97</v>
      </c>
      <c r="E3548" s="52">
        <v>5970.64</v>
      </c>
      <c r="F3548" s="52">
        <v>15125.42</v>
      </c>
      <c r="G3548" s="52">
        <v>8977.7000000000007</v>
      </c>
    </row>
    <row r="3549" spans="1:7">
      <c r="A3549" s="52">
        <v>1936</v>
      </c>
      <c r="B3549" s="52">
        <v>159.6</v>
      </c>
      <c r="C3549" s="52">
        <v>662.8</v>
      </c>
      <c r="D3549" s="52">
        <v>2523.52</v>
      </c>
      <c r="E3549" s="52">
        <v>5903.91</v>
      </c>
      <c r="F3549" s="52">
        <v>12315.77</v>
      </c>
      <c r="G3549" s="52">
        <v>11436.42</v>
      </c>
    </row>
    <row r="3550" spans="1:7">
      <c r="A3550" s="52">
        <v>1937</v>
      </c>
      <c r="B3550" s="52">
        <v>199.63</v>
      </c>
      <c r="C3550" s="52">
        <v>626.19000000000005</v>
      </c>
      <c r="D3550" s="52">
        <v>2439.7399999999998</v>
      </c>
      <c r="E3550" s="52">
        <v>5785.09</v>
      </c>
      <c r="F3550" s="52">
        <v>12958.5</v>
      </c>
      <c r="G3550" s="52">
        <v>12288.99</v>
      </c>
    </row>
    <row r="3551" spans="1:7">
      <c r="A3551" s="52">
        <v>1938</v>
      </c>
      <c r="B3551" s="52">
        <v>183.59</v>
      </c>
      <c r="C3551" s="52">
        <v>698.07</v>
      </c>
      <c r="D3551" s="52">
        <v>2803.26</v>
      </c>
      <c r="E3551" s="52">
        <v>10471.08</v>
      </c>
      <c r="F3551" s="52">
        <v>11427.96</v>
      </c>
      <c r="G3551" s="52">
        <v>9337.11</v>
      </c>
    </row>
    <row r="3552" spans="1:7">
      <c r="A3552" s="52">
        <v>1939</v>
      </c>
      <c r="B3552" s="52">
        <v>178.55</v>
      </c>
      <c r="C3552" s="52">
        <v>750.84</v>
      </c>
      <c r="D3552" s="52">
        <v>2875.57</v>
      </c>
      <c r="E3552" s="52">
        <v>7113.21</v>
      </c>
      <c r="F3552" s="52">
        <v>15631.14</v>
      </c>
      <c r="G3552" s="52">
        <v>7927.22</v>
      </c>
    </row>
    <row r="3553" spans="1:7">
      <c r="A3553" s="52">
        <v>1940</v>
      </c>
      <c r="B3553" s="52">
        <v>162.87</v>
      </c>
      <c r="C3553" s="52">
        <v>841.37</v>
      </c>
      <c r="D3553" s="52">
        <v>2465.41</v>
      </c>
      <c r="E3553" s="52">
        <v>9357.34</v>
      </c>
      <c r="F3553" s="52">
        <v>12306.96</v>
      </c>
      <c r="G3553" s="52">
        <v>9085.08</v>
      </c>
    </row>
    <row r="3554" spans="1:7">
      <c r="A3554" s="52">
        <v>1941</v>
      </c>
      <c r="B3554" s="52">
        <v>208.38</v>
      </c>
      <c r="C3554" s="52">
        <v>809.9</v>
      </c>
      <c r="D3554" s="52">
        <v>2615.81</v>
      </c>
      <c r="E3554" s="52">
        <v>9848.7900000000009</v>
      </c>
      <c r="F3554" s="52">
        <v>11811.32</v>
      </c>
      <c r="G3554" s="52">
        <v>9878.18</v>
      </c>
    </row>
    <row r="3555" spans="1:7">
      <c r="A3555" s="52">
        <v>1942</v>
      </c>
      <c r="B3555" s="52">
        <v>196.09</v>
      </c>
      <c r="C3555" s="52">
        <v>864.21</v>
      </c>
      <c r="D3555" s="52">
        <v>2640.42</v>
      </c>
      <c r="E3555" s="52">
        <v>11181.34</v>
      </c>
      <c r="F3555" s="52">
        <v>12954.51</v>
      </c>
      <c r="G3555" s="52">
        <v>8650.4</v>
      </c>
    </row>
    <row r="3556" spans="1:7">
      <c r="A3556" s="52">
        <v>1943</v>
      </c>
      <c r="B3556" s="52">
        <v>270.70999999999998</v>
      </c>
      <c r="C3556" s="52">
        <v>1001.83</v>
      </c>
      <c r="D3556" s="52">
        <v>2464.5700000000002</v>
      </c>
      <c r="E3556" s="52">
        <v>12346.96</v>
      </c>
      <c r="F3556" s="52">
        <v>10893.7</v>
      </c>
      <c r="G3556" s="52">
        <v>10980.69</v>
      </c>
    </row>
    <row r="3557" spans="1:7">
      <c r="A3557" s="52">
        <v>1944</v>
      </c>
      <c r="B3557" s="52">
        <v>299.7</v>
      </c>
      <c r="C3557" s="52">
        <v>1156.74</v>
      </c>
      <c r="D3557" s="52">
        <v>2300.09</v>
      </c>
      <c r="E3557" s="52">
        <v>11169.38</v>
      </c>
      <c r="F3557" s="52">
        <v>12062.1</v>
      </c>
      <c r="G3557" s="52">
        <v>12149.9</v>
      </c>
    </row>
    <row r="3558" spans="1:7">
      <c r="A3558" s="52">
        <v>1945</v>
      </c>
      <c r="B3558" s="52">
        <v>393.56</v>
      </c>
      <c r="C3558" s="52">
        <v>1238.02</v>
      </c>
      <c r="D3558" s="52">
        <v>2311.4</v>
      </c>
      <c r="E3558" s="52">
        <v>8299.9500000000007</v>
      </c>
      <c r="F3558" s="52">
        <v>14966.77</v>
      </c>
      <c r="G3558" s="52">
        <v>14601.71</v>
      </c>
    </row>
    <row r="3559" spans="1:7">
      <c r="A3559" s="52">
        <v>1946</v>
      </c>
      <c r="B3559" s="52">
        <v>442.53</v>
      </c>
      <c r="C3559" s="52">
        <v>1361.66</v>
      </c>
      <c r="D3559" s="52">
        <v>2950.01</v>
      </c>
      <c r="E3559" s="52">
        <v>6828.64</v>
      </c>
      <c r="F3559" s="52">
        <v>14320.14</v>
      </c>
      <c r="G3559" s="52">
        <v>17307.09</v>
      </c>
    </row>
    <row r="3560" spans="1:7">
      <c r="A3560" s="52">
        <v>1947</v>
      </c>
      <c r="B3560" s="52">
        <v>459.58</v>
      </c>
      <c r="C3560" s="52">
        <v>1575.14</v>
      </c>
      <c r="D3560" s="52">
        <v>3191.08</v>
      </c>
      <c r="E3560" s="52">
        <v>8859.0400000000009</v>
      </c>
      <c r="F3560" s="52">
        <v>17975.22</v>
      </c>
      <c r="G3560" s="52">
        <v>15882.8</v>
      </c>
    </row>
    <row r="3561" spans="1:7">
      <c r="A3561" s="52">
        <v>1948</v>
      </c>
      <c r="B3561" s="52">
        <v>605.20000000000005</v>
      </c>
      <c r="C3561" s="52">
        <v>1772.11</v>
      </c>
      <c r="D3561" s="52">
        <v>2921.2</v>
      </c>
      <c r="E3561" s="52">
        <v>11849.27</v>
      </c>
      <c r="F3561" s="52">
        <v>18689.48</v>
      </c>
      <c r="G3561" s="52">
        <v>17593.52</v>
      </c>
    </row>
    <row r="3562" spans="1:7">
      <c r="A3562" s="52">
        <v>1949</v>
      </c>
      <c r="B3562" s="52">
        <v>533.66</v>
      </c>
      <c r="C3562" s="52">
        <v>1919.21</v>
      </c>
      <c r="D3562" s="52">
        <v>4204.0200000000004</v>
      </c>
      <c r="E3562" s="52">
        <v>19564.740000000002</v>
      </c>
      <c r="F3562" s="52">
        <v>17822.240000000002</v>
      </c>
      <c r="G3562" s="52">
        <v>14812.37</v>
      </c>
    </row>
    <row r="3563" spans="1:7">
      <c r="A3563" s="52">
        <v>1950</v>
      </c>
      <c r="B3563" s="52">
        <v>514.61</v>
      </c>
      <c r="C3563" s="52">
        <v>2019.45</v>
      </c>
      <c r="D3563" s="52">
        <v>4391.93</v>
      </c>
      <c r="E3563" s="52">
        <v>16924.53</v>
      </c>
      <c r="F3563" s="52">
        <v>25053.08</v>
      </c>
      <c r="G3563" s="52">
        <v>16482.02</v>
      </c>
    </row>
    <row r="3564" spans="1:7">
      <c r="A3564" s="52">
        <v>1951</v>
      </c>
      <c r="B3564" s="52">
        <v>602.74</v>
      </c>
      <c r="C3564" s="52">
        <v>2325.39</v>
      </c>
      <c r="D3564" s="52">
        <v>4560.07</v>
      </c>
      <c r="E3564" s="52">
        <v>21307.759999999998</v>
      </c>
      <c r="F3564" s="52">
        <v>27000.9</v>
      </c>
      <c r="G3564" s="52">
        <v>17568.38</v>
      </c>
    </row>
    <row r="3565" spans="1:7">
      <c r="A3565" s="52">
        <v>1952</v>
      </c>
      <c r="B3565" s="52">
        <v>660.09</v>
      </c>
      <c r="C3565" s="52">
        <v>2722.47</v>
      </c>
      <c r="D3565" s="52">
        <v>4347.88</v>
      </c>
      <c r="E3565" s="52">
        <v>27265.279999999999</v>
      </c>
      <c r="F3565" s="52">
        <v>27736.74</v>
      </c>
      <c r="G3565" s="52">
        <v>18827.8</v>
      </c>
    </row>
    <row r="3566" spans="1:7">
      <c r="A3566" s="52">
        <v>1953</v>
      </c>
      <c r="B3566" s="52">
        <v>539.19000000000005</v>
      </c>
      <c r="C3566" s="52">
        <v>2951.21</v>
      </c>
      <c r="D3566" s="52">
        <v>4912.24</v>
      </c>
      <c r="E3566" s="52">
        <v>30971.75</v>
      </c>
      <c r="F3566" s="52">
        <v>31632.2</v>
      </c>
      <c r="G3566" s="52">
        <v>18367.23</v>
      </c>
    </row>
    <row r="3567" spans="1:7">
      <c r="A3567" s="52">
        <v>1954</v>
      </c>
      <c r="B3567" s="52">
        <v>540.14</v>
      </c>
      <c r="C3567" s="52">
        <v>3193.18</v>
      </c>
      <c r="D3567" s="52">
        <v>5937.51</v>
      </c>
      <c r="E3567" s="52">
        <v>31624.34</v>
      </c>
      <c r="F3567" s="52">
        <v>37796.980000000003</v>
      </c>
      <c r="G3567" s="52">
        <v>17906.04</v>
      </c>
    </row>
    <row r="3568" spans="1:7">
      <c r="A3568" s="52">
        <v>1955</v>
      </c>
      <c r="B3568" s="52">
        <v>622.49</v>
      </c>
      <c r="C3568" s="52">
        <v>3353.18</v>
      </c>
      <c r="D3568" s="52">
        <v>6003.99</v>
      </c>
      <c r="E3568" s="52">
        <v>33831.79</v>
      </c>
      <c r="F3568" s="52">
        <v>43096.54</v>
      </c>
      <c r="G3568" s="52">
        <v>17427.7</v>
      </c>
    </row>
    <row r="3569" spans="1:7">
      <c r="A3569" s="52">
        <v>1956</v>
      </c>
      <c r="B3569" s="52">
        <v>758.41</v>
      </c>
      <c r="C3569" s="52">
        <v>3669.04</v>
      </c>
      <c r="D3569" s="52">
        <v>6464.15</v>
      </c>
      <c r="E3569" s="52">
        <v>40824.57</v>
      </c>
      <c r="F3569" s="52">
        <v>45225.39</v>
      </c>
      <c r="G3569" s="52">
        <v>18297.240000000002</v>
      </c>
    </row>
    <row r="3570" spans="1:7">
      <c r="A3570" s="52">
        <v>1957</v>
      </c>
      <c r="B3570" s="52">
        <v>763.23</v>
      </c>
      <c r="C3570" s="52">
        <v>3904.14</v>
      </c>
      <c r="D3570" s="52">
        <v>7396.32</v>
      </c>
      <c r="E3570" s="52">
        <v>51708.29</v>
      </c>
      <c r="F3570" s="52">
        <v>46047.71</v>
      </c>
      <c r="G3570" s="52">
        <v>19868.330000000002</v>
      </c>
    </row>
    <row r="3571" spans="1:7">
      <c r="A3571" s="52">
        <v>1958</v>
      </c>
      <c r="B3571" s="52">
        <v>585.72</v>
      </c>
      <c r="C3571" s="52">
        <v>4675.2</v>
      </c>
      <c r="D3571" s="52">
        <v>8052.43</v>
      </c>
      <c r="E3571" s="52">
        <v>54956.74</v>
      </c>
      <c r="F3571" s="52">
        <v>50773.84</v>
      </c>
      <c r="G3571" s="52">
        <v>21863.59</v>
      </c>
    </row>
    <row r="3572" spans="1:7">
      <c r="A3572" s="52">
        <v>1959</v>
      </c>
      <c r="B3572" s="52">
        <v>920.05</v>
      </c>
      <c r="C3572" s="52">
        <v>4750.13</v>
      </c>
      <c r="D3572" s="52">
        <v>7939.63</v>
      </c>
      <c r="E3572" s="52">
        <v>55260.04</v>
      </c>
      <c r="F3572" s="52">
        <v>55404.02</v>
      </c>
      <c r="G3572" s="52">
        <v>26335.38</v>
      </c>
    </row>
    <row r="3573" spans="1:7">
      <c r="A3573" s="52">
        <v>1960</v>
      </c>
      <c r="B3573" s="52">
        <v>1177.8499999999999</v>
      </c>
      <c r="C3573" s="52">
        <v>4702.34</v>
      </c>
      <c r="D3573" s="52">
        <v>9593.94</v>
      </c>
      <c r="E3573" s="52">
        <v>49352.06</v>
      </c>
      <c r="F3573" s="52">
        <v>65678.460000000006</v>
      </c>
      <c r="G3573" s="52">
        <v>32578.54</v>
      </c>
    </row>
    <row r="3574" spans="1:7">
      <c r="A3574" s="52">
        <v>1961</v>
      </c>
      <c r="B3574" s="52">
        <v>1046.4100000000001</v>
      </c>
      <c r="C3574" s="52">
        <v>5263.33</v>
      </c>
      <c r="D3574" s="52">
        <v>10074.32</v>
      </c>
      <c r="E3574" s="52">
        <v>64616.41</v>
      </c>
      <c r="F3574" s="52">
        <v>56500.7</v>
      </c>
      <c r="G3574" s="52">
        <v>34988.089999999997</v>
      </c>
    </row>
    <row r="3575" spans="1:7">
      <c r="A3575" s="52">
        <v>1962</v>
      </c>
      <c r="B3575" s="52">
        <v>1341.8</v>
      </c>
      <c r="C3575" s="52">
        <v>5387.13</v>
      </c>
      <c r="D3575" s="52">
        <v>11064.92</v>
      </c>
      <c r="E3575" s="52">
        <v>49409.5</v>
      </c>
      <c r="F3575" s="52">
        <v>81053.83</v>
      </c>
      <c r="G3575" s="52">
        <v>37301.51</v>
      </c>
    </row>
    <row r="3576" spans="1:7">
      <c r="A3576" s="52">
        <v>1963</v>
      </c>
      <c r="B3576" s="52">
        <v>1717.08</v>
      </c>
      <c r="C3576" s="52">
        <v>6599.96</v>
      </c>
      <c r="D3576" s="52">
        <v>13198.56</v>
      </c>
      <c r="E3576" s="52">
        <v>76878.8</v>
      </c>
      <c r="F3576" s="52">
        <v>64080.86</v>
      </c>
      <c r="G3576" s="52">
        <v>40441.449999999997</v>
      </c>
    </row>
    <row r="3577" spans="1:7">
      <c r="A3577" s="52">
        <v>1964</v>
      </c>
      <c r="B3577" s="52">
        <v>2096.2199999999998</v>
      </c>
      <c r="C3577" s="52">
        <v>6489.11</v>
      </c>
      <c r="D3577" s="52">
        <v>13003.58</v>
      </c>
      <c r="E3577" s="52">
        <v>75997.279999999999</v>
      </c>
      <c r="F3577" s="52">
        <v>75827.59</v>
      </c>
      <c r="G3577" s="52">
        <v>40471.71</v>
      </c>
    </row>
    <row r="3578" spans="1:7">
      <c r="A3578" s="52">
        <v>1965</v>
      </c>
      <c r="B3578" s="52">
        <v>2026.89</v>
      </c>
      <c r="C3578" s="52">
        <v>6619.1</v>
      </c>
      <c r="D3578" s="52">
        <v>14601.14</v>
      </c>
      <c r="E3578" s="52">
        <v>73599.42</v>
      </c>
      <c r="F3578" s="52">
        <v>94055.51</v>
      </c>
      <c r="G3578" s="52">
        <v>39472.5</v>
      </c>
    </row>
    <row r="3579" spans="1:7">
      <c r="A3579" s="52">
        <v>1966</v>
      </c>
      <c r="B3579" s="52">
        <v>2582.6799999999998</v>
      </c>
      <c r="C3579" s="52">
        <v>8347.49</v>
      </c>
      <c r="D3579" s="52">
        <v>14735.9</v>
      </c>
      <c r="E3579" s="52">
        <v>65906.86</v>
      </c>
      <c r="F3579" s="52">
        <v>106504.83</v>
      </c>
      <c r="G3579" s="52">
        <v>51574.11</v>
      </c>
    </row>
    <row r="3580" spans="1:7">
      <c r="A3580" s="52">
        <v>1967</v>
      </c>
      <c r="B3580" s="52">
        <v>2595.48</v>
      </c>
      <c r="C3580" s="52">
        <v>9022.36</v>
      </c>
      <c r="D3580" s="52">
        <v>16164.1</v>
      </c>
      <c r="E3580" s="52">
        <v>72159.839999999997</v>
      </c>
      <c r="F3580" s="52">
        <v>118319.8</v>
      </c>
      <c r="G3580" s="52">
        <v>46985.15</v>
      </c>
    </row>
    <row r="3581" spans="1:7">
      <c r="A3581" s="52">
        <v>1968</v>
      </c>
      <c r="B3581" s="52">
        <v>4712.12</v>
      </c>
      <c r="C3581" s="52">
        <v>8906.67</v>
      </c>
      <c r="D3581" s="52">
        <v>16284.93</v>
      </c>
      <c r="E3581" s="52">
        <v>55149.32</v>
      </c>
      <c r="F3581" s="52">
        <v>98278.51</v>
      </c>
      <c r="G3581" s="52">
        <v>97136.55</v>
      </c>
    </row>
    <row r="3582" spans="1:7">
      <c r="A3582" s="52">
        <v>1969</v>
      </c>
      <c r="B3582" s="52">
        <v>6070.02</v>
      </c>
      <c r="C3582" s="52">
        <v>10755.63</v>
      </c>
      <c r="D3582" s="52">
        <v>17280.900000000001</v>
      </c>
      <c r="E3582" s="52">
        <v>46564.28</v>
      </c>
      <c r="F3582" s="52">
        <v>106239.19</v>
      </c>
      <c r="G3582" s="52">
        <v>120505.88</v>
      </c>
    </row>
    <row r="3583" spans="1:7">
      <c r="A3583" s="52">
        <v>1970</v>
      </c>
      <c r="B3583" s="52">
        <v>6973.69</v>
      </c>
      <c r="C3583" s="52">
        <v>13443.44</v>
      </c>
      <c r="D3583" s="52">
        <v>19354</v>
      </c>
      <c r="E3583" s="52">
        <v>57249.89</v>
      </c>
      <c r="F3583" s="52">
        <v>145094.73000000001</v>
      </c>
      <c r="G3583" s="52">
        <v>97841.67</v>
      </c>
    </row>
    <row r="3584" spans="1:7">
      <c r="A3584" s="52">
        <v>1971</v>
      </c>
      <c r="B3584" s="52">
        <v>4851.9399999999996</v>
      </c>
      <c r="C3584" s="52">
        <v>15187.49</v>
      </c>
      <c r="D3584" s="52">
        <v>26911.21</v>
      </c>
      <c r="E3584" s="52">
        <v>83343.09</v>
      </c>
      <c r="F3584" s="52">
        <v>163689.92000000001</v>
      </c>
      <c r="G3584" s="52">
        <v>67970.31</v>
      </c>
    </row>
    <row r="3585" spans="1:7">
      <c r="A3585" s="52">
        <v>1972</v>
      </c>
      <c r="B3585" s="52">
        <v>5553.77</v>
      </c>
      <c r="C3585" s="52">
        <v>16788.48</v>
      </c>
      <c r="D3585" s="52">
        <v>26922.23</v>
      </c>
      <c r="E3585" s="52">
        <v>87274.09</v>
      </c>
      <c r="F3585" s="52">
        <v>131113.32999999999</v>
      </c>
      <c r="G3585" s="52">
        <v>125994.89</v>
      </c>
    </row>
    <row r="3586" spans="1:7">
      <c r="A3586" s="52">
        <v>1973</v>
      </c>
      <c r="B3586" s="52">
        <v>11427.15</v>
      </c>
      <c r="C3586" s="52">
        <v>23355.55</v>
      </c>
      <c r="D3586" s="52">
        <v>35077.32</v>
      </c>
      <c r="E3586" s="52">
        <v>112862.1</v>
      </c>
      <c r="F3586" s="52">
        <v>190680.95</v>
      </c>
      <c r="G3586" s="52">
        <v>99540.28</v>
      </c>
    </row>
    <row r="3587" spans="1:7">
      <c r="A3587" s="52">
        <v>1974</v>
      </c>
      <c r="B3587" s="52">
        <v>10632.23</v>
      </c>
      <c r="C3587" s="52">
        <v>29061.84</v>
      </c>
      <c r="D3587" s="52">
        <v>36618.51</v>
      </c>
      <c r="E3587" s="52">
        <v>174659.58</v>
      </c>
      <c r="F3587" s="52">
        <v>202762.23</v>
      </c>
      <c r="G3587" s="52">
        <v>69913.740000000005</v>
      </c>
    </row>
    <row r="3588" spans="1:7">
      <c r="A3588" s="52">
        <v>1975</v>
      </c>
      <c r="B3588" s="52">
        <v>11505.85</v>
      </c>
      <c r="C3588" s="52">
        <v>33437.769999999997</v>
      </c>
      <c r="D3588" s="52">
        <v>40829.03</v>
      </c>
      <c r="E3588" s="52">
        <v>241576.42</v>
      </c>
      <c r="F3588" s="52">
        <v>195995.02</v>
      </c>
      <c r="G3588" s="52">
        <v>51651</v>
      </c>
    </row>
    <row r="3589" spans="1:7">
      <c r="A3589" s="52">
        <v>1976</v>
      </c>
      <c r="B3589" s="52">
        <v>11489.5</v>
      </c>
      <c r="C3589" s="52">
        <v>33824.519999999997</v>
      </c>
      <c r="D3589" s="52">
        <v>44904.02</v>
      </c>
      <c r="E3589" s="52">
        <v>210689.27</v>
      </c>
      <c r="F3589" s="52">
        <v>254486.64</v>
      </c>
      <c r="G3589" s="52">
        <v>71018.850000000006</v>
      </c>
    </row>
    <row r="3590" spans="1:7">
      <c r="A3590" s="52">
        <v>1977</v>
      </c>
      <c r="B3590" s="52">
        <v>13599.31</v>
      </c>
      <c r="C3590" s="52">
        <v>32399.07</v>
      </c>
      <c r="D3590" s="52">
        <v>50618.44</v>
      </c>
      <c r="E3590" s="52">
        <v>209656.3</v>
      </c>
      <c r="F3590" s="52">
        <v>293503.38</v>
      </c>
      <c r="G3590" s="52">
        <v>96328.05</v>
      </c>
    </row>
    <row r="3591" spans="1:7">
      <c r="A3591" s="52">
        <v>1978</v>
      </c>
      <c r="B3591" s="52">
        <v>17019.84</v>
      </c>
      <c r="C3591" s="52">
        <v>37801.629999999997</v>
      </c>
      <c r="D3591" s="52">
        <v>49727.77</v>
      </c>
      <c r="E3591" s="52">
        <v>168946.45</v>
      </c>
      <c r="F3591" s="52">
        <v>332724.75</v>
      </c>
      <c r="G3591" s="52">
        <v>163359.54999999999</v>
      </c>
    </row>
    <row r="3592" spans="1:7">
      <c r="A3592" s="52">
        <v>1979</v>
      </c>
      <c r="B3592" s="52">
        <v>20267.97</v>
      </c>
      <c r="C3592" s="52">
        <v>41752.910000000003</v>
      </c>
      <c r="D3592" s="52">
        <v>49805.86</v>
      </c>
      <c r="E3592" s="52">
        <v>180418.5</v>
      </c>
      <c r="F3592" s="52">
        <v>364853.12</v>
      </c>
      <c r="G3592" s="52">
        <v>190169.84</v>
      </c>
    </row>
    <row r="3593" spans="1:7">
      <c r="A3593" s="52">
        <v>1980</v>
      </c>
      <c r="B3593" s="52">
        <v>19299.509999999998</v>
      </c>
      <c r="C3593" s="52">
        <v>49535.38</v>
      </c>
      <c r="D3593" s="52">
        <v>57150.1</v>
      </c>
      <c r="E3593" s="52">
        <v>191612.61</v>
      </c>
      <c r="F3593" s="52">
        <v>360223.22</v>
      </c>
      <c r="G3593" s="52">
        <v>273026.81</v>
      </c>
    </row>
    <row r="3594" spans="1:7">
      <c r="A3594" s="52">
        <v>1981</v>
      </c>
      <c r="B3594" s="52">
        <v>23386.959999999999</v>
      </c>
      <c r="C3594" s="52">
        <v>51769.63</v>
      </c>
      <c r="D3594" s="52">
        <v>64889.95</v>
      </c>
      <c r="E3594" s="52">
        <v>228829.14</v>
      </c>
      <c r="F3594" s="52">
        <v>395614.38</v>
      </c>
      <c r="G3594" s="52">
        <v>295703.65999999997</v>
      </c>
    </row>
    <row r="3595" spans="1:7">
      <c r="A3595" s="52">
        <v>1982</v>
      </c>
      <c r="B3595" s="52">
        <v>30384.33</v>
      </c>
      <c r="C3595" s="52">
        <v>58138.080000000002</v>
      </c>
      <c r="D3595" s="52">
        <v>62240.73</v>
      </c>
      <c r="E3595" s="52">
        <v>194436.39</v>
      </c>
      <c r="F3595" s="52">
        <v>434520.62</v>
      </c>
      <c r="G3595" s="52">
        <v>382752.88</v>
      </c>
    </row>
    <row r="3596" spans="1:7">
      <c r="A3596" s="52">
        <v>1983</v>
      </c>
      <c r="B3596" s="52">
        <v>29003.42</v>
      </c>
      <c r="C3596" s="52">
        <v>59135.05</v>
      </c>
      <c r="D3596" s="52">
        <v>73344.25</v>
      </c>
      <c r="E3596" s="52">
        <v>192267.7</v>
      </c>
      <c r="F3596" s="52">
        <v>401165.47</v>
      </c>
      <c r="G3596" s="52">
        <v>486443.09</v>
      </c>
    </row>
    <row r="3597" spans="1:7">
      <c r="A3597" s="52">
        <v>1984</v>
      </c>
      <c r="B3597" s="52">
        <v>41117.360000000001</v>
      </c>
      <c r="C3597" s="52">
        <v>64763.8</v>
      </c>
      <c r="D3597" s="52">
        <v>71157.77</v>
      </c>
      <c r="E3597" s="52">
        <v>179789.83</v>
      </c>
      <c r="F3597" s="52">
        <v>371523.91</v>
      </c>
      <c r="G3597" s="52">
        <v>599077.88</v>
      </c>
    </row>
    <row r="3598" spans="1:7">
      <c r="A3598" s="52">
        <v>1985</v>
      </c>
      <c r="B3598" s="52">
        <v>37284.76</v>
      </c>
      <c r="C3598" s="52">
        <v>72669.16</v>
      </c>
      <c r="D3598" s="52">
        <v>65009.16</v>
      </c>
      <c r="E3598" s="52">
        <v>238262.89</v>
      </c>
      <c r="F3598" s="52">
        <v>459936.59</v>
      </c>
      <c r="G3598" s="52">
        <v>517482.72</v>
      </c>
    </row>
    <row r="3599" spans="1:7">
      <c r="A3599" s="52">
        <v>1986</v>
      </c>
      <c r="B3599" s="52">
        <v>36226.9</v>
      </c>
      <c r="C3599" s="52">
        <v>69131.38</v>
      </c>
      <c r="D3599" s="52">
        <v>67662.03</v>
      </c>
      <c r="E3599" s="52">
        <v>267823.84000000003</v>
      </c>
      <c r="F3599" s="52">
        <v>451964.69</v>
      </c>
      <c r="G3599" s="52">
        <v>552390.18999999994</v>
      </c>
    </row>
    <row r="3600" spans="1:7">
      <c r="A3600" s="52">
        <v>1987</v>
      </c>
      <c r="B3600" s="52">
        <v>33107.03</v>
      </c>
      <c r="C3600" s="52">
        <v>78494.16</v>
      </c>
      <c r="D3600" s="52">
        <v>74330.570000000007</v>
      </c>
      <c r="E3600" s="52">
        <v>260197.23</v>
      </c>
      <c r="F3600" s="52">
        <v>544958.81000000006</v>
      </c>
      <c r="G3600" s="52">
        <v>521734.22</v>
      </c>
    </row>
    <row r="3601" spans="1:7">
      <c r="A3601" s="52">
        <v>1988</v>
      </c>
      <c r="B3601" s="52">
        <v>36691.51</v>
      </c>
      <c r="C3601" s="52">
        <v>70045.429999999993</v>
      </c>
      <c r="D3601" s="52">
        <v>87399.13</v>
      </c>
      <c r="E3601" s="52">
        <v>314591.28000000003</v>
      </c>
      <c r="F3601" s="52">
        <v>642883.43999999994</v>
      </c>
      <c r="G3601" s="52">
        <v>457744.31</v>
      </c>
    </row>
    <row r="3602" spans="1:7">
      <c r="A3602" s="52">
        <v>1989</v>
      </c>
      <c r="B3602" s="52">
        <v>41755.53</v>
      </c>
      <c r="C3602" s="52">
        <v>76887.009999999995</v>
      </c>
      <c r="D3602" s="52">
        <v>88291.64</v>
      </c>
      <c r="E3602" s="52">
        <v>307149.78000000003</v>
      </c>
      <c r="F3602" s="52">
        <v>626331.31000000006</v>
      </c>
      <c r="G3602" s="52">
        <v>526215.12</v>
      </c>
    </row>
    <row r="3603" spans="1:7">
      <c r="A3603" s="52">
        <v>1990</v>
      </c>
      <c r="B3603" s="52">
        <v>31938.26</v>
      </c>
      <c r="C3603" s="52">
        <v>83526.710000000006</v>
      </c>
      <c r="D3603" s="52">
        <v>100550.66</v>
      </c>
      <c r="E3603" s="52">
        <v>343141.81</v>
      </c>
      <c r="F3603" s="52">
        <v>742684.94</v>
      </c>
      <c r="G3603" s="52">
        <v>419307.19</v>
      </c>
    </row>
    <row r="3604" spans="1:7">
      <c r="A3604" s="52">
        <v>1991</v>
      </c>
      <c r="B3604" s="52">
        <v>30681.759999999998</v>
      </c>
      <c r="C3604" s="52">
        <v>78758.73</v>
      </c>
      <c r="D3604" s="52">
        <v>113943.24</v>
      </c>
      <c r="E3604" s="52">
        <v>421754.06</v>
      </c>
      <c r="F3604" s="52">
        <v>800730.88</v>
      </c>
      <c r="G3604" s="52">
        <v>349594.12</v>
      </c>
    </row>
    <row r="3605" spans="1:7">
      <c r="A3605" s="52">
        <v>1992</v>
      </c>
      <c r="B3605" s="52">
        <v>40893.85</v>
      </c>
      <c r="C3605" s="52">
        <v>74685.05</v>
      </c>
      <c r="D3605" s="52">
        <v>102665.73</v>
      </c>
      <c r="E3605" s="52">
        <v>378634.38</v>
      </c>
      <c r="F3605" s="52">
        <v>850713.06</v>
      </c>
      <c r="G3605" s="52">
        <v>430537.75</v>
      </c>
    </row>
    <row r="3606" spans="1:7">
      <c r="A3606" s="52">
        <v>1993</v>
      </c>
      <c r="B3606" s="52">
        <v>50690.15</v>
      </c>
      <c r="C3606" s="52">
        <v>89410.09</v>
      </c>
      <c r="D3606" s="52">
        <v>108894.9</v>
      </c>
      <c r="E3606" s="52">
        <v>424157.47</v>
      </c>
      <c r="F3606" s="52">
        <v>827704.81</v>
      </c>
      <c r="G3606" s="52">
        <v>551934.31000000006</v>
      </c>
    </row>
    <row r="3607" spans="1:7">
      <c r="A3607" s="52">
        <v>1994</v>
      </c>
      <c r="B3607" s="52">
        <v>58701.94</v>
      </c>
      <c r="C3607" s="52">
        <v>115133.27</v>
      </c>
      <c r="D3607" s="52">
        <v>135935.41</v>
      </c>
      <c r="E3607" s="52">
        <v>477629.97</v>
      </c>
      <c r="F3607" s="52">
        <v>910145.56</v>
      </c>
      <c r="G3607" s="52">
        <v>616719.38</v>
      </c>
    </row>
    <row r="3608" spans="1:7">
      <c r="A3608" s="52">
        <v>1995</v>
      </c>
      <c r="B3608" s="52">
        <v>55732.46</v>
      </c>
      <c r="C3608" s="52">
        <v>131730.67000000001</v>
      </c>
      <c r="D3608" s="52">
        <v>144196.04999999999</v>
      </c>
      <c r="E3608" s="52">
        <v>526430.62</v>
      </c>
      <c r="F3608" s="52">
        <v>962181.94</v>
      </c>
      <c r="G3608" s="52">
        <v>671776</v>
      </c>
    </row>
    <row r="3609" spans="1:7">
      <c r="A3609" s="52">
        <v>1996</v>
      </c>
      <c r="B3609" s="52">
        <v>62879.79</v>
      </c>
      <c r="C3609" s="52">
        <v>147902.48000000001</v>
      </c>
      <c r="D3609" s="52">
        <v>158153.10999999999</v>
      </c>
      <c r="E3609" s="52">
        <v>699841.31</v>
      </c>
      <c r="F3609" s="52">
        <v>962426.31</v>
      </c>
      <c r="G3609" s="52">
        <v>725672.81</v>
      </c>
    </row>
    <row r="3610" spans="1:7">
      <c r="A3610" s="52">
        <v>1997</v>
      </c>
      <c r="B3610" s="52">
        <v>71674.98</v>
      </c>
      <c r="C3610" s="52">
        <v>155878.44</v>
      </c>
      <c r="D3610" s="52">
        <v>172622.58</v>
      </c>
      <c r="E3610" s="52">
        <v>764060.56</v>
      </c>
      <c r="F3610" s="52">
        <v>1119590.3799999999</v>
      </c>
      <c r="G3610" s="52">
        <v>811640.12</v>
      </c>
    </row>
    <row r="3611" spans="1:7">
      <c r="A3611" s="52">
        <v>1998</v>
      </c>
      <c r="B3611" s="52">
        <v>68262.929999999993</v>
      </c>
      <c r="C3611" s="52">
        <v>170857.41</v>
      </c>
      <c r="D3611" s="52">
        <v>191193.39</v>
      </c>
      <c r="E3611" s="52">
        <v>1017949.81</v>
      </c>
      <c r="F3611" s="52">
        <v>1050839</v>
      </c>
      <c r="G3611" s="52">
        <v>816816.38</v>
      </c>
    </row>
    <row r="3612" spans="1:7">
      <c r="A3612" s="52">
        <v>1999</v>
      </c>
      <c r="B3612" s="52">
        <v>65567.679999999993</v>
      </c>
      <c r="C3612" s="52">
        <v>167380.54999999999</v>
      </c>
      <c r="D3612" s="52">
        <v>222016.8</v>
      </c>
      <c r="E3612" s="52">
        <v>1407058</v>
      </c>
      <c r="F3612" s="52">
        <v>1103384.8799999999</v>
      </c>
      <c r="G3612" s="52">
        <v>587282.06000000006</v>
      </c>
    </row>
    <row r="3613" spans="1:7">
      <c r="A3613" s="52">
        <v>2000</v>
      </c>
      <c r="B3613" s="52">
        <v>76928.12</v>
      </c>
      <c r="C3613" s="52">
        <v>190040.45</v>
      </c>
      <c r="D3613" s="52">
        <v>246429.53</v>
      </c>
      <c r="E3613" s="52">
        <v>1623426.62</v>
      </c>
      <c r="F3613" s="52">
        <v>1139315.25</v>
      </c>
      <c r="G3613" s="52">
        <v>616167.25</v>
      </c>
    </row>
    <row r="3614" spans="1:7">
      <c r="A3614" s="52">
        <v>2001</v>
      </c>
      <c r="B3614" s="52">
        <v>82915.39</v>
      </c>
      <c r="C3614" s="52">
        <v>211724.47</v>
      </c>
      <c r="D3614" s="52">
        <v>313864.06</v>
      </c>
      <c r="E3614" s="52">
        <v>1604758.12</v>
      </c>
      <c r="F3614" s="52">
        <v>1501468.88</v>
      </c>
      <c r="G3614" s="52">
        <v>834656</v>
      </c>
    </row>
    <row r="3615" spans="1:7">
      <c r="A3615" s="52">
        <v>2002</v>
      </c>
      <c r="B3615" s="52">
        <v>107241.14</v>
      </c>
      <c r="C3615" s="52">
        <v>239871.58</v>
      </c>
      <c r="D3615" s="52">
        <v>261565.75</v>
      </c>
      <c r="E3615" s="52">
        <v>1482461.25</v>
      </c>
      <c r="F3615" s="52">
        <v>1544243.88</v>
      </c>
      <c r="G3615" s="52">
        <v>1080192.3799999999</v>
      </c>
    </row>
    <row r="3616" spans="1:7">
      <c r="A3616" s="52">
        <v>2003</v>
      </c>
      <c r="B3616" s="52">
        <v>76745.02</v>
      </c>
      <c r="C3616" s="52">
        <v>235287.47</v>
      </c>
      <c r="D3616" s="52">
        <v>264997.65999999997</v>
      </c>
      <c r="E3616" s="52">
        <v>1480248.38</v>
      </c>
      <c r="F3616" s="52">
        <v>1518467.5</v>
      </c>
      <c r="G3616" s="52">
        <v>1052089.75</v>
      </c>
    </row>
    <row r="3617" spans="1:7">
      <c r="A3617" s="52">
        <v>2004</v>
      </c>
      <c r="B3617" s="52">
        <v>109368.84</v>
      </c>
      <c r="C3617" s="52">
        <v>257835.23</v>
      </c>
      <c r="D3617" s="52">
        <v>227690.09</v>
      </c>
      <c r="E3617" s="52">
        <v>1514610.75</v>
      </c>
      <c r="F3617" s="52">
        <v>1647783.75</v>
      </c>
      <c r="G3617" s="52">
        <v>1385036.38</v>
      </c>
    </row>
    <row r="3618" spans="1:7">
      <c r="A3618" s="52">
        <v>2005</v>
      </c>
      <c r="B3618" s="52">
        <v>136063.48000000001</v>
      </c>
      <c r="C3618" s="52">
        <v>264899.40999999997</v>
      </c>
      <c r="D3618" s="52">
        <v>249079.41</v>
      </c>
      <c r="E3618" s="52">
        <v>1447013.5</v>
      </c>
      <c r="F3618" s="52">
        <v>2050741.75</v>
      </c>
      <c r="G3618" s="52">
        <v>1647504.5</v>
      </c>
    </row>
    <row r="3619" spans="1:7">
      <c r="A3619" s="52">
        <v>2006</v>
      </c>
      <c r="B3619" s="52">
        <v>123220.68</v>
      </c>
      <c r="C3619" s="52">
        <v>288345.56</v>
      </c>
      <c r="D3619" s="52">
        <v>300341.81</v>
      </c>
      <c r="E3619" s="52">
        <v>1428609.5</v>
      </c>
      <c r="F3619" s="52">
        <v>2321199.5</v>
      </c>
      <c r="G3619" s="52">
        <v>1594098.88</v>
      </c>
    </row>
    <row r="3620" spans="1:7">
      <c r="A3620" s="52">
        <v>2007</v>
      </c>
      <c r="B3620" s="52">
        <v>131708</v>
      </c>
      <c r="C3620" s="52">
        <v>324448.81</v>
      </c>
      <c r="D3620" s="52">
        <v>339341.94</v>
      </c>
      <c r="E3620" s="52">
        <v>1623738.75</v>
      </c>
      <c r="F3620" s="52">
        <v>2213467.5</v>
      </c>
      <c r="G3620" s="52">
        <v>2127319.5</v>
      </c>
    </row>
    <row r="3621" spans="1:7">
      <c r="A3621" s="52">
        <v>2008</v>
      </c>
      <c r="B3621" s="52">
        <v>107552.76</v>
      </c>
      <c r="C3621" s="52">
        <v>322312.19</v>
      </c>
      <c r="D3621" s="52">
        <v>492616.12</v>
      </c>
      <c r="E3621" s="52">
        <v>1699549.25</v>
      </c>
      <c r="F3621" s="52">
        <v>2619995.25</v>
      </c>
      <c r="G3621" s="52">
        <v>1737855.25</v>
      </c>
    </row>
    <row r="3622" spans="1:7">
      <c r="A3622" s="52">
        <v>2009</v>
      </c>
      <c r="B3622" s="52">
        <v>93267.78</v>
      </c>
      <c r="C3622" s="52">
        <v>293239.44</v>
      </c>
      <c r="D3622" s="52">
        <v>353921</v>
      </c>
      <c r="E3622" s="52">
        <v>1618407.12</v>
      </c>
      <c r="F3622" s="52">
        <v>2425940.5</v>
      </c>
      <c r="G3622" s="52">
        <v>1270986.25</v>
      </c>
    </row>
    <row r="3623" spans="1:7">
      <c r="A3623" s="52">
        <v>2010</v>
      </c>
      <c r="B3623" s="52">
        <v>88064.45</v>
      </c>
      <c r="C3623" s="52">
        <v>279212.31</v>
      </c>
      <c r="D3623" s="52">
        <v>323239.21999999997</v>
      </c>
      <c r="E3623" s="52">
        <v>1654687.75</v>
      </c>
      <c r="F3623" s="52">
        <v>2491437.25</v>
      </c>
      <c r="G3623" s="52">
        <v>1911211.12</v>
      </c>
    </row>
    <row r="3624" spans="1:7">
      <c r="A3624" s="52">
        <v>2011</v>
      </c>
      <c r="B3624" s="52">
        <v>108353.14</v>
      </c>
      <c r="C3624" s="52">
        <v>291834.94</v>
      </c>
      <c r="D3624" s="52">
        <v>372089.88</v>
      </c>
      <c r="E3624" s="52">
        <v>1467786.75</v>
      </c>
      <c r="F3624" s="52">
        <v>2307877</v>
      </c>
      <c r="G3624" s="52">
        <v>2912702.5</v>
      </c>
    </row>
    <row r="3625" spans="1:7">
      <c r="A3625" s="52">
        <v>2012</v>
      </c>
      <c r="B3625" s="52">
        <v>102702.72</v>
      </c>
      <c r="C3625" s="52">
        <v>284763.59000000003</v>
      </c>
      <c r="D3625" s="52">
        <v>415873.41</v>
      </c>
      <c r="E3625" s="52">
        <v>1722535.75</v>
      </c>
      <c r="F3625" s="52">
        <v>2803603</v>
      </c>
      <c r="G3625" s="52">
        <v>2612257.5</v>
      </c>
    </row>
    <row r="3626" spans="1:7">
      <c r="A3626" s="52">
        <v>2013</v>
      </c>
      <c r="B3626" s="52">
        <v>91779.12</v>
      </c>
      <c r="C3626" s="52">
        <v>308795.25</v>
      </c>
      <c r="D3626" s="52">
        <v>403839.16</v>
      </c>
      <c r="E3626" s="52">
        <v>1791617.5</v>
      </c>
      <c r="F3626" s="52">
        <v>2983766.25</v>
      </c>
      <c r="G3626" s="52">
        <v>2822251.25</v>
      </c>
    </row>
    <row r="3627" spans="1:7">
      <c r="A3627" s="52">
        <v>2014</v>
      </c>
      <c r="B3627" s="52">
        <v>107715</v>
      </c>
      <c r="C3627" s="52">
        <v>309928.44</v>
      </c>
      <c r="D3627" s="52">
        <v>410468.59</v>
      </c>
      <c r="E3627" s="52">
        <v>1858908.62</v>
      </c>
      <c r="F3627" s="52">
        <v>2924450.25</v>
      </c>
      <c r="G3627" s="52">
        <v>3428467</v>
      </c>
    </row>
    <row r="3628" spans="1:7">
      <c r="A3628" s="52">
        <v>2015</v>
      </c>
      <c r="B3628" s="52">
        <v>90544.91</v>
      </c>
      <c r="C3628" s="52">
        <v>322649.81</v>
      </c>
      <c r="D3628" s="52">
        <v>454668.03</v>
      </c>
      <c r="E3628" s="52">
        <v>1810934.88</v>
      </c>
      <c r="F3628" s="52">
        <v>3149442.75</v>
      </c>
      <c r="G3628" s="52">
        <v>3408231.25</v>
      </c>
    </row>
    <row r="3630" spans="1:7">
      <c r="A3630" s="52" t="s">
        <v>112</v>
      </c>
    </row>
  </sheetData>
  <hyperlinks>
    <hyperlink ref="Q33" r:id="rId1"/>
  </hyperlinks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ColWidth="9" defaultRowHeight="12.75"/>
  <cols>
    <col min="1" max="1" width="13.625" style="31" customWidth="1"/>
    <col min="2" max="2" width="10.625" style="31" customWidth="1"/>
    <col min="3" max="6" width="11.875" style="31" customWidth="1"/>
    <col min="7" max="7" width="15.875" style="31" customWidth="1"/>
    <col min="8" max="8" width="11.875" style="31" customWidth="1"/>
    <col min="9" max="9" width="11.75" style="31" customWidth="1"/>
    <col min="10" max="16384" width="9" style="31"/>
  </cols>
  <sheetData>
    <row r="1" spans="1:12">
      <c r="A1" s="89" t="s">
        <v>52</v>
      </c>
      <c r="B1" s="49"/>
      <c r="C1" s="48"/>
      <c r="D1" s="48"/>
      <c r="E1" s="48"/>
      <c r="F1" s="48"/>
      <c r="G1" s="48"/>
      <c r="H1" s="48"/>
      <c r="I1" s="47"/>
    </row>
    <row r="2" spans="1:12" s="62" customFormat="1" ht="15">
      <c r="A2" s="55" t="s">
        <v>51</v>
      </c>
      <c r="B2" s="56"/>
      <c r="C2" s="57">
        <v>100</v>
      </c>
      <c r="D2" s="58"/>
      <c r="E2" s="56" t="s">
        <v>50</v>
      </c>
      <c r="F2" s="56"/>
      <c r="G2" s="59">
        <v>0.04</v>
      </c>
      <c r="H2" s="60"/>
      <c r="I2" s="61"/>
    </row>
    <row r="3" spans="1:12" s="62" customFormat="1">
      <c r="A3" s="63"/>
      <c r="B3" s="58"/>
      <c r="C3" s="58"/>
      <c r="D3" s="58"/>
      <c r="E3" s="58"/>
      <c r="F3" s="58"/>
      <c r="G3" s="58"/>
      <c r="H3" s="58"/>
      <c r="I3" s="61"/>
    </row>
    <row r="4" spans="1:12" s="62" customFormat="1" ht="15">
      <c r="A4" s="64"/>
      <c r="B4" s="65"/>
      <c r="C4" s="65"/>
      <c r="D4" s="65"/>
      <c r="E4" s="65"/>
      <c r="F4" s="65"/>
      <c r="G4" s="66" t="s">
        <v>49</v>
      </c>
      <c r="H4" s="64"/>
      <c r="I4" s="67" t="s">
        <v>49</v>
      </c>
    </row>
    <row r="5" spans="1:12" s="62" customFormat="1" ht="15">
      <c r="A5" s="68" t="s">
        <v>48</v>
      </c>
      <c r="B5" s="69"/>
      <c r="C5" s="69" t="s">
        <v>47</v>
      </c>
      <c r="D5" s="69" t="s">
        <v>46</v>
      </c>
      <c r="E5" s="69"/>
      <c r="F5" s="69" t="s">
        <v>44</v>
      </c>
      <c r="G5" s="69" t="s">
        <v>44</v>
      </c>
      <c r="H5" s="68" t="s">
        <v>45</v>
      </c>
      <c r="I5" s="70" t="s">
        <v>44</v>
      </c>
    </row>
    <row r="6" spans="1:12" s="62" customFormat="1" ht="15">
      <c r="A6" s="71" t="s">
        <v>43</v>
      </c>
      <c r="B6" s="72" t="s">
        <v>42</v>
      </c>
      <c r="C6" s="72" t="s">
        <v>41</v>
      </c>
      <c r="D6" s="72" t="s">
        <v>40</v>
      </c>
      <c r="E6" s="72" t="s">
        <v>39</v>
      </c>
      <c r="F6" s="69" t="s">
        <v>37</v>
      </c>
      <c r="G6" s="72" t="s">
        <v>37</v>
      </c>
      <c r="H6" s="71" t="s">
        <v>38</v>
      </c>
      <c r="I6" s="46" t="s">
        <v>37</v>
      </c>
    </row>
    <row r="7" spans="1:12" s="62" customFormat="1" ht="15">
      <c r="A7" s="73" t="s">
        <v>36</v>
      </c>
      <c r="B7" s="65">
        <v>0.25</v>
      </c>
      <c r="C7" s="74">
        <v>126.5</v>
      </c>
      <c r="D7" s="74">
        <v>4.5</v>
      </c>
      <c r="E7" s="75">
        <f>(C7+D7-$C$2)/$C$2</f>
        <v>0.31</v>
      </c>
      <c r="F7" s="75">
        <f>(E7-$E$12)</f>
        <v>0.21237499999999998</v>
      </c>
      <c r="G7" s="75">
        <f>(E7-$E$12)^2</f>
        <v>4.5103140624999989E-2</v>
      </c>
      <c r="H7" s="76">
        <f>E7-$G$2</f>
        <v>0.27</v>
      </c>
      <c r="I7" s="77">
        <f>(H7-$G$15)^2</f>
        <v>4.5103140625000003E-2</v>
      </c>
      <c r="L7" s="45"/>
    </row>
    <row r="8" spans="1:12" s="62" customFormat="1" ht="15">
      <c r="A8" s="41" t="s">
        <v>35</v>
      </c>
      <c r="B8" s="58">
        <v>0.45</v>
      </c>
      <c r="C8" s="78">
        <v>110</v>
      </c>
      <c r="D8" s="78">
        <v>4</v>
      </c>
      <c r="E8" s="79">
        <f>(C8+D8-$C$2)/$C$2</f>
        <v>0.14000000000000001</v>
      </c>
      <c r="F8" s="79">
        <f>(E8-$E$12)</f>
        <v>4.2374999999999996E-2</v>
      </c>
      <c r="G8" s="79">
        <f>(E8-$E$12)^2</f>
        <v>1.7956406249999997E-3</v>
      </c>
      <c r="H8" s="80">
        <f>E8-$G$2</f>
        <v>0.1</v>
      </c>
      <c r="I8" s="81">
        <f>(H8-$G$15)^2</f>
        <v>1.7956406250000001E-3</v>
      </c>
    </row>
    <row r="9" spans="1:12" s="62" customFormat="1" ht="15">
      <c r="A9" s="41" t="s">
        <v>34</v>
      </c>
      <c r="B9" s="58">
        <v>0.25</v>
      </c>
      <c r="C9" s="78">
        <v>89.75</v>
      </c>
      <c r="D9" s="78">
        <v>3.5</v>
      </c>
      <c r="E9" s="79">
        <f>(C9+D9-$C$2)/$C$2</f>
        <v>-6.7500000000000004E-2</v>
      </c>
      <c r="F9" s="79">
        <f>(E9-$E$12)</f>
        <v>-0.16512500000000002</v>
      </c>
      <c r="G9" s="79">
        <f>(E9-$E$12)^2</f>
        <v>2.7266265625000008E-2</v>
      </c>
      <c r="H9" s="80">
        <f>E9-$G$2</f>
        <v>-0.10750000000000001</v>
      </c>
      <c r="I9" s="81">
        <f>(H9-$G$15)^2</f>
        <v>2.7266265625000008E-2</v>
      </c>
    </row>
    <row r="10" spans="1:12" s="62" customFormat="1" ht="15">
      <c r="A10" s="36" t="s">
        <v>33</v>
      </c>
      <c r="B10" s="82">
        <v>0.05</v>
      </c>
      <c r="C10" s="83">
        <v>46</v>
      </c>
      <c r="D10" s="83">
        <v>2</v>
      </c>
      <c r="E10" s="84">
        <f>(C10+D10-$C$2)/$C$2</f>
        <v>-0.52</v>
      </c>
      <c r="F10" s="84">
        <f>(E10-$E$12)</f>
        <v>-0.61762500000000009</v>
      </c>
      <c r="G10" s="84">
        <f>(E10-$E$12)^2</f>
        <v>0.38146064062500012</v>
      </c>
      <c r="H10" s="84">
        <f>E10-$G$2</f>
        <v>-0.56000000000000005</v>
      </c>
      <c r="I10" s="85">
        <f>(H10-$G$15)^2</f>
        <v>0.38146064062500012</v>
      </c>
    </row>
    <row r="11" spans="1:12" s="62" customFormat="1" ht="15">
      <c r="A11" s="41"/>
      <c r="B11" s="58"/>
      <c r="C11" s="78"/>
      <c r="D11" s="78"/>
      <c r="E11" s="86"/>
      <c r="F11" s="86"/>
      <c r="G11" s="87"/>
      <c r="H11" s="86"/>
      <c r="I11" s="88"/>
    </row>
    <row r="12" spans="1:12" ht="18" customHeight="1">
      <c r="A12" s="41" t="s">
        <v>32</v>
      </c>
      <c r="B12" s="40"/>
      <c r="C12" s="39" t="s">
        <v>31</v>
      </c>
      <c r="D12" s="40"/>
      <c r="E12" s="51">
        <f>SUMPRODUCT($B$7:$B$10,E7:E10)</f>
        <v>9.7625000000000017E-2</v>
      </c>
      <c r="F12" s="38"/>
      <c r="G12" s="42"/>
      <c r="H12" s="38"/>
      <c r="I12" s="37"/>
    </row>
    <row r="13" spans="1:12" ht="18" customHeight="1">
      <c r="A13" s="41" t="s">
        <v>30</v>
      </c>
      <c r="B13" s="40"/>
      <c r="C13" s="44" t="s">
        <v>29</v>
      </c>
      <c r="E13" s="51">
        <f>SUMPRODUCT(B7:B10,G7:G10)</f>
        <v>3.7973421875000003E-2</v>
      </c>
      <c r="F13" s="38"/>
      <c r="G13" s="42"/>
      <c r="H13" s="38"/>
      <c r="I13" s="37"/>
    </row>
    <row r="14" spans="1:12" ht="18" customHeight="1">
      <c r="A14" s="41" t="s">
        <v>28</v>
      </c>
      <c r="B14" s="40"/>
      <c r="C14" s="40"/>
      <c r="D14" s="39"/>
      <c r="E14" s="43" t="s">
        <v>27</v>
      </c>
      <c r="F14" s="51">
        <f>SQRT(E13)</f>
        <v>0.19486770351959301</v>
      </c>
      <c r="H14" s="38"/>
      <c r="I14" s="37"/>
    </row>
    <row r="15" spans="1:12" ht="18" customHeight="1">
      <c r="A15" s="41" t="s">
        <v>26</v>
      </c>
      <c r="B15" s="40"/>
      <c r="C15" s="40"/>
      <c r="D15" s="40"/>
      <c r="E15" s="39" t="s">
        <v>25</v>
      </c>
      <c r="F15" s="39"/>
      <c r="G15" s="51">
        <f>SUMPRODUCT(B7:B10,H7:H10)</f>
        <v>5.7625000000000003E-2</v>
      </c>
      <c r="I15" s="37"/>
    </row>
    <row r="16" spans="1:12" ht="18" customHeight="1">
      <c r="A16" s="36" t="s">
        <v>24</v>
      </c>
      <c r="B16" s="34"/>
      <c r="C16" s="34"/>
      <c r="D16" s="34"/>
      <c r="E16" s="34"/>
      <c r="F16" s="35" t="s">
        <v>23</v>
      </c>
      <c r="G16" s="34"/>
      <c r="H16" s="50">
        <f>SUMPRODUCT(B7:B10,I7:I10)^0.5</f>
        <v>0.19486770351959304</v>
      </c>
      <c r="I16" s="33"/>
      <c r="J16" s="32"/>
    </row>
  </sheetData>
  <printOptions horizontalCentered="1" headings="1" gridLines="1"/>
  <pageMargins left="0.75" right="0.75" top="1" bottom="1" header="0.5" footer="0.5"/>
  <pageSetup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4" sqref="F24"/>
    </sheetView>
  </sheetViews>
  <sheetFormatPr defaultRowHeight="15"/>
  <cols>
    <col min="1" max="1" width="17.75" style="100" customWidth="1"/>
    <col min="2" max="2" width="21.875" style="100" customWidth="1"/>
    <col min="3" max="3" width="12.375" style="100" customWidth="1"/>
    <col min="4" max="4" width="10.375" style="100" customWidth="1"/>
    <col min="5" max="5" width="9.375" style="100" customWidth="1"/>
    <col min="6" max="6" width="9.125" style="100" customWidth="1"/>
    <col min="7" max="16384" width="9" style="100"/>
  </cols>
  <sheetData>
    <row r="1" spans="1:6" s="94" customFormat="1" ht="45">
      <c r="A1" s="90" t="s">
        <v>71</v>
      </c>
      <c r="B1" s="91" t="s">
        <v>70</v>
      </c>
      <c r="C1" s="92" t="s">
        <v>55</v>
      </c>
      <c r="D1" s="91" t="s">
        <v>69</v>
      </c>
      <c r="E1" s="91" t="s">
        <v>68</v>
      </c>
      <c r="F1" s="93" t="s">
        <v>72</v>
      </c>
    </row>
    <row r="2" spans="1:6">
      <c r="A2" s="95">
        <v>1</v>
      </c>
      <c r="B2" s="96">
        <v>0.2</v>
      </c>
      <c r="C2" s="97">
        <v>-0.11890000000000001</v>
      </c>
      <c r="D2" s="98">
        <f>(C2-$C$7)^2</f>
        <v>1.9566414400000003E-2</v>
      </c>
      <c r="E2" s="98">
        <f>1+C2</f>
        <v>0.88109999999999999</v>
      </c>
      <c r="F2" s="99">
        <f>E2</f>
        <v>0.88109999999999999</v>
      </c>
    </row>
    <row r="3" spans="1:6">
      <c r="A3" s="95">
        <v>2</v>
      </c>
      <c r="B3" s="96">
        <v>0.2</v>
      </c>
      <c r="C3" s="97">
        <v>-0.221</v>
      </c>
      <c r="D3" s="98">
        <f>(C3-$C$7)^2</f>
        <v>5.8554320399999998E-2</v>
      </c>
      <c r="E3" s="98">
        <f>1+C3</f>
        <v>0.77900000000000003</v>
      </c>
      <c r="F3" s="99">
        <f>F2*E3</f>
        <v>0.68637690000000007</v>
      </c>
    </row>
    <row r="4" spans="1:6">
      <c r="A4" s="95">
        <v>3</v>
      </c>
      <c r="B4" s="96">
        <v>0.2</v>
      </c>
      <c r="C4" s="97">
        <v>0.28689999999999999</v>
      </c>
      <c r="D4" s="98">
        <f>(C4-$C$7)^2</f>
        <v>7.0713446399999991E-2</v>
      </c>
      <c r="E4" s="98">
        <f>1+C4</f>
        <v>1.2868999999999999</v>
      </c>
      <c r="F4" s="99">
        <f>F3*E4</f>
        <v>0.88329843261000007</v>
      </c>
    </row>
    <row r="5" spans="1:6">
      <c r="A5" s="95">
        <v>4</v>
      </c>
      <c r="B5" s="96">
        <v>0.2</v>
      </c>
      <c r="C5" s="97">
        <v>0.10879999999999999</v>
      </c>
      <c r="D5" s="98">
        <f>(C5-$C$7)^2</f>
        <v>7.7123523999999988E-3</v>
      </c>
      <c r="E5" s="98">
        <f>1+C5</f>
        <v>1.1088</v>
      </c>
      <c r="F5" s="99">
        <f>F4*E5</f>
        <v>0.97940130207796805</v>
      </c>
    </row>
    <row r="6" spans="1:6">
      <c r="A6" s="101">
        <v>5</v>
      </c>
      <c r="B6" s="102">
        <v>0.2</v>
      </c>
      <c r="C6" s="103">
        <v>4.9099999999999998E-2</v>
      </c>
      <c r="D6" s="104">
        <f>(C6-$C$7)^2</f>
        <v>7.907344E-4</v>
      </c>
      <c r="E6" s="104">
        <f>1+C6</f>
        <v>1.0490999999999999</v>
      </c>
      <c r="F6" s="105">
        <f>F5*E6</f>
        <v>1.0274899060099962</v>
      </c>
    </row>
    <row r="7" spans="1:6">
      <c r="A7" s="106" t="s">
        <v>54</v>
      </c>
      <c r="B7" s="107" t="s">
        <v>67</v>
      </c>
      <c r="C7" s="97">
        <f>AVERAGE(C2:C6)</f>
        <v>2.0979999999999999E-2</v>
      </c>
      <c r="D7" s="98"/>
      <c r="E7" s="98"/>
      <c r="F7" s="99"/>
    </row>
    <row r="8" spans="1:6">
      <c r="A8" s="106" t="s">
        <v>53</v>
      </c>
      <c r="B8" s="108" t="s">
        <v>66</v>
      </c>
      <c r="C8" s="97">
        <f>SUMPRODUCT(B2:B6,C2:C6)</f>
        <v>2.0979999999999992E-2</v>
      </c>
      <c r="D8" s="108"/>
      <c r="E8" s="108"/>
      <c r="F8" s="109"/>
    </row>
    <row r="9" spans="1:6">
      <c r="A9" s="106" t="s">
        <v>65</v>
      </c>
      <c r="B9" s="108" t="s">
        <v>64</v>
      </c>
      <c r="C9" s="108"/>
      <c r="D9" s="98">
        <f>SUMPRODUCT(B2:B6,D2:D6)</f>
        <v>3.14674536E-2</v>
      </c>
      <c r="E9" s="108"/>
      <c r="F9" s="109"/>
    </row>
    <row r="10" spans="1:6">
      <c r="A10" s="106" t="s">
        <v>3</v>
      </c>
      <c r="B10" s="108" t="s">
        <v>63</v>
      </c>
      <c r="C10" s="108"/>
      <c r="D10" s="98">
        <f>SQRT(D9)</f>
        <v>0.17739068070222855</v>
      </c>
      <c r="E10" s="108"/>
      <c r="F10" s="109"/>
    </row>
    <row r="11" spans="1:6">
      <c r="A11" s="106" t="s">
        <v>3</v>
      </c>
      <c r="B11" s="108" t="s">
        <v>62</v>
      </c>
      <c r="C11" s="108"/>
      <c r="D11" s="98">
        <f>_xlfn.STDEV.P(C2:C6)</f>
        <v>0.17739068070222858</v>
      </c>
      <c r="E11" s="108"/>
      <c r="F11" s="109"/>
    </row>
    <row r="12" spans="1:6">
      <c r="A12" s="106" t="s">
        <v>60</v>
      </c>
      <c r="B12" s="108" t="s">
        <v>61</v>
      </c>
      <c r="C12" s="108"/>
      <c r="D12" s="98">
        <f>SQRT(D9*5/4)</f>
        <v>0.19832881031257157</v>
      </c>
      <c r="E12" s="108"/>
      <c r="F12" s="109"/>
    </row>
    <row r="13" spans="1:6">
      <c r="A13" s="106" t="s">
        <v>60</v>
      </c>
      <c r="B13" s="108" t="s">
        <v>59</v>
      </c>
      <c r="C13" s="108"/>
      <c r="D13" s="98">
        <f>_xlfn.STDEV.S(C2:C6)</f>
        <v>0.1983288103125716</v>
      </c>
      <c r="E13" s="108"/>
      <c r="F13" s="109"/>
    </row>
    <row r="14" spans="1:6">
      <c r="A14" s="106" t="s">
        <v>58</v>
      </c>
      <c r="B14" s="108" t="s">
        <v>57</v>
      </c>
      <c r="C14" s="108"/>
      <c r="D14" s="108"/>
      <c r="E14" s="108"/>
      <c r="F14" s="99">
        <f>F6^(1/5)-1</f>
        <v>5.4385039627222742E-3</v>
      </c>
    </row>
    <row r="15" spans="1:6">
      <c r="A15" s="106"/>
      <c r="B15" s="108"/>
      <c r="C15" s="108"/>
      <c r="D15" s="108"/>
      <c r="E15" s="108"/>
      <c r="F15" s="109"/>
    </row>
    <row r="16" spans="1:6">
      <c r="A16" s="110" t="s">
        <v>56</v>
      </c>
      <c r="B16" s="111"/>
      <c r="C16" s="111"/>
      <c r="D16" s="111"/>
      <c r="E16" s="111"/>
      <c r="F16" s="1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I1052" sqref="I1052:I1053"/>
    </sheetView>
  </sheetViews>
  <sheetFormatPr defaultRowHeight="15"/>
  <cols>
    <col min="1" max="1" width="9" style="145"/>
    <col min="2" max="4" width="9" style="147"/>
    <col min="5" max="16384" width="9" style="145"/>
  </cols>
  <sheetData>
    <row r="1" spans="1:4">
      <c r="B1" s="156" t="s">
        <v>108</v>
      </c>
      <c r="C1" s="156" t="s">
        <v>101</v>
      </c>
      <c r="D1" s="156" t="s">
        <v>74</v>
      </c>
    </row>
    <row r="2" spans="1:4">
      <c r="A2" s="145">
        <v>1927</v>
      </c>
      <c r="B2" s="147">
        <v>3.12</v>
      </c>
      <c r="C2" s="147">
        <v>8.9278734118536374</v>
      </c>
      <c r="D2" s="147">
        <v>32.589999999999996</v>
      </c>
    </row>
    <row r="3" spans="1:4">
      <c r="A3" s="145">
        <v>1928</v>
      </c>
      <c r="B3" s="147">
        <v>3.56</v>
      </c>
      <c r="C3" s="147">
        <v>0.10394122257080252</v>
      </c>
      <c r="D3" s="147">
        <v>38.950000000000003</v>
      </c>
    </row>
    <row r="4" spans="1:4">
      <c r="A4" s="145">
        <v>1929</v>
      </c>
      <c r="B4" s="147">
        <v>4.75</v>
      </c>
      <c r="C4" s="147">
        <v>3.4213040009367868</v>
      </c>
      <c r="D4" s="147">
        <v>-14.79</v>
      </c>
    </row>
    <row r="5" spans="1:4">
      <c r="A5" s="145">
        <v>1930</v>
      </c>
      <c r="B5" s="147">
        <v>2.41</v>
      </c>
      <c r="C5" s="147">
        <v>4.6584235410746855</v>
      </c>
      <c r="D5" s="147">
        <v>-28.82</v>
      </c>
    </row>
    <row r="6" spans="1:4">
      <c r="A6" s="145">
        <v>1931</v>
      </c>
      <c r="B6" s="147">
        <v>1.07</v>
      </c>
      <c r="C6" s="147">
        <v>-5.3093905877475649</v>
      </c>
      <c r="D6" s="147">
        <v>-44.04</v>
      </c>
    </row>
    <row r="7" spans="1:4">
      <c r="A7" s="145">
        <v>1932</v>
      </c>
      <c r="B7" s="147">
        <v>0.96</v>
      </c>
      <c r="C7" s="147">
        <v>16.842271753895389</v>
      </c>
      <c r="D7" s="147">
        <v>-8.43</v>
      </c>
    </row>
    <row r="8" spans="1:4">
      <c r="A8" s="145">
        <v>1933</v>
      </c>
      <c r="B8" s="147">
        <v>0.3</v>
      </c>
      <c r="C8" s="147">
        <v>-7.4116438391946815E-2</v>
      </c>
      <c r="D8" s="147">
        <v>57.349999999999994</v>
      </c>
    </row>
    <row r="9" spans="1:4">
      <c r="A9" s="145">
        <v>1934</v>
      </c>
      <c r="B9" s="147">
        <v>0.16</v>
      </c>
      <c r="C9" s="147">
        <v>10.02595852516257</v>
      </c>
      <c r="D9" s="147">
        <v>3.18</v>
      </c>
    </row>
    <row r="10" spans="1:4">
      <c r="A10" s="145">
        <v>1935</v>
      </c>
      <c r="B10" s="147">
        <v>0.17</v>
      </c>
      <c r="C10" s="147">
        <v>4.9840844326778155</v>
      </c>
      <c r="D10" s="147">
        <v>45.13</v>
      </c>
    </row>
    <row r="11" spans="1:4">
      <c r="A11" s="145">
        <v>1936</v>
      </c>
      <c r="B11" s="147">
        <v>0.18</v>
      </c>
      <c r="C11" s="147">
        <v>7.5152135443994128</v>
      </c>
      <c r="D11" s="147">
        <v>32.25</v>
      </c>
    </row>
    <row r="12" spans="1:4">
      <c r="A12" s="145">
        <v>1937</v>
      </c>
      <c r="B12" s="147">
        <v>0.31</v>
      </c>
      <c r="C12" s="147">
        <v>0.23196348778955489</v>
      </c>
      <c r="D12" s="147">
        <v>-34.65</v>
      </c>
    </row>
    <row r="13" spans="1:4">
      <c r="A13" s="145">
        <v>1938</v>
      </c>
      <c r="B13" s="147">
        <v>-0.02</v>
      </c>
      <c r="C13" s="147">
        <v>5.5323099156870281</v>
      </c>
      <c r="D13" s="147">
        <v>28.46</v>
      </c>
    </row>
    <row r="14" spans="1:4">
      <c r="A14" s="145">
        <v>1939</v>
      </c>
      <c r="B14" s="147">
        <v>0.02</v>
      </c>
      <c r="C14" s="147">
        <v>5.9399134441890267</v>
      </c>
      <c r="D14" s="147">
        <v>2.72</v>
      </c>
    </row>
    <row r="15" spans="1:4">
      <c r="A15" s="145">
        <v>1940</v>
      </c>
      <c r="B15" s="147">
        <v>0</v>
      </c>
      <c r="C15" s="147">
        <v>6.0868930817697953</v>
      </c>
      <c r="D15" s="147">
        <v>-7.14</v>
      </c>
    </row>
    <row r="16" spans="1:4">
      <c r="A16" s="145">
        <v>1941</v>
      </c>
      <c r="B16" s="147">
        <v>0.06</v>
      </c>
      <c r="C16" s="147">
        <v>0.93281105866951375</v>
      </c>
      <c r="D16" s="147">
        <v>-10.469999999999999</v>
      </c>
    </row>
    <row r="17" spans="1:4">
      <c r="A17" s="145">
        <v>1942</v>
      </c>
      <c r="B17" s="147">
        <v>0.27</v>
      </c>
      <c r="C17" s="147">
        <v>3.2181519684325366</v>
      </c>
      <c r="D17" s="147">
        <v>16.47</v>
      </c>
    </row>
    <row r="18" spans="1:4">
      <c r="A18" s="145">
        <v>1943</v>
      </c>
      <c r="B18" s="147">
        <v>0.35</v>
      </c>
      <c r="C18" s="147">
        <v>2.0842923819768044</v>
      </c>
      <c r="D18" s="147">
        <v>28.310000000000002</v>
      </c>
    </row>
    <row r="19" spans="1:4">
      <c r="A19" s="145">
        <v>1944</v>
      </c>
      <c r="B19" s="147">
        <v>0.33</v>
      </c>
      <c r="C19" s="147">
        <v>2.8146732743146829</v>
      </c>
      <c r="D19" s="147">
        <v>21.299999999999997</v>
      </c>
    </row>
    <row r="20" spans="1:4">
      <c r="A20" s="145">
        <v>1945</v>
      </c>
      <c r="B20" s="147">
        <v>0.33</v>
      </c>
      <c r="C20" s="147">
        <v>10.734366504132243</v>
      </c>
      <c r="D20" s="147">
        <v>38.71</v>
      </c>
    </row>
    <row r="21" spans="1:4">
      <c r="A21" s="145">
        <v>1946</v>
      </c>
      <c r="B21" s="147">
        <v>0.35</v>
      </c>
      <c r="C21" s="147">
        <v>-0.10173385267600032</v>
      </c>
      <c r="D21" s="147">
        <v>-6.3800000000000008</v>
      </c>
    </row>
    <row r="22" spans="1:4">
      <c r="A22" s="145">
        <v>1947</v>
      </c>
      <c r="B22" s="147">
        <v>0.5</v>
      </c>
      <c r="C22" s="147">
        <v>-2.6230731717742262</v>
      </c>
      <c r="D22" s="147">
        <v>3.45</v>
      </c>
    </row>
    <row r="23" spans="1:4">
      <c r="A23" s="145">
        <v>1948</v>
      </c>
      <c r="B23" s="147">
        <v>0.81</v>
      </c>
      <c r="C23" s="147">
        <v>3.3987176435309907</v>
      </c>
      <c r="D23" s="147">
        <v>1.8800000000000001</v>
      </c>
    </row>
    <row r="24" spans="1:4">
      <c r="A24" s="145">
        <v>1949</v>
      </c>
      <c r="B24" s="147">
        <v>1.1000000000000001</v>
      </c>
      <c r="C24" s="147">
        <v>6.4486852699754849</v>
      </c>
      <c r="D24" s="147">
        <v>20.220000000000002</v>
      </c>
    </row>
    <row r="25" spans="1:4">
      <c r="A25" s="145">
        <v>1950</v>
      </c>
      <c r="B25" s="147">
        <v>1.2</v>
      </c>
      <c r="C25" s="147">
        <v>5.9221416899579715E-2</v>
      </c>
      <c r="D25" s="147">
        <v>30.02</v>
      </c>
    </row>
    <row r="26" spans="1:4">
      <c r="A26" s="145">
        <v>1951</v>
      </c>
      <c r="B26" s="147">
        <v>1.49</v>
      </c>
      <c r="C26" s="147">
        <v>-3.9313436951881608</v>
      </c>
      <c r="D26" s="147">
        <v>20.709999999999997</v>
      </c>
    </row>
    <row r="27" spans="1:4">
      <c r="A27" s="145">
        <v>1952</v>
      </c>
      <c r="B27" s="147">
        <v>1.66</v>
      </c>
      <c r="C27" s="147">
        <v>1.1602312765910172</v>
      </c>
      <c r="D27" s="147">
        <v>13.46</v>
      </c>
    </row>
    <row r="28" spans="1:4">
      <c r="A28" s="145">
        <v>1953</v>
      </c>
      <c r="B28" s="147">
        <v>1.82</v>
      </c>
      <c r="C28" s="147">
        <v>3.6369115838128963</v>
      </c>
      <c r="D28" s="147">
        <v>0.77</v>
      </c>
    </row>
    <row r="29" spans="1:4">
      <c r="A29" s="145">
        <v>1954</v>
      </c>
      <c r="B29" s="147">
        <v>0.86</v>
      </c>
      <c r="C29" s="147">
        <v>7.1872516794748931</v>
      </c>
      <c r="D29" s="147">
        <v>50.21</v>
      </c>
    </row>
    <row r="30" spans="1:4">
      <c r="A30" s="145">
        <v>1955</v>
      </c>
      <c r="B30" s="147">
        <v>1.57</v>
      </c>
      <c r="C30" s="147">
        <v>-1.2926399276356304</v>
      </c>
      <c r="D30" s="147">
        <v>25.32</v>
      </c>
    </row>
    <row r="31" spans="1:4">
      <c r="A31" s="145">
        <v>1956</v>
      </c>
      <c r="B31" s="147">
        <v>2.46</v>
      </c>
      <c r="C31" s="147">
        <v>-5.5865192636694871</v>
      </c>
      <c r="D31" s="147">
        <v>8.36</v>
      </c>
    </row>
    <row r="32" spans="1:4">
      <c r="A32" s="145">
        <v>1957</v>
      </c>
      <c r="B32" s="147">
        <v>3.14</v>
      </c>
      <c r="C32" s="147">
        <v>7.4584191921458709</v>
      </c>
      <c r="D32" s="147">
        <v>-10.02</v>
      </c>
    </row>
    <row r="33" spans="1:4">
      <c r="A33" s="145">
        <v>1958</v>
      </c>
      <c r="B33" s="147">
        <v>1.54</v>
      </c>
      <c r="C33" s="147">
        <v>-6.0937179070268517</v>
      </c>
      <c r="D33" s="147">
        <v>44.99</v>
      </c>
    </row>
    <row r="34" spans="1:4">
      <c r="A34" s="145">
        <v>1959</v>
      </c>
      <c r="B34" s="147">
        <v>2.95</v>
      </c>
      <c r="C34" s="147">
        <v>-2.2572920203192015</v>
      </c>
      <c r="D34" s="147">
        <v>12.71</v>
      </c>
    </row>
    <row r="35" spans="1:4">
      <c r="A35" s="145">
        <v>1960</v>
      </c>
      <c r="B35" s="147">
        <v>2.66</v>
      </c>
      <c r="C35" s="147">
        <v>13.778591310003051</v>
      </c>
      <c r="D35" s="147">
        <v>1.2000000000000002</v>
      </c>
    </row>
    <row r="36" spans="1:4">
      <c r="A36" s="145">
        <v>1961</v>
      </c>
      <c r="B36" s="147">
        <v>2.13</v>
      </c>
      <c r="C36" s="147">
        <v>0.97343770185558398</v>
      </c>
      <c r="D36" s="147">
        <v>26.939999999999998</v>
      </c>
    </row>
    <row r="37" spans="1:4">
      <c r="A37" s="145">
        <v>1962</v>
      </c>
      <c r="B37" s="147">
        <v>2.73</v>
      </c>
      <c r="C37" s="147">
        <v>6.8866820670291595</v>
      </c>
      <c r="D37" s="147">
        <v>-10.17</v>
      </c>
    </row>
    <row r="38" spans="1:4">
      <c r="A38" s="145">
        <v>1963</v>
      </c>
      <c r="B38" s="147">
        <v>3.12</v>
      </c>
      <c r="C38" s="147">
        <v>1.2131672268488991</v>
      </c>
      <c r="D38" s="147">
        <v>20.96</v>
      </c>
    </row>
    <row r="39" spans="1:4">
      <c r="A39" s="145">
        <v>1964</v>
      </c>
      <c r="B39" s="147">
        <v>3.54</v>
      </c>
      <c r="C39" s="147">
        <v>3.5061494624918144</v>
      </c>
      <c r="D39" s="147">
        <v>16.079999999999998</v>
      </c>
    </row>
    <row r="40" spans="1:4">
      <c r="A40" s="145">
        <v>1965</v>
      </c>
      <c r="B40" s="147">
        <v>3.93</v>
      </c>
      <c r="C40" s="147">
        <v>0.70970668249634716</v>
      </c>
      <c r="D40" s="147">
        <v>14.45</v>
      </c>
    </row>
    <row r="41" spans="1:4">
      <c r="A41" s="145">
        <v>1966</v>
      </c>
      <c r="B41" s="147">
        <v>4.76</v>
      </c>
      <c r="C41" s="147">
        <v>3.6517854285851525</v>
      </c>
      <c r="D41" s="147">
        <v>-8.75</v>
      </c>
    </row>
    <row r="42" spans="1:4">
      <c r="A42" s="145">
        <v>1967</v>
      </c>
      <c r="B42" s="147">
        <v>4.21</v>
      </c>
      <c r="C42" s="147">
        <v>-9.1811159157241367</v>
      </c>
      <c r="D42" s="147">
        <v>28.7</v>
      </c>
    </row>
    <row r="43" spans="1:4">
      <c r="A43" s="145">
        <v>1968</v>
      </c>
      <c r="B43" s="147">
        <v>5.21</v>
      </c>
      <c r="C43" s="147">
        <v>-0.26025334325864291</v>
      </c>
      <c r="D43" s="147">
        <v>14</v>
      </c>
    </row>
    <row r="44" spans="1:4">
      <c r="A44" s="145">
        <v>1969</v>
      </c>
      <c r="B44" s="147">
        <v>6.58</v>
      </c>
      <c r="C44" s="147">
        <v>-5.0736749116909952</v>
      </c>
      <c r="D44" s="147">
        <v>-10.959999999999999</v>
      </c>
    </row>
    <row r="45" spans="1:4">
      <c r="A45" s="145">
        <v>1970</v>
      </c>
      <c r="B45" s="147">
        <v>6.52</v>
      </c>
      <c r="C45" s="147">
        <v>12.10592159064543</v>
      </c>
      <c r="D45" s="147">
        <v>2.9999999999999361E-2</v>
      </c>
    </row>
    <row r="46" spans="1:4">
      <c r="A46" s="145">
        <v>1971</v>
      </c>
      <c r="B46" s="147">
        <v>4.3899999999999997</v>
      </c>
      <c r="C46" s="147">
        <v>13.229690237462188</v>
      </c>
      <c r="D46" s="147">
        <v>16.169999999999998</v>
      </c>
    </row>
    <row r="47" spans="1:4">
      <c r="A47" s="145">
        <v>1972</v>
      </c>
      <c r="B47" s="147">
        <v>3.84</v>
      </c>
      <c r="C47" s="147">
        <v>5.6859921480646003</v>
      </c>
      <c r="D47" s="147">
        <v>16.89</v>
      </c>
    </row>
    <row r="48" spans="1:4">
      <c r="A48" s="145">
        <v>1973</v>
      </c>
      <c r="B48" s="147">
        <v>6.93</v>
      </c>
      <c r="C48" s="147">
        <v>-1.1067936431821468</v>
      </c>
      <c r="D48" s="147">
        <v>-19.309999999999999</v>
      </c>
    </row>
    <row r="49" spans="1:4">
      <c r="A49" s="145">
        <v>1974</v>
      </c>
      <c r="B49" s="147">
        <v>8</v>
      </c>
      <c r="C49" s="147">
        <v>4.3545180722745824</v>
      </c>
      <c r="D49" s="147">
        <v>-27.740000000000002</v>
      </c>
    </row>
    <row r="50" spans="1:4">
      <c r="A50" s="145">
        <v>1975</v>
      </c>
      <c r="B50" s="147">
        <v>5.8</v>
      </c>
      <c r="C50" s="147">
        <v>9.195915405723909</v>
      </c>
      <c r="D50" s="147">
        <v>38.25</v>
      </c>
    </row>
    <row r="51" spans="1:4">
      <c r="A51" s="145">
        <v>1976</v>
      </c>
      <c r="B51" s="147">
        <v>5.08</v>
      </c>
      <c r="C51" s="147">
        <v>16.754911048833065</v>
      </c>
      <c r="D51" s="147">
        <v>26.97</v>
      </c>
    </row>
    <row r="52" spans="1:4">
      <c r="A52" s="145">
        <v>1977</v>
      </c>
      <c r="B52" s="147">
        <v>5.12</v>
      </c>
      <c r="C52" s="147">
        <v>-0.6882104026741942</v>
      </c>
      <c r="D52" s="147">
        <v>-3.1499999999999995</v>
      </c>
    </row>
    <row r="53" spans="1:4">
      <c r="A53" s="145">
        <v>1978</v>
      </c>
      <c r="B53" s="147">
        <v>7.18</v>
      </c>
      <c r="C53" s="147">
        <v>-1.1774288227540342</v>
      </c>
      <c r="D53" s="147">
        <v>8.2099999999999991</v>
      </c>
    </row>
    <row r="54" spans="1:4">
      <c r="A54" s="145">
        <v>1979</v>
      </c>
      <c r="B54" s="147">
        <v>10.38</v>
      </c>
      <c r="C54" s="147">
        <v>-1.2340204013556733</v>
      </c>
      <c r="D54" s="147">
        <v>23.46</v>
      </c>
    </row>
    <row r="55" spans="1:4">
      <c r="A55" s="145">
        <v>1980</v>
      </c>
      <c r="B55" s="147">
        <v>11.24</v>
      </c>
      <c r="C55" s="147">
        <v>-3.9466309639433206</v>
      </c>
      <c r="D55" s="147">
        <v>33.36</v>
      </c>
    </row>
    <row r="56" spans="1:4">
      <c r="A56" s="145">
        <v>1981</v>
      </c>
      <c r="B56" s="147">
        <v>14.71</v>
      </c>
      <c r="C56" s="147">
        <v>1.8577469820098669</v>
      </c>
      <c r="D56" s="147">
        <v>-3.4199999999999982</v>
      </c>
    </row>
    <row r="57" spans="1:4">
      <c r="A57" s="145">
        <v>1982</v>
      </c>
      <c r="B57" s="147">
        <v>10.54</v>
      </c>
      <c r="C57" s="147">
        <v>40.361343237858385</v>
      </c>
      <c r="D57" s="147">
        <v>21.2</v>
      </c>
    </row>
    <row r="58" spans="1:4">
      <c r="A58" s="145">
        <v>1983</v>
      </c>
      <c r="B58" s="147">
        <v>8.8000000000000007</v>
      </c>
      <c r="C58" s="147">
        <v>0.65175391706939756</v>
      </c>
      <c r="D58" s="147">
        <v>22.55</v>
      </c>
    </row>
    <row r="59" spans="1:4">
      <c r="A59" s="145">
        <v>1984</v>
      </c>
      <c r="B59" s="147">
        <v>9.85</v>
      </c>
      <c r="C59" s="147">
        <v>15.476936190996614</v>
      </c>
      <c r="D59" s="147">
        <v>3.79</v>
      </c>
    </row>
    <row r="60" spans="1:4">
      <c r="A60" s="145">
        <v>1985</v>
      </c>
      <c r="B60" s="147">
        <v>7.72</v>
      </c>
      <c r="C60" s="147">
        <v>30.96680694890528</v>
      </c>
      <c r="D60" s="147">
        <v>32.630000000000003</v>
      </c>
    </row>
    <row r="61" spans="1:4">
      <c r="A61" s="145">
        <v>1986</v>
      </c>
      <c r="B61" s="147">
        <v>6.16</v>
      </c>
      <c r="C61" s="147">
        <v>24.530844086538227</v>
      </c>
      <c r="D61" s="147">
        <v>16.28</v>
      </c>
    </row>
    <row r="62" spans="1:4">
      <c r="A62" s="145">
        <v>1987</v>
      </c>
      <c r="B62" s="147">
        <v>5.47</v>
      </c>
      <c r="C62" s="147">
        <v>-2.7140672839393587</v>
      </c>
      <c r="D62" s="147">
        <v>1.5999999999999996</v>
      </c>
    </row>
    <row r="63" spans="1:4">
      <c r="A63" s="145">
        <v>1988</v>
      </c>
      <c r="B63" s="147">
        <v>6.35</v>
      </c>
      <c r="C63" s="147">
        <v>9.6730060248813476</v>
      </c>
      <c r="D63" s="147">
        <v>17.899999999999999</v>
      </c>
    </row>
    <row r="64" spans="1:4">
      <c r="A64" s="145">
        <v>1989</v>
      </c>
      <c r="B64" s="147">
        <v>8.3699999999999992</v>
      </c>
      <c r="C64" s="147">
        <v>18.114633713259877</v>
      </c>
      <c r="D64" s="147">
        <v>28.86</v>
      </c>
    </row>
    <row r="65" spans="1:4">
      <c r="A65" s="145">
        <v>1990</v>
      </c>
      <c r="B65" s="147">
        <v>7.81</v>
      </c>
      <c r="C65" s="147">
        <v>6.1825106134576258</v>
      </c>
      <c r="D65" s="147">
        <v>-6.14</v>
      </c>
    </row>
    <row r="66" spans="1:4">
      <c r="A66" s="145">
        <v>1991</v>
      </c>
      <c r="B66" s="147">
        <v>5.6</v>
      </c>
      <c r="C66" s="147">
        <v>19.299369977915546</v>
      </c>
      <c r="D66" s="147">
        <v>34.770000000000003</v>
      </c>
    </row>
    <row r="67" spans="1:4">
      <c r="A67" s="145">
        <v>1992</v>
      </c>
      <c r="B67" s="147">
        <v>3.51</v>
      </c>
      <c r="C67" s="147">
        <v>8.0538729644052953</v>
      </c>
      <c r="D67" s="147">
        <v>9.74</v>
      </c>
    </row>
    <row r="68" spans="1:4">
      <c r="A68" s="145">
        <v>1993</v>
      </c>
      <c r="B68" s="147">
        <v>2.9</v>
      </c>
      <c r="C68" s="147">
        <v>18.240434640399485</v>
      </c>
      <c r="D68" s="147">
        <v>11.110000000000001</v>
      </c>
    </row>
    <row r="69" spans="1:4">
      <c r="A69" s="145">
        <v>1994</v>
      </c>
      <c r="B69" s="147">
        <v>3.9</v>
      </c>
      <c r="C69" s="147">
        <v>-7.7703888802825087</v>
      </c>
      <c r="D69" s="147">
        <v>-0.21000000000000041</v>
      </c>
    </row>
    <row r="70" spans="1:4">
      <c r="A70" s="145">
        <v>1995</v>
      </c>
      <c r="B70" s="147">
        <v>5.6</v>
      </c>
      <c r="C70" s="147">
        <v>31.668347002314423</v>
      </c>
      <c r="D70" s="147">
        <v>36.81</v>
      </c>
    </row>
    <row r="71" spans="1:4">
      <c r="A71" s="145">
        <v>1996</v>
      </c>
      <c r="B71" s="147">
        <v>5.21</v>
      </c>
      <c r="C71" s="147">
        <v>-0.93135010868058421</v>
      </c>
      <c r="D71" s="147">
        <v>21.18</v>
      </c>
    </row>
    <row r="72" spans="1:4">
      <c r="A72" s="145">
        <v>1997</v>
      </c>
      <c r="B72" s="147">
        <v>5.26</v>
      </c>
      <c r="C72" s="147">
        <v>15.854143998823368</v>
      </c>
      <c r="D72" s="147">
        <v>31.229999999999997</v>
      </c>
    </row>
    <row r="73" spans="1:4">
      <c r="A73" s="145">
        <v>1998</v>
      </c>
      <c r="B73" s="147">
        <v>4.8600000000000003</v>
      </c>
      <c r="C73" s="147">
        <v>13.062821091834543</v>
      </c>
      <c r="D73" s="147">
        <v>24.32</v>
      </c>
    </row>
    <row r="74" spans="1:4">
      <c r="A74" s="145">
        <v>1999</v>
      </c>
      <c r="B74" s="147">
        <v>4.68</v>
      </c>
      <c r="C74" s="147">
        <v>-8.9637514101070117</v>
      </c>
      <c r="D74" s="147">
        <v>25.24</v>
      </c>
    </row>
    <row r="75" spans="1:4">
      <c r="A75" s="145">
        <v>2000</v>
      </c>
      <c r="B75" s="147">
        <v>5.89</v>
      </c>
      <c r="C75" s="147">
        <v>21.478976340935297</v>
      </c>
      <c r="D75" s="147">
        <v>-11.7</v>
      </c>
    </row>
    <row r="76" spans="1:4">
      <c r="A76" s="145">
        <v>2001</v>
      </c>
      <c r="B76" s="147">
        <v>3.83</v>
      </c>
      <c r="C76" s="147">
        <v>3.6954992061994707</v>
      </c>
      <c r="D76" s="147">
        <v>-11.37</v>
      </c>
    </row>
    <row r="77" spans="1:4">
      <c r="A77" s="145">
        <v>2002</v>
      </c>
      <c r="B77" s="147">
        <v>1.65</v>
      </c>
      <c r="C77" s="147">
        <v>17.83904471724378</v>
      </c>
      <c r="D77" s="147">
        <v>-21.110000000000003</v>
      </c>
    </row>
    <row r="78" spans="1:4">
      <c r="A78" s="145">
        <v>2003</v>
      </c>
      <c r="B78" s="147">
        <v>1.02</v>
      </c>
      <c r="C78" s="147">
        <v>1.448251451813265</v>
      </c>
      <c r="D78" s="147">
        <v>31.77</v>
      </c>
    </row>
    <row r="79" spans="1:4">
      <c r="A79" s="145">
        <v>2004</v>
      </c>
      <c r="B79" s="147">
        <v>1.2</v>
      </c>
      <c r="C79" s="147">
        <v>8.5097698726516171</v>
      </c>
      <c r="D79" s="147">
        <v>11.92</v>
      </c>
    </row>
    <row r="80" spans="1:4">
      <c r="A80" s="145">
        <v>2005</v>
      </c>
      <c r="B80" s="147">
        <v>2.98</v>
      </c>
      <c r="C80" s="147">
        <v>7.8123476424973415</v>
      </c>
      <c r="D80" s="147">
        <v>6.07</v>
      </c>
    </row>
    <row r="81" spans="1:4">
      <c r="A81" s="145">
        <v>2006</v>
      </c>
      <c r="B81" s="147">
        <v>4.8</v>
      </c>
      <c r="C81" s="147">
        <v>1.1886130970580222</v>
      </c>
      <c r="D81" s="147">
        <v>15.399999999999999</v>
      </c>
    </row>
    <row r="82" spans="1:4">
      <c r="A82" s="145">
        <v>2007</v>
      </c>
      <c r="B82" s="147">
        <v>4.66</v>
      </c>
      <c r="C82" s="147">
        <v>9.8824652007780465</v>
      </c>
      <c r="D82" s="147">
        <v>5.7</v>
      </c>
    </row>
    <row r="83" spans="1:4">
      <c r="A83" s="145">
        <v>2008</v>
      </c>
      <c r="B83" s="147">
        <v>1.6</v>
      </c>
      <c r="C83" s="147">
        <v>25.87286065718175</v>
      </c>
      <c r="D83" s="147">
        <v>-36.74</v>
      </c>
    </row>
    <row r="84" spans="1:4">
      <c r="A84" s="145">
        <v>2009</v>
      </c>
      <c r="B84" s="147">
        <v>0.1</v>
      </c>
      <c r="C84" s="147">
        <v>-14.903292330646146</v>
      </c>
      <c r="D84" s="147">
        <v>28.360000000000003</v>
      </c>
    </row>
    <row r="85" spans="1:4">
      <c r="A85" s="145">
        <v>2010</v>
      </c>
      <c r="B85" s="147">
        <v>0.12</v>
      </c>
      <c r="C85" s="147">
        <v>10.14366100473676</v>
      </c>
      <c r="D85" s="147">
        <v>17.490000000000002</v>
      </c>
    </row>
    <row r="86" spans="1:4">
      <c r="A86" s="145">
        <v>2011</v>
      </c>
      <c r="B86" s="147">
        <v>0.04</v>
      </c>
      <c r="C86" s="147">
        <v>27.100627798490784</v>
      </c>
      <c r="D86" s="147">
        <v>0.48</v>
      </c>
    </row>
    <row r="87" spans="1:4">
      <c r="A87" s="145">
        <v>2012</v>
      </c>
      <c r="B87" s="147">
        <v>0.06</v>
      </c>
      <c r="C87" s="147">
        <v>3.4281847903298024</v>
      </c>
      <c r="D87" s="147">
        <v>16.34</v>
      </c>
    </row>
    <row r="88" spans="1:4">
      <c r="A88" s="145">
        <v>2013</v>
      </c>
      <c r="B88" s="147">
        <v>0.02</v>
      </c>
      <c r="C88" s="147">
        <v>-12.775136694534627</v>
      </c>
      <c r="D88" s="147">
        <v>35.21</v>
      </c>
    </row>
    <row r="89" spans="1:4">
      <c r="A89" s="145">
        <v>2014</v>
      </c>
      <c r="B89" s="147">
        <v>0.02</v>
      </c>
      <c r="C89" s="147">
        <v>24.70550334168875</v>
      </c>
      <c r="D89" s="147">
        <v>11.719999999999999</v>
      </c>
    </row>
    <row r="90" spans="1:4">
      <c r="A90" s="145">
        <v>2015</v>
      </c>
      <c r="B90" s="147">
        <v>0.02</v>
      </c>
      <c r="C90" s="147">
        <v>-0.65376770036769116</v>
      </c>
      <c r="D90" s="147">
        <v>9.0000000000000011E-2</v>
      </c>
    </row>
    <row r="91" spans="1:4">
      <c r="A91" s="145">
        <v>2016</v>
      </c>
      <c r="B91" s="147">
        <v>13.4086</v>
      </c>
      <c r="C91" s="147">
        <v>0.70389999999999997</v>
      </c>
      <c r="D91" s="147">
        <v>13.4086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2"/>
  <sheetViews>
    <sheetView workbookViewId="0">
      <selection activeCell="I1052" sqref="I1052:I1053"/>
    </sheetView>
  </sheetViews>
  <sheetFormatPr defaultRowHeight="15"/>
  <cols>
    <col min="1" max="1" width="9" style="145"/>
    <col min="2" max="6" width="9" style="147"/>
    <col min="7" max="7" width="11.375" style="147" customWidth="1"/>
    <col min="8" max="16384" width="9" style="145"/>
  </cols>
  <sheetData>
    <row r="1" spans="1:7">
      <c r="B1" s="160" t="s">
        <v>182</v>
      </c>
      <c r="C1" s="159"/>
      <c r="D1" s="159"/>
      <c r="E1" s="159"/>
      <c r="F1" s="159"/>
    </row>
    <row r="2" spans="1:7" ht="30">
      <c r="B2" s="158" t="s">
        <v>181</v>
      </c>
      <c r="C2" s="158" t="s">
        <v>162</v>
      </c>
      <c r="D2" s="158" t="s">
        <v>161</v>
      </c>
      <c r="E2" s="158" t="s">
        <v>160</v>
      </c>
      <c r="F2" s="158" t="s">
        <v>159</v>
      </c>
      <c r="G2" s="157" t="s">
        <v>180</v>
      </c>
    </row>
    <row r="3" spans="1:7">
      <c r="A3" s="145">
        <v>192607</v>
      </c>
      <c r="B3" s="147">
        <v>2.96</v>
      </c>
      <c r="C3" s="147">
        <v>5.5</v>
      </c>
      <c r="D3" s="147">
        <v>1.2</v>
      </c>
      <c r="E3" s="147">
        <v>1.1500000000000001</v>
      </c>
      <c r="F3" s="147">
        <v>-0.29000000000000004</v>
      </c>
      <c r="G3" s="147">
        <v>0.22</v>
      </c>
    </row>
    <row r="4" spans="1:7">
      <c r="A4" s="145">
        <v>192608</v>
      </c>
      <c r="B4" s="147">
        <v>2.64</v>
      </c>
      <c r="C4" s="147">
        <v>2.4700000000000002</v>
      </c>
      <c r="D4" s="147">
        <v>6.07</v>
      </c>
      <c r="E4" s="147">
        <v>0.36</v>
      </c>
      <c r="F4" s="147">
        <v>5.13</v>
      </c>
      <c r="G4" s="147">
        <v>0.25</v>
      </c>
    </row>
    <row r="5" spans="1:7">
      <c r="A5" s="145">
        <v>192609</v>
      </c>
      <c r="B5" s="147">
        <v>0.36</v>
      </c>
      <c r="C5" s="147">
        <v>1.2</v>
      </c>
      <c r="D5" s="147">
        <v>-1.03</v>
      </c>
      <c r="E5" s="147">
        <v>-2.91</v>
      </c>
      <c r="F5" s="147">
        <v>-0.67</v>
      </c>
      <c r="G5" s="147">
        <v>0.23</v>
      </c>
    </row>
    <row r="6" spans="1:7">
      <c r="A6" s="145">
        <v>192610</v>
      </c>
      <c r="B6" s="147">
        <v>-3.24</v>
      </c>
      <c r="C6" s="147">
        <v>-3.9099999999999997</v>
      </c>
      <c r="D6" s="147">
        <v>-4.42</v>
      </c>
      <c r="E6" s="147">
        <v>-3.86</v>
      </c>
      <c r="F6" s="147">
        <v>-2.3299999999999996</v>
      </c>
      <c r="G6" s="147">
        <v>0.32</v>
      </c>
    </row>
    <row r="7" spans="1:7">
      <c r="A7" s="145">
        <v>192611</v>
      </c>
      <c r="B7" s="147">
        <v>2.5299999999999998</v>
      </c>
      <c r="C7" s="147">
        <v>2.82</v>
      </c>
      <c r="D7" s="147">
        <v>3.15</v>
      </c>
      <c r="E7" s="147">
        <v>2.81</v>
      </c>
      <c r="F7" s="147">
        <v>1.7799999999999998</v>
      </c>
      <c r="G7" s="147">
        <v>0.31</v>
      </c>
    </row>
    <row r="8" spans="1:7">
      <c r="A8" s="145">
        <v>192612</v>
      </c>
      <c r="B8" s="147">
        <v>2.62</v>
      </c>
      <c r="C8" s="147">
        <v>2.6900000000000004</v>
      </c>
      <c r="D8" s="147">
        <v>2.12</v>
      </c>
      <c r="E8" s="147">
        <v>2.46</v>
      </c>
      <c r="F8" s="147">
        <v>2.9799999999999995</v>
      </c>
      <c r="G8" s="147">
        <v>0.28000000000000003</v>
      </c>
    </row>
    <row r="9" spans="1:7">
      <c r="A9" s="145">
        <v>192701</v>
      </c>
      <c r="B9" s="147">
        <v>-0.06</v>
      </c>
      <c r="C9" s="147">
        <v>-0.51</v>
      </c>
      <c r="D9" s="147">
        <v>4.21</v>
      </c>
      <c r="E9" s="147">
        <v>-1.25</v>
      </c>
      <c r="F9" s="147">
        <v>3.68</v>
      </c>
      <c r="G9" s="147">
        <v>0.25</v>
      </c>
    </row>
    <row r="10" spans="1:7">
      <c r="A10" s="145">
        <v>192702</v>
      </c>
      <c r="B10" s="147">
        <v>4.18</v>
      </c>
      <c r="C10" s="147">
        <v>4.74</v>
      </c>
      <c r="D10" s="147">
        <v>8.370000000000001</v>
      </c>
      <c r="E10" s="147">
        <v>3.6399999999999997</v>
      </c>
      <c r="F10" s="147">
        <v>6.36</v>
      </c>
      <c r="G10" s="147">
        <v>0.26</v>
      </c>
    </row>
    <row r="11" spans="1:7">
      <c r="A11" s="145">
        <v>192703</v>
      </c>
      <c r="B11" s="147">
        <v>0.13</v>
      </c>
      <c r="C11" s="147">
        <v>1</v>
      </c>
      <c r="D11" s="147">
        <v>-2.78</v>
      </c>
      <c r="E11" s="147">
        <v>-1.9000000000000001</v>
      </c>
      <c r="F11" s="147">
        <v>-3.4699999999999998</v>
      </c>
      <c r="G11" s="147">
        <v>0.3</v>
      </c>
    </row>
    <row r="12" spans="1:7">
      <c r="A12" s="145">
        <v>192704</v>
      </c>
      <c r="B12" s="147">
        <v>0.46</v>
      </c>
      <c r="C12" s="147">
        <v>2.8</v>
      </c>
      <c r="D12" s="147">
        <v>-0.8</v>
      </c>
      <c r="E12" s="147">
        <v>-1.57</v>
      </c>
      <c r="F12" s="147">
        <v>3.23</v>
      </c>
      <c r="G12" s="147">
        <v>0.25</v>
      </c>
    </row>
    <row r="13" spans="1:7">
      <c r="A13" s="145">
        <v>192705</v>
      </c>
      <c r="B13" s="147">
        <v>5.44</v>
      </c>
      <c r="C13" s="147">
        <v>5.1100000000000003</v>
      </c>
      <c r="D13" s="147">
        <v>7.19</v>
      </c>
      <c r="E13" s="147">
        <v>5.25</v>
      </c>
      <c r="F13" s="147">
        <v>13.03</v>
      </c>
      <c r="G13" s="147">
        <v>0.3</v>
      </c>
    </row>
    <row r="14" spans="1:7">
      <c r="A14" s="145">
        <v>192706</v>
      </c>
      <c r="B14" s="147">
        <v>-2.34</v>
      </c>
      <c r="C14" s="147">
        <v>-1.22</v>
      </c>
      <c r="D14" s="147">
        <v>-1.89</v>
      </c>
      <c r="E14" s="147">
        <v>-1.81</v>
      </c>
      <c r="F14" s="147">
        <v>-4.21</v>
      </c>
      <c r="G14" s="147">
        <v>0.26</v>
      </c>
    </row>
    <row r="15" spans="1:7">
      <c r="A15" s="145">
        <v>192707</v>
      </c>
      <c r="B15" s="147">
        <v>7.26</v>
      </c>
      <c r="C15" s="147">
        <v>8.94</v>
      </c>
      <c r="D15" s="147">
        <v>6.96</v>
      </c>
      <c r="E15" s="147">
        <v>4.03</v>
      </c>
      <c r="F15" s="147">
        <v>3.68</v>
      </c>
      <c r="G15" s="147">
        <v>0.3</v>
      </c>
    </row>
    <row r="16" spans="1:7">
      <c r="A16" s="145">
        <v>192708</v>
      </c>
      <c r="B16" s="147">
        <v>1.97</v>
      </c>
      <c r="C16" s="147">
        <v>3.6399999999999997</v>
      </c>
      <c r="D16" s="147">
        <v>-2.25</v>
      </c>
      <c r="E16" s="147">
        <v>2.0700000000000003</v>
      </c>
      <c r="F16" s="147">
        <v>0.57999999999999996</v>
      </c>
      <c r="G16" s="147">
        <v>0.28000000000000003</v>
      </c>
    </row>
    <row r="17" spans="1:7">
      <c r="A17" s="145">
        <v>192709</v>
      </c>
      <c r="B17" s="147">
        <v>4.76</v>
      </c>
      <c r="C17" s="147">
        <v>5.18</v>
      </c>
      <c r="D17" s="147">
        <v>5.76</v>
      </c>
      <c r="E17" s="147">
        <v>2.19</v>
      </c>
      <c r="F17" s="147">
        <v>0.19000000000000003</v>
      </c>
      <c r="G17" s="147">
        <v>0.21</v>
      </c>
    </row>
    <row r="18" spans="1:7">
      <c r="A18" s="145">
        <v>192710</v>
      </c>
      <c r="B18" s="147">
        <v>-4.3099999999999996</v>
      </c>
      <c r="C18" s="147">
        <v>-3.88</v>
      </c>
      <c r="D18" s="147">
        <v>-6.87</v>
      </c>
      <c r="E18" s="147">
        <v>-0.41000000000000003</v>
      </c>
      <c r="F18" s="147">
        <v>-6.09</v>
      </c>
      <c r="G18" s="147">
        <v>0.25</v>
      </c>
    </row>
    <row r="19" spans="1:7">
      <c r="A19" s="145">
        <v>192711</v>
      </c>
      <c r="B19" s="147">
        <v>6.58</v>
      </c>
      <c r="C19" s="147">
        <v>6.85</v>
      </c>
      <c r="D19" s="147">
        <v>6.42</v>
      </c>
      <c r="E19" s="147">
        <v>10.219999999999999</v>
      </c>
      <c r="F19" s="147">
        <v>10.02</v>
      </c>
      <c r="G19" s="147">
        <v>0.21</v>
      </c>
    </row>
    <row r="20" spans="1:7">
      <c r="A20" s="145">
        <v>192712</v>
      </c>
      <c r="B20" s="147">
        <v>2.09</v>
      </c>
      <c r="C20" s="147">
        <v>2.2799999999999998</v>
      </c>
      <c r="D20" s="147">
        <v>3.26</v>
      </c>
      <c r="E20" s="147">
        <v>5.33</v>
      </c>
      <c r="F20" s="147">
        <v>2.23</v>
      </c>
      <c r="G20" s="147">
        <v>0.22</v>
      </c>
    </row>
    <row r="21" spans="1:7">
      <c r="A21" s="145">
        <v>192801</v>
      </c>
      <c r="B21" s="147">
        <v>-0.68</v>
      </c>
      <c r="C21" s="147">
        <v>-0.73</v>
      </c>
      <c r="D21" s="147">
        <v>-2.57</v>
      </c>
      <c r="E21" s="147">
        <v>2.95</v>
      </c>
      <c r="F21" s="147">
        <v>3.34</v>
      </c>
      <c r="G21" s="147">
        <v>0.25</v>
      </c>
    </row>
    <row r="22" spans="1:7">
      <c r="A22" s="145">
        <v>192802</v>
      </c>
      <c r="B22" s="147">
        <v>-1.7</v>
      </c>
      <c r="C22" s="147">
        <v>-1.01</v>
      </c>
      <c r="D22" s="147">
        <v>-3.06</v>
      </c>
      <c r="E22" s="147">
        <v>-5.12</v>
      </c>
      <c r="F22" s="147">
        <v>-4.46</v>
      </c>
      <c r="G22" s="147">
        <v>0.33</v>
      </c>
    </row>
    <row r="23" spans="1:7">
      <c r="A23" s="145">
        <v>192803</v>
      </c>
      <c r="B23" s="147">
        <v>8.81</v>
      </c>
      <c r="C23" s="147">
        <v>11.99</v>
      </c>
      <c r="D23" s="147">
        <v>7.54</v>
      </c>
      <c r="E23" s="147">
        <v>7.1</v>
      </c>
      <c r="F23" s="147">
        <v>9.1700000000000017</v>
      </c>
      <c r="G23" s="147">
        <v>0.28999999999999998</v>
      </c>
    </row>
    <row r="24" spans="1:7">
      <c r="A24" s="145">
        <v>192804</v>
      </c>
      <c r="B24" s="147">
        <v>4.2300000000000004</v>
      </c>
      <c r="C24" s="147">
        <v>2.69</v>
      </c>
      <c r="D24" s="147">
        <v>4.28</v>
      </c>
      <c r="E24" s="147">
        <v>3.9999999999999996</v>
      </c>
      <c r="F24" s="147">
        <v>9.75</v>
      </c>
      <c r="G24" s="147">
        <v>0.22</v>
      </c>
    </row>
    <row r="25" spans="1:7">
      <c r="A25" s="145">
        <v>192805</v>
      </c>
      <c r="B25" s="147">
        <v>1.52</v>
      </c>
      <c r="C25" s="147">
        <v>2.29</v>
      </c>
      <c r="D25" s="147">
        <v>0.32</v>
      </c>
      <c r="E25" s="147">
        <v>7.21</v>
      </c>
      <c r="F25" s="147">
        <v>2.25</v>
      </c>
      <c r="G25" s="147">
        <v>0.32</v>
      </c>
    </row>
    <row r="26" spans="1:7">
      <c r="A26" s="145">
        <v>192806</v>
      </c>
      <c r="B26" s="147">
        <v>-4.8499999999999996</v>
      </c>
      <c r="C26" s="147">
        <v>-3.92</v>
      </c>
      <c r="D26" s="147">
        <v>-5.7299999999999995</v>
      </c>
      <c r="E26" s="147">
        <v>-8.82</v>
      </c>
      <c r="F26" s="147">
        <v>-7.14</v>
      </c>
      <c r="G26" s="147">
        <v>0.31</v>
      </c>
    </row>
    <row r="27" spans="1:7">
      <c r="A27" s="145">
        <v>192807</v>
      </c>
      <c r="B27" s="147">
        <v>0.62</v>
      </c>
      <c r="C27" s="147">
        <v>1.04</v>
      </c>
      <c r="D27" s="147">
        <v>0.58000000000000007</v>
      </c>
      <c r="E27" s="147">
        <v>-0.72</v>
      </c>
      <c r="F27" s="147">
        <v>-1.21</v>
      </c>
      <c r="G27" s="147">
        <v>0.32</v>
      </c>
    </row>
    <row r="28" spans="1:7">
      <c r="A28" s="145">
        <v>192808</v>
      </c>
      <c r="B28" s="147">
        <v>6.68</v>
      </c>
      <c r="C28" s="147">
        <v>8.42</v>
      </c>
      <c r="D28" s="147">
        <v>6.63</v>
      </c>
      <c r="E28" s="147">
        <v>5.8</v>
      </c>
      <c r="F28" s="147">
        <v>3.3800000000000003</v>
      </c>
      <c r="G28" s="147">
        <v>0.32</v>
      </c>
    </row>
    <row r="29" spans="1:7">
      <c r="A29" s="145">
        <v>192809</v>
      </c>
      <c r="B29" s="147">
        <v>2.88</v>
      </c>
      <c r="C29" s="147">
        <v>3.14</v>
      </c>
      <c r="D29" s="147">
        <v>4.2200000000000006</v>
      </c>
      <c r="E29" s="147">
        <v>5.4600000000000009</v>
      </c>
      <c r="F29" s="147">
        <v>5.91</v>
      </c>
      <c r="G29" s="147">
        <v>0.27</v>
      </c>
    </row>
    <row r="30" spans="1:7">
      <c r="A30" s="145">
        <v>192810</v>
      </c>
      <c r="B30" s="147">
        <v>1.33</v>
      </c>
      <c r="C30" s="147">
        <v>0.95000000000000018</v>
      </c>
      <c r="D30" s="147">
        <v>1.5999999999999999</v>
      </c>
      <c r="E30" s="147">
        <v>6.42</v>
      </c>
      <c r="F30" s="147">
        <v>1.25</v>
      </c>
      <c r="G30" s="147">
        <v>0.41</v>
      </c>
    </row>
    <row r="31" spans="1:7">
      <c r="A31" s="145">
        <v>192811</v>
      </c>
      <c r="B31" s="147">
        <v>11.81</v>
      </c>
      <c r="C31" s="147">
        <v>10.78</v>
      </c>
      <c r="D31" s="147">
        <v>12.77</v>
      </c>
      <c r="E31" s="147">
        <v>8.2899999999999991</v>
      </c>
      <c r="F31" s="147">
        <v>11.899999999999999</v>
      </c>
      <c r="G31" s="147">
        <v>0.38</v>
      </c>
    </row>
    <row r="32" spans="1:7">
      <c r="A32" s="145">
        <v>192812</v>
      </c>
      <c r="B32" s="147">
        <v>0.36</v>
      </c>
      <c r="C32" s="147">
        <v>0.87000000000000011</v>
      </c>
      <c r="D32" s="147">
        <v>1.23</v>
      </c>
      <c r="E32" s="147">
        <v>0.85000000000000009</v>
      </c>
      <c r="F32" s="147">
        <v>-0.71</v>
      </c>
      <c r="G32" s="147">
        <v>0.06</v>
      </c>
    </row>
    <row r="33" spans="1:7">
      <c r="A33" s="145">
        <v>192901</v>
      </c>
      <c r="B33" s="147">
        <v>4.66</v>
      </c>
      <c r="C33" s="147">
        <v>6.19</v>
      </c>
      <c r="D33" s="147">
        <v>2.29</v>
      </c>
      <c r="E33" s="147">
        <v>-0.37</v>
      </c>
      <c r="F33" s="147">
        <v>1.1099999999999999</v>
      </c>
      <c r="G33" s="147">
        <v>0.34</v>
      </c>
    </row>
    <row r="34" spans="1:7">
      <c r="A34" s="145">
        <v>192902</v>
      </c>
      <c r="B34" s="147">
        <v>-0.34</v>
      </c>
      <c r="C34" s="147">
        <v>-0.94</v>
      </c>
      <c r="D34" s="147">
        <v>2.79</v>
      </c>
      <c r="E34" s="147">
        <v>0.38</v>
      </c>
      <c r="F34" s="147">
        <v>2.0000000000000018E-2</v>
      </c>
      <c r="G34" s="147">
        <v>0.36</v>
      </c>
    </row>
    <row r="35" spans="1:7">
      <c r="A35" s="145">
        <v>192903</v>
      </c>
      <c r="B35" s="147">
        <v>-0.89</v>
      </c>
      <c r="C35" s="147">
        <v>-1.72</v>
      </c>
      <c r="D35" s="147">
        <v>-0.4</v>
      </c>
      <c r="E35" s="147">
        <v>-6.29</v>
      </c>
      <c r="F35" s="147">
        <v>-4.5</v>
      </c>
      <c r="G35" s="147">
        <v>0.34</v>
      </c>
    </row>
    <row r="36" spans="1:7">
      <c r="A36" s="145">
        <v>192904</v>
      </c>
      <c r="B36" s="147">
        <v>1.43</v>
      </c>
      <c r="C36" s="147">
        <v>1.8600000000000003</v>
      </c>
      <c r="D36" s="147">
        <v>2.48</v>
      </c>
      <c r="E36" s="147">
        <v>-0.44</v>
      </c>
      <c r="F36" s="147">
        <v>0.15000000000000002</v>
      </c>
      <c r="G36" s="147">
        <v>0.36</v>
      </c>
    </row>
    <row r="37" spans="1:7">
      <c r="A37" s="145">
        <v>192905</v>
      </c>
      <c r="B37" s="147">
        <v>-6.39</v>
      </c>
      <c r="C37" s="147">
        <v>-6.1700000000000008</v>
      </c>
      <c r="D37" s="147">
        <v>-6.61</v>
      </c>
      <c r="E37" s="147">
        <v>-10.639999999999999</v>
      </c>
      <c r="F37" s="147">
        <v>-13.33</v>
      </c>
      <c r="G37" s="147">
        <v>0.44</v>
      </c>
    </row>
    <row r="38" spans="1:7">
      <c r="A38" s="145">
        <v>192906</v>
      </c>
      <c r="B38" s="147">
        <v>9.6999999999999993</v>
      </c>
      <c r="C38" s="147">
        <v>11.940000000000001</v>
      </c>
      <c r="D38" s="147">
        <v>6.99</v>
      </c>
      <c r="E38" s="147">
        <v>6.4499999999999993</v>
      </c>
      <c r="F38" s="147">
        <v>5.8900000000000006</v>
      </c>
      <c r="G38" s="147">
        <v>0.52</v>
      </c>
    </row>
    <row r="39" spans="1:7">
      <c r="A39" s="145">
        <v>192907</v>
      </c>
      <c r="B39" s="147">
        <v>4.46</v>
      </c>
      <c r="C39" s="147">
        <v>3.2199999999999998</v>
      </c>
      <c r="D39" s="147">
        <v>4.62</v>
      </c>
      <c r="E39" s="147">
        <v>-0.4</v>
      </c>
      <c r="F39" s="147">
        <v>3.53</v>
      </c>
      <c r="G39" s="147">
        <v>0.33</v>
      </c>
    </row>
    <row r="40" spans="1:7">
      <c r="A40" s="145">
        <v>192908</v>
      </c>
      <c r="B40" s="147">
        <v>8.18</v>
      </c>
      <c r="C40" s="147">
        <v>6.84</v>
      </c>
      <c r="D40" s="147">
        <v>6.55</v>
      </c>
      <c r="E40" s="147">
        <v>-1.29</v>
      </c>
      <c r="F40" s="147">
        <v>-0.85000000000000009</v>
      </c>
      <c r="G40" s="147">
        <v>0.4</v>
      </c>
    </row>
    <row r="41" spans="1:7">
      <c r="A41" s="145">
        <v>192909</v>
      </c>
      <c r="B41" s="147">
        <v>-5.47</v>
      </c>
      <c r="C41" s="147">
        <v>-4.7699999999999996</v>
      </c>
      <c r="D41" s="147">
        <v>-6.67</v>
      </c>
      <c r="E41" s="147">
        <v>-4.6099999999999994</v>
      </c>
      <c r="F41" s="147">
        <v>-3.97</v>
      </c>
      <c r="G41" s="147">
        <v>0.35</v>
      </c>
    </row>
    <row r="42" spans="1:7">
      <c r="A42" s="145">
        <v>192910</v>
      </c>
      <c r="B42" s="147">
        <v>-20.12</v>
      </c>
      <c r="C42" s="147">
        <v>-24.650000000000002</v>
      </c>
      <c r="D42" s="147">
        <v>-10.83</v>
      </c>
      <c r="E42" s="147">
        <v>-22.19</v>
      </c>
      <c r="F42" s="147">
        <v>-20.29</v>
      </c>
      <c r="G42" s="147">
        <v>0.46</v>
      </c>
    </row>
    <row r="43" spans="1:7">
      <c r="A43" s="145">
        <v>192911</v>
      </c>
      <c r="B43" s="147">
        <v>-12.74</v>
      </c>
      <c r="C43" s="147">
        <v>-14.62</v>
      </c>
      <c r="D43" s="147">
        <v>-8.0399999999999991</v>
      </c>
      <c r="E43" s="147">
        <v>-16.78</v>
      </c>
      <c r="F43" s="147">
        <v>-12.709999999999999</v>
      </c>
      <c r="G43" s="147">
        <v>0.37</v>
      </c>
    </row>
    <row r="44" spans="1:7">
      <c r="A44" s="145">
        <v>192912</v>
      </c>
      <c r="B44" s="147">
        <v>1.33</v>
      </c>
      <c r="C44" s="147">
        <v>3.03</v>
      </c>
      <c r="D44" s="147">
        <v>0.95000000000000007</v>
      </c>
      <c r="E44" s="147">
        <v>-3.12</v>
      </c>
      <c r="F44" s="147">
        <v>-2.2200000000000002</v>
      </c>
      <c r="G44" s="147">
        <v>0.37</v>
      </c>
    </row>
    <row r="45" spans="1:7">
      <c r="A45" s="145">
        <v>193001</v>
      </c>
      <c r="B45" s="147">
        <v>5.61</v>
      </c>
      <c r="C45" s="147">
        <v>7.03</v>
      </c>
      <c r="D45" s="147">
        <v>2.78</v>
      </c>
      <c r="E45" s="147">
        <v>6.0900000000000007</v>
      </c>
      <c r="F45" s="147">
        <v>8.32</v>
      </c>
      <c r="G45" s="147">
        <v>0.14000000000000001</v>
      </c>
    </row>
    <row r="46" spans="1:7">
      <c r="A46" s="145">
        <v>193002</v>
      </c>
      <c r="B46" s="147">
        <v>2.5</v>
      </c>
      <c r="C46" s="147">
        <v>3.16</v>
      </c>
      <c r="D46" s="147">
        <v>0.91999999999999993</v>
      </c>
      <c r="E46" s="147">
        <v>1.05</v>
      </c>
      <c r="F46" s="147">
        <v>4.08</v>
      </c>
      <c r="G46" s="147">
        <v>0.3</v>
      </c>
    </row>
    <row r="47" spans="1:7">
      <c r="A47" s="145">
        <v>193003</v>
      </c>
      <c r="B47" s="147">
        <v>7.1</v>
      </c>
      <c r="C47" s="147">
        <v>6.4700000000000006</v>
      </c>
      <c r="D47" s="147">
        <v>5.0100000000000007</v>
      </c>
      <c r="E47" s="147">
        <v>8.65</v>
      </c>
      <c r="F47" s="147">
        <v>10.41</v>
      </c>
      <c r="G47" s="147">
        <v>0.35</v>
      </c>
    </row>
    <row r="48" spans="1:7">
      <c r="A48" s="145">
        <v>193004</v>
      </c>
      <c r="B48" s="147">
        <v>-2.06</v>
      </c>
      <c r="C48" s="147">
        <v>-2.57</v>
      </c>
      <c r="D48" s="147">
        <v>-6.86</v>
      </c>
      <c r="E48" s="147">
        <v>-6.31</v>
      </c>
      <c r="F48" s="147">
        <v>-3.69</v>
      </c>
      <c r="G48" s="147">
        <v>0.21</v>
      </c>
    </row>
    <row r="49" spans="1:7">
      <c r="A49" s="145">
        <v>193005</v>
      </c>
      <c r="B49" s="147">
        <v>-1.66</v>
      </c>
      <c r="C49" s="147">
        <v>0.44999999999999996</v>
      </c>
      <c r="D49" s="147">
        <v>-1.62</v>
      </c>
      <c r="E49" s="147">
        <v>-4.0199999999999996</v>
      </c>
      <c r="F49" s="147">
        <v>-3.2199999999999998</v>
      </c>
      <c r="G49" s="147">
        <v>0.26</v>
      </c>
    </row>
    <row r="50" spans="1:7">
      <c r="A50" s="145">
        <v>193006</v>
      </c>
      <c r="B50" s="147">
        <v>-16.27</v>
      </c>
      <c r="C50" s="147">
        <v>-18.12</v>
      </c>
      <c r="D50" s="147">
        <v>-12.11</v>
      </c>
      <c r="E50" s="147">
        <v>-17.2</v>
      </c>
      <c r="F50" s="147">
        <v>-19.2</v>
      </c>
      <c r="G50" s="147">
        <v>0.27</v>
      </c>
    </row>
    <row r="51" spans="1:7">
      <c r="A51" s="145">
        <v>193007</v>
      </c>
      <c r="B51" s="147">
        <v>4.12</v>
      </c>
      <c r="C51" s="147">
        <v>4.2</v>
      </c>
      <c r="D51" s="147">
        <v>5.0599999999999996</v>
      </c>
      <c r="E51" s="147">
        <v>6.3199999999999994</v>
      </c>
      <c r="F51" s="147">
        <v>2.34</v>
      </c>
      <c r="G51" s="147">
        <v>0.2</v>
      </c>
    </row>
    <row r="52" spans="1:7">
      <c r="A52" s="145">
        <v>193008</v>
      </c>
      <c r="B52" s="147">
        <v>0.3</v>
      </c>
      <c r="C52" s="147">
        <v>1.1099999999999999</v>
      </c>
      <c r="D52" s="147">
        <v>-1.7100000000000002</v>
      </c>
      <c r="E52" s="147">
        <v>-3.8499999999999996</v>
      </c>
      <c r="F52" s="147">
        <v>-2.5999999999999996</v>
      </c>
      <c r="G52" s="147">
        <v>0.09</v>
      </c>
    </row>
    <row r="53" spans="1:7">
      <c r="A53" s="145">
        <v>193009</v>
      </c>
      <c r="B53" s="147">
        <v>-12.75</v>
      </c>
      <c r="C53" s="147">
        <v>-12.25</v>
      </c>
      <c r="D53" s="147">
        <v>-17.309999999999999</v>
      </c>
      <c r="E53" s="147">
        <v>-13.9</v>
      </c>
      <c r="F53" s="147">
        <v>-19.38</v>
      </c>
      <c r="G53" s="147">
        <v>0.22</v>
      </c>
    </row>
    <row r="54" spans="1:7">
      <c r="A54" s="145">
        <v>193010</v>
      </c>
      <c r="B54" s="147">
        <v>-8.7799999999999994</v>
      </c>
      <c r="C54" s="147">
        <v>-9.52</v>
      </c>
      <c r="D54" s="147">
        <v>-11.57</v>
      </c>
      <c r="E54" s="147">
        <v>-10.19</v>
      </c>
      <c r="F54" s="147">
        <v>-10.83</v>
      </c>
      <c r="G54" s="147">
        <v>0.09</v>
      </c>
    </row>
    <row r="55" spans="1:7">
      <c r="A55" s="145">
        <v>193011</v>
      </c>
      <c r="B55" s="147">
        <v>-3.04</v>
      </c>
      <c r="C55" s="147">
        <v>-2.4899999999999998</v>
      </c>
      <c r="D55" s="147">
        <v>-6.7299999999999995</v>
      </c>
      <c r="E55" s="147">
        <v>0.09</v>
      </c>
      <c r="F55" s="147">
        <v>-2.73</v>
      </c>
      <c r="G55" s="147">
        <v>0.13</v>
      </c>
    </row>
    <row r="56" spans="1:7">
      <c r="A56" s="145">
        <v>193012</v>
      </c>
      <c r="B56" s="147">
        <v>-7.83</v>
      </c>
      <c r="C56" s="147">
        <v>-5.9499999999999993</v>
      </c>
      <c r="D56" s="147">
        <v>-9.8600000000000012</v>
      </c>
      <c r="E56" s="147">
        <v>-10.56</v>
      </c>
      <c r="F56" s="147">
        <v>-17.43</v>
      </c>
      <c r="G56" s="147">
        <v>0.14000000000000001</v>
      </c>
    </row>
    <row r="57" spans="1:7">
      <c r="A57" s="145">
        <v>193101</v>
      </c>
      <c r="B57" s="147">
        <v>6.24</v>
      </c>
      <c r="C57" s="147">
        <v>4.5699999999999994</v>
      </c>
      <c r="D57" s="147">
        <v>13.44</v>
      </c>
      <c r="E57" s="147">
        <v>9.76</v>
      </c>
      <c r="F57" s="147">
        <v>15.31</v>
      </c>
      <c r="G57" s="147">
        <v>0.15</v>
      </c>
    </row>
    <row r="58" spans="1:7">
      <c r="A58" s="145">
        <v>193102</v>
      </c>
      <c r="B58" s="147">
        <v>10.88</v>
      </c>
      <c r="C58" s="147">
        <v>12.83</v>
      </c>
      <c r="D58" s="147">
        <v>12.14</v>
      </c>
      <c r="E58" s="147">
        <v>13.16</v>
      </c>
      <c r="F58" s="147">
        <v>17.05</v>
      </c>
      <c r="G58" s="147">
        <v>0.04</v>
      </c>
    </row>
    <row r="59" spans="1:7">
      <c r="A59" s="145">
        <v>193103</v>
      </c>
      <c r="B59" s="147">
        <v>-6.43</v>
      </c>
      <c r="C59" s="147">
        <v>-4.33</v>
      </c>
      <c r="D59" s="147">
        <v>-9.0100000000000016</v>
      </c>
      <c r="E59" s="147">
        <v>-4.47</v>
      </c>
      <c r="F59" s="147">
        <v>-7.09</v>
      </c>
      <c r="G59" s="147">
        <v>0.13</v>
      </c>
    </row>
    <row r="60" spans="1:7">
      <c r="A60" s="145">
        <v>193104</v>
      </c>
      <c r="B60" s="147">
        <v>-9.98</v>
      </c>
      <c r="C60" s="147">
        <v>-8.92</v>
      </c>
      <c r="D60" s="147">
        <v>-11.43</v>
      </c>
      <c r="E60" s="147">
        <v>-12.97</v>
      </c>
      <c r="F60" s="147">
        <v>-18.299999999999997</v>
      </c>
      <c r="G60" s="147">
        <v>0.08</v>
      </c>
    </row>
    <row r="61" spans="1:7">
      <c r="A61" s="145">
        <v>193105</v>
      </c>
      <c r="B61" s="147">
        <v>-13.24</v>
      </c>
      <c r="C61" s="147">
        <v>-11.48</v>
      </c>
      <c r="D61" s="147">
        <v>-20.45</v>
      </c>
      <c r="E61" s="147">
        <v>-9.76</v>
      </c>
      <c r="F61" s="147">
        <v>-13.93</v>
      </c>
      <c r="G61" s="147">
        <v>0.09</v>
      </c>
    </row>
    <row r="62" spans="1:7">
      <c r="A62" s="145">
        <v>193106</v>
      </c>
      <c r="B62" s="147">
        <v>13.9</v>
      </c>
      <c r="C62" s="147">
        <v>12.77</v>
      </c>
      <c r="D62" s="147">
        <v>25.19</v>
      </c>
      <c r="E62" s="147">
        <v>10.050000000000001</v>
      </c>
      <c r="F62" s="147">
        <v>20.240000000000002</v>
      </c>
      <c r="G62" s="147">
        <v>0.08</v>
      </c>
    </row>
    <row r="63" spans="1:7">
      <c r="A63" s="145">
        <v>193107</v>
      </c>
      <c r="B63" s="147">
        <v>-6.62</v>
      </c>
      <c r="C63" s="147">
        <v>-5.2299999999999995</v>
      </c>
      <c r="D63" s="147">
        <v>-12.270000000000001</v>
      </c>
      <c r="E63" s="147">
        <v>-8.65</v>
      </c>
      <c r="F63" s="147">
        <v>-5.8</v>
      </c>
      <c r="G63" s="147">
        <v>0.06</v>
      </c>
    </row>
    <row r="64" spans="1:7">
      <c r="A64" s="145">
        <v>193108</v>
      </c>
      <c r="B64" s="147">
        <v>0.41</v>
      </c>
      <c r="C64" s="147">
        <v>0.87</v>
      </c>
      <c r="D64" s="147">
        <v>2.0000000000000004E-2</v>
      </c>
      <c r="E64" s="147">
        <v>-1.6400000000000001</v>
      </c>
      <c r="F64" s="147">
        <v>-3.78</v>
      </c>
      <c r="G64" s="147">
        <v>0.03</v>
      </c>
    </row>
    <row r="65" spans="1:7">
      <c r="A65" s="145">
        <v>193109</v>
      </c>
      <c r="B65" s="147">
        <v>-29.13</v>
      </c>
      <c r="C65" s="147">
        <v>-28.900000000000002</v>
      </c>
      <c r="D65" s="147">
        <v>-35.14</v>
      </c>
      <c r="E65" s="147">
        <v>-26.6</v>
      </c>
      <c r="F65" s="147">
        <v>-33.86</v>
      </c>
      <c r="G65" s="147">
        <v>0.03</v>
      </c>
    </row>
    <row r="66" spans="1:7">
      <c r="A66" s="145">
        <v>193110</v>
      </c>
      <c r="B66" s="147">
        <v>8.0399999999999991</v>
      </c>
      <c r="C66" s="147">
        <v>9.44</v>
      </c>
      <c r="D66" s="147">
        <v>11.620000000000001</v>
      </c>
      <c r="E66" s="147">
        <v>4.1300000000000008</v>
      </c>
      <c r="F66" s="147">
        <v>5.36</v>
      </c>
      <c r="G66" s="147">
        <v>0.1</v>
      </c>
    </row>
    <row r="67" spans="1:7">
      <c r="A67" s="145">
        <v>193111</v>
      </c>
      <c r="B67" s="147">
        <v>-9.08</v>
      </c>
      <c r="C67" s="147">
        <v>-6.3</v>
      </c>
      <c r="D67" s="147">
        <v>-14.74</v>
      </c>
      <c r="E67" s="147">
        <v>-7.9</v>
      </c>
      <c r="F67" s="147">
        <v>-9.56</v>
      </c>
      <c r="G67" s="147">
        <v>0.17</v>
      </c>
    </row>
    <row r="68" spans="1:7">
      <c r="A68" s="145">
        <v>193112</v>
      </c>
      <c r="B68" s="147">
        <v>-13.53</v>
      </c>
      <c r="C68" s="147">
        <v>-11.69</v>
      </c>
      <c r="D68" s="147">
        <v>-20.790000000000003</v>
      </c>
      <c r="E68" s="147">
        <v>-13.92</v>
      </c>
      <c r="F68" s="147">
        <v>-22.540000000000003</v>
      </c>
      <c r="G68" s="147">
        <v>0.12</v>
      </c>
    </row>
    <row r="69" spans="1:7">
      <c r="A69" s="145">
        <v>193201</v>
      </c>
      <c r="B69" s="147">
        <v>-1.58</v>
      </c>
      <c r="C69" s="147">
        <v>-3.66</v>
      </c>
      <c r="D69" s="147">
        <v>6.4099999999999993</v>
      </c>
      <c r="E69" s="147">
        <v>2.2600000000000002</v>
      </c>
      <c r="F69" s="147">
        <v>10.28</v>
      </c>
      <c r="G69" s="147">
        <v>0.23</v>
      </c>
    </row>
    <row r="70" spans="1:7">
      <c r="A70" s="145">
        <v>193202</v>
      </c>
      <c r="B70" s="147">
        <v>5.46</v>
      </c>
      <c r="C70" s="147">
        <v>6.88</v>
      </c>
      <c r="D70" s="147">
        <v>0.11999999999999997</v>
      </c>
      <c r="E70" s="147">
        <v>-2.71</v>
      </c>
      <c r="F70" s="147">
        <v>1.1499999999999999</v>
      </c>
      <c r="G70" s="147">
        <v>0.23</v>
      </c>
    </row>
    <row r="71" spans="1:7">
      <c r="A71" s="145">
        <v>193203</v>
      </c>
      <c r="B71" s="147">
        <v>-11.21</v>
      </c>
      <c r="C71" s="147">
        <v>-10.36</v>
      </c>
      <c r="D71" s="147">
        <v>-14.91</v>
      </c>
      <c r="E71" s="147">
        <v>-10.69</v>
      </c>
      <c r="F71" s="147">
        <v>-10.78</v>
      </c>
      <c r="G71" s="147">
        <v>0.16</v>
      </c>
    </row>
    <row r="72" spans="1:7">
      <c r="A72" s="145">
        <v>193204</v>
      </c>
      <c r="B72" s="147">
        <v>-17.96</v>
      </c>
      <c r="C72" s="147">
        <v>-18.239999999999998</v>
      </c>
      <c r="D72" s="147">
        <v>-18.649999999999999</v>
      </c>
      <c r="E72" s="147">
        <v>-19.419999999999998</v>
      </c>
      <c r="F72" s="147">
        <v>-16.149999999999999</v>
      </c>
      <c r="G72" s="147">
        <v>0.11</v>
      </c>
    </row>
    <row r="73" spans="1:7">
      <c r="A73" s="145">
        <v>193205</v>
      </c>
      <c r="B73" s="147">
        <v>-20.51</v>
      </c>
      <c r="C73" s="147">
        <v>-19.279999999999998</v>
      </c>
      <c r="D73" s="147">
        <v>-25.5</v>
      </c>
      <c r="E73" s="147">
        <v>-17.2</v>
      </c>
      <c r="F73" s="147">
        <v>-17.529999999999998</v>
      </c>
      <c r="G73" s="147">
        <v>0.06</v>
      </c>
    </row>
    <row r="74" spans="1:7">
      <c r="A74" s="145">
        <v>193206</v>
      </c>
      <c r="B74" s="147">
        <v>-0.7</v>
      </c>
      <c r="C74" s="147">
        <v>-1.73</v>
      </c>
      <c r="D74" s="147">
        <v>8.83</v>
      </c>
      <c r="E74" s="147">
        <v>0.92999999999999994</v>
      </c>
      <c r="F74" s="147">
        <v>1.02</v>
      </c>
      <c r="G74" s="147">
        <v>0.02</v>
      </c>
    </row>
    <row r="75" spans="1:7">
      <c r="A75" s="145">
        <v>193207</v>
      </c>
      <c r="B75" s="147">
        <v>33.840000000000003</v>
      </c>
      <c r="C75" s="147">
        <v>28.169999999999998</v>
      </c>
      <c r="D75" s="147">
        <v>67.75</v>
      </c>
      <c r="E75" s="147">
        <v>31.88</v>
      </c>
      <c r="F75" s="147">
        <v>63.22</v>
      </c>
      <c r="G75" s="147">
        <v>0.03</v>
      </c>
    </row>
    <row r="76" spans="1:7">
      <c r="A76" s="145">
        <v>193208</v>
      </c>
      <c r="B76" s="147">
        <v>37.06</v>
      </c>
      <c r="C76" s="147">
        <v>31.29</v>
      </c>
      <c r="D76" s="147">
        <v>62.5</v>
      </c>
      <c r="E76" s="147">
        <v>48.699999999999996</v>
      </c>
      <c r="F76" s="147">
        <v>83.55</v>
      </c>
      <c r="G76" s="147">
        <v>0.03</v>
      </c>
    </row>
    <row r="77" spans="1:7">
      <c r="A77" s="145">
        <v>193209</v>
      </c>
      <c r="B77" s="147">
        <v>-2.94</v>
      </c>
      <c r="C77" s="147">
        <v>-1.07</v>
      </c>
      <c r="D77" s="147">
        <v>-5.04</v>
      </c>
      <c r="E77" s="147">
        <v>-2.84</v>
      </c>
      <c r="F77" s="147">
        <v>-12.5</v>
      </c>
      <c r="G77" s="147">
        <v>0.03</v>
      </c>
    </row>
    <row r="78" spans="1:7">
      <c r="A78" s="145">
        <v>193210</v>
      </c>
      <c r="B78" s="147">
        <v>-13.17</v>
      </c>
      <c r="C78" s="147">
        <v>-10.77</v>
      </c>
      <c r="D78" s="147">
        <v>-23.25</v>
      </c>
      <c r="E78" s="147">
        <v>-16.27</v>
      </c>
      <c r="F78" s="147">
        <v>-23.89</v>
      </c>
      <c r="G78" s="147">
        <v>0.02</v>
      </c>
    </row>
    <row r="79" spans="1:7">
      <c r="A79" s="145">
        <v>193211</v>
      </c>
      <c r="B79" s="147">
        <v>-5.88</v>
      </c>
      <c r="C79" s="147">
        <v>-2.74</v>
      </c>
      <c r="D79" s="147">
        <v>-16.399999999999999</v>
      </c>
      <c r="E79" s="147">
        <v>-0.32</v>
      </c>
      <c r="F79" s="147">
        <v>-13.23</v>
      </c>
      <c r="G79" s="147">
        <v>0.02</v>
      </c>
    </row>
    <row r="80" spans="1:7">
      <c r="A80" s="145">
        <v>193212</v>
      </c>
      <c r="B80" s="147">
        <v>4.4000000000000004</v>
      </c>
      <c r="C80" s="147">
        <v>6.84</v>
      </c>
      <c r="D80" s="147">
        <v>-3.57</v>
      </c>
      <c r="E80" s="147">
        <v>-5.17</v>
      </c>
      <c r="F80" s="147">
        <v>-11.07</v>
      </c>
      <c r="G80" s="147">
        <v>0.01</v>
      </c>
    </row>
    <row r="81" spans="1:7">
      <c r="A81" s="145">
        <v>193301</v>
      </c>
      <c r="B81" s="147">
        <v>1.25</v>
      </c>
      <c r="C81" s="147">
        <v>-0.02</v>
      </c>
      <c r="D81" s="147">
        <v>8.76</v>
      </c>
      <c r="E81" s="147">
        <v>4.38</v>
      </c>
      <c r="F81" s="147">
        <v>7.88</v>
      </c>
      <c r="G81" s="147">
        <v>0.01</v>
      </c>
    </row>
    <row r="82" spans="1:7">
      <c r="A82" s="145">
        <v>193302</v>
      </c>
      <c r="B82" s="147">
        <v>-15.24</v>
      </c>
      <c r="C82" s="147">
        <v>-14.92</v>
      </c>
      <c r="D82" s="147">
        <v>-17.34</v>
      </c>
      <c r="E82" s="147">
        <v>-17.82</v>
      </c>
      <c r="F82" s="147">
        <v>-20.86</v>
      </c>
      <c r="G82" s="147">
        <v>-0.03</v>
      </c>
    </row>
    <row r="83" spans="1:7">
      <c r="A83" s="145">
        <v>193303</v>
      </c>
      <c r="B83" s="147">
        <v>3.29</v>
      </c>
      <c r="C83" s="147">
        <v>0.91999999999999993</v>
      </c>
      <c r="D83" s="147">
        <v>6.72</v>
      </c>
      <c r="E83" s="147">
        <v>7.04</v>
      </c>
      <c r="F83" s="147">
        <v>15.990000000000002</v>
      </c>
      <c r="G83" s="147">
        <v>0.04</v>
      </c>
    </row>
    <row r="84" spans="1:7">
      <c r="A84" s="145">
        <v>193304</v>
      </c>
      <c r="B84" s="147">
        <v>38.85</v>
      </c>
      <c r="C84" s="147">
        <v>33.64</v>
      </c>
      <c r="D84" s="147">
        <v>57.39</v>
      </c>
      <c r="E84" s="147">
        <v>45.35</v>
      </c>
      <c r="F84" s="147">
        <v>56.46</v>
      </c>
      <c r="G84" s="147">
        <v>0.1</v>
      </c>
    </row>
    <row r="85" spans="1:7">
      <c r="A85" s="145">
        <v>193305</v>
      </c>
      <c r="B85" s="147">
        <v>21.43</v>
      </c>
      <c r="C85" s="147">
        <v>16.93</v>
      </c>
      <c r="D85" s="147">
        <v>41.59</v>
      </c>
      <c r="E85" s="147">
        <v>59.9</v>
      </c>
      <c r="F85" s="147">
        <v>73.3</v>
      </c>
      <c r="G85" s="147">
        <v>0.04</v>
      </c>
    </row>
    <row r="86" spans="1:7">
      <c r="A86" s="145">
        <v>193306</v>
      </c>
      <c r="B86" s="147">
        <v>13.11</v>
      </c>
      <c r="C86" s="147">
        <v>11.35</v>
      </c>
      <c r="D86" s="147">
        <v>21.93</v>
      </c>
      <c r="E86" s="147">
        <v>32.919999999999995</v>
      </c>
      <c r="F86" s="147">
        <v>18.57</v>
      </c>
      <c r="G86" s="147">
        <v>0.02</v>
      </c>
    </row>
    <row r="87" spans="1:7">
      <c r="A87" s="145">
        <v>193307</v>
      </c>
      <c r="B87" s="147">
        <v>-9.6300000000000008</v>
      </c>
      <c r="C87" s="147">
        <v>-8.879999999999999</v>
      </c>
      <c r="D87" s="147">
        <v>-9.24</v>
      </c>
      <c r="E87" s="147">
        <v>-14.16</v>
      </c>
      <c r="F87" s="147">
        <v>-7.26</v>
      </c>
      <c r="G87" s="147">
        <v>0.02</v>
      </c>
    </row>
    <row r="88" spans="1:7">
      <c r="A88" s="145">
        <v>193308</v>
      </c>
      <c r="B88" s="147">
        <v>12.05</v>
      </c>
      <c r="C88" s="147">
        <v>10.57</v>
      </c>
      <c r="D88" s="147">
        <v>18.829999999999998</v>
      </c>
      <c r="E88" s="147">
        <v>10.530000000000001</v>
      </c>
      <c r="F88" s="147">
        <v>8.1800000000000015</v>
      </c>
      <c r="G88" s="147">
        <v>0.03</v>
      </c>
    </row>
    <row r="89" spans="1:7">
      <c r="A89" s="145">
        <v>193309</v>
      </c>
      <c r="B89" s="147">
        <v>-10.65</v>
      </c>
      <c r="C89" s="147">
        <v>-9.17</v>
      </c>
      <c r="D89" s="147">
        <v>-19.41</v>
      </c>
      <c r="E89" s="147">
        <v>-7.63</v>
      </c>
      <c r="F89" s="147">
        <v>-20.919999999999998</v>
      </c>
      <c r="G89" s="147">
        <v>0.02</v>
      </c>
    </row>
    <row r="90" spans="1:7">
      <c r="A90" s="145">
        <v>193310</v>
      </c>
      <c r="B90" s="147">
        <v>-8.36</v>
      </c>
      <c r="C90" s="147">
        <v>-6.17</v>
      </c>
      <c r="D90" s="147">
        <v>-17.75</v>
      </c>
      <c r="E90" s="147">
        <v>-8.5</v>
      </c>
      <c r="F90" s="147">
        <v>-13.85</v>
      </c>
      <c r="G90" s="147">
        <v>0.01</v>
      </c>
    </row>
    <row r="91" spans="1:7">
      <c r="A91" s="145">
        <v>193311</v>
      </c>
      <c r="B91" s="147">
        <v>9.9700000000000006</v>
      </c>
      <c r="C91" s="147">
        <v>9.67</v>
      </c>
      <c r="D91" s="147">
        <v>12.67</v>
      </c>
      <c r="E91" s="147">
        <v>4.4300000000000006</v>
      </c>
      <c r="F91" s="147">
        <v>6.0900000000000007</v>
      </c>
      <c r="G91" s="147">
        <v>0.02</v>
      </c>
    </row>
    <row r="92" spans="1:7">
      <c r="A92" s="145">
        <v>193312</v>
      </c>
      <c r="B92" s="147">
        <v>1.83</v>
      </c>
      <c r="C92" s="147">
        <v>2.09</v>
      </c>
      <c r="D92" s="147">
        <v>3.33</v>
      </c>
      <c r="E92" s="147">
        <v>4.75</v>
      </c>
      <c r="F92" s="147">
        <v>0.44</v>
      </c>
      <c r="G92" s="147">
        <v>0.02</v>
      </c>
    </row>
    <row r="93" spans="1:7">
      <c r="A93" s="145">
        <v>193401</v>
      </c>
      <c r="B93" s="147">
        <v>12.6</v>
      </c>
      <c r="C93" s="147">
        <v>9.8199999999999985</v>
      </c>
      <c r="D93" s="147">
        <v>24.09</v>
      </c>
      <c r="E93" s="147">
        <v>21.47</v>
      </c>
      <c r="F93" s="147">
        <v>38.290000000000006</v>
      </c>
      <c r="G93" s="147">
        <v>0.05</v>
      </c>
    </row>
    <row r="94" spans="1:7">
      <c r="A94" s="145">
        <v>193402</v>
      </c>
      <c r="B94" s="147">
        <v>-2.5</v>
      </c>
      <c r="C94" s="147">
        <v>-2.4</v>
      </c>
      <c r="D94" s="147">
        <v>-3.83</v>
      </c>
      <c r="E94" s="147">
        <v>-0.31</v>
      </c>
      <c r="F94" s="147">
        <v>5.3500000000000005</v>
      </c>
      <c r="G94" s="147">
        <v>0.02</v>
      </c>
    </row>
    <row r="95" spans="1:7">
      <c r="A95" s="145">
        <v>193403</v>
      </c>
      <c r="B95" s="147">
        <v>0.09</v>
      </c>
      <c r="C95" s="147">
        <v>-0.02</v>
      </c>
      <c r="D95" s="147">
        <v>-0.64</v>
      </c>
      <c r="E95" s="147">
        <v>4.75</v>
      </c>
      <c r="F95" s="147">
        <v>-9.0000000000000011E-2</v>
      </c>
      <c r="G95" s="147">
        <v>0.02</v>
      </c>
    </row>
    <row r="96" spans="1:7">
      <c r="A96" s="145">
        <v>193404</v>
      </c>
      <c r="B96" s="147">
        <v>-1.79</v>
      </c>
      <c r="C96" s="147">
        <v>-1.79</v>
      </c>
      <c r="D96" s="147">
        <v>-4.63</v>
      </c>
      <c r="E96" s="147">
        <v>2.83</v>
      </c>
      <c r="F96" s="147">
        <v>-1.84</v>
      </c>
      <c r="G96" s="147">
        <v>0.01</v>
      </c>
    </row>
    <row r="97" spans="1:7">
      <c r="A97" s="145">
        <v>193405</v>
      </c>
      <c r="B97" s="147">
        <v>-7.25</v>
      </c>
      <c r="C97" s="147">
        <v>-6.41</v>
      </c>
      <c r="D97" s="147">
        <v>-13.52</v>
      </c>
      <c r="E97" s="147">
        <v>-7.35</v>
      </c>
      <c r="F97" s="147">
        <v>-12.06</v>
      </c>
      <c r="G97" s="147">
        <v>0.01</v>
      </c>
    </row>
    <row r="98" spans="1:7">
      <c r="A98" s="145">
        <v>193406</v>
      </c>
      <c r="B98" s="147">
        <v>2.64</v>
      </c>
      <c r="C98" s="147">
        <v>2.62</v>
      </c>
      <c r="D98" s="147">
        <v>2.85</v>
      </c>
      <c r="E98" s="147">
        <v>3.7600000000000002</v>
      </c>
      <c r="F98" s="147">
        <v>-2.3199999999999998</v>
      </c>
      <c r="G98" s="147">
        <v>0.01</v>
      </c>
    </row>
    <row r="99" spans="1:7">
      <c r="A99" s="145">
        <v>193407</v>
      </c>
      <c r="B99" s="147">
        <v>-10.96</v>
      </c>
      <c r="C99" s="147">
        <v>-8.32</v>
      </c>
      <c r="D99" s="147">
        <v>-23.19</v>
      </c>
      <c r="E99" s="147">
        <v>-18.03</v>
      </c>
      <c r="F99" s="147">
        <v>-24.490000000000002</v>
      </c>
      <c r="G99" s="147">
        <v>0.01</v>
      </c>
    </row>
    <row r="100" spans="1:7">
      <c r="A100" s="145">
        <v>193408</v>
      </c>
      <c r="B100" s="147">
        <v>5.58</v>
      </c>
      <c r="C100" s="147">
        <v>6.0600000000000005</v>
      </c>
      <c r="D100" s="147">
        <v>5.76</v>
      </c>
      <c r="E100" s="147">
        <v>10.91</v>
      </c>
      <c r="F100" s="147">
        <v>12.21</v>
      </c>
      <c r="G100" s="147">
        <v>0.01</v>
      </c>
    </row>
    <row r="101" spans="1:7">
      <c r="A101" s="145">
        <v>193409</v>
      </c>
      <c r="B101" s="147">
        <v>-0.23</v>
      </c>
      <c r="C101" s="147">
        <v>-0.27</v>
      </c>
      <c r="D101" s="147">
        <v>-0.12</v>
      </c>
      <c r="E101" s="147">
        <v>-0.94000000000000006</v>
      </c>
      <c r="F101" s="147">
        <v>-3.5799999999999996</v>
      </c>
      <c r="G101" s="147">
        <v>0.01</v>
      </c>
    </row>
    <row r="102" spans="1:7">
      <c r="A102" s="145">
        <v>193410</v>
      </c>
      <c r="B102" s="147">
        <v>-1.66</v>
      </c>
      <c r="C102" s="147">
        <v>-0.42</v>
      </c>
      <c r="D102" s="147">
        <v>-7.38</v>
      </c>
      <c r="E102" s="147">
        <v>-0.93</v>
      </c>
      <c r="F102" s="147">
        <v>-4.2</v>
      </c>
      <c r="G102" s="147">
        <v>0.01</v>
      </c>
    </row>
    <row r="103" spans="1:7">
      <c r="A103" s="145">
        <v>193411</v>
      </c>
      <c r="B103" s="147">
        <v>8.33</v>
      </c>
      <c r="C103" s="147">
        <v>10.23</v>
      </c>
      <c r="D103" s="147">
        <v>10.65</v>
      </c>
      <c r="E103" s="147">
        <v>17.41</v>
      </c>
      <c r="F103" s="147">
        <v>12.52</v>
      </c>
      <c r="G103" s="147">
        <v>0.01</v>
      </c>
    </row>
    <row r="104" spans="1:7">
      <c r="A104" s="145">
        <v>193412</v>
      </c>
      <c r="B104" s="147">
        <v>0.36</v>
      </c>
      <c r="C104" s="147">
        <v>0.74</v>
      </c>
      <c r="D104" s="147">
        <v>-2.25</v>
      </c>
      <c r="E104" s="147">
        <v>4.9300000000000006</v>
      </c>
      <c r="F104" s="147">
        <v>1.59</v>
      </c>
      <c r="G104" s="147">
        <v>0.01</v>
      </c>
    </row>
    <row r="105" spans="1:7">
      <c r="A105" s="145">
        <v>193501</v>
      </c>
      <c r="B105" s="147">
        <v>-3.45</v>
      </c>
      <c r="C105" s="147">
        <v>-3.0199999999999996</v>
      </c>
      <c r="D105" s="147">
        <v>-9.32</v>
      </c>
      <c r="E105" s="147">
        <v>-5.56</v>
      </c>
      <c r="F105" s="147">
        <v>-3.0399999999999996</v>
      </c>
      <c r="G105" s="147">
        <v>0.01</v>
      </c>
    </row>
    <row r="106" spans="1:7">
      <c r="A106" s="145">
        <v>193502</v>
      </c>
      <c r="B106" s="147">
        <v>-1.94</v>
      </c>
      <c r="C106" s="147">
        <v>-0.88</v>
      </c>
      <c r="D106" s="147">
        <v>-13.01</v>
      </c>
      <c r="E106" s="147">
        <v>-3.54</v>
      </c>
      <c r="F106" s="147">
        <v>-5.8999999999999995</v>
      </c>
      <c r="G106" s="147">
        <v>0.02</v>
      </c>
    </row>
    <row r="107" spans="1:7">
      <c r="A107" s="145">
        <v>193503</v>
      </c>
      <c r="B107" s="147">
        <v>-3.68</v>
      </c>
      <c r="C107" s="147">
        <v>-2.98</v>
      </c>
      <c r="D107" s="147">
        <v>-7.76</v>
      </c>
      <c r="E107" s="147">
        <v>-5.93</v>
      </c>
      <c r="F107" s="147">
        <v>-11.28</v>
      </c>
      <c r="G107" s="147">
        <v>0.01</v>
      </c>
    </row>
    <row r="108" spans="1:7">
      <c r="A108" s="145">
        <v>193504</v>
      </c>
      <c r="B108" s="147">
        <v>9.06</v>
      </c>
      <c r="C108" s="147">
        <v>8.02</v>
      </c>
      <c r="D108" s="147">
        <v>13.05</v>
      </c>
      <c r="E108" s="147">
        <v>6.71</v>
      </c>
      <c r="F108" s="147">
        <v>10.210000000000001</v>
      </c>
      <c r="G108" s="147">
        <v>0.01</v>
      </c>
    </row>
    <row r="109" spans="1:7">
      <c r="A109" s="145">
        <v>193505</v>
      </c>
      <c r="B109" s="147">
        <v>3.47</v>
      </c>
      <c r="C109" s="147">
        <v>3.1300000000000003</v>
      </c>
      <c r="D109" s="147">
        <v>3.95</v>
      </c>
      <c r="E109" s="147">
        <v>-2.4899999999999998</v>
      </c>
      <c r="F109" s="147">
        <v>1.72</v>
      </c>
      <c r="G109" s="147">
        <v>0.01</v>
      </c>
    </row>
    <row r="110" spans="1:7">
      <c r="A110" s="145">
        <v>193506</v>
      </c>
      <c r="B110" s="147">
        <v>5.93</v>
      </c>
      <c r="C110" s="147">
        <v>6.37</v>
      </c>
      <c r="D110" s="147">
        <v>8.07</v>
      </c>
      <c r="E110" s="147">
        <v>-1.76</v>
      </c>
      <c r="F110" s="147">
        <v>0.8</v>
      </c>
      <c r="G110" s="147">
        <v>0.01</v>
      </c>
    </row>
    <row r="111" spans="1:7">
      <c r="A111" s="145">
        <v>193507</v>
      </c>
      <c r="B111" s="147">
        <v>7.51</v>
      </c>
      <c r="C111" s="147">
        <v>6.98</v>
      </c>
      <c r="D111" s="147">
        <v>17.099999999999998</v>
      </c>
      <c r="E111" s="147">
        <v>9.14</v>
      </c>
      <c r="F111" s="147">
        <v>12.74</v>
      </c>
      <c r="G111" s="147">
        <v>0.01</v>
      </c>
    </row>
    <row r="112" spans="1:7">
      <c r="A112" s="145">
        <v>193508</v>
      </c>
      <c r="B112" s="147">
        <v>2.65</v>
      </c>
      <c r="C112" s="147">
        <v>2.56</v>
      </c>
      <c r="D112" s="147">
        <v>3.74</v>
      </c>
      <c r="E112" s="147">
        <v>4.21</v>
      </c>
      <c r="F112" s="147">
        <v>14.44</v>
      </c>
      <c r="G112" s="147">
        <v>0.01</v>
      </c>
    </row>
    <row r="113" spans="1:7">
      <c r="A113" s="145">
        <v>193509</v>
      </c>
      <c r="B113" s="147">
        <v>2.63</v>
      </c>
      <c r="C113" s="147">
        <v>4.67</v>
      </c>
      <c r="D113" s="147">
        <v>1.1100000000000001</v>
      </c>
      <c r="E113" s="147">
        <v>5.08</v>
      </c>
      <c r="F113" s="147">
        <v>0.55000000000000004</v>
      </c>
      <c r="G113" s="147">
        <v>0.01</v>
      </c>
    </row>
    <row r="114" spans="1:7">
      <c r="A114" s="145">
        <v>193510</v>
      </c>
      <c r="B114" s="147">
        <v>7.03</v>
      </c>
      <c r="C114" s="147">
        <v>6.59</v>
      </c>
      <c r="D114" s="147">
        <v>6.0200000000000005</v>
      </c>
      <c r="E114" s="147">
        <v>10.9</v>
      </c>
      <c r="F114" s="147">
        <v>6.8</v>
      </c>
      <c r="G114" s="147">
        <v>0.01</v>
      </c>
    </row>
    <row r="115" spans="1:7">
      <c r="A115" s="145">
        <v>193511</v>
      </c>
      <c r="B115" s="147">
        <v>4.88</v>
      </c>
      <c r="C115" s="147">
        <v>3.02</v>
      </c>
      <c r="D115" s="147">
        <v>14.55</v>
      </c>
      <c r="E115" s="147">
        <v>6.6800000000000006</v>
      </c>
      <c r="F115" s="147">
        <v>18.95</v>
      </c>
      <c r="G115" s="147">
        <v>0.02</v>
      </c>
    </row>
    <row r="116" spans="1:7">
      <c r="A116" s="145">
        <v>193512</v>
      </c>
      <c r="B116" s="147">
        <v>4.5599999999999996</v>
      </c>
      <c r="C116" s="147">
        <v>2.97</v>
      </c>
      <c r="D116" s="147">
        <v>8.68</v>
      </c>
      <c r="E116" s="147">
        <v>5.76</v>
      </c>
      <c r="F116" s="147">
        <v>2.2100000000000004</v>
      </c>
      <c r="G116" s="147">
        <v>0.01</v>
      </c>
    </row>
    <row r="117" spans="1:7">
      <c r="A117" s="145">
        <v>193601</v>
      </c>
      <c r="B117" s="147">
        <v>6.89</v>
      </c>
      <c r="C117" s="147">
        <v>3.2800000000000002</v>
      </c>
      <c r="D117" s="147">
        <v>12.23</v>
      </c>
      <c r="E117" s="147">
        <v>10.31</v>
      </c>
      <c r="F117" s="147">
        <v>22.369999999999997</v>
      </c>
      <c r="G117" s="147">
        <v>0.01</v>
      </c>
    </row>
    <row r="118" spans="1:7">
      <c r="A118" s="145">
        <v>193602</v>
      </c>
      <c r="B118" s="147">
        <v>2.4900000000000002</v>
      </c>
      <c r="C118" s="147">
        <v>1.9</v>
      </c>
      <c r="D118" s="147">
        <v>7.09</v>
      </c>
      <c r="E118" s="147">
        <v>1.89</v>
      </c>
      <c r="F118" s="147">
        <v>6.7700000000000005</v>
      </c>
      <c r="G118" s="147">
        <v>0.01</v>
      </c>
    </row>
    <row r="119" spans="1:7">
      <c r="A119" s="145">
        <v>193603</v>
      </c>
      <c r="B119" s="147">
        <v>0.99</v>
      </c>
      <c r="C119" s="147">
        <v>2.62</v>
      </c>
      <c r="D119" s="147">
        <v>-1.03</v>
      </c>
      <c r="E119" s="147">
        <v>0.49</v>
      </c>
      <c r="F119" s="147">
        <v>0.80999999999999994</v>
      </c>
      <c r="G119" s="147">
        <v>0.02</v>
      </c>
    </row>
    <row r="120" spans="1:7">
      <c r="A120" s="145">
        <v>193604</v>
      </c>
      <c r="B120" s="147">
        <v>-8.14</v>
      </c>
      <c r="C120" s="147">
        <v>-7.18</v>
      </c>
      <c r="D120" s="147">
        <v>-10.27</v>
      </c>
      <c r="E120" s="147">
        <v>-14.41</v>
      </c>
      <c r="F120" s="147">
        <v>-15.48</v>
      </c>
      <c r="G120" s="147">
        <v>0.02</v>
      </c>
    </row>
    <row r="121" spans="1:7">
      <c r="A121" s="145">
        <v>193605</v>
      </c>
      <c r="B121" s="147">
        <v>5.19</v>
      </c>
      <c r="C121" s="147">
        <v>5.04</v>
      </c>
      <c r="D121" s="147">
        <v>6.53</v>
      </c>
      <c r="E121" s="147">
        <v>4.8800000000000008</v>
      </c>
      <c r="F121" s="147">
        <v>8.66</v>
      </c>
      <c r="G121" s="147">
        <v>0.02</v>
      </c>
    </row>
    <row r="122" spans="1:7">
      <c r="A122" s="145">
        <v>193606</v>
      </c>
      <c r="B122" s="147">
        <v>2.4</v>
      </c>
      <c r="C122" s="147">
        <v>3.6</v>
      </c>
      <c r="D122" s="147">
        <v>0.24000000000000002</v>
      </c>
      <c r="E122" s="147">
        <v>-2.2399999999999998</v>
      </c>
      <c r="F122" s="147">
        <v>-1.28</v>
      </c>
      <c r="G122" s="147">
        <v>0.03</v>
      </c>
    </row>
    <row r="123" spans="1:7">
      <c r="A123" s="145">
        <v>193607</v>
      </c>
      <c r="B123" s="147">
        <v>6.67</v>
      </c>
      <c r="C123" s="147">
        <v>5.91</v>
      </c>
      <c r="D123" s="147">
        <v>12.19</v>
      </c>
      <c r="E123" s="147">
        <v>10.620000000000001</v>
      </c>
      <c r="F123" s="147">
        <v>9.4600000000000009</v>
      </c>
      <c r="G123" s="147">
        <v>0.01</v>
      </c>
    </row>
    <row r="124" spans="1:7">
      <c r="A124" s="145">
        <v>193608</v>
      </c>
      <c r="B124" s="147">
        <v>0.99</v>
      </c>
      <c r="C124" s="147">
        <v>0.26999999999999996</v>
      </c>
      <c r="D124" s="147">
        <v>4.29</v>
      </c>
      <c r="E124" s="147">
        <v>0.63</v>
      </c>
      <c r="F124" s="147">
        <v>4.6000000000000005</v>
      </c>
      <c r="G124" s="147">
        <v>0.02</v>
      </c>
    </row>
    <row r="125" spans="1:7">
      <c r="A125" s="145">
        <v>193609</v>
      </c>
      <c r="B125" s="147">
        <v>0.98</v>
      </c>
      <c r="C125" s="147">
        <v>0.91</v>
      </c>
      <c r="D125" s="147">
        <v>0.42</v>
      </c>
      <c r="E125" s="147">
        <v>2.2200000000000002</v>
      </c>
      <c r="F125" s="147">
        <v>4.46</v>
      </c>
      <c r="G125" s="147">
        <v>0.01</v>
      </c>
    </row>
    <row r="126" spans="1:7">
      <c r="A126" s="145">
        <v>193610</v>
      </c>
      <c r="B126" s="147">
        <v>7.12</v>
      </c>
      <c r="C126" s="147">
        <v>6.4</v>
      </c>
      <c r="D126" s="147">
        <v>8.64</v>
      </c>
      <c r="E126" s="147">
        <v>3.69</v>
      </c>
      <c r="F126" s="147">
        <v>6.49</v>
      </c>
      <c r="G126" s="147">
        <v>0.02</v>
      </c>
    </row>
    <row r="127" spans="1:7">
      <c r="A127" s="145">
        <v>193611</v>
      </c>
      <c r="B127" s="147">
        <v>3.27</v>
      </c>
      <c r="C127" s="147">
        <v>3.3800000000000003</v>
      </c>
      <c r="D127" s="147">
        <v>-0.6</v>
      </c>
      <c r="E127" s="147">
        <v>10.86</v>
      </c>
      <c r="F127" s="147">
        <v>13.01</v>
      </c>
      <c r="G127" s="147">
        <v>0.01</v>
      </c>
    </row>
    <row r="128" spans="1:7">
      <c r="A128" s="145">
        <v>193612</v>
      </c>
      <c r="B128" s="147">
        <v>0.21</v>
      </c>
      <c r="C128" s="147">
        <v>-1.83</v>
      </c>
      <c r="D128" s="147">
        <v>1.1100000000000001</v>
      </c>
      <c r="E128" s="147">
        <v>2.04</v>
      </c>
      <c r="F128" s="147">
        <v>7</v>
      </c>
      <c r="G128" s="147">
        <v>0</v>
      </c>
    </row>
    <row r="129" spans="1:7">
      <c r="A129" s="145">
        <v>193701</v>
      </c>
      <c r="B129" s="147">
        <v>3.35</v>
      </c>
      <c r="C129" s="147">
        <v>3.64</v>
      </c>
      <c r="D129" s="147">
        <v>6.3100000000000005</v>
      </c>
      <c r="E129" s="147">
        <v>7.17</v>
      </c>
      <c r="F129" s="147">
        <v>9.7100000000000009</v>
      </c>
      <c r="G129" s="147">
        <v>0.01</v>
      </c>
    </row>
    <row r="130" spans="1:7">
      <c r="A130" s="145">
        <v>193702</v>
      </c>
      <c r="B130" s="147">
        <v>1.0900000000000001</v>
      </c>
      <c r="C130" s="147">
        <v>-0.24</v>
      </c>
      <c r="D130" s="147">
        <v>6.9</v>
      </c>
      <c r="E130" s="147">
        <v>3.26</v>
      </c>
      <c r="F130" s="147">
        <v>6.2200000000000006</v>
      </c>
      <c r="G130" s="147">
        <v>0.02</v>
      </c>
    </row>
    <row r="131" spans="1:7">
      <c r="A131" s="145">
        <v>193703</v>
      </c>
      <c r="B131" s="147">
        <v>-0.27</v>
      </c>
      <c r="C131" s="147">
        <v>-1.75</v>
      </c>
      <c r="D131" s="147">
        <v>6.12</v>
      </c>
      <c r="E131" s="147">
        <v>-3.0199999999999996</v>
      </c>
      <c r="F131" s="147">
        <v>1.89</v>
      </c>
      <c r="G131" s="147">
        <v>0.01</v>
      </c>
    </row>
    <row r="132" spans="1:7">
      <c r="A132" s="145">
        <v>193704</v>
      </c>
      <c r="B132" s="147">
        <v>-7.36</v>
      </c>
      <c r="C132" s="147">
        <v>-6.8500000000000005</v>
      </c>
      <c r="D132" s="147">
        <v>-10.809999999999999</v>
      </c>
      <c r="E132" s="147">
        <v>-10.119999999999999</v>
      </c>
      <c r="F132" s="147">
        <v>-13.379999999999999</v>
      </c>
      <c r="G132" s="147">
        <v>0.03</v>
      </c>
    </row>
    <row r="133" spans="1:7">
      <c r="A133" s="145">
        <v>193705</v>
      </c>
      <c r="B133" s="147">
        <v>-0.83</v>
      </c>
      <c r="C133" s="147">
        <v>0.18</v>
      </c>
      <c r="D133" s="147">
        <v>-3.04</v>
      </c>
      <c r="E133" s="147">
        <v>-0.4</v>
      </c>
      <c r="F133" s="147">
        <v>-4.1599999999999993</v>
      </c>
      <c r="G133" s="147">
        <v>0.06</v>
      </c>
    </row>
    <row r="134" spans="1:7">
      <c r="A134" s="145">
        <v>193706</v>
      </c>
      <c r="B134" s="147">
        <v>-4.21</v>
      </c>
      <c r="C134" s="147">
        <v>-4.1900000000000004</v>
      </c>
      <c r="D134" s="147">
        <v>-7.49</v>
      </c>
      <c r="E134" s="147">
        <v>-7.25</v>
      </c>
      <c r="F134" s="147">
        <v>-10.37</v>
      </c>
      <c r="G134" s="147">
        <v>0.03</v>
      </c>
    </row>
    <row r="135" spans="1:7">
      <c r="A135" s="145">
        <v>193707</v>
      </c>
      <c r="B135" s="147">
        <v>8.91</v>
      </c>
      <c r="C135" s="147">
        <v>9.17</v>
      </c>
      <c r="D135" s="147">
        <v>10.940000000000001</v>
      </c>
      <c r="E135" s="147">
        <v>10.89</v>
      </c>
      <c r="F135" s="147">
        <v>10.75</v>
      </c>
      <c r="G135" s="147">
        <v>0.03</v>
      </c>
    </row>
    <row r="136" spans="1:7">
      <c r="A136" s="145">
        <v>193708</v>
      </c>
      <c r="B136" s="147">
        <v>-4.8600000000000003</v>
      </c>
      <c r="C136" s="147">
        <v>-4.2299999999999995</v>
      </c>
      <c r="D136" s="147">
        <v>-7.7899999999999991</v>
      </c>
      <c r="E136" s="147">
        <v>-4.6599999999999993</v>
      </c>
      <c r="F136" s="147">
        <v>-5.6</v>
      </c>
      <c r="G136" s="147">
        <v>0.02</v>
      </c>
    </row>
    <row r="137" spans="1:7">
      <c r="A137" s="145">
        <v>193709</v>
      </c>
      <c r="B137" s="147">
        <v>-13.61</v>
      </c>
      <c r="C137" s="147">
        <v>-12.389999999999999</v>
      </c>
      <c r="D137" s="147">
        <v>-19.309999999999999</v>
      </c>
      <c r="E137" s="147">
        <v>-20.86</v>
      </c>
      <c r="F137" s="147">
        <v>-23.09</v>
      </c>
      <c r="G137" s="147">
        <v>0.04</v>
      </c>
    </row>
    <row r="138" spans="1:7">
      <c r="A138" s="145">
        <v>193710</v>
      </c>
      <c r="B138" s="147">
        <v>-9.61</v>
      </c>
      <c r="C138" s="147">
        <v>-10.19</v>
      </c>
      <c r="D138" s="147">
        <v>-14.44</v>
      </c>
      <c r="E138" s="147">
        <v>-10.799999999999999</v>
      </c>
      <c r="F138" s="147">
        <v>-9.7999999999999989</v>
      </c>
      <c r="G138" s="147">
        <v>0.02</v>
      </c>
    </row>
    <row r="139" spans="1:7">
      <c r="A139" s="145">
        <v>193711</v>
      </c>
      <c r="B139" s="147">
        <v>-8.31</v>
      </c>
      <c r="C139" s="147">
        <v>-8.76</v>
      </c>
      <c r="D139" s="147">
        <v>-8.18</v>
      </c>
      <c r="E139" s="147">
        <v>-11.549999999999999</v>
      </c>
      <c r="F139" s="147">
        <v>-11.73</v>
      </c>
      <c r="G139" s="147">
        <v>0.02</v>
      </c>
    </row>
    <row r="140" spans="1:7">
      <c r="A140" s="145">
        <v>193712</v>
      </c>
      <c r="B140" s="147">
        <v>-4.24</v>
      </c>
      <c r="C140" s="147">
        <v>-4.12</v>
      </c>
      <c r="D140" s="147">
        <v>-6.73</v>
      </c>
      <c r="E140" s="147">
        <v>-14.12</v>
      </c>
      <c r="F140" s="147">
        <v>-12.29</v>
      </c>
      <c r="G140" s="147">
        <v>0</v>
      </c>
    </row>
    <row r="141" spans="1:7">
      <c r="A141" s="145">
        <v>193801</v>
      </c>
      <c r="B141" s="147">
        <v>0.49</v>
      </c>
      <c r="C141" s="147">
        <v>1.31</v>
      </c>
      <c r="D141" s="147">
        <v>-0.65</v>
      </c>
      <c r="E141" s="147">
        <v>4.9800000000000004</v>
      </c>
      <c r="F141" s="147">
        <v>3.74</v>
      </c>
      <c r="G141" s="147">
        <v>0</v>
      </c>
    </row>
    <row r="142" spans="1:7">
      <c r="A142" s="145">
        <v>193802</v>
      </c>
      <c r="B142" s="147">
        <v>5.84</v>
      </c>
      <c r="C142" s="147">
        <v>6.39</v>
      </c>
      <c r="D142" s="147">
        <v>6</v>
      </c>
      <c r="E142" s="147">
        <v>8.43</v>
      </c>
      <c r="F142" s="147">
        <v>4.7699999999999996</v>
      </c>
      <c r="G142" s="147">
        <v>0</v>
      </c>
    </row>
    <row r="143" spans="1:7">
      <c r="A143" s="145">
        <v>193803</v>
      </c>
      <c r="B143" s="147">
        <v>-23.82</v>
      </c>
      <c r="C143" s="147">
        <v>-23.509999999999998</v>
      </c>
      <c r="D143" s="147">
        <v>-30.31</v>
      </c>
      <c r="E143" s="147">
        <v>-29.91</v>
      </c>
      <c r="F143" s="147">
        <v>-30.13</v>
      </c>
      <c r="G143" s="147">
        <v>-0.01</v>
      </c>
    </row>
    <row r="144" spans="1:7">
      <c r="A144" s="145">
        <v>193804</v>
      </c>
      <c r="B144" s="147">
        <v>14.51</v>
      </c>
      <c r="C144" s="147">
        <v>13.8</v>
      </c>
      <c r="D144" s="147">
        <v>15.84</v>
      </c>
      <c r="E144" s="147">
        <v>22.069999999999997</v>
      </c>
      <c r="F144" s="147">
        <v>20.389999999999997</v>
      </c>
      <c r="G144" s="147">
        <v>0.01</v>
      </c>
    </row>
    <row r="145" spans="1:7">
      <c r="A145" s="145">
        <v>193805</v>
      </c>
      <c r="B145" s="147">
        <v>-3.83</v>
      </c>
      <c r="C145" s="147">
        <v>-3.56</v>
      </c>
      <c r="D145" s="147">
        <v>-6.05</v>
      </c>
      <c r="E145" s="147">
        <v>-7.47</v>
      </c>
      <c r="F145" s="147">
        <v>-5.54</v>
      </c>
      <c r="G145" s="147">
        <v>0</v>
      </c>
    </row>
    <row r="146" spans="1:7">
      <c r="A146" s="145">
        <v>193806</v>
      </c>
      <c r="B146" s="147">
        <v>23.87</v>
      </c>
      <c r="C146" s="147">
        <v>25.73</v>
      </c>
      <c r="D146" s="147">
        <v>30.03</v>
      </c>
      <c r="E146" s="147">
        <v>31.25</v>
      </c>
      <c r="F146" s="147">
        <v>27.56</v>
      </c>
      <c r="G146" s="147">
        <v>0</v>
      </c>
    </row>
    <row r="147" spans="1:7">
      <c r="A147" s="145">
        <v>193807</v>
      </c>
      <c r="B147" s="147">
        <v>7.34</v>
      </c>
      <c r="C147" s="147">
        <v>6.8</v>
      </c>
      <c r="D147" s="147">
        <v>9.23</v>
      </c>
      <c r="E147" s="147">
        <v>13.45</v>
      </c>
      <c r="F147" s="147">
        <v>15.37</v>
      </c>
      <c r="G147" s="147">
        <v>-0.01</v>
      </c>
    </row>
    <row r="148" spans="1:7">
      <c r="A148" s="145">
        <v>193808</v>
      </c>
      <c r="B148" s="147">
        <v>-2.67</v>
      </c>
      <c r="C148" s="147">
        <v>-0.43</v>
      </c>
      <c r="D148" s="147">
        <v>-5.18</v>
      </c>
      <c r="E148" s="147">
        <v>-4.59</v>
      </c>
      <c r="F148" s="147">
        <v>-9.2899999999999991</v>
      </c>
      <c r="G148" s="147">
        <v>0</v>
      </c>
    </row>
    <row r="149" spans="1:7">
      <c r="A149" s="145">
        <v>193809</v>
      </c>
      <c r="B149" s="147">
        <v>0.81</v>
      </c>
      <c r="C149" s="147">
        <v>1.34</v>
      </c>
      <c r="D149" s="147">
        <v>-0.99</v>
      </c>
      <c r="E149" s="147">
        <v>-1.9</v>
      </c>
      <c r="F149" s="147">
        <v>-2.81</v>
      </c>
      <c r="G149" s="147">
        <v>0.02</v>
      </c>
    </row>
    <row r="150" spans="1:7">
      <c r="A150" s="145">
        <v>193810</v>
      </c>
      <c r="B150" s="147">
        <v>7.8</v>
      </c>
      <c r="C150" s="147">
        <v>6.92</v>
      </c>
      <c r="D150" s="147">
        <v>14.17</v>
      </c>
      <c r="E150" s="147">
        <v>14.120000000000001</v>
      </c>
      <c r="F150" s="147">
        <v>16.889999999999997</v>
      </c>
      <c r="G150" s="147">
        <v>0.01</v>
      </c>
    </row>
    <row r="151" spans="1:7">
      <c r="A151" s="145">
        <v>193811</v>
      </c>
      <c r="B151" s="147">
        <v>-1.72</v>
      </c>
      <c r="C151" s="147">
        <v>-1.06</v>
      </c>
      <c r="D151" s="147">
        <v>-2.8</v>
      </c>
      <c r="E151" s="147">
        <v>-5.1400000000000006</v>
      </c>
      <c r="F151" s="147">
        <v>-5.86</v>
      </c>
      <c r="G151" s="147">
        <v>-0.06</v>
      </c>
    </row>
    <row r="152" spans="1:7">
      <c r="A152" s="145">
        <v>193812</v>
      </c>
      <c r="B152" s="147">
        <v>4.1900000000000004</v>
      </c>
      <c r="C152" s="147">
        <v>3.38</v>
      </c>
      <c r="D152" s="147">
        <v>8.86</v>
      </c>
      <c r="E152" s="147">
        <v>6.03</v>
      </c>
      <c r="F152" s="147">
        <v>1.55</v>
      </c>
      <c r="G152" s="147">
        <v>0</v>
      </c>
    </row>
    <row r="153" spans="1:7">
      <c r="A153" s="145">
        <v>193901</v>
      </c>
      <c r="B153" s="147">
        <v>-5.96</v>
      </c>
      <c r="C153" s="147">
        <v>-5.25</v>
      </c>
      <c r="D153" s="147">
        <v>-11.01</v>
      </c>
      <c r="E153" s="147">
        <v>-8.0500000000000007</v>
      </c>
      <c r="F153" s="147">
        <v>-10.14</v>
      </c>
      <c r="G153" s="147">
        <v>-0.01</v>
      </c>
    </row>
    <row r="154" spans="1:7">
      <c r="A154" s="145">
        <v>193902</v>
      </c>
      <c r="B154" s="147">
        <v>3.51</v>
      </c>
      <c r="C154" s="147">
        <v>3.3400000000000003</v>
      </c>
      <c r="D154" s="147">
        <v>6.88</v>
      </c>
      <c r="E154" s="147">
        <v>3.9200000000000004</v>
      </c>
      <c r="F154" s="147">
        <v>6.28</v>
      </c>
      <c r="G154" s="147">
        <v>0.01</v>
      </c>
    </row>
    <row r="155" spans="1:7">
      <c r="A155" s="145">
        <v>193903</v>
      </c>
      <c r="B155" s="147">
        <v>-11.99</v>
      </c>
      <c r="C155" s="147">
        <v>-9.83</v>
      </c>
      <c r="D155" s="147">
        <v>-21.36</v>
      </c>
      <c r="E155" s="147">
        <v>-17.79</v>
      </c>
      <c r="F155" s="147">
        <v>-22.84</v>
      </c>
      <c r="G155" s="147">
        <v>-0.01</v>
      </c>
    </row>
    <row r="156" spans="1:7">
      <c r="A156" s="145">
        <v>193904</v>
      </c>
      <c r="B156" s="147">
        <v>-0.18</v>
      </c>
      <c r="C156" s="147">
        <v>-0.14000000000000001</v>
      </c>
      <c r="D156" s="147">
        <v>-3.2</v>
      </c>
      <c r="E156" s="147">
        <v>-0.49</v>
      </c>
      <c r="F156" s="147">
        <v>1.97</v>
      </c>
      <c r="G156" s="147">
        <v>0</v>
      </c>
    </row>
    <row r="157" spans="1:7">
      <c r="A157" s="145">
        <v>193905</v>
      </c>
      <c r="B157" s="147">
        <v>6.8</v>
      </c>
      <c r="C157" s="147">
        <v>6.8900000000000006</v>
      </c>
      <c r="D157" s="147">
        <v>9.27</v>
      </c>
      <c r="E157" s="147">
        <v>11.290000000000001</v>
      </c>
      <c r="F157" s="147">
        <v>9.86</v>
      </c>
      <c r="G157" s="147">
        <v>0.01</v>
      </c>
    </row>
    <row r="158" spans="1:7">
      <c r="A158" s="145">
        <v>193906</v>
      </c>
      <c r="B158" s="147">
        <v>-5.31</v>
      </c>
      <c r="C158" s="147">
        <v>-4.43</v>
      </c>
      <c r="D158" s="147">
        <v>-11.39</v>
      </c>
      <c r="E158" s="147">
        <v>-6.83</v>
      </c>
      <c r="F158" s="147">
        <v>-10.69</v>
      </c>
      <c r="G158" s="147">
        <v>0.01</v>
      </c>
    </row>
    <row r="159" spans="1:7">
      <c r="A159" s="145">
        <v>193907</v>
      </c>
      <c r="B159" s="147">
        <v>10.24</v>
      </c>
      <c r="C159" s="147">
        <v>11.31</v>
      </c>
      <c r="D159" s="147">
        <v>13.74</v>
      </c>
      <c r="E159" s="147">
        <v>16.13</v>
      </c>
      <c r="F159" s="147">
        <v>13.64</v>
      </c>
      <c r="G159" s="147">
        <v>0</v>
      </c>
    </row>
    <row r="160" spans="1:7">
      <c r="A160" s="145">
        <v>193908</v>
      </c>
      <c r="B160" s="147">
        <v>-6.68</v>
      </c>
      <c r="C160" s="147">
        <v>-6.3</v>
      </c>
      <c r="D160" s="147">
        <v>-10.89</v>
      </c>
      <c r="E160" s="147">
        <v>-12.36</v>
      </c>
      <c r="F160" s="147">
        <v>-12.6</v>
      </c>
      <c r="G160" s="147">
        <v>-0.01</v>
      </c>
    </row>
    <row r="161" spans="1:7">
      <c r="A161" s="145">
        <v>193909</v>
      </c>
      <c r="B161" s="147">
        <v>16.88</v>
      </c>
      <c r="C161" s="147">
        <v>13.57</v>
      </c>
      <c r="D161" s="147">
        <v>40.760000000000005</v>
      </c>
      <c r="E161" s="147">
        <v>37.690000000000005</v>
      </c>
      <c r="F161" s="147">
        <v>54.940000000000005</v>
      </c>
      <c r="G161" s="147">
        <v>0.01</v>
      </c>
    </row>
    <row r="162" spans="1:7">
      <c r="A162" s="145">
        <v>193910</v>
      </c>
      <c r="B162" s="147">
        <v>-0.53</v>
      </c>
      <c r="C162" s="147">
        <v>0.03</v>
      </c>
      <c r="D162" s="147">
        <v>-4.3</v>
      </c>
      <c r="E162" s="147">
        <v>0.46</v>
      </c>
      <c r="F162" s="147">
        <v>-5</v>
      </c>
      <c r="G162" s="147">
        <v>0</v>
      </c>
    </row>
    <row r="163" spans="1:7">
      <c r="A163" s="145">
        <v>193911</v>
      </c>
      <c r="B163" s="147">
        <v>-3.62</v>
      </c>
      <c r="C163" s="147">
        <v>-2.62</v>
      </c>
      <c r="D163" s="147">
        <v>-9.5500000000000007</v>
      </c>
      <c r="E163" s="147">
        <v>-7.83</v>
      </c>
      <c r="F163" s="147">
        <v>-13.81</v>
      </c>
      <c r="G163" s="147">
        <v>0</v>
      </c>
    </row>
    <row r="164" spans="1:7">
      <c r="A164" s="145">
        <v>193912</v>
      </c>
      <c r="B164" s="147">
        <v>3.03</v>
      </c>
      <c r="C164" s="147">
        <v>3.56</v>
      </c>
      <c r="D164" s="147">
        <v>1.02</v>
      </c>
      <c r="E164" s="147">
        <v>5.93</v>
      </c>
      <c r="F164" s="147">
        <v>0.35</v>
      </c>
      <c r="G164" s="147">
        <v>0</v>
      </c>
    </row>
    <row r="165" spans="1:7">
      <c r="A165" s="145">
        <v>194001</v>
      </c>
      <c r="B165" s="147">
        <v>-2.41</v>
      </c>
      <c r="C165" s="147">
        <v>-2.16</v>
      </c>
      <c r="D165" s="147">
        <v>-5.14</v>
      </c>
      <c r="E165" s="147">
        <v>-4.2</v>
      </c>
      <c r="F165" s="147">
        <v>-2.76</v>
      </c>
      <c r="G165" s="147">
        <v>0</v>
      </c>
    </row>
    <row r="166" spans="1:7">
      <c r="A166" s="145">
        <v>194002</v>
      </c>
      <c r="B166" s="147">
        <v>1.44</v>
      </c>
      <c r="C166" s="147">
        <v>1.25</v>
      </c>
      <c r="D166" s="147">
        <v>1.49</v>
      </c>
      <c r="E166" s="147">
        <v>4.0599999999999996</v>
      </c>
      <c r="F166" s="147">
        <v>3.17</v>
      </c>
      <c r="G166" s="147">
        <v>0</v>
      </c>
    </row>
    <row r="167" spans="1:7">
      <c r="A167" s="145">
        <v>194003</v>
      </c>
      <c r="B167" s="147">
        <v>2.0499999999999998</v>
      </c>
      <c r="C167" s="147">
        <v>2.37</v>
      </c>
      <c r="D167" s="147">
        <v>2.2599999999999998</v>
      </c>
      <c r="E167" s="147">
        <v>4.6900000000000004</v>
      </c>
      <c r="F167" s="147">
        <v>2.27</v>
      </c>
      <c r="G167" s="147">
        <v>0</v>
      </c>
    </row>
    <row r="168" spans="1:7">
      <c r="A168" s="145">
        <v>194004</v>
      </c>
      <c r="B168" s="147">
        <v>0.22</v>
      </c>
      <c r="C168" s="147">
        <v>-0.13</v>
      </c>
      <c r="D168" s="147">
        <v>0.27</v>
      </c>
      <c r="E168" s="147">
        <v>4.74</v>
      </c>
      <c r="F168" s="147">
        <v>4.09</v>
      </c>
      <c r="G168" s="147">
        <v>0</v>
      </c>
    </row>
    <row r="169" spans="1:7">
      <c r="A169" s="145">
        <v>194005</v>
      </c>
      <c r="B169" s="147">
        <v>-21.95</v>
      </c>
      <c r="C169" s="147">
        <v>-22.05</v>
      </c>
      <c r="D169" s="147">
        <v>-24.77</v>
      </c>
      <c r="E169" s="147">
        <v>-27.75</v>
      </c>
      <c r="F169" s="147">
        <v>-32.419999999999995</v>
      </c>
      <c r="G169" s="147">
        <v>-0.02</v>
      </c>
    </row>
    <row r="170" spans="1:7">
      <c r="A170" s="145">
        <v>194006</v>
      </c>
      <c r="B170" s="147">
        <v>6.67</v>
      </c>
      <c r="C170" s="147">
        <v>4.95</v>
      </c>
      <c r="D170" s="147">
        <v>10.63</v>
      </c>
      <c r="E170" s="147">
        <v>4.42</v>
      </c>
      <c r="F170" s="147">
        <v>7.99</v>
      </c>
      <c r="G170" s="147">
        <v>0</v>
      </c>
    </row>
    <row r="171" spans="1:7">
      <c r="A171" s="145">
        <v>194007</v>
      </c>
      <c r="B171" s="147">
        <v>3.16</v>
      </c>
      <c r="C171" s="147">
        <v>3.3800000000000003</v>
      </c>
      <c r="D171" s="147">
        <v>3.29</v>
      </c>
      <c r="E171" s="147">
        <v>4.71</v>
      </c>
      <c r="F171" s="147">
        <v>3.31</v>
      </c>
      <c r="G171" s="147">
        <v>0.01</v>
      </c>
    </row>
    <row r="172" spans="1:7">
      <c r="A172" s="145">
        <v>194008</v>
      </c>
      <c r="B172" s="147">
        <v>2.19</v>
      </c>
      <c r="C172" s="147">
        <v>2.1999999999999997</v>
      </c>
      <c r="D172" s="147">
        <v>3.4899999999999998</v>
      </c>
      <c r="E172" s="147">
        <v>2.0599999999999996</v>
      </c>
      <c r="F172" s="147">
        <v>1.9</v>
      </c>
      <c r="G172" s="147">
        <v>-0.01</v>
      </c>
    </row>
    <row r="173" spans="1:7">
      <c r="A173" s="145">
        <v>194009</v>
      </c>
      <c r="B173" s="147">
        <v>2.39</v>
      </c>
      <c r="C173" s="147">
        <v>3.15</v>
      </c>
      <c r="D173" s="147">
        <v>1.06</v>
      </c>
      <c r="E173" s="147">
        <v>5.37</v>
      </c>
      <c r="F173" s="147">
        <v>5.2</v>
      </c>
      <c r="G173" s="147">
        <v>0</v>
      </c>
    </row>
    <row r="174" spans="1:7">
      <c r="A174" s="145">
        <v>194010</v>
      </c>
      <c r="B174" s="147">
        <v>3.02</v>
      </c>
      <c r="C174" s="147">
        <v>0.9</v>
      </c>
      <c r="D174" s="147">
        <v>8.1</v>
      </c>
      <c r="E174" s="147">
        <v>4.21</v>
      </c>
      <c r="F174" s="147">
        <v>6.29</v>
      </c>
      <c r="G174" s="147">
        <v>0</v>
      </c>
    </row>
    <row r="175" spans="1:7">
      <c r="A175" s="145">
        <v>194011</v>
      </c>
      <c r="B175" s="147">
        <v>-1.61</v>
      </c>
      <c r="C175" s="147">
        <v>-1.92</v>
      </c>
      <c r="D175" s="147">
        <v>-0.71</v>
      </c>
      <c r="E175" s="147">
        <v>1.1499999999999999</v>
      </c>
      <c r="F175" s="147">
        <v>0.17</v>
      </c>
      <c r="G175" s="147">
        <v>0</v>
      </c>
    </row>
    <row r="176" spans="1:7">
      <c r="A176" s="145">
        <v>194012</v>
      </c>
      <c r="B176" s="147">
        <v>0.69</v>
      </c>
      <c r="C176" s="147">
        <v>0.59</v>
      </c>
      <c r="D176" s="147">
        <v>0.2</v>
      </c>
      <c r="E176" s="147">
        <v>-0.89</v>
      </c>
      <c r="F176" s="147">
        <v>-2.2799999999999998</v>
      </c>
      <c r="G176" s="147">
        <v>0</v>
      </c>
    </row>
    <row r="177" spans="1:7">
      <c r="A177" s="145">
        <v>194101</v>
      </c>
      <c r="B177" s="147">
        <v>-4.17</v>
      </c>
      <c r="C177" s="147">
        <v>-5.03</v>
      </c>
      <c r="D177" s="147">
        <v>-1.51</v>
      </c>
      <c r="E177" s="147">
        <v>-4.4300000000000006</v>
      </c>
      <c r="F177" s="147">
        <v>-0.3</v>
      </c>
      <c r="G177" s="147">
        <v>-0.01</v>
      </c>
    </row>
    <row r="178" spans="1:7">
      <c r="A178" s="145">
        <v>194102</v>
      </c>
      <c r="B178" s="147">
        <v>-1.43</v>
      </c>
      <c r="C178" s="147">
        <v>-1.57</v>
      </c>
      <c r="D178" s="147">
        <v>-0.38</v>
      </c>
      <c r="E178" s="147">
        <v>-3.4600000000000004</v>
      </c>
      <c r="F178" s="147">
        <v>-2.8800000000000003</v>
      </c>
      <c r="G178" s="147">
        <v>-0.01</v>
      </c>
    </row>
    <row r="179" spans="1:7">
      <c r="A179" s="145">
        <v>194103</v>
      </c>
      <c r="B179" s="147">
        <v>0.84</v>
      </c>
      <c r="C179" s="147">
        <v>0.53</v>
      </c>
      <c r="D179" s="147">
        <v>3.37</v>
      </c>
      <c r="E179" s="147">
        <v>0.51</v>
      </c>
      <c r="F179" s="147">
        <v>3.7600000000000002</v>
      </c>
      <c r="G179" s="147">
        <v>0.01</v>
      </c>
    </row>
    <row r="180" spans="1:7">
      <c r="A180" s="145">
        <v>194104</v>
      </c>
      <c r="B180" s="147">
        <v>-5.46</v>
      </c>
      <c r="C180" s="147">
        <v>-6.49</v>
      </c>
      <c r="D180" s="147">
        <v>-2.0300000000000002</v>
      </c>
      <c r="E180" s="147">
        <v>-7.55</v>
      </c>
      <c r="F180" s="147">
        <v>-5.19</v>
      </c>
      <c r="G180" s="147">
        <v>-0.01</v>
      </c>
    </row>
    <row r="181" spans="1:7">
      <c r="A181" s="145">
        <v>194105</v>
      </c>
      <c r="B181" s="147">
        <v>1.39</v>
      </c>
      <c r="C181" s="147">
        <v>0.95</v>
      </c>
      <c r="D181" s="147">
        <v>2.36</v>
      </c>
      <c r="E181" s="147">
        <v>1.76</v>
      </c>
      <c r="F181" s="147">
        <v>1.55</v>
      </c>
      <c r="G181" s="147">
        <v>0</v>
      </c>
    </row>
    <row r="182" spans="1:7">
      <c r="A182" s="145">
        <v>194106</v>
      </c>
      <c r="B182" s="147">
        <v>5.83</v>
      </c>
      <c r="C182" s="147">
        <v>6.18</v>
      </c>
      <c r="D182" s="147">
        <v>3.01</v>
      </c>
      <c r="E182" s="147">
        <v>4.12</v>
      </c>
      <c r="F182" s="147">
        <v>8.4600000000000009</v>
      </c>
      <c r="G182" s="147">
        <v>0</v>
      </c>
    </row>
    <row r="183" spans="1:7">
      <c r="A183" s="145">
        <v>194107</v>
      </c>
      <c r="B183" s="147">
        <v>5.87</v>
      </c>
      <c r="C183" s="147">
        <v>3.7</v>
      </c>
      <c r="D183" s="147">
        <v>10.09</v>
      </c>
      <c r="E183" s="147">
        <v>10.41</v>
      </c>
      <c r="F183" s="147">
        <v>18.509999999999998</v>
      </c>
      <c r="G183" s="147">
        <v>0.03</v>
      </c>
    </row>
    <row r="184" spans="1:7">
      <c r="A184" s="145">
        <v>194108</v>
      </c>
      <c r="B184" s="147">
        <v>-0.17</v>
      </c>
      <c r="C184" s="147">
        <v>0.67999999999999994</v>
      </c>
      <c r="D184" s="147">
        <v>-2.2799999999999998</v>
      </c>
      <c r="E184" s="147">
        <v>-1.17</v>
      </c>
      <c r="F184" s="147">
        <v>-0.41000000000000003</v>
      </c>
      <c r="G184" s="147">
        <v>0.01</v>
      </c>
    </row>
    <row r="185" spans="1:7">
      <c r="A185" s="145">
        <v>194109</v>
      </c>
      <c r="B185" s="147">
        <v>-0.87</v>
      </c>
      <c r="C185" s="147">
        <v>-0.02</v>
      </c>
      <c r="D185" s="147">
        <v>-1.68</v>
      </c>
      <c r="E185" s="147">
        <v>-3.05</v>
      </c>
      <c r="F185" s="147">
        <v>-1.96</v>
      </c>
      <c r="G185" s="147">
        <v>0.01</v>
      </c>
    </row>
    <row r="186" spans="1:7">
      <c r="A186" s="145">
        <v>194110</v>
      </c>
      <c r="B186" s="147">
        <v>-5.25</v>
      </c>
      <c r="C186" s="147">
        <v>-6.1</v>
      </c>
      <c r="D186" s="147">
        <v>-2.65</v>
      </c>
      <c r="E186" s="147">
        <v>-5.82</v>
      </c>
      <c r="F186" s="147">
        <v>-6.01</v>
      </c>
      <c r="G186" s="147">
        <v>0</v>
      </c>
    </row>
    <row r="187" spans="1:7">
      <c r="A187" s="145">
        <v>194111</v>
      </c>
      <c r="B187" s="147">
        <v>-1.92</v>
      </c>
      <c r="C187" s="147">
        <v>-2.27</v>
      </c>
      <c r="D187" s="147">
        <v>-1.69</v>
      </c>
      <c r="E187" s="147">
        <v>-1.06</v>
      </c>
      <c r="F187" s="147">
        <v>-2.92</v>
      </c>
      <c r="G187" s="147">
        <v>0</v>
      </c>
    </row>
    <row r="188" spans="1:7">
      <c r="A188" s="145">
        <v>194112</v>
      </c>
      <c r="B188" s="147">
        <v>-4.87</v>
      </c>
      <c r="C188" s="147">
        <v>-4.6899999999999995</v>
      </c>
      <c r="D188" s="147">
        <v>-9.35</v>
      </c>
      <c r="E188" s="147">
        <v>-5.45</v>
      </c>
      <c r="F188" s="147">
        <v>-12.66</v>
      </c>
      <c r="G188" s="147">
        <v>0.01</v>
      </c>
    </row>
    <row r="189" spans="1:7">
      <c r="A189" s="145">
        <v>194201</v>
      </c>
      <c r="B189" s="147">
        <v>0.79</v>
      </c>
      <c r="C189" s="147">
        <v>-1.81</v>
      </c>
      <c r="D189" s="147">
        <v>10.620000000000001</v>
      </c>
      <c r="E189" s="147">
        <v>6.69</v>
      </c>
      <c r="F189" s="147">
        <v>14.47</v>
      </c>
      <c r="G189" s="147">
        <v>0.02</v>
      </c>
    </row>
    <row r="190" spans="1:7">
      <c r="A190" s="145">
        <v>194202</v>
      </c>
      <c r="B190" s="147">
        <v>-2.46</v>
      </c>
      <c r="C190" s="147">
        <v>-2.3199999999999998</v>
      </c>
      <c r="D190" s="147">
        <v>-2.3499999999999996</v>
      </c>
      <c r="E190" s="147">
        <v>0.51</v>
      </c>
      <c r="F190" s="147">
        <v>-1.71</v>
      </c>
      <c r="G190" s="147">
        <v>0.01</v>
      </c>
    </row>
    <row r="191" spans="1:7">
      <c r="A191" s="145">
        <v>194203</v>
      </c>
      <c r="B191" s="147">
        <v>-6.58</v>
      </c>
      <c r="C191" s="147">
        <v>-5.84</v>
      </c>
      <c r="D191" s="147">
        <v>-6.1099999999999994</v>
      </c>
      <c r="E191" s="147">
        <v>-4.7699999999999996</v>
      </c>
      <c r="F191" s="147">
        <v>-5.7299999999999995</v>
      </c>
      <c r="G191" s="147">
        <v>0.01</v>
      </c>
    </row>
    <row r="192" spans="1:7">
      <c r="A192" s="145">
        <v>194204</v>
      </c>
      <c r="B192" s="147">
        <v>-4.37</v>
      </c>
      <c r="C192" s="147">
        <v>-4.5999999999999996</v>
      </c>
      <c r="D192" s="147">
        <v>-2.86</v>
      </c>
      <c r="E192" s="147">
        <v>-6.2</v>
      </c>
      <c r="F192" s="147">
        <v>-3.75</v>
      </c>
      <c r="G192" s="147">
        <v>0.01</v>
      </c>
    </row>
    <row r="193" spans="1:7">
      <c r="A193" s="145">
        <v>194205</v>
      </c>
      <c r="B193" s="147">
        <v>5.94</v>
      </c>
      <c r="C193" s="147">
        <v>7.42</v>
      </c>
      <c r="D193" s="147">
        <v>0.61</v>
      </c>
      <c r="E193" s="147">
        <v>0.12</v>
      </c>
      <c r="F193" s="147">
        <v>1.6199999999999999</v>
      </c>
      <c r="G193" s="147">
        <v>0.03</v>
      </c>
    </row>
    <row r="194" spans="1:7">
      <c r="A194" s="145">
        <v>194206</v>
      </c>
      <c r="B194" s="147">
        <v>2.69</v>
      </c>
      <c r="C194" s="147">
        <v>3.03</v>
      </c>
      <c r="D194" s="147">
        <v>2.76</v>
      </c>
      <c r="E194" s="147">
        <v>0.99</v>
      </c>
      <c r="F194" s="147">
        <v>2.34</v>
      </c>
      <c r="G194" s="147">
        <v>0.02</v>
      </c>
    </row>
    <row r="195" spans="1:7">
      <c r="A195" s="145">
        <v>194207</v>
      </c>
      <c r="B195" s="147">
        <v>3.51</v>
      </c>
      <c r="C195" s="147">
        <v>2.66</v>
      </c>
      <c r="D195" s="147">
        <v>7.51</v>
      </c>
      <c r="E195" s="147">
        <v>5.14</v>
      </c>
      <c r="F195" s="147">
        <v>5.09</v>
      </c>
      <c r="G195" s="147">
        <v>0.03</v>
      </c>
    </row>
    <row r="196" spans="1:7">
      <c r="A196" s="145">
        <v>194208</v>
      </c>
      <c r="B196" s="147">
        <v>1.8</v>
      </c>
      <c r="C196" s="147">
        <v>1.69</v>
      </c>
      <c r="D196" s="147">
        <v>4.09</v>
      </c>
      <c r="E196" s="147">
        <v>2.2100000000000004</v>
      </c>
      <c r="F196" s="147">
        <v>2.4600000000000004</v>
      </c>
      <c r="G196" s="147">
        <v>0.03</v>
      </c>
    </row>
    <row r="197" spans="1:7">
      <c r="A197" s="145">
        <v>194209</v>
      </c>
      <c r="B197" s="147">
        <v>2.61</v>
      </c>
      <c r="C197" s="147">
        <v>2.5900000000000003</v>
      </c>
      <c r="D197" s="147">
        <v>3.5700000000000003</v>
      </c>
      <c r="E197" s="147">
        <v>2.16</v>
      </c>
      <c r="F197" s="147">
        <v>5.96</v>
      </c>
      <c r="G197" s="147">
        <v>0.03</v>
      </c>
    </row>
    <row r="198" spans="1:7">
      <c r="A198" s="145">
        <v>194210</v>
      </c>
      <c r="B198" s="147">
        <v>6.82</v>
      </c>
      <c r="C198" s="147">
        <v>5.2799999999999994</v>
      </c>
      <c r="D198" s="147">
        <v>12.020000000000001</v>
      </c>
      <c r="E198" s="147">
        <v>8.26</v>
      </c>
      <c r="F198" s="147">
        <v>14.47</v>
      </c>
      <c r="G198" s="147">
        <v>0.03</v>
      </c>
    </row>
    <row r="199" spans="1:7">
      <c r="A199" s="145">
        <v>194211</v>
      </c>
      <c r="B199" s="147">
        <v>0.15</v>
      </c>
      <c r="C199" s="147">
        <v>1.07</v>
      </c>
      <c r="D199" s="147">
        <v>-4.42</v>
      </c>
      <c r="E199" s="147">
        <v>-1.1300000000000001</v>
      </c>
      <c r="F199" s="147">
        <v>-4.12</v>
      </c>
      <c r="G199" s="147">
        <v>0.03</v>
      </c>
    </row>
    <row r="200" spans="1:7">
      <c r="A200" s="145">
        <v>194212</v>
      </c>
      <c r="B200" s="147">
        <v>5.12</v>
      </c>
      <c r="C200" s="147">
        <v>4.8499999999999996</v>
      </c>
      <c r="D200" s="147">
        <v>5.95</v>
      </c>
      <c r="E200" s="147">
        <v>2.5700000000000003</v>
      </c>
      <c r="F200" s="147">
        <v>2.6</v>
      </c>
      <c r="G200" s="147">
        <v>0.03</v>
      </c>
    </row>
    <row r="201" spans="1:7">
      <c r="A201" s="145">
        <v>194301</v>
      </c>
      <c r="B201" s="147">
        <v>7.13</v>
      </c>
      <c r="C201" s="147">
        <v>5.3199999999999994</v>
      </c>
      <c r="D201" s="147">
        <v>9.67</v>
      </c>
      <c r="E201" s="147">
        <v>11.66</v>
      </c>
      <c r="F201" s="147">
        <v>23.779999999999998</v>
      </c>
      <c r="G201" s="147">
        <v>0.03</v>
      </c>
    </row>
    <row r="202" spans="1:7">
      <c r="A202" s="145">
        <v>194302</v>
      </c>
      <c r="B202" s="147">
        <v>6.15</v>
      </c>
      <c r="C202" s="147">
        <v>4.7799999999999994</v>
      </c>
      <c r="D202" s="147">
        <v>11.16</v>
      </c>
      <c r="E202" s="147">
        <v>10.82</v>
      </c>
      <c r="F202" s="147">
        <v>17.45</v>
      </c>
      <c r="G202" s="147">
        <v>0.03</v>
      </c>
    </row>
    <row r="203" spans="1:7">
      <c r="A203" s="145">
        <v>194303</v>
      </c>
      <c r="B203" s="147">
        <v>6.01</v>
      </c>
      <c r="C203" s="147">
        <v>4.0999999999999996</v>
      </c>
      <c r="D203" s="147">
        <v>11.040000000000001</v>
      </c>
      <c r="E203" s="147">
        <v>10.9</v>
      </c>
      <c r="F203" s="147">
        <v>14.930000000000001</v>
      </c>
      <c r="G203" s="147">
        <v>0.03</v>
      </c>
    </row>
    <row r="204" spans="1:7">
      <c r="A204" s="145">
        <v>194304</v>
      </c>
      <c r="B204" s="147">
        <v>0.81</v>
      </c>
      <c r="C204" s="147">
        <v>-0.13</v>
      </c>
      <c r="D204" s="147">
        <v>2.48</v>
      </c>
      <c r="E204" s="147">
        <v>-0.98</v>
      </c>
      <c r="F204" s="147">
        <v>8.1300000000000008</v>
      </c>
      <c r="G204" s="147">
        <v>0.03</v>
      </c>
    </row>
    <row r="205" spans="1:7">
      <c r="A205" s="145">
        <v>194305</v>
      </c>
      <c r="B205" s="147">
        <v>5.74</v>
      </c>
      <c r="C205" s="147">
        <v>4.9899999999999993</v>
      </c>
      <c r="D205" s="147">
        <v>7.1</v>
      </c>
      <c r="E205" s="147">
        <v>8.81</v>
      </c>
      <c r="F205" s="147">
        <v>13.26</v>
      </c>
      <c r="G205" s="147">
        <v>0.03</v>
      </c>
    </row>
    <row r="206" spans="1:7">
      <c r="A206" s="145">
        <v>194306</v>
      </c>
      <c r="B206" s="147">
        <v>1.82</v>
      </c>
      <c r="C206" s="147">
        <v>2.14</v>
      </c>
      <c r="D206" s="147">
        <v>-0.03</v>
      </c>
      <c r="E206" s="147">
        <v>-0.31000000000000005</v>
      </c>
      <c r="F206" s="147">
        <v>0.38</v>
      </c>
      <c r="G206" s="147">
        <v>0.03</v>
      </c>
    </row>
    <row r="207" spans="1:7">
      <c r="A207" s="145">
        <v>194307</v>
      </c>
      <c r="B207" s="147">
        <v>-4.7699999999999996</v>
      </c>
      <c r="C207" s="147">
        <v>-4.79</v>
      </c>
      <c r="D207" s="147">
        <v>-5.42</v>
      </c>
      <c r="E207" s="147">
        <v>-5.2</v>
      </c>
      <c r="F207" s="147">
        <v>-9.1199999999999992</v>
      </c>
      <c r="G207" s="147">
        <v>0.03</v>
      </c>
    </row>
    <row r="208" spans="1:7">
      <c r="A208" s="145">
        <v>194308</v>
      </c>
      <c r="B208" s="147">
        <v>1.3</v>
      </c>
      <c r="C208" s="147">
        <v>1.47</v>
      </c>
      <c r="D208" s="147">
        <v>0.18</v>
      </c>
      <c r="E208" s="147">
        <v>0.32999999999999996</v>
      </c>
      <c r="F208" s="147">
        <v>0.69</v>
      </c>
      <c r="G208" s="147">
        <v>0.03</v>
      </c>
    </row>
    <row r="209" spans="1:7">
      <c r="A209" s="145">
        <v>194309</v>
      </c>
      <c r="B209" s="147">
        <v>2.4</v>
      </c>
      <c r="C209" s="147">
        <v>2.1700000000000004</v>
      </c>
      <c r="D209" s="147">
        <v>2.56</v>
      </c>
      <c r="E209" s="147">
        <v>2.9000000000000004</v>
      </c>
      <c r="F209" s="147">
        <v>5.38</v>
      </c>
      <c r="G209" s="147">
        <v>0.03</v>
      </c>
    </row>
    <row r="210" spans="1:7">
      <c r="A210" s="145">
        <v>194310</v>
      </c>
      <c r="B210" s="147">
        <v>-1.1499999999999999</v>
      </c>
      <c r="C210" s="147">
        <v>-1.48</v>
      </c>
      <c r="D210" s="147">
        <v>0.36</v>
      </c>
      <c r="E210" s="147">
        <v>-0.71000000000000008</v>
      </c>
      <c r="F210" s="147">
        <v>0.74</v>
      </c>
      <c r="G210" s="147">
        <v>0.03</v>
      </c>
    </row>
    <row r="211" spans="1:7">
      <c r="A211" s="145">
        <v>194311</v>
      </c>
      <c r="B211" s="147">
        <v>-5.91</v>
      </c>
      <c r="C211" s="147">
        <v>-4.79</v>
      </c>
      <c r="D211" s="147">
        <v>-9.34</v>
      </c>
      <c r="E211" s="147">
        <v>-7.08</v>
      </c>
      <c r="F211" s="147">
        <v>-10.61</v>
      </c>
      <c r="G211" s="147">
        <v>0.03</v>
      </c>
    </row>
    <row r="212" spans="1:7">
      <c r="A212" s="145">
        <v>194312</v>
      </c>
      <c r="B212" s="147">
        <v>6.36</v>
      </c>
      <c r="C212" s="147">
        <v>5.64</v>
      </c>
      <c r="D212" s="147">
        <v>7.2299999999999995</v>
      </c>
      <c r="E212" s="147">
        <v>7.17</v>
      </c>
      <c r="F212" s="147">
        <v>12.030000000000001</v>
      </c>
      <c r="G212" s="147">
        <v>0.03</v>
      </c>
    </row>
    <row r="213" spans="1:7">
      <c r="A213" s="145">
        <v>194401</v>
      </c>
      <c r="B213" s="147">
        <v>1.74</v>
      </c>
      <c r="C213" s="147">
        <v>0.78999999999999992</v>
      </c>
      <c r="D213" s="147">
        <v>4.8499999999999996</v>
      </c>
      <c r="E213" s="147">
        <v>4.9899999999999993</v>
      </c>
      <c r="F213" s="147">
        <v>5.26</v>
      </c>
      <c r="G213" s="147">
        <v>0.03</v>
      </c>
    </row>
    <row r="214" spans="1:7">
      <c r="A214" s="145">
        <v>194402</v>
      </c>
      <c r="B214" s="147">
        <v>0.37</v>
      </c>
      <c r="C214" s="147">
        <v>2.0000000000000004E-2</v>
      </c>
      <c r="D214" s="147">
        <v>2.39</v>
      </c>
      <c r="E214" s="147">
        <v>1.33</v>
      </c>
      <c r="F214" s="147">
        <v>0.63</v>
      </c>
      <c r="G214" s="147">
        <v>0.03</v>
      </c>
    </row>
    <row r="215" spans="1:7">
      <c r="A215" s="145">
        <v>194403</v>
      </c>
      <c r="B215" s="147">
        <v>2.46</v>
      </c>
      <c r="C215" s="147">
        <v>2.19</v>
      </c>
      <c r="D215" s="147">
        <v>3.39</v>
      </c>
      <c r="E215" s="147">
        <v>1.96</v>
      </c>
      <c r="F215" s="147">
        <v>7.61</v>
      </c>
      <c r="G215" s="147">
        <v>0.02</v>
      </c>
    </row>
    <row r="216" spans="1:7">
      <c r="A216" s="145">
        <v>194404</v>
      </c>
      <c r="B216" s="147">
        <v>-1.69</v>
      </c>
      <c r="C216" s="147">
        <v>-1.43</v>
      </c>
      <c r="D216" s="147">
        <v>-1.59</v>
      </c>
      <c r="E216" s="147">
        <v>-1.99</v>
      </c>
      <c r="F216" s="147">
        <v>-4.09</v>
      </c>
      <c r="G216" s="147">
        <v>0.03</v>
      </c>
    </row>
    <row r="217" spans="1:7">
      <c r="A217" s="145">
        <v>194405</v>
      </c>
      <c r="B217" s="147">
        <v>5.07</v>
      </c>
      <c r="C217" s="147">
        <v>4.58</v>
      </c>
      <c r="D217" s="147">
        <v>5.4399999999999995</v>
      </c>
      <c r="E217" s="147">
        <v>5.79</v>
      </c>
      <c r="F217" s="147">
        <v>6.97</v>
      </c>
      <c r="G217" s="147">
        <v>0.03</v>
      </c>
    </row>
    <row r="218" spans="1:7">
      <c r="A218" s="145">
        <v>194406</v>
      </c>
      <c r="B218" s="147">
        <v>5.49</v>
      </c>
      <c r="C218" s="147">
        <v>4.91</v>
      </c>
      <c r="D218" s="147">
        <v>7.35</v>
      </c>
      <c r="E218" s="147">
        <v>9.32</v>
      </c>
      <c r="F218" s="147">
        <v>10.51</v>
      </c>
      <c r="G218" s="147">
        <v>0.03</v>
      </c>
    </row>
    <row r="219" spans="1:7">
      <c r="A219" s="145">
        <v>194407</v>
      </c>
      <c r="B219" s="147">
        <v>-1.49</v>
      </c>
      <c r="C219" s="147">
        <v>-1.69</v>
      </c>
      <c r="D219" s="147">
        <v>-0.87</v>
      </c>
      <c r="E219" s="147">
        <v>0.17</v>
      </c>
      <c r="F219" s="147">
        <v>-1.52</v>
      </c>
      <c r="G219" s="147">
        <v>0.03</v>
      </c>
    </row>
    <row r="220" spans="1:7">
      <c r="A220" s="145">
        <v>194408</v>
      </c>
      <c r="B220" s="147">
        <v>1.57</v>
      </c>
      <c r="C220" s="147">
        <v>1.33</v>
      </c>
      <c r="D220" s="147">
        <v>1.1199999999999999</v>
      </c>
      <c r="E220" s="147">
        <v>4.92</v>
      </c>
      <c r="F220" s="147">
        <v>1.8699999999999999</v>
      </c>
      <c r="G220" s="147">
        <v>0.03</v>
      </c>
    </row>
    <row r="221" spans="1:7">
      <c r="A221" s="145">
        <v>194409</v>
      </c>
      <c r="B221" s="147">
        <v>0.01</v>
      </c>
      <c r="C221" s="147">
        <v>0.31</v>
      </c>
      <c r="D221" s="147">
        <v>-0.26</v>
      </c>
      <c r="E221" s="147">
        <v>1.55</v>
      </c>
      <c r="F221" s="147">
        <v>-0.29000000000000004</v>
      </c>
      <c r="G221" s="147">
        <v>0.02</v>
      </c>
    </row>
    <row r="222" spans="1:7">
      <c r="A222" s="145">
        <v>194410</v>
      </c>
      <c r="B222" s="147">
        <v>0.16</v>
      </c>
      <c r="C222" s="147">
        <v>-0.1</v>
      </c>
      <c r="D222" s="147">
        <v>-0.11</v>
      </c>
      <c r="E222" s="147">
        <v>0.16</v>
      </c>
      <c r="F222" s="147">
        <v>-0.5</v>
      </c>
      <c r="G222" s="147">
        <v>0.03</v>
      </c>
    </row>
    <row r="223" spans="1:7">
      <c r="A223" s="145">
        <v>194411</v>
      </c>
      <c r="B223" s="147">
        <v>1.71</v>
      </c>
      <c r="C223" s="147">
        <v>1.1299999999999999</v>
      </c>
      <c r="D223" s="147">
        <v>3.1300000000000003</v>
      </c>
      <c r="E223" s="147">
        <v>1.05</v>
      </c>
      <c r="F223" s="147">
        <v>3.66</v>
      </c>
      <c r="G223" s="147">
        <v>0.03</v>
      </c>
    </row>
    <row r="224" spans="1:7">
      <c r="A224" s="145">
        <v>194412</v>
      </c>
      <c r="B224" s="147">
        <v>4.03</v>
      </c>
      <c r="C224" s="147">
        <v>2.48</v>
      </c>
      <c r="D224" s="147">
        <v>9.68</v>
      </c>
      <c r="E224" s="147">
        <v>5.95</v>
      </c>
      <c r="F224" s="147">
        <v>10.57</v>
      </c>
      <c r="G224" s="147">
        <v>0.02</v>
      </c>
    </row>
    <row r="225" spans="1:7">
      <c r="A225" s="145">
        <v>194501</v>
      </c>
      <c r="B225" s="147">
        <v>2.0099999999999998</v>
      </c>
      <c r="C225" s="147">
        <v>0.73</v>
      </c>
      <c r="D225" s="147">
        <v>3.39</v>
      </c>
      <c r="E225" s="147">
        <v>5.31</v>
      </c>
      <c r="F225" s="147">
        <v>4.08</v>
      </c>
      <c r="G225" s="147">
        <v>0.03</v>
      </c>
    </row>
    <row r="226" spans="1:7">
      <c r="A226" s="145">
        <v>194502</v>
      </c>
      <c r="B226" s="147">
        <v>6.23</v>
      </c>
      <c r="C226" s="147">
        <v>5.1300000000000008</v>
      </c>
      <c r="D226" s="147">
        <v>9.9700000000000006</v>
      </c>
      <c r="E226" s="147">
        <v>6.5600000000000005</v>
      </c>
      <c r="F226" s="147">
        <v>10.52</v>
      </c>
      <c r="G226" s="147">
        <v>0.02</v>
      </c>
    </row>
    <row r="227" spans="1:7">
      <c r="A227" s="145">
        <v>194503</v>
      </c>
      <c r="B227" s="147">
        <v>-3.89</v>
      </c>
      <c r="C227" s="147">
        <v>-3.22</v>
      </c>
      <c r="D227" s="147">
        <v>-4.7299999999999995</v>
      </c>
      <c r="E227" s="147">
        <v>-4.3899999999999997</v>
      </c>
      <c r="F227" s="147">
        <v>-6.43</v>
      </c>
      <c r="G227" s="147">
        <v>0.02</v>
      </c>
    </row>
    <row r="228" spans="1:7">
      <c r="A228" s="145">
        <v>194504</v>
      </c>
      <c r="B228" s="147">
        <v>7.8</v>
      </c>
      <c r="C228" s="147">
        <v>6.7299999999999995</v>
      </c>
      <c r="D228" s="147">
        <v>10.84</v>
      </c>
      <c r="E228" s="147">
        <v>7.5699999999999994</v>
      </c>
      <c r="F228" s="147">
        <v>9.89</v>
      </c>
      <c r="G228" s="147">
        <v>0.03</v>
      </c>
    </row>
    <row r="229" spans="1:7">
      <c r="A229" s="145">
        <v>194505</v>
      </c>
      <c r="B229" s="147">
        <v>1.73</v>
      </c>
      <c r="C229" s="147">
        <v>1.9799999999999998</v>
      </c>
      <c r="D229" s="147">
        <v>1.4</v>
      </c>
      <c r="E229" s="147">
        <v>2.75</v>
      </c>
      <c r="F229" s="147">
        <v>4.0299999999999994</v>
      </c>
      <c r="G229" s="147">
        <v>0.03</v>
      </c>
    </row>
    <row r="230" spans="1:7">
      <c r="A230" s="145">
        <v>194506</v>
      </c>
      <c r="B230" s="147">
        <v>0.39</v>
      </c>
      <c r="C230" s="147">
        <v>-1.23</v>
      </c>
      <c r="D230" s="147">
        <v>3.48</v>
      </c>
      <c r="E230" s="147">
        <v>2.9</v>
      </c>
      <c r="F230" s="147">
        <v>6.82</v>
      </c>
      <c r="G230" s="147">
        <v>0.02</v>
      </c>
    </row>
    <row r="231" spans="1:7">
      <c r="A231" s="145">
        <v>194507</v>
      </c>
      <c r="B231" s="147">
        <v>-2.17</v>
      </c>
      <c r="C231" s="147">
        <v>-1.46</v>
      </c>
      <c r="D231" s="147">
        <v>-4.53</v>
      </c>
      <c r="E231" s="147">
        <v>-3.13</v>
      </c>
      <c r="F231" s="147">
        <v>-5.49</v>
      </c>
      <c r="G231" s="147">
        <v>0.03</v>
      </c>
    </row>
    <row r="232" spans="1:7">
      <c r="A232" s="145">
        <v>194508</v>
      </c>
      <c r="B232" s="147">
        <v>6.2</v>
      </c>
      <c r="C232" s="147">
        <v>8.56</v>
      </c>
      <c r="D232" s="147">
        <v>2.64</v>
      </c>
      <c r="E232" s="147">
        <v>7.7399999999999993</v>
      </c>
      <c r="F232" s="147">
        <v>4.8599999999999994</v>
      </c>
      <c r="G232" s="147">
        <v>0.03</v>
      </c>
    </row>
    <row r="233" spans="1:7">
      <c r="A233" s="145">
        <v>194509</v>
      </c>
      <c r="B233" s="147">
        <v>4.7699999999999996</v>
      </c>
      <c r="C233" s="147">
        <v>4.5199999999999996</v>
      </c>
      <c r="D233" s="147">
        <v>5.7</v>
      </c>
      <c r="E233" s="147">
        <v>6.62</v>
      </c>
      <c r="F233" s="147">
        <v>6.41</v>
      </c>
      <c r="G233" s="147">
        <v>0.03</v>
      </c>
    </row>
    <row r="234" spans="1:7">
      <c r="A234" s="145">
        <v>194510</v>
      </c>
      <c r="B234" s="147">
        <v>3.89</v>
      </c>
      <c r="C234" s="147">
        <v>2.33</v>
      </c>
      <c r="D234" s="147">
        <v>5.45</v>
      </c>
      <c r="E234" s="147">
        <v>6.04</v>
      </c>
      <c r="F234" s="147">
        <v>7.42</v>
      </c>
      <c r="G234" s="147">
        <v>0.03</v>
      </c>
    </row>
    <row r="235" spans="1:7">
      <c r="A235" s="145">
        <v>194511</v>
      </c>
      <c r="B235" s="147">
        <v>5.39</v>
      </c>
      <c r="C235" s="147">
        <v>2.86</v>
      </c>
      <c r="D235" s="147">
        <v>9.3600000000000012</v>
      </c>
      <c r="E235" s="147">
        <v>9.3000000000000007</v>
      </c>
      <c r="F235" s="147">
        <v>11.48</v>
      </c>
      <c r="G235" s="147">
        <v>0.02</v>
      </c>
    </row>
    <row r="236" spans="1:7">
      <c r="A236" s="145">
        <v>194512</v>
      </c>
      <c r="B236" s="147">
        <v>1.2</v>
      </c>
      <c r="C236" s="147">
        <v>1.74</v>
      </c>
      <c r="D236" s="147">
        <v>-0.49</v>
      </c>
      <c r="E236" s="147">
        <v>4.0199999999999996</v>
      </c>
      <c r="F236" s="147">
        <v>1.6099999999999999</v>
      </c>
      <c r="G236" s="147">
        <v>0.03</v>
      </c>
    </row>
    <row r="237" spans="1:7">
      <c r="A237" s="145">
        <v>194601</v>
      </c>
      <c r="B237" s="147">
        <v>6.24</v>
      </c>
      <c r="C237" s="147">
        <v>6.0699999999999994</v>
      </c>
      <c r="D237" s="147">
        <v>7.8</v>
      </c>
      <c r="E237" s="147">
        <v>9.64</v>
      </c>
      <c r="F237" s="147">
        <v>12.33</v>
      </c>
      <c r="G237" s="147">
        <v>0.03</v>
      </c>
    </row>
    <row r="238" spans="1:7">
      <c r="A238" s="145">
        <v>194602</v>
      </c>
      <c r="B238" s="147">
        <v>-5.83</v>
      </c>
      <c r="C238" s="147">
        <v>-5.91</v>
      </c>
      <c r="D238" s="147">
        <v>-7.3900000000000006</v>
      </c>
      <c r="E238" s="147">
        <v>-6.2700000000000005</v>
      </c>
      <c r="F238" s="147">
        <v>-7.32</v>
      </c>
      <c r="G238" s="147">
        <v>0.03</v>
      </c>
    </row>
    <row r="239" spans="1:7">
      <c r="A239" s="145">
        <v>194603</v>
      </c>
      <c r="B239" s="147">
        <v>5.87</v>
      </c>
      <c r="C239" s="147">
        <v>5.13</v>
      </c>
      <c r="D239" s="147">
        <v>5.12</v>
      </c>
      <c r="E239" s="147">
        <v>6.4799999999999995</v>
      </c>
      <c r="F239" s="147">
        <v>5.7799999999999994</v>
      </c>
      <c r="G239" s="147">
        <v>0.03</v>
      </c>
    </row>
    <row r="240" spans="1:7">
      <c r="A240" s="145">
        <v>194604</v>
      </c>
      <c r="B240" s="147">
        <v>4.2300000000000004</v>
      </c>
      <c r="C240" s="147">
        <v>3.73</v>
      </c>
      <c r="D240" s="147">
        <v>2.62</v>
      </c>
      <c r="E240" s="147">
        <v>4.3499999999999996</v>
      </c>
      <c r="F240" s="147">
        <v>6.3599999999999994</v>
      </c>
      <c r="G240" s="147">
        <v>0.03</v>
      </c>
    </row>
    <row r="241" spans="1:7">
      <c r="A241" s="145">
        <v>194605</v>
      </c>
      <c r="B241" s="147">
        <v>3.93</v>
      </c>
      <c r="C241" s="147">
        <v>3.16</v>
      </c>
      <c r="D241" s="147">
        <v>6.3199999999999994</v>
      </c>
      <c r="E241" s="147">
        <v>6.7</v>
      </c>
      <c r="F241" s="147">
        <v>5.7299999999999995</v>
      </c>
      <c r="G241" s="147">
        <v>0.03</v>
      </c>
    </row>
    <row r="242" spans="1:7">
      <c r="A242" s="145">
        <v>194606</v>
      </c>
      <c r="B242" s="147">
        <v>-3.89</v>
      </c>
      <c r="C242" s="147">
        <v>-4.4400000000000004</v>
      </c>
      <c r="D242" s="147">
        <v>-4.1900000000000004</v>
      </c>
      <c r="E242" s="147">
        <v>-4.6000000000000005</v>
      </c>
      <c r="F242" s="147">
        <v>-6.03</v>
      </c>
      <c r="G242" s="147">
        <v>0.03</v>
      </c>
    </row>
    <row r="243" spans="1:7">
      <c r="A243" s="145">
        <v>194607</v>
      </c>
      <c r="B243" s="147">
        <v>-2.69</v>
      </c>
      <c r="C243" s="147">
        <v>-2.76</v>
      </c>
      <c r="D243" s="147">
        <v>-2.4299999999999997</v>
      </c>
      <c r="E243" s="147">
        <v>-4.83</v>
      </c>
      <c r="F243" s="147">
        <v>-5.08</v>
      </c>
      <c r="G243" s="147">
        <v>0.03</v>
      </c>
    </row>
    <row r="244" spans="1:7">
      <c r="A244" s="145">
        <v>194608</v>
      </c>
      <c r="B244" s="147">
        <v>-6.44</v>
      </c>
      <c r="C244" s="147">
        <v>-6.3500000000000005</v>
      </c>
      <c r="D244" s="147">
        <v>-6.2600000000000007</v>
      </c>
      <c r="E244" s="147">
        <v>-8.52</v>
      </c>
      <c r="F244" s="147">
        <v>-7.4</v>
      </c>
      <c r="G244" s="147">
        <v>0.03</v>
      </c>
    </row>
    <row r="245" spans="1:7">
      <c r="A245" s="145">
        <v>194609</v>
      </c>
      <c r="B245" s="147">
        <v>-10.17</v>
      </c>
      <c r="C245" s="147">
        <v>-9.83</v>
      </c>
      <c r="D245" s="147">
        <v>-11.86</v>
      </c>
      <c r="E245" s="147">
        <v>-13.99</v>
      </c>
      <c r="F245" s="147">
        <v>-15.879999999999999</v>
      </c>
      <c r="G245" s="147">
        <v>0.03</v>
      </c>
    </row>
    <row r="246" spans="1:7">
      <c r="A246" s="145">
        <v>194610</v>
      </c>
      <c r="B246" s="147">
        <v>-1.44</v>
      </c>
      <c r="C246" s="147">
        <v>-2.52</v>
      </c>
      <c r="D246" s="147">
        <v>0.43000000000000005</v>
      </c>
      <c r="E246" s="147">
        <v>-3.2199999999999998</v>
      </c>
      <c r="F246" s="147">
        <v>0.72</v>
      </c>
      <c r="G246" s="147">
        <v>0.03</v>
      </c>
    </row>
    <row r="247" spans="1:7">
      <c r="A247" s="145">
        <v>194611</v>
      </c>
      <c r="B247" s="147">
        <v>-0.01</v>
      </c>
      <c r="C247" s="147">
        <v>-0.25</v>
      </c>
      <c r="D247" s="147">
        <v>-0.2</v>
      </c>
      <c r="E247" s="147">
        <v>-1.6</v>
      </c>
      <c r="F247" s="147">
        <v>1.38</v>
      </c>
      <c r="G247" s="147">
        <v>0.03</v>
      </c>
    </row>
    <row r="248" spans="1:7">
      <c r="A248" s="145">
        <v>194612</v>
      </c>
      <c r="B248" s="147">
        <v>4.96</v>
      </c>
      <c r="C248" s="147">
        <v>5.26</v>
      </c>
      <c r="D248" s="147">
        <v>3.93</v>
      </c>
      <c r="E248" s="147">
        <v>5.68</v>
      </c>
      <c r="F248" s="147">
        <v>4.26</v>
      </c>
      <c r="G248" s="147">
        <v>0.03</v>
      </c>
    </row>
    <row r="249" spans="1:7">
      <c r="A249" s="145">
        <v>194701</v>
      </c>
      <c r="B249" s="147">
        <v>1.25</v>
      </c>
      <c r="C249" s="147">
        <v>2.1500000000000004</v>
      </c>
      <c r="D249" s="147">
        <v>1.95</v>
      </c>
      <c r="E249" s="147">
        <v>4.4799999999999995</v>
      </c>
      <c r="F249" s="147">
        <v>3.22</v>
      </c>
      <c r="G249" s="147">
        <v>0.03</v>
      </c>
    </row>
    <row r="250" spans="1:7">
      <c r="A250" s="145">
        <v>194702</v>
      </c>
      <c r="B250" s="147">
        <v>-1.08</v>
      </c>
      <c r="C250" s="147">
        <v>4.0000000000000008E-2</v>
      </c>
      <c r="D250" s="147">
        <v>-1.81</v>
      </c>
      <c r="E250" s="147">
        <v>-1.31</v>
      </c>
      <c r="F250" s="147">
        <v>0.83</v>
      </c>
      <c r="G250" s="147">
        <v>0.03</v>
      </c>
    </row>
    <row r="251" spans="1:7">
      <c r="A251" s="145">
        <v>194703</v>
      </c>
      <c r="B251" s="147">
        <v>-1.67</v>
      </c>
      <c r="C251" s="147">
        <v>-1.83</v>
      </c>
      <c r="D251" s="147">
        <v>-1.57</v>
      </c>
      <c r="E251" s="147">
        <v>-3.38</v>
      </c>
      <c r="F251" s="147">
        <v>-2.42</v>
      </c>
      <c r="G251" s="147">
        <v>0.03</v>
      </c>
    </row>
    <row r="252" spans="1:7">
      <c r="A252" s="145">
        <v>194704</v>
      </c>
      <c r="B252" s="147">
        <v>-4.8</v>
      </c>
      <c r="C252" s="147">
        <v>-5.17</v>
      </c>
      <c r="D252" s="147">
        <v>-4.7</v>
      </c>
      <c r="E252" s="147">
        <v>-9.379999999999999</v>
      </c>
      <c r="F252" s="147">
        <v>-8.1399999999999988</v>
      </c>
      <c r="G252" s="147">
        <v>0.03</v>
      </c>
    </row>
    <row r="253" spans="1:7">
      <c r="A253" s="145">
        <v>194705</v>
      </c>
      <c r="B253" s="147">
        <v>-0.97</v>
      </c>
      <c r="C253" s="147">
        <v>-1.1599999999999999</v>
      </c>
      <c r="D253" s="147">
        <v>-2.0999999999999996</v>
      </c>
      <c r="E253" s="147">
        <v>-5.25</v>
      </c>
      <c r="F253" s="147">
        <v>-3.63</v>
      </c>
      <c r="G253" s="147">
        <v>0.03</v>
      </c>
    </row>
    <row r="254" spans="1:7">
      <c r="A254" s="145">
        <v>194706</v>
      </c>
      <c r="B254" s="147">
        <v>5.29</v>
      </c>
      <c r="C254" s="147">
        <v>6.43</v>
      </c>
      <c r="D254" s="147">
        <v>4.5</v>
      </c>
      <c r="E254" s="147">
        <v>4.26</v>
      </c>
      <c r="F254" s="147">
        <v>4.9799999999999995</v>
      </c>
      <c r="G254" s="147">
        <v>0.03</v>
      </c>
    </row>
    <row r="255" spans="1:7">
      <c r="A255" s="145">
        <v>194707</v>
      </c>
      <c r="B255" s="147">
        <v>4.1399999999999997</v>
      </c>
      <c r="C255" s="147">
        <v>3.48</v>
      </c>
      <c r="D255" s="147">
        <v>7.3</v>
      </c>
      <c r="E255" s="147">
        <v>5.2</v>
      </c>
      <c r="F255" s="147">
        <v>7.0299999999999994</v>
      </c>
      <c r="G255" s="147">
        <v>0.03</v>
      </c>
    </row>
    <row r="256" spans="1:7">
      <c r="A256" s="145">
        <v>194708</v>
      </c>
      <c r="B256" s="147">
        <v>-1.74</v>
      </c>
      <c r="C256" s="147">
        <v>-1.8900000000000001</v>
      </c>
      <c r="D256" s="147">
        <v>-2.23</v>
      </c>
      <c r="E256" s="147">
        <v>-1.8900000000000001</v>
      </c>
      <c r="F256" s="147">
        <v>-1.24</v>
      </c>
      <c r="G256" s="147">
        <v>0.03</v>
      </c>
    </row>
    <row r="257" spans="1:7">
      <c r="A257" s="145">
        <v>194709</v>
      </c>
      <c r="B257" s="147">
        <v>-0.54</v>
      </c>
      <c r="C257" s="147">
        <v>-0.73</v>
      </c>
      <c r="D257" s="147">
        <v>-0.24</v>
      </c>
      <c r="E257" s="147">
        <v>0.35</v>
      </c>
      <c r="F257" s="147">
        <v>2.57</v>
      </c>
      <c r="G257" s="147">
        <v>0.06</v>
      </c>
    </row>
    <row r="258" spans="1:7">
      <c r="A258" s="145">
        <v>194710</v>
      </c>
      <c r="B258" s="147">
        <v>2.4700000000000002</v>
      </c>
      <c r="C258" s="147">
        <v>2.17</v>
      </c>
      <c r="D258" s="147">
        <v>2.94</v>
      </c>
      <c r="E258" s="147">
        <v>3.48</v>
      </c>
      <c r="F258" s="147">
        <v>2.86</v>
      </c>
      <c r="G258" s="147">
        <v>0.06</v>
      </c>
    </row>
    <row r="259" spans="1:7">
      <c r="A259" s="145">
        <v>194711</v>
      </c>
      <c r="B259" s="147">
        <v>-1.97</v>
      </c>
      <c r="C259" s="147">
        <v>-2.14</v>
      </c>
      <c r="D259" s="147">
        <v>-1.84</v>
      </c>
      <c r="E259" s="147">
        <v>-4.5199999999999996</v>
      </c>
      <c r="F259" s="147">
        <v>-2.7</v>
      </c>
      <c r="G259" s="147">
        <v>0.06</v>
      </c>
    </row>
    <row r="260" spans="1:7">
      <c r="A260" s="145">
        <v>194712</v>
      </c>
      <c r="B260" s="147">
        <v>3</v>
      </c>
      <c r="C260" s="147">
        <v>1.94</v>
      </c>
      <c r="D260" s="147">
        <v>6.46</v>
      </c>
      <c r="E260" s="147">
        <v>9.9999999999999992E-2</v>
      </c>
      <c r="F260" s="147">
        <v>2.94</v>
      </c>
      <c r="G260" s="147">
        <v>0.08</v>
      </c>
    </row>
    <row r="261" spans="1:7">
      <c r="A261" s="145">
        <v>194801</v>
      </c>
      <c r="B261" s="147">
        <v>-3.93</v>
      </c>
      <c r="C261" s="147">
        <v>-4.6100000000000003</v>
      </c>
      <c r="D261" s="147">
        <v>-3.4099999999999997</v>
      </c>
      <c r="E261" s="147">
        <v>-1.82</v>
      </c>
      <c r="F261" s="147">
        <v>-0.27</v>
      </c>
      <c r="G261" s="147">
        <v>7.0000000000000007E-2</v>
      </c>
    </row>
    <row r="262" spans="1:7">
      <c r="A262" s="145">
        <v>194802</v>
      </c>
      <c r="B262" s="147">
        <v>-4.38</v>
      </c>
      <c r="C262" s="147">
        <v>-4.7200000000000006</v>
      </c>
      <c r="D262" s="147">
        <v>-4.7700000000000005</v>
      </c>
      <c r="E262" s="147">
        <v>-6.0600000000000005</v>
      </c>
      <c r="F262" s="147">
        <v>-5.87</v>
      </c>
      <c r="G262" s="147">
        <v>7.0000000000000007E-2</v>
      </c>
    </row>
    <row r="263" spans="1:7">
      <c r="A263" s="145">
        <v>194803</v>
      </c>
      <c r="B263" s="147">
        <v>8.07</v>
      </c>
      <c r="C263" s="147">
        <v>7.73</v>
      </c>
      <c r="D263" s="147">
        <v>10.91</v>
      </c>
      <c r="E263" s="147">
        <v>6.32</v>
      </c>
      <c r="F263" s="147">
        <v>12.120000000000001</v>
      </c>
      <c r="G263" s="147">
        <v>0.09</v>
      </c>
    </row>
    <row r="264" spans="1:7">
      <c r="A264" s="145">
        <v>194804</v>
      </c>
      <c r="B264" s="147">
        <v>3.65</v>
      </c>
      <c r="C264" s="147">
        <v>2.19</v>
      </c>
      <c r="D264" s="147">
        <v>7.02</v>
      </c>
      <c r="E264" s="147">
        <v>1.21</v>
      </c>
      <c r="F264" s="147">
        <v>4.59</v>
      </c>
      <c r="G264" s="147">
        <v>0.08</v>
      </c>
    </row>
    <row r="265" spans="1:7">
      <c r="A265" s="145">
        <v>194805</v>
      </c>
      <c r="B265" s="147">
        <v>7.3</v>
      </c>
      <c r="C265" s="147">
        <v>8.43</v>
      </c>
      <c r="D265" s="147">
        <v>7.75</v>
      </c>
      <c r="E265" s="147">
        <v>9.26</v>
      </c>
      <c r="F265" s="147">
        <v>7.47</v>
      </c>
      <c r="G265" s="147">
        <v>0.08</v>
      </c>
    </row>
    <row r="266" spans="1:7">
      <c r="A266" s="145">
        <v>194806</v>
      </c>
      <c r="B266" s="147">
        <v>-0.1</v>
      </c>
      <c r="C266" s="147">
        <v>-0.71</v>
      </c>
      <c r="D266" s="147">
        <v>1.6099999999999999</v>
      </c>
      <c r="E266" s="147">
        <v>-2.9499999999999997</v>
      </c>
      <c r="F266" s="147">
        <v>0.23</v>
      </c>
      <c r="G266" s="147">
        <v>0.09</v>
      </c>
    </row>
    <row r="267" spans="1:7">
      <c r="A267" s="145">
        <v>194807</v>
      </c>
      <c r="B267" s="147">
        <v>-5.09</v>
      </c>
      <c r="C267" s="147">
        <v>-5.09</v>
      </c>
      <c r="D267" s="147">
        <v>-4.43</v>
      </c>
      <c r="E267" s="147">
        <v>-5.04</v>
      </c>
      <c r="F267" s="147">
        <v>-5.55</v>
      </c>
      <c r="G267" s="147">
        <v>0.08</v>
      </c>
    </row>
    <row r="268" spans="1:7">
      <c r="A268" s="145">
        <v>194808</v>
      </c>
      <c r="B268" s="147">
        <v>0.25</v>
      </c>
      <c r="C268" s="147">
        <v>0.79</v>
      </c>
      <c r="D268" s="147">
        <v>0.5</v>
      </c>
      <c r="E268" s="147">
        <v>-1.27</v>
      </c>
      <c r="F268" s="147">
        <v>-0.43999999999999995</v>
      </c>
      <c r="G268" s="147">
        <v>0.09</v>
      </c>
    </row>
    <row r="269" spans="1:7">
      <c r="A269" s="145">
        <v>194809</v>
      </c>
      <c r="B269" s="147">
        <v>-2.97</v>
      </c>
      <c r="C269" s="147">
        <v>-2.77</v>
      </c>
      <c r="D269" s="147">
        <v>-3.77</v>
      </c>
      <c r="E269" s="147">
        <v>-2.97</v>
      </c>
      <c r="F269" s="147">
        <v>-5.54</v>
      </c>
      <c r="G269" s="147">
        <v>0.04</v>
      </c>
    </row>
    <row r="270" spans="1:7">
      <c r="A270" s="145">
        <v>194810</v>
      </c>
      <c r="B270" s="147">
        <v>5.96</v>
      </c>
      <c r="C270" s="147">
        <v>6.39</v>
      </c>
      <c r="D270" s="147">
        <v>6.2299999999999995</v>
      </c>
      <c r="E270" s="147">
        <v>4.05</v>
      </c>
      <c r="F270" s="147">
        <v>5.34</v>
      </c>
      <c r="G270" s="147">
        <v>0.04</v>
      </c>
    </row>
    <row r="271" spans="1:7">
      <c r="A271" s="145">
        <v>194811</v>
      </c>
      <c r="B271" s="147">
        <v>-9.3000000000000007</v>
      </c>
      <c r="C271" s="147">
        <v>-8.379999999999999</v>
      </c>
      <c r="D271" s="147">
        <v>-13.43</v>
      </c>
      <c r="E271" s="147">
        <v>-9.7399999999999984</v>
      </c>
      <c r="F271" s="147">
        <v>-12.979999999999999</v>
      </c>
      <c r="G271" s="147">
        <v>0.04</v>
      </c>
    </row>
    <row r="272" spans="1:7">
      <c r="A272" s="145">
        <v>194812</v>
      </c>
      <c r="B272" s="147">
        <v>3.26</v>
      </c>
      <c r="C272" s="147">
        <v>4.8899999999999997</v>
      </c>
      <c r="D272" s="147">
        <v>2.25</v>
      </c>
      <c r="E272" s="147">
        <v>1.3699999999999999</v>
      </c>
      <c r="F272" s="147">
        <v>0.13</v>
      </c>
      <c r="G272" s="147">
        <v>0.04</v>
      </c>
    </row>
    <row r="273" spans="1:7">
      <c r="A273" s="145">
        <v>194901</v>
      </c>
      <c r="B273" s="147">
        <v>0.23</v>
      </c>
      <c r="C273" s="147">
        <v>0.46000000000000008</v>
      </c>
      <c r="D273" s="147">
        <v>1.23</v>
      </c>
      <c r="E273" s="147">
        <v>1.3099999999999998</v>
      </c>
      <c r="F273" s="147">
        <v>2.88</v>
      </c>
      <c r="G273" s="147">
        <v>0.1</v>
      </c>
    </row>
    <row r="274" spans="1:7">
      <c r="A274" s="145">
        <v>194902</v>
      </c>
      <c r="B274" s="147">
        <v>-2.93</v>
      </c>
      <c r="C274" s="147">
        <v>-2.57</v>
      </c>
      <c r="D274" s="147">
        <v>-4.13</v>
      </c>
      <c r="E274" s="147">
        <v>-5.43</v>
      </c>
      <c r="F274" s="147">
        <v>-5.7</v>
      </c>
      <c r="G274" s="147">
        <v>0.09</v>
      </c>
    </row>
    <row r="275" spans="1:7">
      <c r="A275" s="145">
        <v>194903</v>
      </c>
      <c r="B275" s="147">
        <v>4.04</v>
      </c>
      <c r="C275" s="147">
        <v>4.1300000000000008</v>
      </c>
      <c r="D275" s="147">
        <v>4.95</v>
      </c>
      <c r="E275" s="147">
        <v>6.23</v>
      </c>
      <c r="F275" s="147">
        <v>8.08</v>
      </c>
      <c r="G275" s="147">
        <v>0.1</v>
      </c>
    </row>
    <row r="276" spans="1:7">
      <c r="A276" s="145">
        <v>194904</v>
      </c>
      <c r="B276" s="147">
        <v>-1.87</v>
      </c>
      <c r="C276" s="147">
        <v>-2.17</v>
      </c>
      <c r="D276" s="147">
        <v>-2.71</v>
      </c>
      <c r="E276" s="147">
        <v>-1.6500000000000001</v>
      </c>
      <c r="F276" s="147">
        <v>-3.46</v>
      </c>
      <c r="G276" s="147">
        <v>0.09</v>
      </c>
    </row>
    <row r="277" spans="1:7">
      <c r="A277" s="145">
        <v>194905</v>
      </c>
      <c r="B277" s="147">
        <v>-2.94</v>
      </c>
      <c r="C277" s="147">
        <v>-1.9600000000000002</v>
      </c>
      <c r="D277" s="147">
        <v>-5.4099999999999993</v>
      </c>
      <c r="E277" s="147">
        <v>-3.83</v>
      </c>
      <c r="F277" s="147">
        <v>-5.21</v>
      </c>
      <c r="G277" s="147">
        <v>0.1</v>
      </c>
    </row>
    <row r="278" spans="1:7">
      <c r="A278" s="145">
        <v>194906</v>
      </c>
      <c r="B278" s="147">
        <v>0.1</v>
      </c>
      <c r="C278" s="147">
        <v>1.01</v>
      </c>
      <c r="D278" s="147">
        <v>-2.5500000000000003</v>
      </c>
      <c r="E278" s="147">
        <v>-1.27</v>
      </c>
      <c r="F278" s="147">
        <v>-1.23</v>
      </c>
      <c r="G278" s="147">
        <v>0.1</v>
      </c>
    </row>
    <row r="279" spans="1:7">
      <c r="A279" s="145">
        <v>194907</v>
      </c>
      <c r="B279" s="147">
        <v>5.54</v>
      </c>
      <c r="C279" s="147">
        <v>5.16</v>
      </c>
      <c r="D279" s="147">
        <v>6.7</v>
      </c>
      <c r="E279" s="147">
        <v>6.44</v>
      </c>
      <c r="F279" s="147">
        <v>5.65</v>
      </c>
      <c r="G279" s="147">
        <v>0.09</v>
      </c>
    </row>
    <row r="280" spans="1:7">
      <c r="A280" s="145">
        <v>194908</v>
      </c>
      <c r="B280" s="147">
        <v>2.6</v>
      </c>
      <c r="C280" s="147">
        <v>2.62</v>
      </c>
      <c r="D280" s="147">
        <v>2.77</v>
      </c>
      <c r="E280" s="147">
        <v>3.16</v>
      </c>
      <c r="F280" s="147">
        <v>1.8699999999999999</v>
      </c>
      <c r="G280" s="147">
        <v>0.09</v>
      </c>
    </row>
    <row r="281" spans="1:7">
      <c r="A281" s="145">
        <v>194909</v>
      </c>
      <c r="B281" s="147">
        <v>3.09</v>
      </c>
      <c r="C281" s="147">
        <v>2.56</v>
      </c>
      <c r="D281" s="147">
        <v>4.26</v>
      </c>
      <c r="E281" s="147">
        <v>5.32</v>
      </c>
      <c r="F281" s="147">
        <v>4.08</v>
      </c>
      <c r="G281" s="147">
        <v>0.09</v>
      </c>
    </row>
    <row r="282" spans="1:7">
      <c r="A282" s="145">
        <v>194910</v>
      </c>
      <c r="B282" s="147">
        <v>3.14</v>
      </c>
      <c r="C282" s="147">
        <v>3.17</v>
      </c>
      <c r="D282" s="147">
        <v>3.18</v>
      </c>
      <c r="E282" s="147">
        <v>5</v>
      </c>
      <c r="F282" s="147">
        <v>4.01</v>
      </c>
      <c r="G282" s="147">
        <v>0.09</v>
      </c>
    </row>
    <row r="283" spans="1:7">
      <c r="A283" s="145">
        <v>194911</v>
      </c>
      <c r="B283" s="147">
        <v>1.82</v>
      </c>
      <c r="C283" s="147">
        <v>2.85</v>
      </c>
      <c r="D283" s="147">
        <v>1.3499999999999999</v>
      </c>
      <c r="E283" s="147">
        <v>0.44</v>
      </c>
      <c r="F283" s="147">
        <v>0.13</v>
      </c>
      <c r="G283" s="147">
        <v>0.08</v>
      </c>
    </row>
    <row r="284" spans="1:7">
      <c r="A284" s="145">
        <v>194912</v>
      </c>
      <c r="B284" s="147">
        <v>5.13</v>
      </c>
      <c r="C284" s="147">
        <v>5.24</v>
      </c>
      <c r="D284" s="147">
        <v>6.9</v>
      </c>
      <c r="E284" s="147">
        <v>6.87</v>
      </c>
      <c r="F284" s="147">
        <v>8.7100000000000009</v>
      </c>
      <c r="G284" s="147">
        <v>0.09</v>
      </c>
    </row>
    <row r="285" spans="1:7">
      <c r="A285" s="145">
        <v>195001</v>
      </c>
      <c r="B285" s="147">
        <v>1.7</v>
      </c>
      <c r="C285" s="147">
        <v>0.77</v>
      </c>
      <c r="D285" s="147">
        <v>3.6100000000000003</v>
      </c>
      <c r="E285" s="147">
        <v>7.16</v>
      </c>
      <c r="F285" s="147">
        <v>4.6000000000000005</v>
      </c>
      <c r="G285" s="147">
        <v>0.09</v>
      </c>
    </row>
    <row r="286" spans="1:7">
      <c r="A286" s="145">
        <v>195002</v>
      </c>
      <c r="B286" s="147">
        <v>1.48</v>
      </c>
      <c r="C286" s="147">
        <v>1.49</v>
      </c>
      <c r="D286" s="147">
        <v>0.98000000000000009</v>
      </c>
      <c r="E286" s="147">
        <v>1.5799999999999998</v>
      </c>
      <c r="F286" s="147">
        <v>0.48</v>
      </c>
      <c r="G286" s="147">
        <v>0.09</v>
      </c>
    </row>
    <row r="287" spans="1:7">
      <c r="A287" s="145">
        <v>195003</v>
      </c>
      <c r="B287" s="147">
        <v>1.26</v>
      </c>
      <c r="C287" s="147">
        <v>1.8199999999999998</v>
      </c>
      <c r="D287" s="147">
        <v>0.67</v>
      </c>
      <c r="E287" s="147">
        <v>2.34</v>
      </c>
      <c r="F287" s="147">
        <v>-2.04</v>
      </c>
      <c r="G287" s="147">
        <v>0.1</v>
      </c>
    </row>
    <row r="288" spans="1:7">
      <c r="A288" s="145">
        <v>195004</v>
      </c>
      <c r="B288" s="147">
        <v>3.94</v>
      </c>
      <c r="C288" s="147">
        <v>4.26</v>
      </c>
      <c r="D288" s="147">
        <v>5.24</v>
      </c>
      <c r="E288" s="147">
        <v>5.7</v>
      </c>
      <c r="F288" s="147">
        <v>7.41</v>
      </c>
      <c r="G288" s="147">
        <v>0.09</v>
      </c>
    </row>
    <row r="289" spans="1:7">
      <c r="A289" s="145">
        <v>195005</v>
      </c>
      <c r="B289" s="147">
        <v>4.3099999999999996</v>
      </c>
      <c r="C289" s="147">
        <v>4.54</v>
      </c>
      <c r="D289" s="147">
        <v>4.03</v>
      </c>
      <c r="E289" s="147">
        <v>1.51</v>
      </c>
      <c r="F289" s="147">
        <v>2.9299999999999997</v>
      </c>
      <c r="G289" s="147">
        <v>0.1</v>
      </c>
    </row>
    <row r="290" spans="1:7">
      <c r="A290" s="145">
        <v>195006</v>
      </c>
      <c r="B290" s="147">
        <v>-5.94</v>
      </c>
      <c r="C290" s="147">
        <v>-5.55</v>
      </c>
      <c r="D290" s="147">
        <v>-5.09</v>
      </c>
      <c r="E290" s="147">
        <v>-7.1199999999999992</v>
      </c>
      <c r="F290" s="147">
        <v>-9.15</v>
      </c>
      <c r="G290" s="147">
        <v>0.1</v>
      </c>
    </row>
    <row r="291" spans="1:7">
      <c r="A291" s="145">
        <v>195007</v>
      </c>
      <c r="B291" s="147">
        <v>1.36</v>
      </c>
      <c r="C291" s="147">
        <v>-3.5700000000000003</v>
      </c>
      <c r="D291" s="147">
        <v>13</v>
      </c>
      <c r="E291" s="147">
        <v>0.65</v>
      </c>
      <c r="F291" s="147">
        <v>11.4</v>
      </c>
      <c r="G291" s="147">
        <v>0.1</v>
      </c>
    </row>
    <row r="292" spans="1:7">
      <c r="A292" s="145">
        <v>195008</v>
      </c>
      <c r="B292" s="147">
        <v>4.8499999999999996</v>
      </c>
      <c r="C292" s="147">
        <v>6</v>
      </c>
      <c r="D292" s="147">
        <v>2.48</v>
      </c>
      <c r="E292" s="147">
        <v>4.28</v>
      </c>
      <c r="F292" s="147">
        <v>4.9800000000000004</v>
      </c>
      <c r="G292" s="147">
        <v>0.1</v>
      </c>
    </row>
    <row r="293" spans="1:7">
      <c r="A293" s="145">
        <v>195009</v>
      </c>
      <c r="B293" s="147">
        <v>4.8099999999999996</v>
      </c>
      <c r="C293" s="147">
        <v>5.67</v>
      </c>
      <c r="D293" s="147">
        <v>4.46</v>
      </c>
      <c r="E293" s="147">
        <v>5.9</v>
      </c>
      <c r="F293" s="147">
        <v>4.8800000000000008</v>
      </c>
      <c r="G293" s="147">
        <v>0.1</v>
      </c>
    </row>
    <row r="294" spans="1:7">
      <c r="A294" s="145">
        <v>195010</v>
      </c>
      <c r="B294" s="147">
        <v>-0.18</v>
      </c>
      <c r="C294" s="147">
        <v>-0.29000000000000004</v>
      </c>
      <c r="D294" s="147">
        <v>1.87</v>
      </c>
      <c r="E294" s="147">
        <v>-0.58000000000000007</v>
      </c>
      <c r="F294" s="147">
        <v>0.14000000000000001</v>
      </c>
      <c r="G294" s="147">
        <v>0.12</v>
      </c>
    </row>
    <row r="295" spans="1:7">
      <c r="A295" s="145">
        <v>195011</v>
      </c>
      <c r="B295" s="147">
        <v>2.76</v>
      </c>
      <c r="C295" s="147">
        <v>2.29</v>
      </c>
      <c r="D295" s="147">
        <v>4.09</v>
      </c>
      <c r="E295" s="147">
        <v>0.3</v>
      </c>
      <c r="F295" s="147">
        <v>4.84</v>
      </c>
      <c r="G295" s="147">
        <v>0.11</v>
      </c>
    </row>
    <row r="296" spans="1:7">
      <c r="A296" s="145">
        <v>195012</v>
      </c>
      <c r="B296" s="147">
        <v>5.54</v>
      </c>
      <c r="C296" s="147">
        <v>3.23</v>
      </c>
      <c r="D296" s="147">
        <v>10.47</v>
      </c>
      <c r="E296" s="147">
        <v>5.12</v>
      </c>
      <c r="F296" s="147">
        <v>12.34</v>
      </c>
      <c r="G296" s="147">
        <v>0.11</v>
      </c>
    </row>
    <row r="297" spans="1:7">
      <c r="A297" s="145">
        <v>195101</v>
      </c>
      <c r="B297" s="147">
        <v>5.7</v>
      </c>
      <c r="C297" s="147">
        <v>5.03</v>
      </c>
      <c r="D297" s="147">
        <v>8.5399999999999991</v>
      </c>
      <c r="E297" s="147">
        <v>6.59</v>
      </c>
      <c r="F297" s="147">
        <v>10.54</v>
      </c>
      <c r="G297" s="147">
        <v>0.13</v>
      </c>
    </row>
    <row r="298" spans="1:7">
      <c r="A298" s="145">
        <v>195102</v>
      </c>
      <c r="B298" s="147">
        <v>1.41</v>
      </c>
      <c r="C298" s="147">
        <v>2.15</v>
      </c>
      <c r="D298" s="147">
        <v>-1.7100000000000002</v>
      </c>
      <c r="E298" s="147">
        <v>1.5299999999999998</v>
      </c>
      <c r="F298" s="147">
        <v>-0.27</v>
      </c>
      <c r="G298" s="147">
        <v>0.1</v>
      </c>
    </row>
    <row r="299" spans="1:7">
      <c r="A299" s="145">
        <v>195103</v>
      </c>
      <c r="B299" s="147">
        <v>-2.15</v>
      </c>
      <c r="C299" s="147">
        <v>-0.83</v>
      </c>
      <c r="D299" s="147">
        <v>-5.08</v>
      </c>
      <c r="E299" s="147">
        <v>-1.53</v>
      </c>
      <c r="F299" s="147">
        <v>-5.7200000000000006</v>
      </c>
      <c r="G299" s="147">
        <v>0.11</v>
      </c>
    </row>
    <row r="300" spans="1:7">
      <c r="A300" s="145">
        <v>195104</v>
      </c>
      <c r="B300" s="147">
        <v>4.8600000000000003</v>
      </c>
      <c r="C300" s="147">
        <v>4.29</v>
      </c>
      <c r="D300" s="147">
        <v>6.65</v>
      </c>
      <c r="E300" s="147">
        <v>2.1100000000000003</v>
      </c>
      <c r="F300" s="147">
        <v>6.3100000000000005</v>
      </c>
      <c r="G300" s="147">
        <v>0.13</v>
      </c>
    </row>
    <row r="301" spans="1:7">
      <c r="A301" s="145">
        <v>195105</v>
      </c>
      <c r="B301" s="147">
        <v>-2.34</v>
      </c>
      <c r="C301" s="147">
        <v>-2.46</v>
      </c>
      <c r="D301" s="147">
        <v>-3.67</v>
      </c>
      <c r="E301" s="147">
        <v>-1.96</v>
      </c>
      <c r="F301" s="147">
        <v>-3.41</v>
      </c>
      <c r="G301" s="147">
        <v>0.12</v>
      </c>
    </row>
    <row r="302" spans="1:7">
      <c r="A302" s="145">
        <v>195106</v>
      </c>
      <c r="B302" s="147">
        <v>-2.62</v>
      </c>
      <c r="C302" s="147">
        <v>-2.31</v>
      </c>
      <c r="D302" s="147">
        <v>-6.91</v>
      </c>
      <c r="E302" s="147">
        <v>-4.03</v>
      </c>
      <c r="F302" s="147">
        <v>-7.34</v>
      </c>
      <c r="G302" s="147">
        <v>0.12</v>
      </c>
    </row>
    <row r="303" spans="1:7">
      <c r="A303" s="145">
        <v>195107</v>
      </c>
      <c r="B303" s="147">
        <v>6.94</v>
      </c>
      <c r="C303" s="147">
        <v>6.5200000000000005</v>
      </c>
      <c r="D303" s="147">
        <v>8.93</v>
      </c>
      <c r="E303" s="147">
        <v>5.2700000000000005</v>
      </c>
      <c r="F303" s="147">
        <v>6.69</v>
      </c>
      <c r="G303" s="147">
        <v>0.13</v>
      </c>
    </row>
    <row r="304" spans="1:7">
      <c r="A304" s="145">
        <v>195108</v>
      </c>
      <c r="B304" s="147">
        <v>4.2699999999999996</v>
      </c>
      <c r="C304" s="147">
        <v>4.03</v>
      </c>
      <c r="D304" s="147">
        <v>4.97</v>
      </c>
      <c r="E304" s="147">
        <v>5.38</v>
      </c>
      <c r="F304" s="147">
        <v>4.95</v>
      </c>
      <c r="G304" s="147">
        <v>0.13</v>
      </c>
    </row>
    <row r="305" spans="1:7">
      <c r="A305" s="145">
        <v>195109</v>
      </c>
      <c r="B305" s="147">
        <v>0.7</v>
      </c>
      <c r="C305" s="147">
        <v>0.5</v>
      </c>
      <c r="D305" s="147">
        <v>1.31</v>
      </c>
      <c r="E305" s="147">
        <v>2.2599999999999998</v>
      </c>
      <c r="F305" s="147">
        <v>2.7399999999999998</v>
      </c>
      <c r="G305" s="147">
        <v>0.12</v>
      </c>
    </row>
    <row r="306" spans="1:7">
      <c r="A306" s="145">
        <v>195110</v>
      </c>
      <c r="B306" s="147">
        <v>-2.5299999999999998</v>
      </c>
      <c r="C306" s="147">
        <v>-3.94</v>
      </c>
      <c r="D306" s="147">
        <v>-2.0699999999999998</v>
      </c>
      <c r="E306" s="147">
        <v>-2.13</v>
      </c>
      <c r="F306" s="147">
        <v>-3.52</v>
      </c>
      <c r="G306" s="147">
        <v>0.16</v>
      </c>
    </row>
    <row r="307" spans="1:7">
      <c r="A307" s="145">
        <v>195111</v>
      </c>
      <c r="B307" s="147">
        <v>0.56999999999999995</v>
      </c>
      <c r="C307" s="147">
        <v>0.73</v>
      </c>
      <c r="D307" s="147">
        <v>0.79</v>
      </c>
      <c r="E307" s="147">
        <v>-0.26</v>
      </c>
      <c r="F307" s="147">
        <v>0.19</v>
      </c>
      <c r="G307" s="147">
        <v>0.11</v>
      </c>
    </row>
    <row r="308" spans="1:7">
      <c r="A308" s="145">
        <v>195112</v>
      </c>
      <c r="B308" s="147">
        <v>3.33</v>
      </c>
      <c r="C308" s="147">
        <v>4.0599999999999996</v>
      </c>
      <c r="D308" s="147">
        <v>0.94000000000000006</v>
      </c>
      <c r="E308" s="147">
        <v>1.2200000000000002</v>
      </c>
      <c r="F308" s="147">
        <v>0.47</v>
      </c>
      <c r="G308" s="147">
        <v>0.12</v>
      </c>
    </row>
    <row r="309" spans="1:7">
      <c r="A309" s="145">
        <v>195201</v>
      </c>
      <c r="B309" s="147">
        <v>1.45</v>
      </c>
      <c r="C309" s="147">
        <v>0.35</v>
      </c>
      <c r="D309" s="147">
        <v>3.9200000000000004</v>
      </c>
      <c r="E309" s="147">
        <v>1.24</v>
      </c>
      <c r="F309" s="147">
        <v>1.32</v>
      </c>
      <c r="G309" s="147">
        <v>0.15</v>
      </c>
    </row>
    <row r="310" spans="1:7">
      <c r="A310" s="145">
        <v>195202</v>
      </c>
      <c r="B310" s="147">
        <v>-2.62</v>
      </c>
      <c r="C310" s="147">
        <v>-2.31</v>
      </c>
      <c r="D310" s="147">
        <v>-3.21</v>
      </c>
      <c r="E310" s="147">
        <v>-2.44</v>
      </c>
      <c r="F310" s="147">
        <v>-2</v>
      </c>
      <c r="G310" s="147">
        <v>0.12</v>
      </c>
    </row>
    <row r="311" spans="1:7">
      <c r="A311" s="145">
        <v>195203</v>
      </c>
      <c r="B311" s="147">
        <v>4.4400000000000004</v>
      </c>
      <c r="C311" s="147">
        <v>4.21</v>
      </c>
      <c r="D311" s="147">
        <v>6.4799999999999995</v>
      </c>
      <c r="E311" s="147">
        <v>1.1399999999999999</v>
      </c>
      <c r="F311" s="147">
        <v>3.29</v>
      </c>
      <c r="G311" s="147">
        <v>0.11</v>
      </c>
    </row>
    <row r="312" spans="1:7">
      <c r="A312" s="145">
        <v>195204</v>
      </c>
      <c r="B312" s="147">
        <v>-4.97</v>
      </c>
      <c r="C312" s="147">
        <v>-4.71</v>
      </c>
      <c r="D312" s="147">
        <v>-5.38</v>
      </c>
      <c r="E312" s="147">
        <v>-5.22</v>
      </c>
      <c r="F312" s="147">
        <v>-4.0599999999999996</v>
      </c>
      <c r="G312" s="147">
        <v>0.12</v>
      </c>
    </row>
    <row r="313" spans="1:7">
      <c r="A313" s="145">
        <v>195205</v>
      </c>
      <c r="B313" s="147">
        <v>3.2</v>
      </c>
      <c r="C313" s="147">
        <v>3.6100000000000003</v>
      </c>
      <c r="D313" s="147">
        <v>3.44</v>
      </c>
      <c r="E313" s="147">
        <v>2</v>
      </c>
      <c r="F313" s="147">
        <v>2.56</v>
      </c>
      <c r="G313" s="147">
        <v>0.13</v>
      </c>
    </row>
    <row r="314" spans="1:7">
      <c r="A314" s="145">
        <v>195206</v>
      </c>
      <c r="B314" s="147">
        <v>3.83</v>
      </c>
      <c r="C314" s="147">
        <v>3.72</v>
      </c>
      <c r="D314" s="147">
        <v>4.3699999999999992</v>
      </c>
      <c r="E314" s="147">
        <v>1.51</v>
      </c>
      <c r="F314" s="147">
        <v>3.22</v>
      </c>
      <c r="G314" s="147">
        <v>0.15</v>
      </c>
    </row>
    <row r="315" spans="1:7">
      <c r="A315" s="145">
        <v>195207</v>
      </c>
      <c r="B315" s="147">
        <v>0.91</v>
      </c>
      <c r="C315" s="147">
        <v>1.0900000000000001</v>
      </c>
      <c r="D315" s="147">
        <v>1.4600000000000002</v>
      </c>
      <c r="E315" s="147">
        <v>0.92</v>
      </c>
      <c r="F315" s="147">
        <v>-0.25</v>
      </c>
      <c r="G315" s="147">
        <v>0.15</v>
      </c>
    </row>
    <row r="316" spans="1:7">
      <c r="A316" s="145">
        <v>195208</v>
      </c>
      <c r="B316" s="147">
        <v>-0.76</v>
      </c>
      <c r="C316" s="147">
        <v>-0.9</v>
      </c>
      <c r="D316" s="147">
        <v>-1.1099999999999999</v>
      </c>
      <c r="E316" s="147">
        <v>0.09</v>
      </c>
      <c r="F316" s="147">
        <v>0.06</v>
      </c>
      <c r="G316" s="147">
        <v>0.15</v>
      </c>
    </row>
    <row r="317" spans="1:7">
      <c r="A317" s="145">
        <v>195209</v>
      </c>
      <c r="B317" s="147">
        <v>-2.0299999999999998</v>
      </c>
      <c r="C317" s="147">
        <v>-1.95</v>
      </c>
      <c r="D317" s="147">
        <v>-2.6500000000000004</v>
      </c>
      <c r="E317" s="147">
        <v>0.23</v>
      </c>
      <c r="F317" s="147">
        <v>-2.25</v>
      </c>
      <c r="G317" s="147">
        <v>0.16</v>
      </c>
    </row>
    <row r="318" spans="1:7">
      <c r="A318" s="145">
        <v>195210</v>
      </c>
      <c r="B318" s="147">
        <v>-0.66</v>
      </c>
      <c r="C318" s="147">
        <v>-0.98</v>
      </c>
      <c r="D318" s="147">
        <v>-0.62</v>
      </c>
      <c r="E318" s="147">
        <v>-0.96</v>
      </c>
      <c r="F318" s="147">
        <v>-2.25</v>
      </c>
      <c r="G318" s="147">
        <v>0.14000000000000001</v>
      </c>
    </row>
    <row r="319" spans="1:7">
      <c r="A319" s="145">
        <v>195211</v>
      </c>
      <c r="B319" s="147">
        <v>5.94</v>
      </c>
      <c r="C319" s="147">
        <v>6.16</v>
      </c>
      <c r="D319" s="147">
        <v>7.57</v>
      </c>
      <c r="E319" s="147">
        <v>5.5600000000000005</v>
      </c>
      <c r="F319" s="147">
        <v>5.92</v>
      </c>
      <c r="G319" s="147">
        <v>0.1</v>
      </c>
    </row>
    <row r="320" spans="1:7">
      <c r="A320" s="145">
        <v>195212</v>
      </c>
      <c r="B320" s="147">
        <v>2.93</v>
      </c>
      <c r="C320" s="147">
        <v>3.02</v>
      </c>
      <c r="D320" s="147">
        <v>3.61</v>
      </c>
      <c r="E320" s="147">
        <v>2.09</v>
      </c>
      <c r="F320" s="147">
        <v>1.49</v>
      </c>
      <c r="G320" s="147">
        <v>0.16</v>
      </c>
    </row>
    <row r="321" spans="1:7">
      <c r="A321" s="145">
        <v>195301</v>
      </c>
      <c r="B321" s="147">
        <v>-0.34</v>
      </c>
      <c r="C321" s="147">
        <v>-1.03</v>
      </c>
      <c r="D321" s="147">
        <v>1.4100000000000001</v>
      </c>
      <c r="E321" s="147">
        <v>3.4699999999999998</v>
      </c>
      <c r="F321" s="147">
        <v>3.58</v>
      </c>
      <c r="G321" s="147">
        <v>0.16</v>
      </c>
    </row>
    <row r="322" spans="1:7">
      <c r="A322" s="145">
        <v>195302</v>
      </c>
      <c r="B322" s="147">
        <v>-0.27</v>
      </c>
      <c r="C322" s="147">
        <v>-0.39</v>
      </c>
      <c r="D322" s="147">
        <v>-0.95000000000000007</v>
      </c>
      <c r="E322" s="147">
        <v>1.29</v>
      </c>
      <c r="F322" s="147">
        <v>1.5899999999999999</v>
      </c>
      <c r="G322" s="147">
        <v>0.14000000000000001</v>
      </c>
    </row>
    <row r="323" spans="1:7">
      <c r="A323" s="145">
        <v>195303</v>
      </c>
      <c r="B323" s="147">
        <v>-1.43</v>
      </c>
      <c r="C323" s="147">
        <v>-1.2</v>
      </c>
      <c r="D323" s="147">
        <v>-2.8400000000000003</v>
      </c>
      <c r="E323" s="147">
        <v>-1.93</v>
      </c>
      <c r="F323" s="147">
        <v>-2.3600000000000003</v>
      </c>
      <c r="G323" s="147">
        <v>0.18</v>
      </c>
    </row>
    <row r="324" spans="1:7">
      <c r="A324" s="145">
        <v>195304</v>
      </c>
      <c r="B324" s="147">
        <v>-2.83</v>
      </c>
      <c r="C324" s="147">
        <v>-3.2600000000000002</v>
      </c>
      <c r="D324" s="147">
        <v>-2.02</v>
      </c>
      <c r="E324" s="147">
        <v>-3.04</v>
      </c>
      <c r="F324" s="147">
        <v>-1.38</v>
      </c>
      <c r="G324" s="147">
        <v>0.16</v>
      </c>
    </row>
    <row r="325" spans="1:7">
      <c r="A325" s="145">
        <v>195305</v>
      </c>
      <c r="B325" s="147">
        <v>0.52</v>
      </c>
      <c r="C325" s="147">
        <v>0.76999999999999991</v>
      </c>
      <c r="D325" s="147">
        <v>1.1500000000000001</v>
      </c>
      <c r="E325" s="147">
        <v>0.63</v>
      </c>
      <c r="F325" s="147">
        <v>0.5</v>
      </c>
      <c r="G325" s="147">
        <v>0.17</v>
      </c>
    </row>
    <row r="326" spans="1:7">
      <c r="A326" s="145">
        <v>195306</v>
      </c>
      <c r="B326" s="147">
        <v>-1.89</v>
      </c>
      <c r="C326" s="147">
        <v>-1.91</v>
      </c>
      <c r="D326" s="147">
        <v>-2</v>
      </c>
      <c r="E326" s="147">
        <v>-3.23</v>
      </c>
      <c r="F326" s="147">
        <v>-4.07</v>
      </c>
      <c r="G326" s="147">
        <v>0.18</v>
      </c>
    </row>
    <row r="327" spans="1:7">
      <c r="A327" s="145">
        <v>195307</v>
      </c>
      <c r="B327" s="147">
        <v>2.4</v>
      </c>
      <c r="C327" s="147">
        <v>2.81</v>
      </c>
      <c r="D327" s="147">
        <v>1.6600000000000001</v>
      </c>
      <c r="E327" s="147">
        <v>0.80999999999999994</v>
      </c>
      <c r="F327" s="147">
        <v>1.2200000000000002</v>
      </c>
      <c r="G327" s="147">
        <v>0.15</v>
      </c>
    </row>
    <row r="328" spans="1:7">
      <c r="A328" s="145">
        <v>195308</v>
      </c>
      <c r="B328" s="147">
        <v>-4.5199999999999996</v>
      </c>
      <c r="C328" s="147">
        <v>-4.17</v>
      </c>
      <c r="D328" s="147">
        <v>-8.43</v>
      </c>
      <c r="E328" s="147">
        <v>-3.38</v>
      </c>
      <c r="F328" s="147">
        <v>-6.37</v>
      </c>
      <c r="G328" s="147">
        <v>0.17</v>
      </c>
    </row>
    <row r="329" spans="1:7">
      <c r="A329" s="145">
        <v>195309</v>
      </c>
      <c r="B329" s="147">
        <v>0.2</v>
      </c>
      <c r="C329" s="147">
        <v>0.65</v>
      </c>
      <c r="D329" s="147">
        <v>-1.95</v>
      </c>
      <c r="E329" s="147">
        <v>-1.0000000000000009E-2</v>
      </c>
      <c r="F329" s="147">
        <v>-2.52</v>
      </c>
      <c r="G329" s="147">
        <v>0.16</v>
      </c>
    </row>
    <row r="330" spans="1:7">
      <c r="A330" s="145">
        <v>195310</v>
      </c>
      <c r="B330" s="147">
        <v>4.5999999999999996</v>
      </c>
      <c r="C330" s="147">
        <v>4.92</v>
      </c>
      <c r="D330" s="147">
        <v>4.5200000000000005</v>
      </c>
      <c r="E330" s="147">
        <v>2.81</v>
      </c>
      <c r="F330" s="147">
        <v>3.15</v>
      </c>
      <c r="G330" s="147">
        <v>0.13</v>
      </c>
    </row>
    <row r="331" spans="1:7">
      <c r="A331" s="145">
        <v>195311</v>
      </c>
      <c r="B331" s="147">
        <v>2.83</v>
      </c>
      <c r="C331" s="147">
        <v>3.26</v>
      </c>
      <c r="D331" s="147">
        <v>2.92</v>
      </c>
      <c r="E331" s="147">
        <v>1.52</v>
      </c>
      <c r="F331" s="147">
        <v>1.0599999999999998</v>
      </c>
      <c r="G331" s="147">
        <v>0.08</v>
      </c>
    </row>
    <row r="332" spans="1:7">
      <c r="A332" s="145">
        <v>195312</v>
      </c>
      <c r="B332" s="147">
        <v>0.03</v>
      </c>
      <c r="C332" s="147">
        <v>0.41000000000000003</v>
      </c>
      <c r="D332" s="147">
        <v>-2.6</v>
      </c>
      <c r="E332" s="147">
        <v>0.18</v>
      </c>
      <c r="F332" s="147">
        <v>-2.7399999999999998</v>
      </c>
      <c r="G332" s="147">
        <v>0.13</v>
      </c>
    </row>
    <row r="333" spans="1:7">
      <c r="A333" s="145">
        <v>195401</v>
      </c>
      <c r="B333" s="147">
        <v>5.13</v>
      </c>
      <c r="C333" s="147">
        <v>4.3899999999999997</v>
      </c>
      <c r="D333" s="147">
        <v>7.96</v>
      </c>
      <c r="E333" s="147">
        <v>4.6399999999999997</v>
      </c>
      <c r="F333" s="147">
        <v>8.120000000000001</v>
      </c>
      <c r="G333" s="147">
        <v>0.11</v>
      </c>
    </row>
    <row r="334" spans="1:7">
      <c r="A334" s="145">
        <v>195402</v>
      </c>
      <c r="B334" s="147">
        <v>1.67</v>
      </c>
      <c r="C334" s="147">
        <v>1.54</v>
      </c>
      <c r="D334" s="147">
        <v>0.66999999999999993</v>
      </c>
      <c r="E334" s="147">
        <v>0.92999999999999994</v>
      </c>
      <c r="F334" s="147">
        <v>1.3499999999999999</v>
      </c>
      <c r="G334" s="147">
        <v>7.0000000000000007E-2</v>
      </c>
    </row>
    <row r="335" spans="1:7">
      <c r="A335" s="145">
        <v>195403</v>
      </c>
      <c r="B335" s="147">
        <v>3.65</v>
      </c>
      <c r="C335" s="147">
        <v>4.13</v>
      </c>
      <c r="D335" s="147">
        <v>1.76</v>
      </c>
      <c r="E335" s="147">
        <v>2.71</v>
      </c>
      <c r="F335" s="147">
        <v>1.98</v>
      </c>
      <c r="G335" s="147">
        <v>0.08</v>
      </c>
    </row>
    <row r="336" spans="1:7">
      <c r="A336" s="145">
        <v>195404</v>
      </c>
      <c r="B336" s="147">
        <v>4.2699999999999996</v>
      </c>
      <c r="C336" s="147">
        <v>5.17</v>
      </c>
      <c r="D336" s="147">
        <v>3.69</v>
      </c>
      <c r="E336" s="147">
        <v>-0.4</v>
      </c>
      <c r="F336" s="147">
        <v>7.0000000000000007E-2</v>
      </c>
      <c r="G336" s="147">
        <v>0.09</v>
      </c>
    </row>
    <row r="337" spans="1:7">
      <c r="A337" s="145">
        <v>195405</v>
      </c>
      <c r="B337" s="147">
        <v>3.09</v>
      </c>
      <c r="C337" s="147">
        <v>2.85</v>
      </c>
      <c r="D337" s="147">
        <v>6.71</v>
      </c>
      <c r="E337" s="147">
        <v>3.8800000000000003</v>
      </c>
      <c r="F337" s="147">
        <v>5.09</v>
      </c>
      <c r="G337" s="147">
        <v>0.05</v>
      </c>
    </row>
    <row r="338" spans="1:7">
      <c r="A338" s="145">
        <v>195406</v>
      </c>
      <c r="B338" s="147">
        <v>1.07</v>
      </c>
      <c r="C338" s="147">
        <v>1.75</v>
      </c>
      <c r="D338" s="147">
        <v>0.91999999999999993</v>
      </c>
      <c r="E338" s="147">
        <v>0.5</v>
      </c>
      <c r="F338" s="147">
        <v>1.24</v>
      </c>
      <c r="G338" s="147">
        <v>0.06</v>
      </c>
    </row>
    <row r="339" spans="1:7">
      <c r="A339" s="145">
        <v>195407</v>
      </c>
      <c r="B339" s="147">
        <v>4.99</v>
      </c>
      <c r="C339" s="147">
        <v>4.26</v>
      </c>
      <c r="D339" s="147">
        <v>9.0299999999999994</v>
      </c>
      <c r="E339" s="147">
        <v>5.57</v>
      </c>
      <c r="F339" s="147">
        <v>9.0599999999999987</v>
      </c>
      <c r="G339" s="147">
        <v>0.05</v>
      </c>
    </row>
    <row r="340" spans="1:7">
      <c r="A340" s="145">
        <v>195408</v>
      </c>
      <c r="B340" s="147">
        <v>-2.34</v>
      </c>
      <c r="C340" s="147">
        <v>-3.05</v>
      </c>
      <c r="D340" s="147">
        <v>-5.12</v>
      </c>
      <c r="E340" s="147">
        <v>-0.24</v>
      </c>
      <c r="F340" s="147">
        <v>-1.03</v>
      </c>
      <c r="G340" s="147">
        <v>0.05</v>
      </c>
    </row>
    <row r="341" spans="1:7">
      <c r="A341" s="145">
        <v>195409</v>
      </c>
      <c r="B341" s="147">
        <v>6.39</v>
      </c>
      <c r="C341" s="147">
        <v>6.79</v>
      </c>
      <c r="D341" s="147">
        <v>6.46</v>
      </c>
      <c r="E341" s="147">
        <v>2.8800000000000003</v>
      </c>
      <c r="F341" s="147">
        <v>4.5600000000000005</v>
      </c>
      <c r="G341" s="147">
        <v>0.09</v>
      </c>
    </row>
    <row r="342" spans="1:7">
      <c r="A342" s="145">
        <v>195410</v>
      </c>
      <c r="B342" s="147">
        <v>-1.67</v>
      </c>
      <c r="C342" s="147">
        <v>-2.3899999999999997</v>
      </c>
      <c r="D342" s="147">
        <v>0.3</v>
      </c>
      <c r="E342" s="147">
        <v>0.45</v>
      </c>
      <c r="F342" s="147">
        <v>-0.82000000000000006</v>
      </c>
      <c r="G342" s="147">
        <v>7.0000000000000007E-2</v>
      </c>
    </row>
    <row r="343" spans="1:7">
      <c r="A343" s="145">
        <v>195411</v>
      </c>
      <c r="B343" s="147">
        <v>9.3800000000000008</v>
      </c>
      <c r="C343" s="147">
        <v>9.51</v>
      </c>
      <c r="D343" s="147">
        <v>15.78</v>
      </c>
      <c r="E343" s="147">
        <v>7.0900000000000007</v>
      </c>
      <c r="F343" s="147">
        <v>9.19</v>
      </c>
      <c r="G343" s="147">
        <v>0.06</v>
      </c>
    </row>
    <row r="344" spans="1:7">
      <c r="A344" s="145">
        <v>195412</v>
      </c>
      <c r="B344" s="147">
        <v>5.48</v>
      </c>
      <c r="C344" s="147">
        <v>4.1899999999999995</v>
      </c>
      <c r="D344" s="147">
        <v>11.64</v>
      </c>
      <c r="E344" s="147">
        <v>7.35</v>
      </c>
      <c r="F344" s="147">
        <v>11.39</v>
      </c>
      <c r="G344" s="147">
        <v>0.08</v>
      </c>
    </row>
    <row r="345" spans="1:7">
      <c r="A345" s="145">
        <v>195501</v>
      </c>
      <c r="B345" s="147">
        <v>0.6</v>
      </c>
      <c r="C345" s="147">
        <v>-2.0000000000000004E-2</v>
      </c>
      <c r="D345" s="147">
        <v>3.54</v>
      </c>
      <c r="E345" s="147">
        <v>1.46</v>
      </c>
      <c r="F345" s="147">
        <v>2.35</v>
      </c>
      <c r="G345" s="147">
        <v>0.08</v>
      </c>
    </row>
    <row r="346" spans="1:7">
      <c r="A346" s="145">
        <v>195502</v>
      </c>
      <c r="B346" s="147">
        <v>3.02</v>
      </c>
      <c r="C346" s="147">
        <v>2.95</v>
      </c>
      <c r="D346" s="147">
        <v>3.33</v>
      </c>
      <c r="E346" s="147">
        <v>3.68</v>
      </c>
      <c r="F346" s="147">
        <v>4.5200000000000005</v>
      </c>
      <c r="G346" s="147">
        <v>0.09</v>
      </c>
    </row>
    <row r="347" spans="1:7">
      <c r="A347" s="145">
        <v>195503</v>
      </c>
      <c r="B347" s="147">
        <v>-0.16</v>
      </c>
      <c r="C347" s="147">
        <v>-0.43000000000000005</v>
      </c>
      <c r="D347" s="147">
        <v>2.2199999999999998</v>
      </c>
      <c r="E347" s="147">
        <v>-0.78999999999999992</v>
      </c>
      <c r="F347" s="147">
        <v>0.59</v>
      </c>
      <c r="G347" s="147">
        <v>0.1</v>
      </c>
    </row>
    <row r="348" spans="1:7">
      <c r="A348" s="145">
        <v>195504</v>
      </c>
      <c r="B348" s="147">
        <v>3.11</v>
      </c>
      <c r="C348" s="147">
        <v>4.0100000000000007</v>
      </c>
      <c r="D348" s="147">
        <v>4.3000000000000007</v>
      </c>
      <c r="E348" s="147">
        <v>1.24</v>
      </c>
      <c r="F348" s="147">
        <v>2.4299999999999997</v>
      </c>
      <c r="G348" s="147">
        <v>0.1</v>
      </c>
    </row>
    <row r="349" spans="1:7">
      <c r="A349" s="145">
        <v>195505</v>
      </c>
      <c r="B349" s="147">
        <v>0.93</v>
      </c>
      <c r="C349" s="147">
        <v>1.75</v>
      </c>
      <c r="D349" s="147">
        <v>1.999999999999999E-2</v>
      </c>
      <c r="E349" s="147">
        <v>0.3</v>
      </c>
      <c r="F349" s="147">
        <v>0.28999999999999998</v>
      </c>
      <c r="G349" s="147">
        <v>0.14000000000000001</v>
      </c>
    </row>
    <row r="350" spans="1:7">
      <c r="A350" s="145">
        <v>195506</v>
      </c>
      <c r="B350" s="147">
        <v>6.55</v>
      </c>
      <c r="C350" s="147">
        <v>6.3800000000000008</v>
      </c>
      <c r="D350" s="147">
        <v>8.73</v>
      </c>
      <c r="E350" s="147">
        <v>1.9499999999999997</v>
      </c>
      <c r="F350" s="147">
        <v>3.31</v>
      </c>
      <c r="G350" s="147">
        <v>0.1</v>
      </c>
    </row>
    <row r="351" spans="1:7">
      <c r="A351" s="145">
        <v>195507</v>
      </c>
      <c r="B351" s="147">
        <v>1.9</v>
      </c>
      <c r="C351" s="147">
        <v>1.96</v>
      </c>
      <c r="D351" s="147">
        <v>0.30000000000000004</v>
      </c>
      <c r="E351" s="147">
        <v>-1.73</v>
      </c>
      <c r="F351" s="147">
        <v>1.19</v>
      </c>
      <c r="G351" s="147">
        <v>0.1</v>
      </c>
    </row>
    <row r="352" spans="1:7">
      <c r="A352" s="145">
        <v>195508</v>
      </c>
      <c r="B352" s="147">
        <v>0.21</v>
      </c>
      <c r="C352" s="147">
        <v>0.43999999999999995</v>
      </c>
      <c r="D352" s="147">
        <v>1.29</v>
      </c>
      <c r="E352" s="147">
        <v>-0.23</v>
      </c>
      <c r="F352" s="147">
        <v>0.1</v>
      </c>
      <c r="G352" s="147">
        <v>0.16</v>
      </c>
    </row>
    <row r="353" spans="1:7">
      <c r="A353" s="145">
        <v>195509</v>
      </c>
      <c r="B353" s="147">
        <v>-0.36</v>
      </c>
      <c r="C353" s="147">
        <v>0.03</v>
      </c>
      <c r="D353" s="147">
        <v>-2.46</v>
      </c>
      <c r="E353" s="147">
        <v>-0.88</v>
      </c>
      <c r="F353" s="147">
        <v>-0.51</v>
      </c>
      <c r="G353" s="147">
        <v>0.16</v>
      </c>
    </row>
    <row r="354" spans="1:7">
      <c r="A354" s="145">
        <v>195510</v>
      </c>
      <c r="B354" s="147">
        <v>-2.68</v>
      </c>
      <c r="C354" s="147">
        <v>-3.2600000000000002</v>
      </c>
      <c r="D354" s="147">
        <v>-3.46</v>
      </c>
      <c r="E354" s="147">
        <v>-1.6199999999999999</v>
      </c>
      <c r="F354" s="147">
        <v>-1.47</v>
      </c>
      <c r="G354" s="147">
        <v>0.18</v>
      </c>
    </row>
    <row r="355" spans="1:7">
      <c r="A355" s="145">
        <v>195511</v>
      </c>
      <c r="B355" s="147">
        <v>7.03</v>
      </c>
      <c r="C355" s="147">
        <v>7.79</v>
      </c>
      <c r="D355" s="147">
        <v>9.5500000000000007</v>
      </c>
      <c r="E355" s="147">
        <v>5.83</v>
      </c>
      <c r="F355" s="147">
        <v>5.09</v>
      </c>
      <c r="G355" s="147">
        <v>0.17</v>
      </c>
    </row>
    <row r="356" spans="1:7">
      <c r="A356" s="145">
        <v>195512</v>
      </c>
      <c r="B356" s="147">
        <v>1.49</v>
      </c>
      <c r="C356" s="147">
        <v>1.73</v>
      </c>
      <c r="D356" s="147">
        <v>-1.88</v>
      </c>
      <c r="E356" s="147">
        <v>3.29</v>
      </c>
      <c r="F356" s="147">
        <v>2.3899999999999997</v>
      </c>
      <c r="G356" s="147">
        <v>0.18</v>
      </c>
    </row>
    <row r="357" spans="1:7">
      <c r="A357" s="145">
        <v>195601</v>
      </c>
      <c r="B357" s="147">
        <v>-3.03</v>
      </c>
      <c r="C357" s="147">
        <v>-4.21</v>
      </c>
      <c r="D357" s="147">
        <v>-2.58</v>
      </c>
      <c r="E357" s="147">
        <v>-2.5500000000000003</v>
      </c>
      <c r="F357" s="147">
        <v>-1.94</v>
      </c>
      <c r="G357" s="147">
        <v>0.22</v>
      </c>
    </row>
    <row r="358" spans="1:7">
      <c r="A358" s="145">
        <v>195602</v>
      </c>
      <c r="B358" s="147">
        <v>3.77</v>
      </c>
      <c r="C358" s="147">
        <v>4.8</v>
      </c>
      <c r="D358" s="147">
        <v>3.27</v>
      </c>
      <c r="E358" s="147">
        <v>1.75</v>
      </c>
      <c r="F358" s="147">
        <v>2.19</v>
      </c>
      <c r="G358" s="147">
        <v>0.19</v>
      </c>
    </row>
    <row r="359" spans="1:7">
      <c r="A359" s="145">
        <v>195603</v>
      </c>
      <c r="B359" s="147">
        <v>6.64</v>
      </c>
      <c r="C359" s="147">
        <v>7.04</v>
      </c>
      <c r="D359" s="147">
        <v>5.05</v>
      </c>
      <c r="E359" s="147">
        <v>3.2800000000000002</v>
      </c>
      <c r="F359" s="147">
        <v>4.97</v>
      </c>
      <c r="G359" s="147">
        <v>0.15</v>
      </c>
    </row>
    <row r="360" spans="1:7">
      <c r="A360" s="145">
        <v>195604</v>
      </c>
      <c r="B360" s="147">
        <v>0.28000000000000003</v>
      </c>
      <c r="C360" s="147">
        <v>-0.25</v>
      </c>
      <c r="D360" s="147">
        <v>0.62000000000000011</v>
      </c>
      <c r="E360" s="147">
        <v>1.0900000000000001</v>
      </c>
      <c r="F360" s="147">
        <v>-0.11</v>
      </c>
      <c r="G360" s="147">
        <v>0.19</v>
      </c>
    </row>
    <row r="361" spans="1:7">
      <c r="A361" s="145">
        <v>195605</v>
      </c>
      <c r="B361" s="147">
        <v>-5.2</v>
      </c>
      <c r="C361" s="147">
        <v>-5.28</v>
      </c>
      <c r="D361" s="147">
        <v>-6.86</v>
      </c>
      <c r="E361" s="147">
        <v>-3.63</v>
      </c>
      <c r="F361" s="147">
        <v>-4.7300000000000004</v>
      </c>
      <c r="G361" s="147">
        <v>0.23</v>
      </c>
    </row>
    <row r="362" spans="1:7">
      <c r="A362" s="145">
        <v>195606</v>
      </c>
      <c r="B362" s="147">
        <v>3.48</v>
      </c>
      <c r="C362" s="147">
        <v>4.45</v>
      </c>
      <c r="D362" s="147">
        <v>1.55</v>
      </c>
      <c r="E362" s="147">
        <v>0.81</v>
      </c>
      <c r="F362" s="147">
        <v>1.1100000000000001</v>
      </c>
      <c r="G362" s="147">
        <v>0.2</v>
      </c>
    </row>
    <row r="363" spans="1:7">
      <c r="A363" s="145">
        <v>195607</v>
      </c>
      <c r="B363" s="147">
        <v>4.84</v>
      </c>
      <c r="C363" s="147">
        <v>4.63</v>
      </c>
      <c r="D363" s="147">
        <v>4.87</v>
      </c>
      <c r="E363" s="147">
        <v>3.11</v>
      </c>
      <c r="F363" s="147">
        <v>3.25</v>
      </c>
      <c r="G363" s="147">
        <v>0.22</v>
      </c>
    </row>
    <row r="364" spans="1:7">
      <c r="A364" s="145">
        <v>195608</v>
      </c>
      <c r="B364" s="147">
        <v>-3.18</v>
      </c>
      <c r="C364" s="147">
        <v>-3.37</v>
      </c>
      <c r="D364" s="147">
        <v>-3.2199999999999998</v>
      </c>
      <c r="E364" s="147">
        <v>-0.39</v>
      </c>
      <c r="F364" s="147">
        <v>-2.27</v>
      </c>
      <c r="G364" s="147">
        <v>0.17</v>
      </c>
    </row>
    <row r="365" spans="1:7">
      <c r="A365" s="145">
        <v>195609</v>
      </c>
      <c r="B365" s="147">
        <v>-5.14</v>
      </c>
      <c r="C365" s="147">
        <v>-6.1099999999999994</v>
      </c>
      <c r="D365" s="147">
        <v>-3.87</v>
      </c>
      <c r="E365" s="147">
        <v>-3.5300000000000002</v>
      </c>
      <c r="F365" s="147">
        <v>-2.2800000000000002</v>
      </c>
      <c r="G365" s="147">
        <v>0.18</v>
      </c>
    </row>
    <row r="366" spans="1:7">
      <c r="A366" s="145">
        <v>195610</v>
      </c>
      <c r="B366" s="147">
        <v>0.52</v>
      </c>
      <c r="C366" s="147">
        <v>0.38</v>
      </c>
      <c r="D366" s="147">
        <v>1.19</v>
      </c>
      <c r="E366" s="147">
        <v>0.92999999999999994</v>
      </c>
      <c r="F366" s="147">
        <v>0.14000000000000001</v>
      </c>
      <c r="G366" s="147">
        <v>0.25</v>
      </c>
    </row>
    <row r="367" spans="1:7">
      <c r="A367" s="145">
        <v>195611</v>
      </c>
      <c r="B367" s="147">
        <v>0.36</v>
      </c>
      <c r="C367" s="147">
        <v>-0.48000000000000004</v>
      </c>
      <c r="D367" s="147">
        <v>0.88000000000000012</v>
      </c>
      <c r="E367" s="147">
        <v>-0.56000000000000005</v>
      </c>
      <c r="F367" s="147">
        <v>2.0499999999999998</v>
      </c>
      <c r="G367" s="147">
        <v>0.2</v>
      </c>
    </row>
    <row r="368" spans="1:7">
      <c r="A368" s="145">
        <v>195612</v>
      </c>
      <c r="B368" s="147">
        <v>3.16</v>
      </c>
      <c r="C368" s="147">
        <v>3.1799999999999997</v>
      </c>
      <c r="D368" s="147">
        <v>1.61</v>
      </c>
      <c r="E368" s="147">
        <v>4.0999999999999996</v>
      </c>
      <c r="F368" s="147">
        <v>1.93</v>
      </c>
      <c r="G368" s="147">
        <v>0.24</v>
      </c>
    </row>
    <row r="369" spans="1:7">
      <c r="A369" s="145">
        <v>195701</v>
      </c>
      <c r="B369" s="147">
        <v>-3.58</v>
      </c>
      <c r="C369" s="147">
        <v>-4.59</v>
      </c>
      <c r="D369" s="147">
        <v>-2.35</v>
      </c>
      <c r="E369" s="147">
        <v>-1.06</v>
      </c>
      <c r="F369" s="147">
        <v>1.79</v>
      </c>
      <c r="G369" s="147">
        <v>0.27</v>
      </c>
    </row>
    <row r="370" spans="1:7">
      <c r="A370" s="145">
        <v>195702</v>
      </c>
      <c r="B370" s="147">
        <v>-2.06</v>
      </c>
      <c r="C370" s="147">
        <v>-1.93</v>
      </c>
      <c r="D370" s="147">
        <v>-3.42</v>
      </c>
      <c r="E370" s="147">
        <v>-3.0300000000000002</v>
      </c>
      <c r="F370" s="147">
        <v>-2.9400000000000004</v>
      </c>
      <c r="G370" s="147">
        <v>0.24</v>
      </c>
    </row>
    <row r="371" spans="1:7">
      <c r="A371" s="145">
        <v>195703</v>
      </c>
      <c r="B371" s="147">
        <v>2.13</v>
      </c>
      <c r="C371" s="147">
        <v>2.4700000000000002</v>
      </c>
      <c r="D371" s="147">
        <v>1.46</v>
      </c>
      <c r="E371" s="147">
        <v>2.0100000000000002</v>
      </c>
      <c r="F371" s="147">
        <v>2.06</v>
      </c>
      <c r="G371" s="147">
        <v>0.23</v>
      </c>
    </row>
    <row r="372" spans="1:7">
      <c r="A372" s="145">
        <v>195704</v>
      </c>
      <c r="B372" s="147">
        <v>4.26</v>
      </c>
      <c r="C372" s="147">
        <v>5.08</v>
      </c>
      <c r="D372" s="147">
        <v>2.66</v>
      </c>
      <c r="E372" s="147">
        <v>2.0699999999999998</v>
      </c>
      <c r="F372" s="147">
        <v>1.9900000000000002</v>
      </c>
      <c r="G372" s="147">
        <v>0.25</v>
      </c>
    </row>
    <row r="373" spans="1:7">
      <c r="A373" s="145">
        <v>195705</v>
      </c>
      <c r="B373" s="147">
        <v>3.45</v>
      </c>
      <c r="C373" s="147">
        <v>4.37</v>
      </c>
      <c r="D373" s="147">
        <v>1.39</v>
      </c>
      <c r="E373" s="147">
        <v>2.66</v>
      </c>
      <c r="F373" s="147">
        <v>1.5</v>
      </c>
      <c r="G373" s="147">
        <v>0.26</v>
      </c>
    </row>
    <row r="374" spans="1:7">
      <c r="A374" s="145">
        <v>195706</v>
      </c>
      <c r="B374" s="147">
        <v>-0.74</v>
      </c>
      <c r="C374" s="147">
        <v>-0.24</v>
      </c>
      <c r="D374" s="147">
        <v>-1.01</v>
      </c>
      <c r="E374" s="147">
        <v>-0.10999999999999999</v>
      </c>
      <c r="F374" s="147">
        <v>0.51</v>
      </c>
      <c r="G374" s="147">
        <v>0.24</v>
      </c>
    </row>
    <row r="375" spans="1:7">
      <c r="A375" s="145">
        <v>195707</v>
      </c>
      <c r="B375" s="147">
        <v>0.66</v>
      </c>
      <c r="C375" s="147">
        <v>0.98</v>
      </c>
      <c r="D375" s="147">
        <v>0.79</v>
      </c>
      <c r="E375" s="147">
        <v>-0.83000000000000007</v>
      </c>
      <c r="F375" s="147">
        <v>0.13</v>
      </c>
      <c r="G375" s="147">
        <v>0.3</v>
      </c>
    </row>
    <row r="376" spans="1:7">
      <c r="A376" s="145">
        <v>195708</v>
      </c>
      <c r="B376" s="147">
        <v>-5.1100000000000003</v>
      </c>
      <c r="C376" s="147">
        <v>-5.69</v>
      </c>
      <c r="D376" s="147">
        <v>-6.31</v>
      </c>
      <c r="E376" s="147">
        <v>-5.15</v>
      </c>
      <c r="F376" s="147">
        <v>-5.44</v>
      </c>
      <c r="G376" s="147">
        <v>0.25</v>
      </c>
    </row>
    <row r="377" spans="1:7">
      <c r="A377" s="145">
        <v>195709</v>
      </c>
      <c r="B377" s="147">
        <v>-5.98</v>
      </c>
      <c r="C377" s="147">
        <v>-6.59</v>
      </c>
      <c r="D377" s="147">
        <v>-6.8599999999999994</v>
      </c>
      <c r="E377" s="147">
        <v>-7.34</v>
      </c>
      <c r="F377" s="147">
        <v>-5.31</v>
      </c>
      <c r="G377" s="147">
        <v>0.26</v>
      </c>
    </row>
    <row r="378" spans="1:7">
      <c r="A378" s="145">
        <v>195710</v>
      </c>
      <c r="B378" s="147">
        <v>-4.32</v>
      </c>
      <c r="C378" s="147">
        <v>-4.08</v>
      </c>
      <c r="D378" s="147">
        <v>-7.58</v>
      </c>
      <c r="E378" s="147">
        <v>-8.3999999999999986</v>
      </c>
      <c r="F378" s="147">
        <v>-8.5499999999999989</v>
      </c>
      <c r="G378" s="147">
        <v>0.28999999999999998</v>
      </c>
    </row>
    <row r="379" spans="1:7">
      <c r="A379" s="145">
        <v>195711</v>
      </c>
      <c r="B379" s="147">
        <v>2.2999999999999998</v>
      </c>
      <c r="C379" s="147">
        <v>2.83</v>
      </c>
      <c r="D379" s="147">
        <v>-0.84000000000000008</v>
      </c>
      <c r="E379" s="147">
        <v>2.95</v>
      </c>
      <c r="F379" s="147">
        <v>0.81</v>
      </c>
      <c r="G379" s="147">
        <v>0.28000000000000003</v>
      </c>
    </row>
    <row r="380" spans="1:7">
      <c r="A380" s="145">
        <v>195712</v>
      </c>
      <c r="B380" s="147">
        <v>-3.91</v>
      </c>
      <c r="C380" s="147">
        <v>-4.13</v>
      </c>
      <c r="D380" s="147">
        <v>-6.1800000000000006</v>
      </c>
      <c r="E380" s="147">
        <v>-4.71</v>
      </c>
      <c r="F380" s="147">
        <v>-6.11</v>
      </c>
      <c r="G380" s="147">
        <v>0.24</v>
      </c>
    </row>
    <row r="381" spans="1:7">
      <c r="A381" s="145">
        <v>195801</v>
      </c>
      <c r="B381" s="147">
        <v>4.66</v>
      </c>
      <c r="C381" s="147">
        <v>3.13</v>
      </c>
      <c r="D381" s="147">
        <v>11.84</v>
      </c>
      <c r="E381" s="147">
        <v>11.9</v>
      </c>
      <c r="F381" s="147">
        <v>11.64</v>
      </c>
      <c r="G381" s="147">
        <v>0.28000000000000003</v>
      </c>
    </row>
    <row r="382" spans="1:7">
      <c r="A382" s="145">
        <v>195802</v>
      </c>
      <c r="B382" s="147">
        <v>-1.52</v>
      </c>
      <c r="C382" s="147">
        <v>-1.9300000000000002</v>
      </c>
      <c r="D382" s="147">
        <v>-2.5100000000000002</v>
      </c>
      <c r="E382" s="147">
        <v>-1.7599999999999998</v>
      </c>
      <c r="F382" s="147">
        <v>-0.62</v>
      </c>
      <c r="G382" s="147">
        <v>0.12</v>
      </c>
    </row>
    <row r="383" spans="1:7">
      <c r="A383" s="145">
        <v>195803</v>
      </c>
      <c r="B383" s="147">
        <v>3.27</v>
      </c>
      <c r="C383" s="147">
        <v>3.3200000000000003</v>
      </c>
      <c r="D383" s="147">
        <v>3.31</v>
      </c>
      <c r="E383" s="147">
        <v>4.8600000000000003</v>
      </c>
      <c r="F383" s="147">
        <v>3.02</v>
      </c>
      <c r="G383" s="147">
        <v>0.09</v>
      </c>
    </row>
    <row r="384" spans="1:7">
      <c r="A384" s="145">
        <v>195804</v>
      </c>
      <c r="B384" s="147">
        <v>3.09</v>
      </c>
      <c r="C384" s="147">
        <v>3.2399999999999998</v>
      </c>
      <c r="D384" s="147">
        <v>5.15</v>
      </c>
      <c r="E384" s="147">
        <v>3.21</v>
      </c>
      <c r="F384" s="147">
        <v>4.24</v>
      </c>
      <c r="G384" s="147">
        <v>0.08</v>
      </c>
    </row>
    <row r="385" spans="1:7">
      <c r="A385" s="145">
        <v>195805</v>
      </c>
      <c r="B385" s="147">
        <v>2.31</v>
      </c>
      <c r="C385" s="147">
        <v>1.95</v>
      </c>
      <c r="D385" s="147">
        <v>3.54</v>
      </c>
      <c r="E385" s="147">
        <v>6.43</v>
      </c>
      <c r="F385" s="147">
        <v>4.1499999999999995</v>
      </c>
      <c r="G385" s="147">
        <v>0.11</v>
      </c>
    </row>
    <row r="386" spans="1:7">
      <c r="A386" s="145">
        <v>195806</v>
      </c>
      <c r="B386" s="147">
        <v>2.93</v>
      </c>
      <c r="C386" s="147">
        <v>3.1</v>
      </c>
      <c r="D386" s="147">
        <v>3.08</v>
      </c>
      <c r="E386" s="147">
        <v>1.92</v>
      </c>
      <c r="F386" s="147">
        <v>2.9600000000000004</v>
      </c>
      <c r="G386" s="147">
        <v>0.03</v>
      </c>
    </row>
    <row r="387" spans="1:7">
      <c r="A387" s="145">
        <v>195807</v>
      </c>
      <c r="B387" s="147">
        <v>4.3899999999999997</v>
      </c>
      <c r="C387" s="147">
        <v>4.3199999999999994</v>
      </c>
      <c r="D387" s="147">
        <v>7.68</v>
      </c>
      <c r="E387" s="147">
        <v>4.1999999999999993</v>
      </c>
      <c r="F387" s="147">
        <v>7.0299999999999994</v>
      </c>
      <c r="G387" s="147">
        <v>7.0000000000000007E-2</v>
      </c>
    </row>
    <row r="388" spans="1:7">
      <c r="A388" s="145">
        <v>195808</v>
      </c>
      <c r="B388" s="147">
        <v>1.91</v>
      </c>
      <c r="C388" s="147">
        <v>1.65</v>
      </c>
      <c r="D388" s="147">
        <v>3.45</v>
      </c>
      <c r="E388" s="147">
        <v>4.3099999999999996</v>
      </c>
      <c r="F388" s="147">
        <v>3.12</v>
      </c>
      <c r="G388" s="147">
        <v>0.04</v>
      </c>
    </row>
    <row r="389" spans="1:7">
      <c r="A389" s="145">
        <v>195809</v>
      </c>
      <c r="B389" s="147">
        <v>4.66</v>
      </c>
      <c r="C389" s="147">
        <v>4.55</v>
      </c>
      <c r="D389" s="147">
        <v>8.0300000000000011</v>
      </c>
      <c r="E389" s="147">
        <v>5.31</v>
      </c>
      <c r="F389" s="147">
        <v>7.7799999999999994</v>
      </c>
      <c r="G389" s="147">
        <v>0.19</v>
      </c>
    </row>
    <row r="390" spans="1:7">
      <c r="A390" s="145">
        <v>195810</v>
      </c>
      <c r="B390" s="147">
        <v>2.5299999999999998</v>
      </c>
      <c r="C390" s="147">
        <v>2.4699999999999998</v>
      </c>
      <c r="D390" s="147">
        <v>3.9499999999999997</v>
      </c>
      <c r="E390" s="147">
        <v>6.74</v>
      </c>
      <c r="F390" s="147">
        <v>2.9</v>
      </c>
      <c r="G390" s="147">
        <v>0.18</v>
      </c>
    </row>
    <row r="391" spans="1:7">
      <c r="A391" s="145">
        <v>195811</v>
      </c>
      <c r="B391" s="147">
        <v>3.01</v>
      </c>
      <c r="C391" s="147">
        <v>3.22</v>
      </c>
      <c r="D391" s="147">
        <v>4.29</v>
      </c>
      <c r="E391" s="147">
        <v>7.5699999999999994</v>
      </c>
      <c r="F391" s="147">
        <v>3.94</v>
      </c>
      <c r="G391" s="147">
        <v>0.11</v>
      </c>
    </row>
    <row r="392" spans="1:7">
      <c r="A392" s="145">
        <v>195812</v>
      </c>
      <c r="B392" s="147">
        <v>5.15</v>
      </c>
      <c r="C392" s="147">
        <v>4.75</v>
      </c>
      <c r="D392" s="147">
        <v>3.75</v>
      </c>
      <c r="E392" s="147">
        <v>2.61</v>
      </c>
      <c r="F392" s="147">
        <v>3.4499999999999997</v>
      </c>
      <c r="G392" s="147">
        <v>0.22</v>
      </c>
    </row>
    <row r="393" spans="1:7">
      <c r="A393" s="145">
        <v>195901</v>
      </c>
      <c r="B393" s="147">
        <v>0.71</v>
      </c>
      <c r="C393" s="147">
        <v>-0.84</v>
      </c>
      <c r="D393" s="147">
        <v>3.9299999999999997</v>
      </c>
      <c r="E393" s="147">
        <v>4.16</v>
      </c>
      <c r="F393" s="147">
        <v>5.47</v>
      </c>
      <c r="G393" s="147">
        <v>0.21</v>
      </c>
    </row>
    <row r="394" spans="1:7">
      <c r="A394" s="145">
        <v>195902</v>
      </c>
      <c r="B394" s="147">
        <v>0.95</v>
      </c>
      <c r="C394" s="147">
        <v>0.36000000000000004</v>
      </c>
      <c r="D394" s="147">
        <v>2.09</v>
      </c>
      <c r="E394" s="147">
        <v>2.33</v>
      </c>
      <c r="F394" s="147">
        <v>2.58</v>
      </c>
      <c r="G394" s="147">
        <v>0.19</v>
      </c>
    </row>
    <row r="395" spans="1:7">
      <c r="A395" s="145">
        <v>195903</v>
      </c>
      <c r="B395" s="147">
        <v>0.28000000000000003</v>
      </c>
      <c r="C395" s="147">
        <v>0.48</v>
      </c>
      <c r="D395" s="147">
        <v>-0.31</v>
      </c>
      <c r="E395" s="147">
        <v>1.45</v>
      </c>
      <c r="F395" s="147">
        <v>1.49</v>
      </c>
      <c r="G395" s="147">
        <v>0.22</v>
      </c>
    </row>
    <row r="396" spans="1:7">
      <c r="A396" s="145">
        <v>195904</v>
      </c>
      <c r="B396" s="147">
        <v>3.66</v>
      </c>
      <c r="C396" s="147">
        <v>4.54</v>
      </c>
      <c r="D396" s="147">
        <v>3.7199999999999998</v>
      </c>
      <c r="E396" s="147">
        <v>3.77</v>
      </c>
      <c r="F396" s="147">
        <v>1.9600000000000002</v>
      </c>
      <c r="G396" s="147">
        <v>0.2</v>
      </c>
    </row>
    <row r="397" spans="1:7">
      <c r="A397" s="145">
        <v>195905</v>
      </c>
      <c r="B397" s="147">
        <v>1.73</v>
      </c>
      <c r="C397" s="147">
        <v>2.5099999999999998</v>
      </c>
      <c r="D397" s="147">
        <v>3.4299999999999997</v>
      </c>
      <c r="E397" s="147">
        <v>-1.44</v>
      </c>
      <c r="F397" s="147">
        <v>1.21</v>
      </c>
      <c r="G397" s="147">
        <v>0.22</v>
      </c>
    </row>
    <row r="398" spans="1:7">
      <c r="A398" s="145">
        <v>195906</v>
      </c>
      <c r="B398" s="147">
        <v>-0.25</v>
      </c>
      <c r="C398" s="147">
        <v>-0.64</v>
      </c>
      <c r="D398" s="147">
        <v>1.8900000000000001</v>
      </c>
      <c r="E398" s="147">
        <v>1.4</v>
      </c>
      <c r="F398" s="147">
        <v>1.63</v>
      </c>
      <c r="G398" s="147">
        <v>0.25</v>
      </c>
    </row>
    <row r="399" spans="1:7">
      <c r="A399" s="145">
        <v>195907</v>
      </c>
      <c r="B399" s="147">
        <v>3.17</v>
      </c>
      <c r="C399" s="147">
        <v>3.72</v>
      </c>
      <c r="D399" s="147">
        <v>2.86</v>
      </c>
      <c r="E399" s="147">
        <v>1.8900000000000001</v>
      </c>
      <c r="F399" s="147">
        <v>3.3</v>
      </c>
      <c r="G399" s="147">
        <v>0.25</v>
      </c>
    </row>
    <row r="400" spans="1:7">
      <c r="A400" s="145">
        <v>195908</v>
      </c>
      <c r="B400" s="147">
        <v>-1.39</v>
      </c>
      <c r="C400" s="147">
        <v>-1.55</v>
      </c>
      <c r="D400" s="147">
        <v>-0.57000000000000006</v>
      </c>
      <c r="E400" s="147">
        <v>-2.0500000000000003</v>
      </c>
      <c r="F400" s="147">
        <v>-2.23</v>
      </c>
      <c r="G400" s="147">
        <v>0.19</v>
      </c>
    </row>
    <row r="401" spans="1:7">
      <c r="A401" s="145">
        <v>195909</v>
      </c>
      <c r="B401" s="147">
        <v>-4.8</v>
      </c>
      <c r="C401" s="147">
        <v>-5.31</v>
      </c>
      <c r="D401" s="147">
        <v>-5.68</v>
      </c>
      <c r="E401" s="147">
        <v>-5.6599999999999993</v>
      </c>
      <c r="F401" s="147">
        <v>-4.3</v>
      </c>
      <c r="G401" s="147">
        <v>0.31</v>
      </c>
    </row>
    <row r="402" spans="1:7">
      <c r="A402" s="145">
        <v>195910</v>
      </c>
      <c r="B402" s="147">
        <v>1.28</v>
      </c>
      <c r="C402" s="147">
        <v>1.1399999999999999</v>
      </c>
      <c r="D402" s="147">
        <v>-0.13999999999999999</v>
      </c>
      <c r="E402" s="147">
        <v>3.68</v>
      </c>
      <c r="F402" s="147">
        <v>0.87999999999999989</v>
      </c>
      <c r="G402" s="147">
        <v>0.3</v>
      </c>
    </row>
    <row r="403" spans="1:7">
      <c r="A403" s="145">
        <v>195911</v>
      </c>
      <c r="B403" s="147">
        <v>1.6</v>
      </c>
      <c r="C403" s="147">
        <v>2.7300000000000004</v>
      </c>
      <c r="D403" s="147">
        <v>-0.47</v>
      </c>
      <c r="E403" s="147">
        <v>3.6500000000000004</v>
      </c>
      <c r="F403" s="147">
        <v>0.30999999999999994</v>
      </c>
      <c r="G403" s="147">
        <v>0.26</v>
      </c>
    </row>
    <row r="404" spans="1:7">
      <c r="A404" s="145">
        <v>195912</v>
      </c>
      <c r="B404" s="147">
        <v>2.4500000000000002</v>
      </c>
      <c r="C404" s="147">
        <v>2.6300000000000003</v>
      </c>
      <c r="D404" s="147">
        <v>3.8500000000000005</v>
      </c>
      <c r="E404" s="147">
        <v>3.14</v>
      </c>
      <c r="F404" s="147">
        <v>1.7499999999999998</v>
      </c>
      <c r="G404" s="147">
        <v>0.34</v>
      </c>
    </row>
    <row r="405" spans="1:7">
      <c r="A405" s="145">
        <v>196001</v>
      </c>
      <c r="B405" s="147">
        <v>-6.98</v>
      </c>
      <c r="C405" s="147">
        <v>-8.51</v>
      </c>
      <c r="D405" s="147">
        <v>-5.91</v>
      </c>
      <c r="E405" s="147">
        <v>-6.15</v>
      </c>
      <c r="F405" s="147">
        <v>-3.37</v>
      </c>
      <c r="G405" s="147">
        <v>0.33</v>
      </c>
    </row>
    <row r="406" spans="1:7">
      <c r="A406" s="145">
        <v>196002</v>
      </c>
      <c r="B406" s="147">
        <v>1.17</v>
      </c>
      <c r="C406" s="147">
        <v>1.07</v>
      </c>
      <c r="D406" s="147">
        <v>-1.47</v>
      </c>
      <c r="E406" s="147">
        <v>1.7799999999999998</v>
      </c>
      <c r="F406" s="147">
        <v>0.26000000000000006</v>
      </c>
      <c r="G406" s="147">
        <v>0.28999999999999998</v>
      </c>
    </row>
    <row r="407" spans="1:7">
      <c r="A407" s="145">
        <v>196003</v>
      </c>
      <c r="B407" s="147">
        <v>-1.63</v>
      </c>
      <c r="C407" s="147">
        <v>-1.23</v>
      </c>
      <c r="D407" s="147">
        <v>-5.42</v>
      </c>
      <c r="E407" s="147">
        <v>-2.58</v>
      </c>
      <c r="F407" s="147">
        <v>-4.07</v>
      </c>
      <c r="G407" s="147">
        <v>0.35</v>
      </c>
    </row>
    <row r="408" spans="1:7">
      <c r="A408" s="145">
        <v>196004</v>
      </c>
      <c r="B408" s="147">
        <v>-1.71</v>
      </c>
      <c r="C408" s="147">
        <v>-1.73</v>
      </c>
      <c r="D408" s="147">
        <v>-3.37</v>
      </c>
      <c r="E408" s="147">
        <v>0</v>
      </c>
      <c r="F408" s="147">
        <v>-3.11</v>
      </c>
      <c r="G408" s="147">
        <v>0.19</v>
      </c>
    </row>
    <row r="409" spans="1:7">
      <c r="A409" s="145">
        <v>196005</v>
      </c>
      <c r="B409" s="147">
        <v>3.12</v>
      </c>
      <c r="C409" s="147">
        <v>4.0600000000000005</v>
      </c>
      <c r="D409" s="147">
        <v>-0.63</v>
      </c>
      <c r="E409" s="147">
        <v>4.9600000000000009</v>
      </c>
      <c r="F409" s="147">
        <v>2.21</v>
      </c>
      <c r="G409" s="147">
        <v>0.27</v>
      </c>
    </row>
    <row r="410" spans="1:7">
      <c r="A410" s="145">
        <v>196006</v>
      </c>
      <c r="B410" s="147">
        <v>2.08</v>
      </c>
      <c r="C410" s="147">
        <v>2.41</v>
      </c>
      <c r="D410" s="147">
        <v>2.5700000000000003</v>
      </c>
      <c r="E410" s="147">
        <v>2.1399999999999997</v>
      </c>
      <c r="F410" s="147">
        <v>1.46</v>
      </c>
      <c r="G410" s="147">
        <v>0.24</v>
      </c>
    </row>
    <row r="411" spans="1:7">
      <c r="A411" s="145">
        <v>196007</v>
      </c>
      <c r="B411" s="147">
        <v>-2.37</v>
      </c>
      <c r="C411" s="147">
        <v>-3.65</v>
      </c>
      <c r="D411" s="147">
        <v>-1.4100000000000001</v>
      </c>
      <c r="E411" s="147">
        <v>-3.58</v>
      </c>
      <c r="F411" s="147">
        <v>-1.58</v>
      </c>
      <c r="G411" s="147">
        <v>0.13</v>
      </c>
    </row>
    <row r="412" spans="1:7">
      <c r="A412" s="145">
        <v>196008</v>
      </c>
      <c r="B412" s="147">
        <v>3.01</v>
      </c>
      <c r="C412" s="147">
        <v>2.54</v>
      </c>
      <c r="D412" s="147">
        <v>2.21</v>
      </c>
      <c r="E412" s="147">
        <v>3.99</v>
      </c>
      <c r="F412" s="147">
        <v>3.99</v>
      </c>
      <c r="G412" s="147">
        <v>0.17</v>
      </c>
    </row>
    <row r="413" spans="1:7">
      <c r="A413" s="145">
        <v>196009</v>
      </c>
      <c r="B413" s="147">
        <v>-5.99</v>
      </c>
      <c r="C413" s="147">
        <v>-6.91</v>
      </c>
      <c r="D413" s="147">
        <v>-5.34</v>
      </c>
      <c r="E413" s="147">
        <v>-7.94</v>
      </c>
      <c r="F413" s="147">
        <v>-6.26</v>
      </c>
      <c r="G413" s="147">
        <v>0.16</v>
      </c>
    </row>
    <row r="414" spans="1:7">
      <c r="A414" s="145">
        <v>196010</v>
      </c>
      <c r="B414" s="147">
        <v>-0.71</v>
      </c>
      <c r="C414" s="147">
        <v>-0.87</v>
      </c>
      <c r="D414" s="147">
        <v>0.65</v>
      </c>
      <c r="E414" s="147">
        <v>-6.71</v>
      </c>
      <c r="F414" s="147">
        <v>-3.0100000000000002</v>
      </c>
      <c r="G414" s="147">
        <v>0.22</v>
      </c>
    </row>
    <row r="415" spans="1:7">
      <c r="A415" s="145">
        <v>196011</v>
      </c>
      <c r="B415" s="147">
        <v>4.6900000000000004</v>
      </c>
      <c r="C415" s="147">
        <v>5.3100000000000005</v>
      </c>
      <c r="D415" s="147">
        <v>3.91</v>
      </c>
      <c r="E415" s="147">
        <v>6.21</v>
      </c>
      <c r="F415" s="147">
        <v>2.8000000000000003</v>
      </c>
      <c r="G415" s="147">
        <v>0.13</v>
      </c>
    </row>
    <row r="416" spans="1:7">
      <c r="A416" s="145">
        <v>196012</v>
      </c>
      <c r="B416" s="147">
        <v>4.71</v>
      </c>
      <c r="C416" s="147">
        <v>3.42</v>
      </c>
      <c r="D416" s="147">
        <v>3.5999999999999996</v>
      </c>
      <c r="E416" s="147">
        <v>3.8599999999999994</v>
      </c>
      <c r="F416" s="147">
        <v>2.27</v>
      </c>
      <c r="G416" s="147">
        <v>0.16</v>
      </c>
    </row>
    <row r="417" spans="1:7">
      <c r="A417" s="145">
        <v>196101</v>
      </c>
      <c r="B417" s="147">
        <v>6.2</v>
      </c>
      <c r="C417" s="147">
        <v>4.67</v>
      </c>
      <c r="D417" s="147">
        <v>9.84</v>
      </c>
      <c r="E417" s="147">
        <v>7.26</v>
      </c>
      <c r="F417" s="147">
        <v>9.4400000000000013</v>
      </c>
      <c r="G417" s="147">
        <v>0.19</v>
      </c>
    </row>
    <row r="418" spans="1:7">
      <c r="A418" s="145">
        <v>196102</v>
      </c>
      <c r="B418" s="147">
        <v>3.57</v>
      </c>
      <c r="C418" s="147">
        <v>3.9199999999999995</v>
      </c>
      <c r="D418" s="147">
        <v>3.06</v>
      </c>
      <c r="E418" s="147">
        <v>7.7600000000000007</v>
      </c>
      <c r="F418" s="147">
        <v>7.2600000000000007</v>
      </c>
      <c r="G418" s="147">
        <v>0.14000000000000001</v>
      </c>
    </row>
    <row r="419" spans="1:7">
      <c r="A419" s="145">
        <v>196103</v>
      </c>
      <c r="B419" s="147">
        <v>2.89</v>
      </c>
      <c r="C419" s="147">
        <v>1.99</v>
      </c>
      <c r="D419" s="147">
        <v>1.9800000000000002</v>
      </c>
      <c r="E419" s="147">
        <v>7.0699999999999994</v>
      </c>
      <c r="F419" s="147">
        <v>5.72</v>
      </c>
      <c r="G419" s="147">
        <v>0.2</v>
      </c>
    </row>
    <row r="420" spans="1:7">
      <c r="A420" s="145">
        <v>196104</v>
      </c>
      <c r="B420" s="147">
        <v>0.28999999999999998</v>
      </c>
      <c r="C420" s="147">
        <v>-0.5</v>
      </c>
      <c r="D420" s="147">
        <v>2.33</v>
      </c>
      <c r="E420" s="147">
        <v>0.80999999999999994</v>
      </c>
      <c r="F420" s="147">
        <v>2.06</v>
      </c>
      <c r="G420" s="147">
        <v>0.17</v>
      </c>
    </row>
    <row r="421" spans="1:7">
      <c r="A421" s="145">
        <v>196105</v>
      </c>
      <c r="B421" s="147">
        <v>2.4</v>
      </c>
      <c r="C421" s="147">
        <v>3.01</v>
      </c>
      <c r="D421" s="147">
        <v>2.6399999999999997</v>
      </c>
      <c r="E421" s="147">
        <v>3.3</v>
      </c>
      <c r="F421" s="147">
        <v>4.6800000000000006</v>
      </c>
      <c r="G421" s="147">
        <v>0.18</v>
      </c>
    </row>
    <row r="422" spans="1:7">
      <c r="A422" s="145">
        <v>196106</v>
      </c>
      <c r="B422" s="147">
        <v>-3.08</v>
      </c>
      <c r="C422" s="147">
        <v>-2.4700000000000002</v>
      </c>
      <c r="D422" s="147">
        <v>-3.1900000000000004</v>
      </c>
      <c r="E422" s="147">
        <v>-6.07</v>
      </c>
      <c r="F422" s="147">
        <v>-5.75</v>
      </c>
      <c r="G422" s="147">
        <v>0.2</v>
      </c>
    </row>
    <row r="423" spans="1:7">
      <c r="A423" s="145">
        <v>196107</v>
      </c>
      <c r="B423" s="147">
        <v>2.83</v>
      </c>
      <c r="C423" s="147">
        <v>2.9299999999999997</v>
      </c>
      <c r="D423" s="147">
        <v>0.93000000000000016</v>
      </c>
      <c r="E423" s="147">
        <v>-0.63</v>
      </c>
      <c r="F423" s="147">
        <v>1.1100000000000001</v>
      </c>
      <c r="G423" s="147">
        <v>0.18</v>
      </c>
    </row>
    <row r="424" spans="1:7">
      <c r="A424" s="145">
        <v>196108</v>
      </c>
      <c r="B424" s="147">
        <v>2.57</v>
      </c>
      <c r="C424" s="147">
        <v>3.05</v>
      </c>
      <c r="D424" s="147">
        <v>2.1799999999999997</v>
      </c>
      <c r="E424" s="147">
        <v>0.48</v>
      </c>
      <c r="F424" s="147">
        <v>0.97000000000000008</v>
      </c>
      <c r="G424" s="147">
        <v>0.14000000000000001</v>
      </c>
    </row>
    <row r="425" spans="1:7">
      <c r="A425" s="145">
        <v>196109</v>
      </c>
      <c r="B425" s="147">
        <v>-2.15</v>
      </c>
      <c r="C425" s="147">
        <v>-1.3099999999999998</v>
      </c>
      <c r="D425" s="147">
        <v>-3.9499999999999997</v>
      </c>
      <c r="E425" s="147">
        <v>-5.09</v>
      </c>
      <c r="F425" s="147">
        <v>-3.4</v>
      </c>
      <c r="G425" s="147">
        <v>0.17</v>
      </c>
    </row>
    <row r="426" spans="1:7">
      <c r="A426" s="145">
        <v>196110</v>
      </c>
      <c r="B426" s="147">
        <v>2.57</v>
      </c>
      <c r="C426" s="147">
        <v>2.08</v>
      </c>
      <c r="D426" s="147">
        <v>2.94</v>
      </c>
      <c r="E426" s="147">
        <v>-0.28000000000000003</v>
      </c>
      <c r="F426" s="147">
        <v>8.0000000000000016E-2</v>
      </c>
      <c r="G426" s="147">
        <v>0.19</v>
      </c>
    </row>
    <row r="427" spans="1:7">
      <c r="A427" s="145">
        <v>196111</v>
      </c>
      <c r="B427" s="147">
        <v>4.45</v>
      </c>
      <c r="C427" s="147">
        <v>4.76</v>
      </c>
      <c r="D427" s="147">
        <v>4.09</v>
      </c>
      <c r="E427" s="147">
        <v>5.7299999999999995</v>
      </c>
      <c r="F427" s="147">
        <v>4.5999999999999996</v>
      </c>
      <c r="G427" s="147">
        <v>0.15</v>
      </c>
    </row>
    <row r="428" spans="1:7">
      <c r="A428" s="145">
        <v>196112</v>
      </c>
      <c r="B428" s="147">
        <v>-0.18</v>
      </c>
      <c r="C428" s="147">
        <v>-0.4</v>
      </c>
      <c r="D428" s="147">
        <v>1.6</v>
      </c>
      <c r="E428" s="147">
        <v>-2.23</v>
      </c>
      <c r="F428" s="147">
        <v>0.18</v>
      </c>
      <c r="G428" s="147">
        <v>0.19</v>
      </c>
    </row>
    <row r="429" spans="1:7">
      <c r="A429" s="145">
        <v>196201</v>
      </c>
      <c r="B429" s="147">
        <v>-3.87</v>
      </c>
      <c r="C429" s="147">
        <v>-5.26</v>
      </c>
      <c r="D429" s="147">
        <v>0.12</v>
      </c>
      <c r="E429" s="147">
        <v>-2.63</v>
      </c>
      <c r="F429" s="147">
        <v>1.97</v>
      </c>
      <c r="G429" s="147">
        <v>0.24</v>
      </c>
    </row>
    <row r="430" spans="1:7">
      <c r="A430" s="145">
        <v>196202</v>
      </c>
      <c r="B430" s="147">
        <v>1.81</v>
      </c>
      <c r="C430" s="147">
        <v>1.6600000000000001</v>
      </c>
      <c r="D430" s="147">
        <v>2.29</v>
      </c>
      <c r="E430" s="147">
        <v>0.43</v>
      </c>
      <c r="F430" s="147">
        <v>1.59</v>
      </c>
      <c r="G430" s="147">
        <v>0.2</v>
      </c>
    </row>
    <row r="431" spans="1:7">
      <c r="A431" s="145">
        <v>196203</v>
      </c>
      <c r="B431" s="147">
        <v>-0.68</v>
      </c>
      <c r="C431" s="147">
        <v>-0.55000000000000004</v>
      </c>
      <c r="D431" s="147">
        <v>-2.37</v>
      </c>
      <c r="E431" s="147">
        <v>-0.65</v>
      </c>
      <c r="F431" s="147">
        <v>-0.83000000000000007</v>
      </c>
      <c r="G431" s="147">
        <v>0.2</v>
      </c>
    </row>
    <row r="432" spans="1:7">
      <c r="A432" s="145">
        <v>196204</v>
      </c>
      <c r="B432" s="147">
        <v>-6.59</v>
      </c>
      <c r="C432" s="147">
        <v>-6.84</v>
      </c>
      <c r="D432" s="147">
        <v>-6.34</v>
      </c>
      <c r="E432" s="147">
        <v>-7.4399999999999995</v>
      </c>
      <c r="F432" s="147">
        <v>-7</v>
      </c>
      <c r="G432" s="147">
        <v>0.22</v>
      </c>
    </row>
    <row r="433" spans="1:7">
      <c r="A433" s="145">
        <v>196205</v>
      </c>
      <c r="B433" s="147">
        <v>-8.65</v>
      </c>
      <c r="C433" s="147">
        <v>-9.31</v>
      </c>
      <c r="D433" s="147">
        <v>-6.46</v>
      </c>
      <c r="E433" s="147">
        <v>-11.57</v>
      </c>
      <c r="F433" s="147">
        <v>-9.7900000000000009</v>
      </c>
      <c r="G433" s="147">
        <v>0.24</v>
      </c>
    </row>
    <row r="434" spans="1:7">
      <c r="A434" s="145">
        <v>196206</v>
      </c>
      <c r="B434" s="147">
        <v>-8.4700000000000006</v>
      </c>
      <c r="C434" s="147">
        <v>-9.2199999999999989</v>
      </c>
      <c r="D434" s="147">
        <v>-6.8500000000000005</v>
      </c>
      <c r="E434" s="147">
        <v>-10.489999999999998</v>
      </c>
      <c r="F434" s="147">
        <v>-7.2700000000000005</v>
      </c>
      <c r="G434" s="147">
        <v>0.2</v>
      </c>
    </row>
    <row r="435" spans="1:7">
      <c r="A435" s="145">
        <v>196207</v>
      </c>
      <c r="B435" s="147">
        <v>6.28</v>
      </c>
      <c r="C435" s="147">
        <v>7.77</v>
      </c>
      <c r="D435" s="147">
        <v>3.32</v>
      </c>
      <c r="E435" s="147">
        <v>9.0300000000000011</v>
      </c>
      <c r="F435" s="147">
        <v>6.27</v>
      </c>
      <c r="G435" s="147">
        <v>0.27</v>
      </c>
    </row>
    <row r="436" spans="1:7">
      <c r="A436" s="145">
        <v>196208</v>
      </c>
      <c r="B436" s="147">
        <v>2.13</v>
      </c>
      <c r="C436" s="147">
        <v>2.5100000000000002</v>
      </c>
      <c r="D436" s="147">
        <v>2.2200000000000002</v>
      </c>
      <c r="E436" s="147">
        <v>4.3999999999999995</v>
      </c>
      <c r="F436" s="147">
        <v>2.23</v>
      </c>
      <c r="G436" s="147">
        <v>0.23</v>
      </c>
    </row>
    <row r="437" spans="1:7">
      <c r="A437" s="145">
        <v>196209</v>
      </c>
      <c r="B437" s="147">
        <v>-5.22</v>
      </c>
      <c r="C437" s="147">
        <v>-5.25</v>
      </c>
      <c r="D437" s="147">
        <v>-4.6100000000000003</v>
      </c>
      <c r="E437" s="147">
        <v>-8.4300000000000015</v>
      </c>
      <c r="F437" s="147">
        <v>-6.42</v>
      </c>
      <c r="G437" s="147">
        <v>0.21</v>
      </c>
    </row>
    <row r="438" spans="1:7">
      <c r="A438" s="145">
        <v>196210</v>
      </c>
      <c r="B438" s="147">
        <v>-0.05</v>
      </c>
      <c r="C438" s="147">
        <v>0.35</v>
      </c>
      <c r="D438" s="147">
        <v>7.0000000000000007E-2</v>
      </c>
      <c r="E438" s="147">
        <v>-5.33</v>
      </c>
      <c r="F438" s="147">
        <v>-2.33</v>
      </c>
      <c r="G438" s="147">
        <v>0.25</v>
      </c>
    </row>
    <row r="439" spans="1:7">
      <c r="A439" s="145">
        <v>196211</v>
      </c>
      <c r="B439" s="147">
        <v>10.87</v>
      </c>
      <c r="C439" s="147">
        <v>11.100000000000001</v>
      </c>
      <c r="D439" s="147">
        <v>13.65</v>
      </c>
      <c r="E439" s="147">
        <v>14.67</v>
      </c>
      <c r="F439" s="147">
        <v>14.200000000000001</v>
      </c>
      <c r="G439" s="147">
        <v>0.2</v>
      </c>
    </row>
    <row r="440" spans="1:7">
      <c r="A440" s="145">
        <v>196212</v>
      </c>
      <c r="B440" s="147">
        <v>1.01</v>
      </c>
      <c r="C440" s="147">
        <v>1.32</v>
      </c>
      <c r="D440" s="147">
        <v>0.57000000000000006</v>
      </c>
      <c r="E440" s="147">
        <v>-3.82</v>
      </c>
      <c r="F440" s="147">
        <v>-2.41</v>
      </c>
      <c r="G440" s="147">
        <v>0.23</v>
      </c>
    </row>
    <row r="441" spans="1:7">
      <c r="A441" s="145">
        <v>196301</v>
      </c>
      <c r="B441" s="147">
        <v>4.93</v>
      </c>
      <c r="C441" s="147">
        <v>4.7</v>
      </c>
      <c r="D441" s="147">
        <v>6.97</v>
      </c>
      <c r="E441" s="147">
        <v>7.5</v>
      </c>
      <c r="F441" s="147">
        <v>9.6199999999999992</v>
      </c>
      <c r="G441" s="147">
        <v>0.25</v>
      </c>
    </row>
    <row r="442" spans="1:7">
      <c r="A442" s="145">
        <v>196302</v>
      </c>
      <c r="B442" s="147">
        <v>-2.38</v>
      </c>
      <c r="C442" s="147">
        <v>-3.04</v>
      </c>
      <c r="D442" s="147">
        <v>-1.18</v>
      </c>
      <c r="E442" s="147">
        <v>-2.85</v>
      </c>
      <c r="F442" s="147">
        <v>-0.22</v>
      </c>
      <c r="G442" s="147">
        <v>0.23</v>
      </c>
    </row>
    <row r="443" spans="1:7">
      <c r="A443" s="145">
        <v>196303</v>
      </c>
      <c r="B443" s="147">
        <v>3.08</v>
      </c>
      <c r="C443" s="147">
        <v>3.2</v>
      </c>
      <c r="D443" s="147">
        <v>4.9499999999999993</v>
      </c>
      <c r="E443" s="147">
        <v>5.999999999999997E-2</v>
      </c>
      <c r="F443" s="147">
        <v>2.17</v>
      </c>
      <c r="G443" s="147">
        <v>0.23</v>
      </c>
    </row>
    <row r="444" spans="1:7">
      <c r="A444" s="145">
        <v>196304</v>
      </c>
      <c r="B444" s="147">
        <v>4.51</v>
      </c>
      <c r="C444" s="147">
        <v>4.6900000000000004</v>
      </c>
      <c r="D444" s="147">
        <v>5.5</v>
      </c>
      <c r="E444" s="147">
        <v>3.37</v>
      </c>
      <c r="F444" s="147">
        <v>4.62</v>
      </c>
      <c r="G444" s="147">
        <v>0.25</v>
      </c>
    </row>
    <row r="445" spans="1:7">
      <c r="A445" s="145">
        <v>196305</v>
      </c>
      <c r="B445" s="147">
        <v>1.76</v>
      </c>
      <c r="C445" s="147">
        <v>2.08</v>
      </c>
      <c r="D445" s="147">
        <v>3.4299999999999997</v>
      </c>
      <c r="E445" s="147">
        <v>1.41</v>
      </c>
      <c r="F445" s="147">
        <v>5.18</v>
      </c>
      <c r="G445" s="147">
        <v>0.24</v>
      </c>
    </row>
    <row r="446" spans="1:7">
      <c r="A446" s="145">
        <v>196306</v>
      </c>
      <c r="B446" s="147">
        <v>-2</v>
      </c>
      <c r="C446" s="147">
        <v>-2.56</v>
      </c>
      <c r="D446" s="147">
        <v>-0.68</v>
      </c>
      <c r="E446" s="147">
        <v>-1.55</v>
      </c>
      <c r="F446" s="147">
        <v>-1.97</v>
      </c>
      <c r="G446" s="147">
        <v>0.23</v>
      </c>
    </row>
    <row r="447" spans="1:7">
      <c r="A447" s="145">
        <v>196307</v>
      </c>
      <c r="B447" s="147">
        <v>-0.39</v>
      </c>
      <c r="C447" s="147">
        <v>-0.30000000000000004</v>
      </c>
      <c r="D447" s="147">
        <v>-1.87</v>
      </c>
      <c r="E447" s="147">
        <v>-1.35</v>
      </c>
      <c r="F447" s="147">
        <v>-1.41</v>
      </c>
      <c r="G447" s="147">
        <v>0.27</v>
      </c>
    </row>
    <row r="448" spans="1:7">
      <c r="A448" s="145">
        <v>196308</v>
      </c>
      <c r="B448" s="147">
        <v>5.07</v>
      </c>
      <c r="C448" s="147">
        <v>5.15</v>
      </c>
      <c r="D448" s="147">
        <v>7.13</v>
      </c>
      <c r="E448" s="147">
        <v>4.2</v>
      </c>
      <c r="F448" s="147">
        <v>5.49</v>
      </c>
      <c r="G448" s="147">
        <v>0.25</v>
      </c>
    </row>
    <row r="449" spans="1:7">
      <c r="A449" s="145">
        <v>196309</v>
      </c>
      <c r="B449" s="147">
        <v>-1.57</v>
      </c>
      <c r="C449" s="147">
        <v>-1.32</v>
      </c>
      <c r="D449" s="147">
        <v>-2.08</v>
      </c>
      <c r="E449" s="147">
        <v>-3.34</v>
      </c>
      <c r="F449" s="147">
        <v>-2.2000000000000002</v>
      </c>
      <c r="G449" s="147">
        <v>0.27</v>
      </c>
    </row>
    <row r="450" spans="1:7">
      <c r="A450" s="145">
        <v>196310</v>
      </c>
      <c r="B450" s="147">
        <v>2.5299999999999998</v>
      </c>
      <c r="C450" s="147">
        <v>3.57</v>
      </c>
      <c r="D450" s="147">
        <v>1.79</v>
      </c>
      <c r="E450" s="147">
        <v>0.86999999999999988</v>
      </c>
      <c r="F450" s="147">
        <v>2.42</v>
      </c>
      <c r="G450" s="147">
        <v>0.28999999999999998</v>
      </c>
    </row>
    <row r="451" spans="1:7">
      <c r="A451" s="145">
        <v>196311</v>
      </c>
      <c r="B451" s="147">
        <v>-0.85</v>
      </c>
      <c r="C451" s="147">
        <v>-0.52</v>
      </c>
      <c r="D451" s="147">
        <v>0.27</v>
      </c>
      <c r="E451" s="147">
        <v>-3.14</v>
      </c>
      <c r="F451" s="147">
        <v>-0.60000000000000009</v>
      </c>
      <c r="G451" s="147">
        <v>0.27</v>
      </c>
    </row>
    <row r="452" spans="1:7">
      <c r="A452" s="145">
        <v>196312</v>
      </c>
      <c r="B452" s="147">
        <v>1.83</v>
      </c>
      <c r="C452" s="147">
        <v>1.7599999999999998</v>
      </c>
      <c r="D452" s="147">
        <v>1.63</v>
      </c>
      <c r="E452" s="147">
        <v>0.06</v>
      </c>
      <c r="F452" s="147">
        <v>-1.9999999999999962E-2</v>
      </c>
      <c r="G452" s="147">
        <v>0.28999999999999998</v>
      </c>
    </row>
    <row r="453" spans="1:7">
      <c r="A453" s="145">
        <v>196401</v>
      </c>
      <c r="B453" s="147">
        <v>2.2400000000000002</v>
      </c>
      <c r="C453" s="147">
        <v>2.3800000000000003</v>
      </c>
      <c r="D453" s="147">
        <v>2.39</v>
      </c>
      <c r="E453" s="147">
        <v>0.47000000000000003</v>
      </c>
      <c r="F453" s="147">
        <v>3.74</v>
      </c>
      <c r="G453" s="147">
        <v>0.3</v>
      </c>
    </row>
    <row r="454" spans="1:7">
      <c r="A454" s="145">
        <v>196402</v>
      </c>
      <c r="B454" s="147">
        <v>1.54</v>
      </c>
      <c r="C454" s="147">
        <v>1.1599999999999999</v>
      </c>
      <c r="D454" s="147">
        <v>4.24</v>
      </c>
      <c r="E454" s="147">
        <v>1.32</v>
      </c>
      <c r="F454" s="147">
        <v>3.8900000000000006</v>
      </c>
      <c r="G454" s="147">
        <v>0.26</v>
      </c>
    </row>
    <row r="455" spans="1:7">
      <c r="A455" s="145">
        <v>196403</v>
      </c>
      <c r="B455" s="147">
        <v>1.41</v>
      </c>
      <c r="C455" s="147">
        <v>0.6100000000000001</v>
      </c>
      <c r="D455" s="147">
        <v>2.6999999999999997</v>
      </c>
      <c r="E455" s="147">
        <v>0.3</v>
      </c>
      <c r="F455" s="147">
        <v>4.9400000000000004</v>
      </c>
      <c r="G455" s="147">
        <v>0.31</v>
      </c>
    </row>
    <row r="456" spans="1:7">
      <c r="A456" s="145">
        <v>196404</v>
      </c>
      <c r="B456" s="147">
        <v>0.1</v>
      </c>
      <c r="C456" s="147">
        <v>0.13</v>
      </c>
      <c r="D456" s="147">
        <v>-0.97</v>
      </c>
      <c r="E456" s="147">
        <v>-1.98</v>
      </c>
      <c r="F456" s="147">
        <v>-1.73</v>
      </c>
      <c r="G456" s="147">
        <v>0.28999999999999998</v>
      </c>
    </row>
    <row r="457" spans="1:7">
      <c r="A457" s="145">
        <v>196405</v>
      </c>
      <c r="B457" s="147">
        <v>1.42</v>
      </c>
      <c r="C457" s="147">
        <v>1.28</v>
      </c>
      <c r="D457" s="147">
        <v>3.8100000000000005</v>
      </c>
      <c r="E457" s="147">
        <v>0.66</v>
      </c>
      <c r="F457" s="147">
        <v>1.89</v>
      </c>
      <c r="G457" s="147">
        <v>0.26</v>
      </c>
    </row>
    <row r="458" spans="1:7">
      <c r="A458" s="145">
        <v>196406</v>
      </c>
      <c r="B458" s="147">
        <v>1.27</v>
      </c>
      <c r="C458" s="147">
        <v>1.3699999999999999</v>
      </c>
      <c r="D458" s="147">
        <v>2.1500000000000004</v>
      </c>
      <c r="E458" s="147">
        <v>1.01</v>
      </c>
      <c r="F458" s="147">
        <v>1.66</v>
      </c>
      <c r="G458" s="147">
        <v>0.3</v>
      </c>
    </row>
    <row r="459" spans="1:7">
      <c r="A459" s="145">
        <v>196407</v>
      </c>
      <c r="B459" s="147">
        <v>1.74</v>
      </c>
      <c r="C459" s="147">
        <v>1.6099999999999999</v>
      </c>
      <c r="D459" s="147">
        <v>1.9200000000000002</v>
      </c>
      <c r="E459" s="147">
        <v>1.26</v>
      </c>
      <c r="F459" s="147">
        <v>2.35</v>
      </c>
      <c r="G459" s="147">
        <v>0.3</v>
      </c>
    </row>
    <row r="460" spans="1:7">
      <c r="A460" s="145">
        <v>196408</v>
      </c>
      <c r="B460" s="147">
        <v>-1.44</v>
      </c>
      <c r="C460" s="147">
        <v>-1.51</v>
      </c>
      <c r="D460" s="147">
        <v>-1.57</v>
      </c>
      <c r="E460" s="147">
        <v>-1.8</v>
      </c>
      <c r="F460" s="147">
        <v>-1.5</v>
      </c>
      <c r="G460" s="147">
        <v>0.28000000000000003</v>
      </c>
    </row>
    <row r="461" spans="1:7">
      <c r="A461" s="145">
        <v>196409</v>
      </c>
      <c r="B461" s="147">
        <v>2.69</v>
      </c>
      <c r="C461" s="147">
        <v>2.0599999999999996</v>
      </c>
      <c r="D461" s="147">
        <v>5.2299999999999995</v>
      </c>
      <c r="E461" s="147">
        <v>3.1900000000000004</v>
      </c>
      <c r="F461" s="147">
        <v>3.3200000000000003</v>
      </c>
      <c r="G461" s="147">
        <v>0.28000000000000003</v>
      </c>
    </row>
    <row r="462" spans="1:7">
      <c r="A462" s="145">
        <v>196410</v>
      </c>
      <c r="B462" s="147">
        <v>0.59</v>
      </c>
      <c r="C462" s="147">
        <v>0</v>
      </c>
      <c r="D462" s="147">
        <v>1.03</v>
      </c>
      <c r="E462" s="147">
        <v>0.76</v>
      </c>
      <c r="F462" s="147">
        <v>2.0099999999999998</v>
      </c>
      <c r="G462" s="147">
        <v>0.28999999999999998</v>
      </c>
    </row>
    <row r="463" spans="1:7">
      <c r="A463" s="145">
        <v>196411</v>
      </c>
      <c r="B463" s="147">
        <v>0</v>
      </c>
      <c r="C463" s="147">
        <v>0.21000000000000002</v>
      </c>
      <c r="D463" s="147">
        <v>-3.94</v>
      </c>
      <c r="E463" s="147">
        <v>-0.43</v>
      </c>
      <c r="F463" s="147">
        <v>-0.19999999999999998</v>
      </c>
      <c r="G463" s="147">
        <v>0.28999999999999998</v>
      </c>
    </row>
    <row r="464" spans="1:7">
      <c r="A464" s="145">
        <v>196412</v>
      </c>
      <c r="B464" s="147">
        <v>0.03</v>
      </c>
      <c r="C464" s="147">
        <v>0.81</v>
      </c>
      <c r="D464" s="147">
        <v>-2.34</v>
      </c>
      <c r="E464" s="147">
        <v>0.15000000000000002</v>
      </c>
      <c r="F464" s="147">
        <v>-1.85</v>
      </c>
      <c r="G464" s="147">
        <v>0.31</v>
      </c>
    </row>
    <row r="465" spans="1:7">
      <c r="A465" s="145">
        <v>196501</v>
      </c>
      <c r="B465" s="147">
        <v>3.54</v>
      </c>
      <c r="C465" s="147">
        <v>3.67</v>
      </c>
      <c r="D465" s="147">
        <v>4.34</v>
      </c>
      <c r="E465" s="147">
        <v>6.6099999999999994</v>
      </c>
      <c r="F465" s="147">
        <v>6.34</v>
      </c>
      <c r="G465" s="147">
        <v>0.28000000000000003</v>
      </c>
    </row>
    <row r="466" spans="1:7">
      <c r="A466" s="145">
        <v>196502</v>
      </c>
      <c r="B466" s="147">
        <v>0.44</v>
      </c>
      <c r="C466" s="147">
        <v>0.26999999999999996</v>
      </c>
      <c r="D466" s="147">
        <v>0</v>
      </c>
      <c r="E466" s="147">
        <v>3.3800000000000003</v>
      </c>
      <c r="F466" s="147">
        <v>4.03</v>
      </c>
      <c r="G466" s="147">
        <v>0.3</v>
      </c>
    </row>
    <row r="467" spans="1:7">
      <c r="A467" s="145">
        <v>196503</v>
      </c>
      <c r="B467" s="147">
        <v>-1.34</v>
      </c>
      <c r="C467" s="147">
        <v>-1.52</v>
      </c>
      <c r="D467" s="147">
        <v>3.0000000000000027E-2</v>
      </c>
      <c r="E467" s="147">
        <v>0.56000000000000005</v>
      </c>
      <c r="F467" s="147">
        <v>1.1499999999999999</v>
      </c>
      <c r="G467" s="147">
        <v>0.36</v>
      </c>
    </row>
    <row r="468" spans="1:7">
      <c r="A468" s="145">
        <v>196504</v>
      </c>
      <c r="B468" s="147">
        <v>3.11</v>
      </c>
      <c r="C468" s="147">
        <v>3.51</v>
      </c>
      <c r="D468" s="147">
        <v>2.56</v>
      </c>
      <c r="E468" s="147">
        <v>2.69</v>
      </c>
      <c r="F468" s="147">
        <v>5.03</v>
      </c>
      <c r="G468" s="147">
        <v>0.31</v>
      </c>
    </row>
    <row r="469" spans="1:7">
      <c r="A469" s="145">
        <v>196505</v>
      </c>
      <c r="B469" s="147">
        <v>-0.77</v>
      </c>
      <c r="C469" s="147">
        <v>-0.58000000000000007</v>
      </c>
      <c r="D469" s="147">
        <v>-2.54</v>
      </c>
      <c r="E469" s="147">
        <v>-0.38</v>
      </c>
      <c r="F469" s="147">
        <v>-1.6500000000000001</v>
      </c>
      <c r="G469" s="147">
        <v>0.31</v>
      </c>
    </row>
    <row r="470" spans="1:7">
      <c r="A470" s="145">
        <v>196506</v>
      </c>
      <c r="B470" s="147">
        <v>-5.51</v>
      </c>
      <c r="C470" s="147">
        <v>-4.92</v>
      </c>
      <c r="D470" s="147">
        <v>-5.13</v>
      </c>
      <c r="E470" s="147">
        <v>-10.299999999999999</v>
      </c>
      <c r="F470" s="147">
        <v>-8.94</v>
      </c>
      <c r="G470" s="147">
        <v>0.35</v>
      </c>
    </row>
    <row r="471" spans="1:7">
      <c r="A471" s="145">
        <v>196507</v>
      </c>
      <c r="B471" s="147">
        <v>1.43</v>
      </c>
      <c r="C471" s="147">
        <v>1.03</v>
      </c>
      <c r="D471" s="147">
        <v>3.86</v>
      </c>
      <c r="E471" s="147">
        <v>2.2399999999999998</v>
      </c>
      <c r="F471" s="147">
        <v>3.8299999999999996</v>
      </c>
      <c r="G471" s="147">
        <v>0.31</v>
      </c>
    </row>
    <row r="472" spans="1:7">
      <c r="A472" s="145">
        <v>196508</v>
      </c>
      <c r="B472" s="147">
        <v>2.73</v>
      </c>
      <c r="C472" s="147">
        <v>2.61</v>
      </c>
      <c r="D472" s="147">
        <v>2.16</v>
      </c>
      <c r="E472" s="147">
        <v>6.41</v>
      </c>
      <c r="F472" s="147">
        <v>4.72</v>
      </c>
      <c r="G472" s="147">
        <v>0.33</v>
      </c>
    </row>
    <row r="473" spans="1:7">
      <c r="A473" s="145">
        <v>196509</v>
      </c>
      <c r="B473" s="147">
        <v>2.86</v>
      </c>
      <c r="C473" s="147">
        <v>3.4899999999999998</v>
      </c>
      <c r="D473" s="147">
        <v>3.31</v>
      </c>
      <c r="E473" s="147">
        <v>3.57</v>
      </c>
      <c r="F473" s="147">
        <v>3.53</v>
      </c>
      <c r="G473" s="147">
        <v>0.31</v>
      </c>
    </row>
    <row r="474" spans="1:7">
      <c r="A474" s="145">
        <v>196510</v>
      </c>
      <c r="B474" s="147">
        <v>2.6</v>
      </c>
      <c r="C474" s="147">
        <v>2.5299999999999998</v>
      </c>
      <c r="D474" s="147">
        <v>5.33</v>
      </c>
      <c r="E474" s="147">
        <v>5.66</v>
      </c>
      <c r="F474" s="147">
        <v>6.0600000000000005</v>
      </c>
      <c r="G474" s="147">
        <v>0.31</v>
      </c>
    </row>
    <row r="475" spans="1:7">
      <c r="A475" s="145">
        <v>196511</v>
      </c>
      <c r="B475" s="147">
        <v>-0.03</v>
      </c>
      <c r="C475" s="147">
        <v>-0.36</v>
      </c>
      <c r="D475" s="147">
        <v>-0.62</v>
      </c>
      <c r="E475" s="147">
        <v>3.6699999999999995</v>
      </c>
      <c r="F475" s="147">
        <v>4.3800000000000008</v>
      </c>
      <c r="G475" s="147">
        <v>0.35</v>
      </c>
    </row>
    <row r="476" spans="1:7">
      <c r="A476" s="145">
        <v>196512</v>
      </c>
      <c r="B476" s="147">
        <v>1.01</v>
      </c>
      <c r="C476" s="147">
        <v>0.51</v>
      </c>
      <c r="D476" s="147">
        <v>3.8</v>
      </c>
      <c r="E476" s="147">
        <v>3.54</v>
      </c>
      <c r="F476" s="147">
        <v>4.42</v>
      </c>
      <c r="G476" s="147">
        <v>0.33</v>
      </c>
    </row>
    <row r="477" spans="1:7">
      <c r="A477" s="145">
        <v>196601</v>
      </c>
      <c r="B477" s="147">
        <v>0.72</v>
      </c>
      <c r="C477" s="147">
        <v>-0.58000000000000007</v>
      </c>
      <c r="D477" s="147">
        <v>3.8600000000000003</v>
      </c>
      <c r="E477" s="147">
        <v>3.92</v>
      </c>
      <c r="F477" s="147">
        <v>6.61</v>
      </c>
      <c r="G477" s="147">
        <v>0.38</v>
      </c>
    </row>
    <row r="478" spans="1:7">
      <c r="A478" s="145">
        <v>196602</v>
      </c>
      <c r="B478" s="147">
        <v>-1.21</v>
      </c>
      <c r="C478" s="147">
        <v>-1.9500000000000002</v>
      </c>
      <c r="D478" s="147">
        <v>-0.97</v>
      </c>
      <c r="E478" s="147">
        <v>3.33</v>
      </c>
      <c r="F478" s="147">
        <v>3.06</v>
      </c>
      <c r="G478" s="147">
        <v>0.35</v>
      </c>
    </row>
    <row r="479" spans="1:7">
      <c r="A479" s="145">
        <v>196603</v>
      </c>
      <c r="B479" s="147">
        <v>-2.5099999999999998</v>
      </c>
      <c r="C479" s="147">
        <v>-1.92</v>
      </c>
      <c r="D479" s="147">
        <v>-4.42</v>
      </c>
      <c r="E479" s="147">
        <v>-0.83000000000000007</v>
      </c>
      <c r="F479" s="147">
        <v>-2.42</v>
      </c>
      <c r="G479" s="147">
        <v>0.38</v>
      </c>
    </row>
    <row r="480" spans="1:7">
      <c r="A480" s="145">
        <v>196604</v>
      </c>
      <c r="B480" s="147">
        <v>2.14</v>
      </c>
      <c r="C480" s="147">
        <v>2.0700000000000003</v>
      </c>
      <c r="D480" s="147">
        <v>1.19</v>
      </c>
      <c r="E480" s="147">
        <v>5.34</v>
      </c>
      <c r="F480" s="147">
        <v>5.32</v>
      </c>
      <c r="G480" s="147">
        <v>0.34</v>
      </c>
    </row>
    <row r="481" spans="1:7">
      <c r="A481" s="145">
        <v>196605</v>
      </c>
      <c r="B481" s="147">
        <v>-5.66</v>
      </c>
      <c r="C481" s="147">
        <v>-4.6000000000000005</v>
      </c>
      <c r="D481" s="147">
        <v>-7.51</v>
      </c>
      <c r="E481" s="147">
        <v>-10.370000000000001</v>
      </c>
      <c r="F481" s="147">
        <v>-10.77</v>
      </c>
      <c r="G481" s="147">
        <v>0.41</v>
      </c>
    </row>
    <row r="482" spans="1:7">
      <c r="A482" s="145">
        <v>196606</v>
      </c>
      <c r="B482" s="147">
        <v>-1.44</v>
      </c>
      <c r="C482" s="147">
        <v>-2.4</v>
      </c>
      <c r="D482" s="147">
        <v>-0.56000000000000005</v>
      </c>
      <c r="E482" s="147">
        <v>0.43999999999999995</v>
      </c>
      <c r="F482" s="147">
        <v>-0.42</v>
      </c>
      <c r="G482" s="147">
        <v>0.38</v>
      </c>
    </row>
    <row r="483" spans="1:7">
      <c r="A483" s="145">
        <v>196607</v>
      </c>
      <c r="B483" s="147">
        <v>-1.63</v>
      </c>
      <c r="C483" s="147">
        <v>-1.96</v>
      </c>
      <c r="D483" s="147">
        <v>-1.52</v>
      </c>
      <c r="E483" s="147">
        <v>-2.31</v>
      </c>
      <c r="F483" s="147">
        <v>-1.1099999999999999</v>
      </c>
      <c r="G483" s="147">
        <v>0.35</v>
      </c>
    </row>
    <row r="484" spans="1:7">
      <c r="A484" s="145">
        <v>196608</v>
      </c>
      <c r="B484" s="147">
        <v>-7.91</v>
      </c>
      <c r="C484" s="147">
        <v>-8.06</v>
      </c>
      <c r="D484" s="147">
        <v>-7.82</v>
      </c>
      <c r="E484" s="147">
        <v>-11.75</v>
      </c>
      <c r="F484" s="147">
        <v>-10.870000000000001</v>
      </c>
      <c r="G484" s="147">
        <v>0.41</v>
      </c>
    </row>
    <row r="485" spans="1:7">
      <c r="A485" s="145">
        <v>196609</v>
      </c>
      <c r="B485" s="147">
        <v>-1.06</v>
      </c>
      <c r="C485" s="147">
        <v>-1.38</v>
      </c>
      <c r="D485" s="147">
        <v>-0.87</v>
      </c>
      <c r="E485" s="147">
        <v>-2.4099999999999997</v>
      </c>
      <c r="F485" s="147">
        <v>-1.9300000000000002</v>
      </c>
      <c r="G485" s="147">
        <v>0.4</v>
      </c>
    </row>
    <row r="486" spans="1:7">
      <c r="A486" s="145">
        <v>196610</v>
      </c>
      <c r="B486" s="147">
        <v>3.86</v>
      </c>
      <c r="C486" s="147">
        <v>2.79</v>
      </c>
      <c r="D486" s="147">
        <v>4.79</v>
      </c>
      <c r="E486" s="147">
        <v>-4.21</v>
      </c>
      <c r="F486" s="147">
        <v>-0.59000000000000008</v>
      </c>
      <c r="G486" s="147">
        <v>0.45</v>
      </c>
    </row>
    <row r="487" spans="1:7">
      <c r="A487" s="145">
        <v>196611</v>
      </c>
      <c r="B487" s="147">
        <v>1.4</v>
      </c>
      <c r="C487" s="147">
        <v>3.33</v>
      </c>
      <c r="D487" s="147">
        <v>-1</v>
      </c>
      <c r="E487" s="147">
        <v>7.1599999999999993</v>
      </c>
      <c r="F487" s="147">
        <v>2.29</v>
      </c>
      <c r="G487" s="147">
        <v>0.4</v>
      </c>
    </row>
    <row r="488" spans="1:7">
      <c r="A488" s="145">
        <v>196612</v>
      </c>
      <c r="B488" s="147">
        <v>0.13</v>
      </c>
      <c r="C488" s="147">
        <v>-0.77</v>
      </c>
      <c r="D488" s="147">
        <v>-0.37</v>
      </c>
      <c r="E488" s="147">
        <v>3.08</v>
      </c>
      <c r="F488" s="147">
        <v>9.9999999999999978E-2</v>
      </c>
      <c r="G488" s="147">
        <v>0.4</v>
      </c>
    </row>
    <row r="489" spans="1:7">
      <c r="A489" s="145">
        <v>196701</v>
      </c>
      <c r="B489" s="147">
        <v>8.15</v>
      </c>
      <c r="C489" s="147">
        <v>7.49</v>
      </c>
      <c r="D489" s="147">
        <v>12</v>
      </c>
      <c r="E489" s="147">
        <v>17.66</v>
      </c>
      <c r="F489" s="147">
        <v>17.21</v>
      </c>
      <c r="G489" s="147">
        <v>0.43</v>
      </c>
    </row>
    <row r="490" spans="1:7">
      <c r="A490" s="145">
        <v>196702</v>
      </c>
      <c r="B490" s="147">
        <v>0.78</v>
      </c>
      <c r="C490" s="147">
        <v>1.6600000000000001</v>
      </c>
      <c r="D490" s="147">
        <v>-1.2999999999999998</v>
      </c>
      <c r="E490" s="147">
        <v>4.38</v>
      </c>
      <c r="F490" s="147">
        <v>2.8200000000000003</v>
      </c>
      <c r="G490" s="147">
        <v>0.36</v>
      </c>
    </row>
    <row r="491" spans="1:7">
      <c r="A491" s="145">
        <v>196703</v>
      </c>
      <c r="B491" s="147">
        <v>3.99</v>
      </c>
      <c r="C491" s="147">
        <v>3.8799999999999994</v>
      </c>
      <c r="D491" s="147">
        <v>4.63</v>
      </c>
      <c r="E491" s="147">
        <v>5.65</v>
      </c>
      <c r="F491" s="147">
        <v>5.28</v>
      </c>
      <c r="G491" s="147">
        <v>0.39</v>
      </c>
    </row>
    <row r="492" spans="1:7">
      <c r="A492" s="145">
        <v>196704</v>
      </c>
      <c r="B492" s="147">
        <v>3.89</v>
      </c>
      <c r="C492" s="147">
        <v>5.67</v>
      </c>
      <c r="D492" s="147">
        <v>2.8400000000000003</v>
      </c>
      <c r="E492" s="147">
        <v>5.17</v>
      </c>
      <c r="F492" s="147">
        <v>2.9000000000000004</v>
      </c>
      <c r="G492" s="147">
        <v>0.32</v>
      </c>
    </row>
    <row r="493" spans="1:7">
      <c r="A493" s="145">
        <v>196705</v>
      </c>
      <c r="B493" s="147">
        <v>-4.33</v>
      </c>
      <c r="C493" s="147">
        <v>-5.33</v>
      </c>
      <c r="D493" s="147">
        <v>-2.7800000000000002</v>
      </c>
      <c r="E493" s="147">
        <v>-1.98</v>
      </c>
      <c r="F493" s="147">
        <v>-2.74</v>
      </c>
      <c r="G493" s="147">
        <v>0.33</v>
      </c>
    </row>
    <row r="494" spans="1:7">
      <c r="A494" s="145">
        <v>196706</v>
      </c>
      <c r="B494" s="147">
        <v>2.41</v>
      </c>
      <c r="C494" s="147">
        <v>1.1499999999999999</v>
      </c>
      <c r="D494" s="147">
        <v>4.16</v>
      </c>
      <c r="E494" s="147">
        <v>9.17</v>
      </c>
      <c r="F494" s="147">
        <v>8.0500000000000007</v>
      </c>
      <c r="G494" s="147">
        <v>0.27</v>
      </c>
    </row>
    <row r="495" spans="1:7">
      <c r="A495" s="145">
        <v>196707</v>
      </c>
      <c r="B495" s="147">
        <v>4.58</v>
      </c>
      <c r="C495" s="147">
        <v>4.6000000000000005</v>
      </c>
      <c r="D495" s="147">
        <v>6.95</v>
      </c>
      <c r="E495" s="147">
        <v>6.91</v>
      </c>
      <c r="F495" s="147">
        <v>9.8699999999999992</v>
      </c>
      <c r="G495" s="147">
        <v>0.31</v>
      </c>
    </row>
    <row r="496" spans="1:7">
      <c r="A496" s="145">
        <v>196708</v>
      </c>
      <c r="B496" s="147">
        <v>-0.89</v>
      </c>
      <c r="C496" s="147">
        <v>-1.06</v>
      </c>
      <c r="D496" s="147">
        <v>0.83999999999999986</v>
      </c>
      <c r="E496" s="147">
        <v>-0.76</v>
      </c>
      <c r="F496" s="147">
        <v>0.26999999999999996</v>
      </c>
      <c r="G496" s="147">
        <v>0.31</v>
      </c>
    </row>
    <row r="497" spans="1:7">
      <c r="A497" s="145">
        <v>196709</v>
      </c>
      <c r="B497" s="147">
        <v>3.11</v>
      </c>
      <c r="C497" s="147">
        <v>3.49</v>
      </c>
      <c r="D497" s="147">
        <v>0.73</v>
      </c>
      <c r="E497" s="147">
        <v>6.54</v>
      </c>
      <c r="F497" s="147">
        <v>4.37</v>
      </c>
      <c r="G497" s="147">
        <v>0.32</v>
      </c>
    </row>
    <row r="498" spans="1:7">
      <c r="A498" s="145">
        <v>196710</v>
      </c>
      <c r="B498" s="147">
        <v>-3.09</v>
      </c>
      <c r="C498" s="147">
        <v>-1.8900000000000001</v>
      </c>
      <c r="D498" s="147">
        <v>-5.9499999999999993</v>
      </c>
      <c r="E498" s="147">
        <v>-1.17</v>
      </c>
      <c r="F498" s="147">
        <v>-3.87</v>
      </c>
      <c r="G498" s="147">
        <v>0.39</v>
      </c>
    </row>
    <row r="499" spans="1:7">
      <c r="A499" s="145">
        <v>196711</v>
      </c>
      <c r="B499" s="147">
        <v>0.37</v>
      </c>
      <c r="C499" s="147">
        <v>0.73000000000000009</v>
      </c>
      <c r="D499" s="147">
        <v>-0.54</v>
      </c>
      <c r="E499" s="147">
        <v>0.93</v>
      </c>
      <c r="F499" s="147">
        <v>-1.21</v>
      </c>
      <c r="G499" s="147">
        <v>0.36</v>
      </c>
    </row>
    <row r="500" spans="1:7">
      <c r="A500" s="145">
        <v>196712</v>
      </c>
      <c r="B500" s="147">
        <v>3.05</v>
      </c>
      <c r="C500" s="147">
        <v>1.8199999999999998</v>
      </c>
      <c r="D500" s="147">
        <v>3.71</v>
      </c>
      <c r="E500" s="147">
        <v>10.56</v>
      </c>
      <c r="F500" s="147">
        <v>7.9</v>
      </c>
      <c r="G500" s="147">
        <v>0.33</v>
      </c>
    </row>
    <row r="501" spans="1:7">
      <c r="A501" s="145">
        <v>196801</v>
      </c>
      <c r="B501" s="147">
        <v>-4.0599999999999996</v>
      </c>
      <c r="C501" s="147">
        <v>-6.5900000000000007</v>
      </c>
      <c r="D501" s="147">
        <v>-1.88</v>
      </c>
      <c r="E501" s="147">
        <v>-1.7999999999999998</v>
      </c>
      <c r="F501" s="147">
        <v>3.02</v>
      </c>
      <c r="G501" s="147">
        <v>0.4</v>
      </c>
    </row>
    <row r="502" spans="1:7">
      <c r="A502" s="145">
        <v>196802</v>
      </c>
      <c r="B502" s="147">
        <v>-3.75</v>
      </c>
      <c r="C502" s="147">
        <v>-3.7</v>
      </c>
      <c r="D502" s="147">
        <v>-3.7</v>
      </c>
      <c r="E502" s="147">
        <v>-7.81</v>
      </c>
      <c r="F502" s="147">
        <v>-5.47</v>
      </c>
      <c r="G502" s="147">
        <v>0.39</v>
      </c>
    </row>
    <row r="503" spans="1:7">
      <c r="A503" s="145">
        <v>196803</v>
      </c>
      <c r="B503" s="147">
        <v>0.2</v>
      </c>
      <c r="C503" s="147">
        <v>1.4500000000000002</v>
      </c>
      <c r="D503" s="147">
        <v>0</v>
      </c>
      <c r="E503" s="147">
        <v>-1.1600000000000001</v>
      </c>
      <c r="F503" s="147">
        <v>-0.89</v>
      </c>
      <c r="G503" s="147">
        <v>0.38</v>
      </c>
    </row>
    <row r="504" spans="1:7">
      <c r="A504" s="145">
        <v>196804</v>
      </c>
      <c r="B504" s="147">
        <v>9.0500000000000007</v>
      </c>
      <c r="C504" s="147">
        <v>9.7900000000000009</v>
      </c>
      <c r="D504" s="147">
        <v>11.57</v>
      </c>
      <c r="E504" s="147">
        <v>16.73</v>
      </c>
      <c r="F504" s="147">
        <v>12.9</v>
      </c>
      <c r="G504" s="147">
        <v>0.43</v>
      </c>
    </row>
    <row r="505" spans="1:7">
      <c r="A505" s="145">
        <v>196805</v>
      </c>
      <c r="B505" s="147">
        <v>2.2799999999999998</v>
      </c>
      <c r="C505" s="147">
        <v>2</v>
      </c>
      <c r="D505" s="147">
        <v>4.59</v>
      </c>
      <c r="E505" s="147">
        <v>9.34</v>
      </c>
      <c r="F505" s="147">
        <v>8.4400000000000013</v>
      </c>
      <c r="G505" s="147">
        <v>0.45</v>
      </c>
    </row>
    <row r="506" spans="1:7">
      <c r="A506" s="145">
        <v>196806</v>
      </c>
      <c r="B506" s="147">
        <v>0.69</v>
      </c>
      <c r="C506" s="147">
        <v>-0.45</v>
      </c>
      <c r="D506" s="147">
        <v>-0.76</v>
      </c>
      <c r="E506" s="147">
        <v>-0.62</v>
      </c>
      <c r="F506" s="147">
        <v>1.05</v>
      </c>
      <c r="G506" s="147">
        <v>0.43</v>
      </c>
    </row>
    <row r="507" spans="1:7">
      <c r="A507" s="145">
        <v>196807</v>
      </c>
      <c r="B507" s="147">
        <v>-2.72</v>
      </c>
      <c r="C507" s="147">
        <v>-5.01</v>
      </c>
      <c r="D507" s="147">
        <v>-4.9999999999999989E-2</v>
      </c>
      <c r="E507" s="147">
        <v>-6.2799999999999994</v>
      </c>
      <c r="F507" s="147">
        <v>-0.27999999999999997</v>
      </c>
      <c r="G507" s="147">
        <v>0.48</v>
      </c>
    </row>
    <row r="508" spans="1:7">
      <c r="A508" s="145">
        <v>196808</v>
      </c>
      <c r="B508" s="147">
        <v>1.34</v>
      </c>
      <c r="C508" s="147">
        <v>0.76</v>
      </c>
      <c r="D508" s="147">
        <v>2</v>
      </c>
      <c r="E508" s="147">
        <v>3.5300000000000002</v>
      </c>
      <c r="F508" s="147">
        <v>4.3</v>
      </c>
      <c r="G508" s="147">
        <v>0.42</v>
      </c>
    </row>
    <row r="509" spans="1:7">
      <c r="A509" s="145">
        <v>196809</v>
      </c>
      <c r="B509" s="147">
        <v>4.03</v>
      </c>
      <c r="C509" s="147">
        <v>2.88</v>
      </c>
      <c r="D509" s="147">
        <v>4.34</v>
      </c>
      <c r="E509" s="147">
        <v>6.95</v>
      </c>
      <c r="F509" s="147">
        <v>6.0100000000000007</v>
      </c>
      <c r="G509" s="147">
        <v>0.43</v>
      </c>
    </row>
    <row r="510" spans="1:7">
      <c r="A510" s="145">
        <v>196810</v>
      </c>
      <c r="B510" s="147">
        <v>0.42</v>
      </c>
      <c r="C510" s="147">
        <v>-1.05</v>
      </c>
      <c r="D510" s="147">
        <v>2.79</v>
      </c>
      <c r="E510" s="147">
        <v>-1.07</v>
      </c>
      <c r="F510" s="147">
        <v>0.90000000000000013</v>
      </c>
      <c r="G510" s="147">
        <v>0.44</v>
      </c>
    </row>
    <row r="511" spans="1:7">
      <c r="A511" s="145">
        <v>196811</v>
      </c>
      <c r="B511" s="147">
        <v>5.43</v>
      </c>
      <c r="C511" s="147">
        <v>5.07</v>
      </c>
      <c r="D511" s="147">
        <v>5.03</v>
      </c>
      <c r="E511" s="147">
        <v>8.1199999999999992</v>
      </c>
      <c r="F511" s="147">
        <v>6.36</v>
      </c>
      <c r="G511" s="147">
        <v>0.42</v>
      </c>
    </row>
    <row r="512" spans="1:7">
      <c r="A512" s="145">
        <v>196812</v>
      </c>
      <c r="B512" s="147">
        <v>-3.94</v>
      </c>
      <c r="C512" s="147">
        <v>-5.25</v>
      </c>
      <c r="D512" s="147">
        <v>-3.8600000000000003</v>
      </c>
      <c r="E512" s="147">
        <v>-0.15999999999999998</v>
      </c>
      <c r="F512" s="147">
        <v>-1.5</v>
      </c>
      <c r="G512" s="147">
        <v>0.43</v>
      </c>
    </row>
    <row r="513" spans="1:7">
      <c r="A513" s="145">
        <v>196901</v>
      </c>
      <c r="B513" s="147">
        <v>-1.25</v>
      </c>
      <c r="C513" s="147">
        <v>-2.35</v>
      </c>
      <c r="D513" s="147">
        <v>-5.0000000000000044E-2</v>
      </c>
      <c r="E513" s="147">
        <v>-2.31</v>
      </c>
      <c r="F513" s="147">
        <v>-1.24</v>
      </c>
      <c r="G513" s="147">
        <v>0.53</v>
      </c>
    </row>
    <row r="514" spans="1:7">
      <c r="A514" s="145">
        <v>196902</v>
      </c>
      <c r="B514" s="147">
        <v>-5.84</v>
      </c>
      <c r="C514" s="147">
        <v>-4.42</v>
      </c>
      <c r="D514" s="147">
        <v>-5.49</v>
      </c>
      <c r="E514" s="147">
        <v>-10.850000000000001</v>
      </c>
      <c r="F514" s="147">
        <v>-7.94</v>
      </c>
      <c r="G514" s="147">
        <v>0.46</v>
      </c>
    </row>
    <row r="515" spans="1:7">
      <c r="A515" s="145">
        <v>196903</v>
      </c>
      <c r="B515" s="147">
        <v>2.64</v>
      </c>
      <c r="C515" s="147">
        <v>3.44</v>
      </c>
      <c r="D515" s="147">
        <v>2.39</v>
      </c>
      <c r="E515" s="147">
        <v>2.6</v>
      </c>
      <c r="F515" s="147">
        <v>2.74</v>
      </c>
      <c r="G515" s="147">
        <v>0.46</v>
      </c>
    </row>
    <row r="516" spans="1:7">
      <c r="A516" s="145">
        <v>196904</v>
      </c>
      <c r="B516" s="147">
        <v>1.46</v>
      </c>
      <c r="C516" s="147">
        <v>2.6900000000000004</v>
      </c>
      <c r="D516" s="147">
        <v>2.37</v>
      </c>
      <c r="E516" s="147">
        <v>0.28999999999999992</v>
      </c>
      <c r="F516" s="147">
        <v>0.71</v>
      </c>
      <c r="G516" s="147">
        <v>0.53</v>
      </c>
    </row>
    <row r="517" spans="1:7">
      <c r="A517" s="145">
        <v>196905</v>
      </c>
      <c r="B517" s="147">
        <v>-0.1</v>
      </c>
      <c r="C517" s="147">
        <v>-0.65999999999999992</v>
      </c>
      <c r="D517" s="147">
        <v>0.42000000000000004</v>
      </c>
      <c r="E517" s="147">
        <v>-0.75</v>
      </c>
      <c r="F517" s="147">
        <v>-0.36</v>
      </c>
      <c r="G517" s="147">
        <v>0.48</v>
      </c>
    </row>
    <row r="518" spans="1:7">
      <c r="A518" s="145">
        <v>196906</v>
      </c>
      <c r="B518" s="147">
        <v>-7.18</v>
      </c>
      <c r="C518" s="147">
        <v>-3.9400000000000004</v>
      </c>
      <c r="D518" s="147">
        <v>-7.35</v>
      </c>
      <c r="E518" s="147">
        <v>-12.73</v>
      </c>
      <c r="F518" s="147">
        <v>-11.51</v>
      </c>
      <c r="G518" s="147">
        <v>0.51</v>
      </c>
    </row>
    <row r="519" spans="1:7">
      <c r="A519" s="145">
        <v>196907</v>
      </c>
      <c r="B519" s="147">
        <v>-7</v>
      </c>
      <c r="C519" s="147">
        <v>-5.33</v>
      </c>
      <c r="D519" s="147">
        <v>-6.54</v>
      </c>
      <c r="E519" s="147">
        <v>-11.809999999999999</v>
      </c>
      <c r="F519" s="147">
        <v>-7.7700000000000005</v>
      </c>
      <c r="G519" s="147">
        <v>0.53</v>
      </c>
    </row>
    <row r="520" spans="1:7">
      <c r="A520" s="145">
        <v>196908</v>
      </c>
      <c r="B520" s="147">
        <v>4.68</v>
      </c>
      <c r="C520" s="147">
        <v>6.19</v>
      </c>
      <c r="D520" s="147">
        <v>2.14</v>
      </c>
      <c r="E520" s="147">
        <v>6.81</v>
      </c>
      <c r="F520" s="147">
        <v>3.17</v>
      </c>
      <c r="G520" s="147">
        <v>0.5</v>
      </c>
    </row>
    <row r="521" spans="1:7">
      <c r="A521" s="145">
        <v>196909</v>
      </c>
      <c r="B521" s="147">
        <v>-2.98</v>
      </c>
      <c r="C521" s="147">
        <v>-1.19</v>
      </c>
      <c r="D521" s="147">
        <v>-5.38</v>
      </c>
      <c r="E521" s="147">
        <v>-1.1000000000000001</v>
      </c>
      <c r="F521" s="147">
        <v>-3.33</v>
      </c>
      <c r="G521" s="147">
        <v>0.62</v>
      </c>
    </row>
    <row r="522" spans="1:7">
      <c r="A522" s="145">
        <v>196910</v>
      </c>
      <c r="B522" s="147">
        <v>5.0599999999999996</v>
      </c>
      <c r="C522" s="147">
        <v>5.65</v>
      </c>
      <c r="D522" s="147">
        <v>3.19</v>
      </c>
      <c r="E522" s="147">
        <v>10.39</v>
      </c>
      <c r="F522" s="147">
        <v>6.4</v>
      </c>
      <c r="G522" s="147">
        <v>0.6</v>
      </c>
    </row>
    <row r="523" spans="1:7">
      <c r="A523" s="145">
        <v>196911</v>
      </c>
      <c r="B523" s="147">
        <v>-3.79</v>
      </c>
      <c r="C523" s="147">
        <v>-2.65</v>
      </c>
      <c r="D523" s="147">
        <v>-4.04</v>
      </c>
      <c r="E523" s="147">
        <v>-6.0500000000000007</v>
      </c>
      <c r="F523" s="147">
        <v>-6.8900000000000006</v>
      </c>
      <c r="G523" s="147">
        <v>0.52</v>
      </c>
    </row>
    <row r="524" spans="1:7">
      <c r="A524" s="145">
        <v>196912</v>
      </c>
      <c r="B524" s="147">
        <v>-2.63</v>
      </c>
      <c r="C524" s="147">
        <v>-0.46</v>
      </c>
      <c r="D524" s="147">
        <v>-4.97</v>
      </c>
      <c r="E524" s="147">
        <v>-5.71</v>
      </c>
      <c r="F524" s="147">
        <v>-7.3599999999999994</v>
      </c>
      <c r="G524" s="147">
        <v>0.64</v>
      </c>
    </row>
    <row r="525" spans="1:7">
      <c r="A525" s="145">
        <v>197001</v>
      </c>
      <c r="B525" s="147">
        <v>-8.1</v>
      </c>
      <c r="C525" s="147">
        <v>-8.68</v>
      </c>
      <c r="D525" s="147">
        <v>-6.2799999999999994</v>
      </c>
      <c r="E525" s="147">
        <v>-6.6499999999999995</v>
      </c>
      <c r="F525" s="147">
        <v>-2.92</v>
      </c>
      <c r="G525" s="147">
        <v>0.6</v>
      </c>
    </row>
    <row r="526" spans="1:7">
      <c r="A526" s="145">
        <v>197002</v>
      </c>
      <c r="B526" s="147">
        <v>5.13</v>
      </c>
      <c r="C526" s="147">
        <v>3.01</v>
      </c>
      <c r="D526" s="147">
        <v>7.45</v>
      </c>
      <c r="E526" s="147">
        <v>2.0099999999999998</v>
      </c>
      <c r="F526" s="147">
        <v>5.61</v>
      </c>
      <c r="G526" s="147">
        <v>0.62</v>
      </c>
    </row>
    <row r="527" spans="1:7">
      <c r="A527" s="145">
        <v>197003</v>
      </c>
      <c r="B527" s="147">
        <v>-1.06</v>
      </c>
      <c r="C527" s="147">
        <v>-2.48</v>
      </c>
      <c r="D527" s="147">
        <v>0.54000000000000015</v>
      </c>
      <c r="E527" s="147">
        <v>-5.9</v>
      </c>
      <c r="F527" s="147">
        <v>-0.41999999999999993</v>
      </c>
      <c r="G527" s="147">
        <v>0.56999999999999995</v>
      </c>
    </row>
    <row r="528" spans="1:7">
      <c r="A528" s="145">
        <v>197004</v>
      </c>
      <c r="B528" s="147">
        <v>-11</v>
      </c>
      <c r="C528" s="147">
        <v>-11.09</v>
      </c>
      <c r="D528" s="147">
        <v>-7.98</v>
      </c>
      <c r="E528" s="147">
        <v>-21.32</v>
      </c>
      <c r="F528" s="147">
        <v>-11.63</v>
      </c>
      <c r="G528" s="147">
        <v>0.5</v>
      </c>
    </row>
    <row r="529" spans="1:7">
      <c r="A529" s="145">
        <v>197005</v>
      </c>
      <c r="B529" s="147">
        <v>-6.92</v>
      </c>
      <c r="C529" s="147">
        <v>-8.48</v>
      </c>
      <c r="D529" s="147">
        <v>-4.74</v>
      </c>
      <c r="E529" s="147">
        <v>-11.93</v>
      </c>
      <c r="F529" s="147">
        <v>-8.4</v>
      </c>
      <c r="G529" s="147">
        <v>0.53</v>
      </c>
    </row>
    <row r="530" spans="1:7">
      <c r="A530" s="145">
        <v>197006</v>
      </c>
      <c r="B530" s="147">
        <v>-5.79</v>
      </c>
      <c r="C530" s="147">
        <v>-6.01</v>
      </c>
      <c r="D530" s="147">
        <v>-7.34</v>
      </c>
      <c r="E530" s="147">
        <v>-9.48</v>
      </c>
      <c r="F530" s="147">
        <v>-6.58</v>
      </c>
      <c r="G530" s="147">
        <v>0.57999999999999996</v>
      </c>
    </row>
    <row r="531" spans="1:7">
      <c r="A531" s="145">
        <v>197007</v>
      </c>
      <c r="B531" s="147">
        <v>6.93</v>
      </c>
      <c r="C531" s="147">
        <v>4.5600000000000005</v>
      </c>
      <c r="D531" s="147">
        <v>7.34</v>
      </c>
      <c r="E531" s="147">
        <v>6.91</v>
      </c>
      <c r="F531" s="147">
        <v>6.2200000000000006</v>
      </c>
      <c r="G531" s="147">
        <v>0.52</v>
      </c>
    </row>
    <row r="532" spans="1:7">
      <c r="A532" s="145">
        <v>197008</v>
      </c>
      <c r="B532" s="147">
        <v>4.49</v>
      </c>
      <c r="C532" s="147">
        <v>3.55</v>
      </c>
      <c r="D532" s="147">
        <v>5.3599999999999994</v>
      </c>
      <c r="E532" s="147">
        <v>5.66</v>
      </c>
      <c r="F532" s="147">
        <v>6.0299999999999994</v>
      </c>
      <c r="G532" s="147">
        <v>0.53</v>
      </c>
    </row>
    <row r="533" spans="1:7">
      <c r="A533" s="145">
        <v>197009</v>
      </c>
      <c r="B533" s="147">
        <v>4.18</v>
      </c>
      <c r="C533" s="147">
        <v>6.78</v>
      </c>
      <c r="D533" s="147">
        <v>3.33</v>
      </c>
      <c r="E533" s="147">
        <v>16.490000000000002</v>
      </c>
      <c r="F533" s="147">
        <v>8.9400000000000013</v>
      </c>
      <c r="G533" s="147">
        <v>0.54</v>
      </c>
    </row>
    <row r="534" spans="1:7">
      <c r="A534" s="145">
        <v>197010</v>
      </c>
      <c r="B534" s="147">
        <v>-2.2799999999999998</v>
      </c>
      <c r="C534" s="147">
        <v>-1.1300000000000001</v>
      </c>
      <c r="D534" s="147">
        <v>-3.31</v>
      </c>
      <c r="E534" s="147">
        <v>-7.26</v>
      </c>
      <c r="F534" s="147">
        <v>-4.66</v>
      </c>
      <c r="G534" s="147">
        <v>0.46</v>
      </c>
    </row>
    <row r="535" spans="1:7">
      <c r="A535" s="145">
        <v>197011</v>
      </c>
      <c r="B535" s="147">
        <v>4.59</v>
      </c>
      <c r="C535" s="147">
        <v>4.67</v>
      </c>
      <c r="D535" s="147">
        <v>5.83</v>
      </c>
      <c r="E535" s="147">
        <v>-0.14000000000000001</v>
      </c>
      <c r="F535" s="147">
        <v>2.08</v>
      </c>
      <c r="G535" s="147">
        <v>0.46</v>
      </c>
    </row>
    <row r="536" spans="1:7">
      <c r="A536" s="145">
        <v>197012</v>
      </c>
      <c r="B536" s="147">
        <v>5.72</v>
      </c>
      <c r="C536" s="147">
        <v>4.9400000000000004</v>
      </c>
      <c r="D536" s="147">
        <v>5.47</v>
      </c>
      <c r="E536" s="147">
        <v>7.44</v>
      </c>
      <c r="F536" s="147">
        <v>8.8800000000000008</v>
      </c>
      <c r="G536" s="147">
        <v>0.42</v>
      </c>
    </row>
    <row r="537" spans="1:7">
      <c r="A537" s="145">
        <v>197101</v>
      </c>
      <c r="B537" s="147">
        <v>4.84</v>
      </c>
      <c r="C537" s="147">
        <v>4.34</v>
      </c>
      <c r="D537" s="147">
        <v>4.95</v>
      </c>
      <c r="E537" s="147">
        <v>10.1</v>
      </c>
      <c r="F537" s="147">
        <v>12.19</v>
      </c>
      <c r="G537" s="147">
        <v>0.38</v>
      </c>
    </row>
    <row r="538" spans="1:7">
      <c r="A538" s="145">
        <v>197102</v>
      </c>
      <c r="B538" s="147">
        <v>1.41</v>
      </c>
      <c r="C538" s="147">
        <v>2.06</v>
      </c>
      <c r="D538" s="147">
        <v>1.64</v>
      </c>
      <c r="E538" s="147">
        <v>4.3</v>
      </c>
      <c r="F538" s="147">
        <v>2.0299999999999998</v>
      </c>
      <c r="G538" s="147">
        <v>0.33</v>
      </c>
    </row>
    <row r="539" spans="1:7">
      <c r="A539" s="145">
        <v>197103</v>
      </c>
      <c r="B539" s="147">
        <v>4.13</v>
      </c>
      <c r="C539" s="147">
        <v>5.65</v>
      </c>
      <c r="D539" s="147">
        <v>1.7499999999999998</v>
      </c>
      <c r="E539" s="147">
        <v>8.5299999999999994</v>
      </c>
      <c r="F539" s="147">
        <v>4.4400000000000004</v>
      </c>
      <c r="G539" s="147">
        <v>0.3</v>
      </c>
    </row>
    <row r="540" spans="1:7">
      <c r="A540" s="145">
        <v>197104</v>
      </c>
      <c r="B540" s="147">
        <v>3.15</v>
      </c>
      <c r="C540" s="147">
        <v>3.7399999999999993</v>
      </c>
      <c r="D540" s="147">
        <v>4.8599999999999994</v>
      </c>
      <c r="E540" s="147">
        <v>2.74</v>
      </c>
      <c r="F540" s="147">
        <v>3.0999999999999996</v>
      </c>
      <c r="G540" s="147">
        <v>0.28000000000000003</v>
      </c>
    </row>
    <row r="541" spans="1:7">
      <c r="A541" s="145">
        <v>197105</v>
      </c>
      <c r="B541" s="147">
        <v>-3.98</v>
      </c>
      <c r="C541" s="147">
        <v>-3.02</v>
      </c>
      <c r="D541" s="147">
        <v>-4.83</v>
      </c>
      <c r="E541" s="147">
        <v>-4.59</v>
      </c>
      <c r="F541" s="147">
        <v>-5.5200000000000005</v>
      </c>
      <c r="G541" s="147">
        <v>0.28999999999999998</v>
      </c>
    </row>
    <row r="542" spans="1:7">
      <c r="A542" s="145">
        <v>197106</v>
      </c>
      <c r="B542" s="147">
        <v>-0.1</v>
      </c>
      <c r="C542" s="147">
        <v>0.77999999999999992</v>
      </c>
      <c r="D542" s="147">
        <v>-0.51</v>
      </c>
      <c r="E542" s="147">
        <v>0.21999999999999997</v>
      </c>
      <c r="F542" s="147">
        <v>-2.4900000000000002</v>
      </c>
      <c r="G542" s="147">
        <v>0.37</v>
      </c>
    </row>
    <row r="543" spans="1:7">
      <c r="A543" s="145">
        <v>197107</v>
      </c>
      <c r="B543" s="147">
        <v>-4.5</v>
      </c>
      <c r="C543" s="147">
        <v>-4.58</v>
      </c>
      <c r="D543" s="147">
        <v>-5.28</v>
      </c>
      <c r="E543" s="147">
        <v>-7.3100000000000005</v>
      </c>
      <c r="F543" s="147">
        <v>-6.2600000000000007</v>
      </c>
      <c r="G543" s="147">
        <v>0.4</v>
      </c>
    </row>
    <row r="544" spans="1:7">
      <c r="A544" s="145">
        <v>197108</v>
      </c>
      <c r="B544" s="147">
        <v>3.79</v>
      </c>
      <c r="C544" s="147">
        <v>5.07</v>
      </c>
      <c r="D544" s="147">
        <v>8.08</v>
      </c>
      <c r="E544" s="147">
        <v>3.83</v>
      </c>
      <c r="F544" s="147">
        <v>6.2600000000000007</v>
      </c>
      <c r="G544" s="147">
        <v>0.47</v>
      </c>
    </row>
    <row r="545" spans="1:7">
      <c r="A545" s="145">
        <v>197109</v>
      </c>
      <c r="B545" s="147">
        <v>-0.85</v>
      </c>
      <c r="C545" s="147">
        <v>2.0000000000000018E-2</v>
      </c>
      <c r="D545" s="147">
        <v>-2.87</v>
      </c>
      <c r="E545" s="147">
        <v>0.43000000000000005</v>
      </c>
      <c r="F545" s="147">
        <v>-2.56</v>
      </c>
      <c r="G545" s="147">
        <v>0.37</v>
      </c>
    </row>
    <row r="546" spans="1:7">
      <c r="A546" s="145">
        <v>197110</v>
      </c>
      <c r="B546" s="147">
        <v>-4.42</v>
      </c>
      <c r="C546" s="147">
        <v>-4.22</v>
      </c>
      <c r="D546" s="147">
        <v>-4.75</v>
      </c>
      <c r="E546" s="147">
        <v>-6.54</v>
      </c>
      <c r="F546" s="147">
        <v>-6.96</v>
      </c>
      <c r="G546" s="147">
        <v>0.37</v>
      </c>
    </row>
    <row r="547" spans="1:7">
      <c r="A547" s="145">
        <v>197111</v>
      </c>
      <c r="B547" s="147">
        <v>-0.46</v>
      </c>
      <c r="C547" s="147">
        <v>0.52</v>
      </c>
      <c r="D547" s="147">
        <v>-1.6099999999999999</v>
      </c>
      <c r="E547" s="147">
        <v>-3.17</v>
      </c>
      <c r="F547" s="147">
        <v>-4.53</v>
      </c>
      <c r="G547" s="147">
        <v>0.37</v>
      </c>
    </row>
    <row r="548" spans="1:7">
      <c r="A548" s="145">
        <v>197112</v>
      </c>
      <c r="B548" s="147">
        <v>8.7100000000000009</v>
      </c>
      <c r="C548" s="147">
        <v>8.65</v>
      </c>
      <c r="D548" s="147">
        <v>9.1900000000000013</v>
      </c>
      <c r="E548" s="147">
        <v>13.08</v>
      </c>
      <c r="F548" s="147">
        <v>11.950000000000001</v>
      </c>
      <c r="G548" s="147">
        <v>0.37</v>
      </c>
    </row>
    <row r="549" spans="1:7">
      <c r="A549" s="145">
        <v>197201</v>
      </c>
      <c r="B549" s="147">
        <v>2.4900000000000002</v>
      </c>
      <c r="C549" s="147">
        <v>2.38</v>
      </c>
      <c r="D549" s="147">
        <v>4.92</v>
      </c>
      <c r="E549" s="147">
        <v>8.8800000000000008</v>
      </c>
      <c r="F549" s="147">
        <v>10.39</v>
      </c>
      <c r="G549" s="147">
        <v>0.28999999999999998</v>
      </c>
    </row>
    <row r="550" spans="1:7">
      <c r="A550" s="145">
        <v>197202</v>
      </c>
      <c r="B550" s="147">
        <v>2.87</v>
      </c>
      <c r="C550" s="147">
        <v>4.2300000000000004</v>
      </c>
      <c r="D550" s="147">
        <v>0.81</v>
      </c>
      <c r="E550" s="147">
        <v>4.6399999999999997</v>
      </c>
      <c r="F550" s="147">
        <v>2.5299999999999998</v>
      </c>
      <c r="G550" s="147">
        <v>0.25</v>
      </c>
    </row>
    <row r="551" spans="1:7">
      <c r="A551" s="145">
        <v>197203</v>
      </c>
      <c r="B551" s="147">
        <v>0.63</v>
      </c>
      <c r="C551" s="147">
        <v>1.94</v>
      </c>
      <c r="D551" s="147">
        <v>0.52</v>
      </c>
      <c r="E551" s="147">
        <v>1.18</v>
      </c>
      <c r="F551" s="147">
        <v>-0.78</v>
      </c>
      <c r="G551" s="147">
        <v>0.27</v>
      </c>
    </row>
    <row r="552" spans="1:7">
      <c r="A552" s="145">
        <v>197204</v>
      </c>
      <c r="B552" s="147">
        <v>0.28999999999999998</v>
      </c>
      <c r="C552" s="147">
        <v>0.44</v>
      </c>
      <c r="D552" s="147">
        <v>0.82000000000000006</v>
      </c>
      <c r="E552" s="147">
        <v>8.0000000000000016E-2</v>
      </c>
      <c r="F552" s="147">
        <v>0.14000000000000001</v>
      </c>
      <c r="G552" s="147">
        <v>0.28999999999999998</v>
      </c>
    </row>
    <row r="553" spans="1:7">
      <c r="A553" s="145">
        <v>197205</v>
      </c>
      <c r="B553" s="147">
        <v>1.25</v>
      </c>
      <c r="C553" s="147">
        <v>2.7</v>
      </c>
      <c r="D553" s="147">
        <v>-1.6400000000000001</v>
      </c>
      <c r="E553" s="147">
        <v>-2.06</v>
      </c>
      <c r="F553" s="147">
        <v>-3.0999999999999996</v>
      </c>
      <c r="G553" s="147">
        <v>0.3</v>
      </c>
    </row>
    <row r="554" spans="1:7">
      <c r="A554" s="145">
        <v>197206</v>
      </c>
      <c r="B554" s="147">
        <v>-2.4300000000000002</v>
      </c>
      <c r="C554" s="147">
        <v>-1.31</v>
      </c>
      <c r="D554" s="147">
        <v>-6.57</v>
      </c>
      <c r="E554" s="147">
        <v>-3.69</v>
      </c>
      <c r="F554" s="147">
        <v>-3.38</v>
      </c>
      <c r="G554" s="147">
        <v>0.28999999999999998</v>
      </c>
    </row>
    <row r="555" spans="1:7">
      <c r="A555" s="145">
        <v>197207</v>
      </c>
      <c r="B555" s="147">
        <v>-0.8</v>
      </c>
      <c r="C555" s="147">
        <v>0.25000000000000006</v>
      </c>
      <c r="D555" s="147">
        <v>-1.4100000000000001</v>
      </c>
      <c r="E555" s="147">
        <v>-5.52</v>
      </c>
      <c r="F555" s="147">
        <v>-2.3199999999999998</v>
      </c>
      <c r="G555" s="147">
        <v>0.31</v>
      </c>
    </row>
    <row r="556" spans="1:7">
      <c r="A556" s="145">
        <v>197208</v>
      </c>
      <c r="B556" s="147">
        <v>3.26</v>
      </c>
      <c r="C556" s="147">
        <v>1.1399999999999999</v>
      </c>
      <c r="D556" s="147">
        <v>7.06</v>
      </c>
      <c r="E556" s="147">
        <v>-1.19</v>
      </c>
      <c r="F556" s="147">
        <v>2.23</v>
      </c>
      <c r="G556" s="147">
        <v>0.28999999999999998</v>
      </c>
    </row>
    <row r="557" spans="1:7">
      <c r="A557" s="145">
        <v>197209</v>
      </c>
      <c r="B557" s="147">
        <v>-1.1399999999999999</v>
      </c>
      <c r="C557" s="147">
        <v>-0.8</v>
      </c>
      <c r="D557" s="147">
        <v>-0.12000000000000002</v>
      </c>
      <c r="E557" s="147">
        <v>-3.8</v>
      </c>
      <c r="F557" s="147">
        <v>-3.5</v>
      </c>
      <c r="G557" s="147">
        <v>0.34</v>
      </c>
    </row>
    <row r="558" spans="1:7">
      <c r="A558" s="145">
        <v>197210</v>
      </c>
      <c r="B558" s="147">
        <v>0.52</v>
      </c>
      <c r="C558" s="147">
        <v>8.9999999999999969E-2</v>
      </c>
      <c r="D558" s="147">
        <v>1.25</v>
      </c>
      <c r="E558" s="147">
        <v>-2.94</v>
      </c>
      <c r="F558" s="147">
        <v>-1.4500000000000002</v>
      </c>
      <c r="G558" s="147">
        <v>0.4</v>
      </c>
    </row>
    <row r="559" spans="1:7">
      <c r="A559" s="145">
        <v>197211</v>
      </c>
      <c r="B559" s="147">
        <v>4.5999999999999996</v>
      </c>
      <c r="C559" s="147">
        <v>2.58</v>
      </c>
      <c r="D559" s="147">
        <v>9.33</v>
      </c>
      <c r="E559" s="147">
        <v>3.2399999999999998</v>
      </c>
      <c r="F559" s="147">
        <v>6.04</v>
      </c>
      <c r="G559" s="147">
        <v>0.37</v>
      </c>
    </row>
    <row r="560" spans="1:7">
      <c r="A560" s="145">
        <v>197212</v>
      </c>
      <c r="B560" s="147">
        <v>0.62</v>
      </c>
      <c r="C560" s="147">
        <v>2.27</v>
      </c>
      <c r="D560" s="147">
        <v>-0.95</v>
      </c>
      <c r="E560" s="147">
        <v>-1.28</v>
      </c>
      <c r="F560" s="147">
        <v>-2.63</v>
      </c>
      <c r="G560" s="147">
        <v>0.37</v>
      </c>
    </row>
    <row r="561" spans="1:7">
      <c r="A561" s="145">
        <v>197301</v>
      </c>
      <c r="B561" s="147">
        <v>-3.29</v>
      </c>
      <c r="C561" s="147">
        <v>-3.05</v>
      </c>
      <c r="D561" s="147">
        <v>-1.8499999999999999</v>
      </c>
      <c r="E561" s="147">
        <v>-8.31</v>
      </c>
      <c r="F561" s="147">
        <v>-4.1500000000000004</v>
      </c>
      <c r="G561" s="147">
        <v>0.44</v>
      </c>
    </row>
    <row r="562" spans="1:7">
      <c r="A562" s="145">
        <v>197302</v>
      </c>
      <c r="B562" s="147">
        <v>-4.8499999999999996</v>
      </c>
      <c r="C562" s="147">
        <v>-3.39</v>
      </c>
      <c r="D562" s="147">
        <v>-5.28</v>
      </c>
      <c r="E562" s="147">
        <v>-11.52</v>
      </c>
      <c r="F562" s="147">
        <v>-6.2700000000000005</v>
      </c>
      <c r="G562" s="147">
        <v>0.41</v>
      </c>
    </row>
    <row r="563" spans="1:7">
      <c r="A563" s="145">
        <v>197303</v>
      </c>
      <c r="B563" s="147">
        <v>-1.29</v>
      </c>
      <c r="C563" s="147">
        <v>-1.78</v>
      </c>
      <c r="D563" s="147">
        <v>0.78</v>
      </c>
      <c r="E563" s="147">
        <v>-4.83</v>
      </c>
      <c r="F563" s="147">
        <v>-1.72</v>
      </c>
      <c r="G563" s="147">
        <v>0.46</v>
      </c>
    </row>
    <row r="564" spans="1:7">
      <c r="A564" s="145">
        <v>197304</v>
      </c>
      <c r="B564" s="147">
        <v>-5.68</v>
      </c>
      <c r="C564" s="147">
        <v>-6.6199999999999992</v>
      </c>
      <c r="D564" s="147">
        <v>-1.92</v>
      </c>
      <c r="E564" s="147">
        <v>-12.139999999999999</v>
      </c>
      <c r="F564" s="147">
        <v>-5.52</v>
      </c>
      <c r="G564" s="147">
        <v>0.52</v>
      </c>
    </row>
    <row r="565" spans="1:7">
      <c r="A565" s="145">
        <v>197305</v>
      </c>
      <c r="B565" s="147">
        <v>-2.94</v>
      </c>
      <c r="C565" s="147">
        <v>-1.4300000000000002</v>
      </c>
      <c r="D565" s="147">
        <v>-3.8200000000000003</v>
      </c>
      <c r="E565" s="147">
        <v>-10.61</v>
      </c>
      <c r="F565" s="147">
        <v>-7.83</v>
      </c>
      <c r="G565" s="147">
        <v>0.51</v>
      </c>
    </row>
    <row r="566" spans="1:7">
      <c r="A566" s="145">
        <v>197306</v>
      </c>
      <c r="B566" s="147">
        <v>-1.56</v>
      </c>
      <c r="C566" s="147">
        <v>-1.42</v>
      </c>
      <c r="D566" s="147">
        <v>-1.37</v>
      </c>
      <c r="E566" s="147">
        <v>-5.99</v>
      </c>
      <c r="F566" s="147">
        <v>-3.17</v>
      </c>
      <c r="G566" s="147">
        <v>0.51</v>
      </c>
    </row>
    <row r="567" spans="1:7">
      <c r="A567" s="145">
        <v>197307</v>
      </c>
      <c r="B567" s="147">
        <v>5.04</v>
      </c>
      <c r="C567" s="147">
        <v>5.74</v>
      </c>
      <c r="D567" s="147">
        <v>4.4300000000000006</v>
      </c>
      <c r="E567" s="147">
        <v>17.329999999999998</v>
      </c>
      <c r="F567" s="147">
        <v>8.2899999999999991</v>
      </c>
      <c r="G567" s="147">
        <v>0.64</v>
      </c>
    </row>
    <row r="568" spans="1:7">
      <c r="A568" s="145">
        <v>197308</v>
      </c>
      <c r="B568" s="147">
        <v>-3.84</v>
      </c>
      <c r="C568" s="147">
        <v>-4.08</v>
      </c>
      <c r="D568" s="147">
        <v>-1.58</v>
      </c>
      <c r="E568" s="147">
        <v>-4.66</v>
      </c>
      <c r="F568" s="147">
        <v>-4.79</v>
      </c>
      <c r="G568" s="147">
        <v>0.7</v>
      </c>
    </row>
    <row r="569" spans="1:7">
      <c r="A569" s="145">
        <v>197309</v>
      </c>
      <c r="B569" s="147">
        <v>4.75</v>
      </c>
      <c r="C569" s="147">
        <v>1.5299999999999998</v>
      </c>
      <c r="D569" s="147">
        <v>8.34</v>
      </c>
      <c r="E569" s="147">
        <v>10.34</v>
      </c>
      <c r="F569" s="147">
        <v>7.76</v>
      </c>
      <c r="G569" s="147">
        <v>0.68</v>
      </c>
    </row>
    <row r="570" spans="1:7">
      <c r="A570" s="145">
        <v>197310</v>
      </c>
      <c r="B570" s="147">
        <v>-0.86</v>
      </c>
      <c r="C570" s="147">
        <v>-0.93</v>
      </c>
      <c r="D570" s="147">
        <v>-0.8</v>
      </c>
      <c r="E570" s="147">
        <v>-3.04</v>
      </c>
      <c r="F570" s="147">
        <v>0.31999999999999995</v>
      </c>
      <c r="G570" s="147">
        <v>0.65</v>
      </c>
    </row>
    <row r="571" spans="1:7">
      <c r="A571" s="145">
        <v>197311</v>
      </c>
      <c r="B571" s="147">
        <v>-12.74</v>
      </c>
      <c r="C571" s="147">
        <v>-13.05</v>
      </c>
      <c r="D571" s="147">
        <v>-11.42</v>
      </c>
      <c r="E571" s="147">
        <v>-23.119999999999997</v>
      </c>
      <c r="F571" s="147">
        <v>-16.739999999999998</v>
      </c>
      <c r="G571" s="147">
        <v>0.56000000000000005</v>
      </c>
    </row>
    <row r="572" spans="1:7">
      <c r="A572" s="145">
        <v>197312</v>
      </c>
      <c r="B572" s="147">
        <v>0.57999999999999996</v>
      </c>
      <c r="C572" s="147">
        <v>-2.04</v>
      </c>
      <c r="D572" s="147">
        <v>5.2</v>
      </c>
      <c r="E572" s="147">
        <v>-3.15</v>
      </c>
      <c r="F572" s="147">
        <v>-1.9100000000000001</v>
      </c>
      <c r="G572" s="147">
        <v>0.64</v>
      </c>
    </row>
    <row r="573" spans="1:7">
      <c r="A573" s="145">
        <v>197401</v>
      </c>
      <c r="B573" s="147">
        <v>-0.17</v>
      </c>
      <c r="C573" s="147">
        <v>-1.7200000000000002</v>
      </c>
      <c r="D573" s="147">
        <v>3.8200000000000003</v>
      </c>
      <c r="E573" s="147">
        <v>7.09</v>
      </c>
      <c r="F573" s="147">
        <v>13.27</v>
      </c>
      <c r="G573" s="147">
        <v>0.63</v>
      </c>
    </row>
    <row r="574" spans="1:7">
      <c r="A574" s="145">
        <v>197402</v>
      </c>
      <c r="B574" s="147">
        <v>-0.48</v>
      </c>
      <c r="C574" s="147">
        <v>-1.6600000000000001</v>
      </c>
      <c r="D574" s="147">
        <v>1.5299999999999998</v>
      </c>
      <c r="E574" s="147">
        <v>-0.52999999999999992</v>
      </c>
      <c r="F574" s="147">
        <v>1.38</v>
      </c>
      <c r="G574" s="147">
        <v>0.57999999999999996</v>
      </c>
    </row>
    <row r="575" spans="1:7">
      <c r="A575" s="145">
        <v>197403</v>
      </c>
      <c r="B575" s="147">
        <v>-2.81</v>
      </c>
      <c r="C575" s="147">
        <v>-2.3200000000000003</v>
      </c>
      <c r="D575" s="147">
        <v>-3.42</v>
      </c>
      <c r="E575" s="147">
        <v>-1.01</v>
      </c>
      <c r="F575" s="147">
        <v>-9.000000000000008E-2</v>
      </c>
      <c r="G575" s="147">
        <v>0.56000000000000005</v>
      </c>
    </row>
    <row r="576" spans="1:7">
      <c r="A576" s="145">
        <v>197404</v>
      </c>
      <c r="B576" s="147">
        <v>-5.29</v>
      </c>
      <c r="C576" s="147">
        <v>-4.34</v>
      </c>
      <c r="D576" s="147">
        <v>-5.04</v>
      </c>
      <c r="E576" s="147">
        <v>-7.15</v>
      </c>
      <c r="F576" s="147">
        <v>-4.42</v>
      </c>
      <c r="G576" s="147">
        <v>0.75</v>
      </c>
    </row>
    <row r="577" spans="1:7">
      <c r="A577" s="145">
        <v>197405</v>
      </c>
      <c r="B577" s="147">
        <v>-4.67</v>
      </c>
      <c r="C577" s="147">
        <v>-2.3200000000000003</v>
      </c>
      <c r="D577" s="147">
        <v>-6.9</v>
      </c>
      <c r="E577" s="147">
        <v>-7.95</v>
      </c>
      <c r="F577" s="147">
        <v>-7.51</v>
      </c>
      <c r="G577" s="147">
        <v>0.75</v>
      </c>
    </row>
    <row r="578" spans="1:7">
      <c r="A578" s="145">
        <v>197406</v>
      </c>
      <c r="B578" s="147">
        <v>-2.83</v>
      </c>
      <c r="C578" s="147">
        <v>-2.65</v>
      </c>
      <c r="D578" s="147">
        <v>-3.1</v>
      </c>
      <c r="E578" s="147">
        <v>-3.8000000000000003</v>
      </c>
      <c r="F578" s="147">
        <v>-1.81</v>
      </c>
      <c r="G578" s="147">
        <v>0.6</v>
      </c>
    </row>
    <row r="579" spans="1:7">
      <c r="A579" s="145">
        <v>197407</v>
      </c>
      <c r="B579" s="147">
        <v>-8.0500000000000007</v>
      </c>
      <c r="C579" s="147">
        <v>-10.129999999999999</v>
      </c>
      <c r="D579" s="147">
        <v>-3.45</v>
      </c>
      <c r="E579" s="147">
        <v>-7.42</v>
      </c>
      <c r="F579" s="147">
        <v>-3.67</v>
      </c>
      <c r="G579" s="147">
        <v>0.7</v>
      </c>
    </row>
    <row r="580" spans="1:7">
      <c r="A580" s="145">
        <v>197408</v>
      </c>
      <c r="B580" s="147">
        <v>-9.35</v>
      </c>
      <c r="C580" s="147">
        <v>-10.67</v>
      </c>
      <c r="D580" s="147">
        <v>-7.68</v>
      </c>
      <c r="E580" s="147">
        <v>-10.139999999999999</v>
      </c>
      <c r="F580" s="147">
        <v>-7.9899999999999993</v>
      </c>
      <c r="G580" s="147">
        <v>0.6</v>
      </c>
    </row>
    <row r="581" spans="1:7">
      <c r="A581" s="145">
        <v>197409</v>
      </c>
      <c r="B581" s="147">
        <v>-11.77</v>
      </c>
      <c r="C581" s="147">
        <v>-14.48</v>
      </c>
      <c r="D581" s="147">
        <v>-7.99</v>
      </c>
      <c r="E581" s="147">
        <v>-12.620000000000001</v>
      </c>
      <c r="F581" s="147">
        <v>-8.09</v>
      </c>
      <c r="G581" s="147">
        <v>0.81</v>
      </c>
    </row>
    <row r="582" spans="1:7">
      <c r="A582" s="145">
        <v>197410</v>
      </c>
      <c r="B582" s="147">
        <v>16.100000000000001</v>
      </c>
      <c r="C582" s="147">
        <v>20.88</v>
      </c>
      <c r="D582" s="147">
        <v>7.3900000000000006</v>
      </c>
      <c r="E582" s="147">
        <v>13.67</v>
      </c>
      <c r="F582" s="147">
        <v>7.7100000000000009</v>
      </c>
      <c r="G582" s="147">
        <v>0.51</v>
      </c>
    </row>
    <row r="583" spans="1:7">
      <c r="A583" s="145">
        <v>197411</v>
      </c>
      <c r="B583" s="147">
        <v>-4.51</v>
      </c>
      <c r="C583" s="147">
        <v>-4.57</v>
      </c>
      <c r="D583" s="147">
        <v>-4.5</v>
      </c>
      <c r="E583" s="147">
        <v>-5.76</v>
      </c>
      <c r="F583" s="147">
        <v>-6</v>
      </c>
      <c r="G583" s="147">
        <v>0.54</v>
      </c>
    </row>
    <row r="584" spans="1:7">
      <c r="A584" s="145">
        <v>197412</v>
      </c>
      <c r="B584" s="147">
        <v>-3.44</v>
      </c>
      <c r="C584" s="147">
        <v>-3.96</v>
      </c>
      <c r="D584" s="147">
        <v>-3.3499999999999996</v>
      </c>
      <c r="E584" s="147">
        <v>-7.91</v>
      </c>
      <c r="F584" s="147">
        <v>-8.4</v>
      </c>
      <c r="G584" s="147">
        <v>0.7</v>
      </c>
    </row>
    <row r="585" spans="1:7">
      <c r="A585" s="145">
        <v>197501</v>
      </c>
      <c r="B585" s="147">
        <v>13.66</v>
      </c>
      <c r="C585" s="147">
        <v>9.94</v>
      </c>
      <c r="D585" s="147">
        <v>20.720000000000002</v>
      </c>
      <c r="E585" s="147">
        <v>24.110000000000003</v>
      </c>
      <c r="F585" s="147">
        <v>29.770000000000003</v>
      </c>
      <c r="G585" s="147">
        <v>0.57999999999999996</v>
      </c>
    </row>
    <row r="586" spans="1:7">
      <c r="A586" s="145">
        <v>197502</v>
      </c>
      <c r="B586" s="147">
        <v>5.56</v>
      </c>
      <c r="C586" s="147">
        <v>7.77</v>
      </c>
      <c r="D586" s="147">
        <v>1.64</v>
      </c>
      <c r="E586" s="147">
        <v>6.23</v>
      </c>
      <c r="F586" s="147">
        <v>3.3</v>
      </c>
      <c r="G586" s="147">
        <v>0.43</v>
      </c>
    </row>
    <row r="587" spans="1:7">
      <c r="A587" s="145">
        <v>197503</v>
      </c>
      <c r="B587" s="147">
        <v>2.66</v>
      </c>
      <c r="C587" s="147">
        <v>2.48</v>
      </c>
      <c r="D587" s="147">
        <v>6.77</v>
      </c>
      <c r="E587" s="147">
        <v>7.34</v>
      </c>
      <c r="F587" s="147">
        <v>7.91</v>
      </c>
      <c r="G587" s="147">
        <v>0.41</v>
      </c>
    </row>
    <row r="588" spans="1:7">
      <c r="A588" s="145">
        <v>197504</v>
      </c>
      <c r="B588" s="147">
        <v>4.2300000000000004</v>
      </c>
      <c r="C588" s="147">
        <v>5.25</v>
      </c>
      <c r="D588" s="147">
        <v>6.3</v>
      </c>
      <c r="E588" s="147">
        <v>6.1199999999999992</v>
      </c>
      <c r="F588" s="147">
        <v>2.74</v>
      </c>
      <c r="G588" s="147">
        <v>0.44</v>
      </c>
    </row>
    <row r="589" spans="1:7">
      <c r="A589" s="145">
        <v>197505</v>
      </c>
      <c r="B589" s="147">
        <v>5.19</v>
      </c>
      <c r="C589" s="147">
        <v>5.22</v>
      </c>
      <c r="D589" s="147">
        <v>0.53</v>
      </c>
      <c r="E589" s="147">
        <v>9.8600000000000012</v>
      </c>
      <c r="F589" s="147">
        <v>6.4099999999999993</v>
      </c>
      <c r="G589" s="147">
        <v>0.44</v>
      </c>
    </row>
    <row r="590" spans="1:7">
      <c r="A590" s="145">
        <v>197506</v>
      </c>
      <c r="B590" s="147">
        <v>4.82</v>
      </c>
      <c r="C590" s="147">
        <v>3.8999999999999995</v>
      </c>
      <c r="D590" s="147">
        <v>7.3</v>
      </c>
      <c r="E590" s="147">
        <v>6.6099999999999994</v>
      </c>
      <c r="F590" s="147">
        <v>5.8</v>
      </c>
      <c r="G590" s="147">
        <v>0.41</v>
      </c>
    </row>
    <row r="591" spans="1:7">
      <c r="A591" s="145">
        <v>197507</v>
      </c>
      <c r="B591" s="147">
        <v>-6.59</v>
      </c>
      <c r="C591" s="147">
        <v>-7.99</v>
      </c>
      <c r="D591" s="147">
        <v>-5.1199999999999992</v>
      </c>
      <c r="E591" s="147">
        <v>-3.45</v>
      </c>
      <c r="F591" s="147">
        <v>-3.02</v>
      </c>
      <c r="G591" s="147">
        <v>0.48</v>
      </c>
    </row>
    <row r="592" spans="1:7">
      <c r="A592" s="145">
        <v>197508</v>
      </c>
      <c r="B592" s="147">
        <v>-2.85</v>
      </c>
      <c r="C592" s="147">
        <v>-2.71</v>
      </c>
      <c r="D592" s="147">
        <v>-2.5</v>
      </c>
      <c r="E592" s="147">
        <v>-5.09</v>
      </c>
      <c r="F592" s="147">
        <v>-7.09</v>
      </c>
      <c r="G592" s="147">
        <v>0.48</v>
      </c>
    </row>
    <row r="593" spans="1:7">
      <c r="A593" s="145">
        <v>197509</v>
      </c>
      <c r="B593" s="147">
        <v>-4.26</v>
      </c>
      <c r="C593" s="147">
        <v>-4.45</v>
      </c>
      <c r="D593" s="147">
        <v>-4.37</v>
      </c>
      <c r="E593" s="147">
        <v>-4.54</v>
      </c>
      <c r="F593" s="147">
        <v>-3.96</v>
      </c>
      <c r="G593" s="147">
        <v>0.53</v>
      </c>
    </row>
    <row r="594" spans="1:7">
      <c r="A594" s="145">
        <v>197510</v>
      </c>
      <c r="B594" s="147">
        <v>5.31</v>
      </c>
      <c r="C594" s="147">
        <v>5.9700000000000006</v>
      </c>
      <c r="D594" s="147">
        <v>5.85</v>
      </c>
      <c r="E594" s="147">
        <v>0.8</v>
      </c>
      <c r="F594" s="147">
        <v>1.5</v>
      </c>
      <c r="G594" s="147">
        <v>0.56000000000000005</v>
      </c>
    </row>
    <row r="595" spans="1:7">
      <c r="A595" s="145">
        <v>197511</v>
      </c>
      <c r="B595" s="147">
        <v>2.65</v>
      </c>
      <c r="C595" s="147">
        <v>2.6199999999999997</v>
      </c>
      <c r="D595" s="147">
        <v>4.1099999999999994</v>
      </c>
      <c r="E595" s="147">
        <v>0.90000000000000013</v>
      </c>
      <c r="F595" s="147">
        <v>3.4</v>
      </c>
      <c r="G595" s="147">
        <v>0.41</v>
      </c>
    </row>
    <row r="596" spans="1:7">
      <c r="A596" s="145">
        <v>197512</v>
      </c>
      <c r="B596" s="147">
        <v>-1.6</v>
      </c>
      <c r="C596" s="147">
        <v>-2.29</v>
      </c>
      <c r="D596" s="147">
        <v>0.52</v>
      </c>
      <c r="E596" s="147">
        <v>-2.11</v>
      </c>
      <c r="F596" s="147">
        <v>-1.38</v>
      </c>
      <c r="G596" s="147">
        <v>0.48</v>
      </c>
    </row>
    <row r="597" spans="1:7">
      <c r="A597" s="145">
        <v>197601</v>
      </c>
      <c r="B597" s="147">
        <v>12.16</v>
      </c>
      <c r="C597" s="147">
        <v>10.319999999999999</v>
      </c>
      <c r="D597" s="147">
        <v>17.900000000000002</v>
      </c>
      <c r="E597" s="147">
        <v>14.51</v>
      </c>
      <c r="F597" s="147">
        <v>24.14</v>
      </c>
      <c r="G597" s="147">
        <v>0.47</v>
      </c>
    </row>
    <row r="598" spans="1:7">
      <c r="A598" s="145">
        <v>197602</v>
      </c>
      <c r="B598" s="147">
        <v>0.32</v>
      </c>
      <c r="C598" s="147">
        <v>-1.6700000000000002</v>
      </c>
      <c r="D598" s="147">
        <v>4.4000000000000004</v>
      </c>
      <c r="E598" s="147">
        <v>6.33</v>
      </c>
      <c r="F598" s="147">
        <v>11.92</v>
      </c>
      <c r="G598" s="147">
        <v>0.34</v>
      </c>
    </row>
    <row r="599" spans="1:7">
      <c r="A599" s="145">
        <v>197603</v>
      </c>
      <c r="B599" s="147">
        <v>2.33</v>
      </c>
      <c r="C599" s="147">
        <v>2.4300000000000002</v>
      </c>
      <c r="D599" s="147">
        <v>1.8599999999999999</v>
      </c>
      <c r="E599" s="147">
        <v>0.85</v>
      </c>
      <c r="F599" s="147">
        <v>1.3599999999999999</v>
      </c>
      <c r="G599" s="147">
        <v>0.4</v>
      </c>
    </row>
    <row r="600" spans="1:7">
      <c r="A600" s="145">
        <v>197604</v>
      </c>
      <c r="B600" s="147">
        <v>-1.49</v>
      </c>
      <c r="C600" s="147">
        <v>-2.0100000000000002</v>
      </c>
      <c r="D600" s="147">
        <v>-1.96</v>
      </c>
      <c r="E600" s="147">
        <v>-1.44</v>
      </c>
      <c r="F600" s="147">
        <v>-1.53</v>
      </c>
      <c r="G600" s="147">
        <v>0.42</v>
      </c>
    </row>
    <row r="601" spans="1:7">
      <c r="A601" s="145">
        <v>197605</v>
      </c>
      <c r="B601" s="147">
        <v>-1.35</v>
      </c>
      <c r="C601" s="147">
        <v>-0.98</v>
      </c>
      <c r="D601" s="147">
        <v>-0.89</v>
      </c>
      <c r="E601" s="147">
        <v>-1.24</v>
      </c>
      <c r="F601" s="147">
        <v>-3.95</v>
      </c>
      <c r="G601" s="147">
        <v>0.37</v>
      </c>
    </row>
    <row r="602" spans="1:7">
      <c r="A602" s="145">
        <v>197606</v>
      </c>
      <c r="B602" s="147">
        <v>4.05</v>
      </c>
      <c r="C602" s="147">
        <v>4.03</v>
      </c>
      <c r="D602" s="147">
        <v>5.53</v>
      </c>
      <c r="E602" s="147">
        <v>3.51</v>
      </c>
      <c r="F602" s="147">
        <v>3.4499999999999997</v>
      </c>
      <c r="G602" s="147">
        <v>0.43</v>
      </c>
    </row>
    <row r="603" spans="1:7">
      <c r="A603" s="145">
        <v>197607</v>
      </c>
      <c r="B603" s="147">
        <v>-1.07</v>
      </c>
      <c r="C603" s="147">
        <v>-1.67</v>
      </c>
      <c r="D603" s="147">
        <v>-7.999999999999996E-2</v>
      </c>
      <c r="E603" s="147">
        <v>-1.59</v>
      </c>
      <c r="F603" s="147">
        <v>0.29000000000000004</v>
      </c>
      <c r="G603" s="147">
        <v>0.47</v>
      </c>
    </row>
    <row r="604" spans="1:7">
      <c r="A604" s="145">
        <v>197608</v>
      </c>
      <c r="B604" s="147">
        <v>-0.56000000000000005</v>
      </c>
      <c r="C604" s="147">
        <v>-0.71</v>
      </c>
      <c r="D604" s="147">
        <v>-1.33</v>
      </c>
      <c r="E604" s="147">
        <v>-3.84</v>
      </c>
      <c r="F604" s="147">
        <v>-1.69</v>
      </c>
      <c r="G604" s="147">
        <v>0.42</v>
      </c>
    </row>
    <row r="605" spans="1:7">
      <c r="A605" s="145">
        <v>197609</v>
      </c>
      <c r="B605" s="147">
        <v>2.06</v>
      </c>
      <c r="C605" s="147">
        <v>1.75</v>
      </c>
      <c r="D605" s="147">
        <v>2.46</v>
      </c>
      <c r="E605" s="147">
        <v>3.0500000000000003</v>
      </c>
      <c r="F605" s="147">
        <v>1.79</v>
      </c>
      <c r="G605" s="147">
        <v>0.44</v>
      </c>
    </row>
    <row r="606" spans="1:7">
      <c r="A606" s="145">
        <v>197610</v>
      </c>
      <c r="B606" s="147">
        <v>-2.42</v>
      </c>
      <c r="C606" s="147">
        <v>-2.8800000000000003</v>
      </c>
      <c r="D606" s="147">
        <v>-3.77</v>
      </c>
      <c r="E606" s="147">
        <v>-3.12</v>
      </c>
      <c r="F606" s="147">
        <v>-2.5</v>
      </c>
      <c r="G606" s="147">
        <v>0.41</v>
      </c>
    </row>
    <row r="607" spans="1:7">
      <c r="A607" s="145">
        <v>197611</v>
      </c>
      <c r="B607" s="147">
        <v>0.36</v>
      </c>
      <c r="C607" s="147">
        <v>-1.1299999999999999</v>
      </c>
      <c r="D607" s="147">
        <v>1.65</v>
      </c>
      <c r="E607" s="147">
        <v>3.25</v>
      </c>
      <c r="F607" s="147">
        <v>3.5300000000000002</v>
      </c>
      <c r="G607" s="147">
        <v>0.4</v>
      </c>
    </row>
    <row r="608" spans="1:7">
      <c r="A608" s="145">
        <v>197612</v>
      </c>
      <c r="B608" s="147">
        <v>5.65</v>
      </c>
      <c r="C608" s="147">
        <v>4.3899999999999997</v>
      </c>
      <c r="D608" s="147">
        <v>8.3699999999999992</v>
      </c>
      <c r="E608" s="147">
        <v>9.1999999999999993</v>
      </c>
      <c r="F608" s="147">
        <v>9.68</v>
      </c>
      <c r="G608" s="147">
        <v>0.4</v>
      </c>
    </row>
    <row r="609" spans="1:7">
      <c r="A609" s="145">
        <v>197701</v>
      </c>
      <c r="B609" s="147">
        <v>-4.05</v>
      </c>
      <c r="C609" s="147">
        <v>-6.67</v>
      </c>
      <c r="D609" s="147">
        <v>-0.57999999999999996</v>
      </c>
      <c r="E609" s="147">
        <v>0.4</v>
      </c>
      <c r="F609" s="147">
        <v>2.85</v>
      </c>
      <c r="G609" s="147">
        <v>0.36</v>
      </c>
    </row>
    <row r="610" spans="1:7">
      <c r="A610" s="145">
        <v>197702</v>
      </c>
      <c r="B610" s="147">
        <v>-1.95</v>
      </c>
      <c r="C610" s="147">
        <v>-2.2200000000000002</v>
      </c>
      <c r="D610" s="147">
        <v>-2.27</v>
      </c>
      <c r="E610" s="147">
        <v>-1.27</v>
      </c>
      <c r="F610" s="147">
        <v>-0.24999999999999997</v>
      </c>
      <c r="G610" s="147">
        <v>0.35</v>
      </c>
    </row>
    <row r="611" spans="1:7">
      <c r="A611" s="145">
        <v>197703</v>
      </c>
      <c r="B611" s="147">
        <v>-1.37</v>
      </c>
      <c r="C611" s="147">
        <v>-2.02</v>
      </c>
      <c r="D611" s="147">
        <v>0.12</v>
      </c>
      <c r="E611" s="147">
        <v>-0.10999999999999999</v>
      </c>
      <c r="F611" s="147">
        <v>-0.18</v>
      </c>
      <c r="G611" s="147">
        <v>0.38</v>
      </c>
    </row>
    <row r="612" spans="1:7">
      <c r="A612" s="145">
        <v>197704</v>
      </c>
      <c r="B612" s="147">
        <v>0.15</v>
      </c>
      <c r="C612" s="147">
        <v>-1.4900000000000002</v>
      </c>
      <c r="D612" s="147">
        <v>3.9400000000000004</v>
      </c>
      <c r="E612" s="147">
        <v>0.70000000000000007</v>
      </c>
      <c r="F612" s="147">
        <v>2.16</v>
      </c>
      <c r="G612" s="147">
        <v>0.38</v>
      </c>
    </row>
    <row r="613" spans="1:7">
      <c r="A613" s="145">
        <v>197705</v>
      </c>
      <c r="B613" s="147">
        <v>-1.46</v>
      </c>
      <c r="C613" s="147">
        <v>-2.16</v>
      </c>
      <c r="D613" s="147">
        <v>-1.9500000000000002</v>
      </c>
      <c r="E613" s="147">
        <v>-1.1000000000000001</v>
      </c>
      <c r="F613" s="147">
        <v>0.36</v>
      </c>
      <c r="G613" s="147">
        <v>0.37</v>
      </c>
    </row>
    <row r="614" spans="1:7">
      <c r="A614" s="145">
        <v>197706</v>
      </c>
      <c r="B614" s="147">
        <v>4.71</v>
      </c>
      <c r="C614" s="147">
        <v>5.26</v>
      </c>
      <c r="D614" s="147">
        <v>4.4399999999999995</v>
      </c>
      <c r="E614" s="147">
        <v>7.06</v>
      </c>
      <c r="F614" s="147">
        <v>6.5699999999999994</v>
      </c>
      <c r="G614" s="147">
        <v>0.4</v>
      </c>
    </row>
    <row r="615" spans="1:7">
      <c r="A615" s="145">
        <v>197707</v>
      </c>
      <c r="B615" s="147">
        <v>-1.69</v>
      </c>
      <c r="C615" s="147">
        <v>-1.89</v>
      </c>
      <c r="D615" s="147">
        <v>-3.64</v>
      </c>
      <c r="E615" s="147">
        <v>-0.38</v>
      </c>
      <c r="F615" s="147">
        <v>0.14000000000000007</v>
      </c>
      <c r="G615" s="147">
        <v>0.42</v>
      </c>
    </row>
    <row r="616" spans="1:7">
      <c r="A616" s="145">
        <v>197708</v>
      </c>
      <c r="B616" s="147">
        <v>-1.75</v>
      </c>
      <c r="C616" s="147">
        <v>-9.9999999999999978E-2</v>
      </c>
      <c r="D616" s="147">
        <v>-3.44</v>
      </c>
      <c r="E616" s="147">
        <v>0.3</v>
      </c>
      <c r="F616" s="147">
        <v>-1.95</v>
      </c>
      <c r="G616" s="147">
        <v>0.44</v>
      </c>
    </row>
    <row r="617" spans="1:7">
      <c r="A617" s="145">
        <v>197709</v>
      </c>
      <c r="B617" s="147">
        <v>-0.27</v>
      </c>
      <c r="C617" s="147">
        <v>-1.1199999999999999</v>
      </c>
      <c r="D617" s="147">
        <v>-1.1100000000000001</v>
      </c>
      <c r="E617" s="147">
        <v>1.1900000000000002</v>
      </c>
      <c r="F617" s="147">
        <v>0.14999999999999997</v>
      </c>
      <c r="G617" s="147">
        <v>0.43</v>
      </c>
    </row>
    <row r="618" spans="1:7">
      <c r="A618" s="145">
        <v>197710</v>
      </c>
      <c r="B618" s="147">
        <v>-4.38</v>
      </c>
      <c r="C618" s="147">
        <v>-4.8100000000000005</v>
      </c>
      <c r="D618" s="147">
        <v>-3.67</v>
      </c>
      <c r="E618" s="147">
        <v>-4.33</v>
      </c>
      <c r="F618" s="147">
        <v>-2.06</v>
      </c>
      <c r="G618" s="147">
        <v>0.49</v>
      </c>
    </row>
    <row r="619" spans="1:7">
      <c r="A619" s="145">
        <v>197711</v>
      </c>
      <c r="B619" s="147">
        <v>4</v>
      </c>
      <c r="C619" s="147">
        <v>3.5199999999999996</v>
      </c>
      <c r="D619" s="147">
        <v>4.34</v>
      </c>
      <c r="E619" s="147">
        <v>7.76</v>
      </c>
      <c r="F619" s="147">
        <v>7.6400000000000006</v>
      </c>
      <c r="G619" s="147">
        <v>0.5</v>
      </c>
    </row>
    <row r="620" spans="1:7">
      <c r="A620" s="145">
        <v>197712</v>
      </c>
      <c r="B620" s="147">
        <v>0.27</v>
      </c>
      <c r="C620" s="147">
        <v>-0.28000000000000003</v>
      </c>
      <c r="D620" s="147">
        <v>0.65999999999999992</v>
      </c>
      <c r="E620" s="147">
        <v>2.71</v>
      </c>
      <c r="F620" s="147">
        <v>1.0900000000000001</v>
      </c>
      <c r="G620" s="147">
        <v>0.49</v>
      </c>
    </row>
    <row r="621" spans="1:7">
      <c r="A621" s="145">
        <v>197801</v>
      </c>
      <c r="B621" s="147">
        <v>-6.01</v>
      </c>
      <c r="C621" s="147">
        <v>-6.9</v>
      </c>
      <c r="D621" s="147">
        <v>-3.83</v>
      </c>
      <c r="E621" s="147">
        <v>-5.2</v>
      </c>
      <c r="F621" s="147">
        <v>-1.69</v>
      </c>
      <c r="G621" s="147">
        <v>0.49</v>
      </c>
    </row>
    <row r="622" spans="1:7">
      <c r="A622" s="145">
        <v>197802</v>
      </c>
      <c r="B622" s="147">
        <v>-1.38</v>
      </c>
      <c r="C622" s="147">
        <v>-3</v>
      </c>
      <c r="D622" s="147">
        <v>-2.36</v>
      </c>
      <c r="E622" s="147">
        <v>1.1000000000000001</v>
      </c>
      <c r="F622" s="147">
        <v>2.0699999999999998</v>
      </c>
      <c r="G622" s="147">
        <v>0.46</v>
      </c>
    </row>
    <row r="623" spans="1:7">
      <c r="A623" s="145">
        <v>197803</v>
      </c>
      <c r="B623" s="147">
        <v>2.85</v>
      </c>
      <c r="C623" s="147">
        <v>1.6500000000000001</v>
      </c>
      <c r="D623" s="147">
        <v>3.46</v>
      </c>
      <c r="E623" s="147">
        <v>5.8199999999999994</v>
      </c>
      <c r="F623" s="147">
        <v>6.51</v>
      </c>
      <c r="G623" s="147">
        <v>0.53</v>
      </c>
    </row>
    <row r="624" spans="1:7">
      <c r="A624" s="145">
        <v>197804</v>
      </c>
      <c r="B624" s="147">
        <v>7.88</v>
      </c>
      <c r="C624" s="147">
        <v>10.52</v>
      </c>
      <c r="D624" s="147">
        <v>6.33</v>
      </c>
      <c r="E624" s="147">
        <v>9.39</v>
      </c>
      <c r="F624" s="147">
        <v>6.6</v>
      </c>
      <c r="G624" s="147">
        <v>0.54</v>
      </c>
    </row>
    <row r="625" spans="1:7">
      <c r="A625" s="145">
        <v>197805</v>
      </c>
      <c r="B625" s="147">
        <v>1.76</v>
      </c>
      <c r="C625" s="147">
        <v>1.43</v>
      </c>
      <c r="D625" s="147">
        <v>1.5599999999999998</v>
      </c>
      <c r="E625" s="147">
        <v>6.69</v>
      </c>
      <c r="F625" s="147">
        <v>5.36</v>
      </c>
      <c r="G625" s="147">
        <v>0.51</v>
      </c>
    </row>
    <row r="626" spans="1:7">
      <c r="A626" s="145">
        <v>197806</v>
      </c>
      <c r="B626" s="147">
        <v>-1.69</v>
      </c>
      <c r="C626" s="147">
        <v>-1.94</v>
      </c>
      <c r="D626" s="147">
        <v>-2.09</v>
      </c>
      <c r="E626" s="147">
        <v>-1.48</v>
      </c>
      <c r="F626" s="147">
        <v>-0.16000000000000003</v>
      </c>
      <c r="G626" s="147">
        <v>0.54</v>
      </c>
    </row>
    <row r="627" spans="1:7">
      <c r="A627" s="145">
        <v>197807</v>
      </c>
      <c r="B627" s="147">
        <v>5.1100000000000003</v>
      </c>
      <c r="C627" s="147">
        <v>6.33</v>
      </c>
      <c r="D627" s="147">
        <v>5.35</v>
      </c>
      <c r="E627" s="147">
        <v>6.4</v>
      </c>
      <c r="F627" s="147">
        <v>5.18</v>
      </c>
      <c r="G627" s="147">
        <v>0.56000000000000005</v>
      </c>
    </row>
    <row r="628" spans="1:7">
      <c r="A628" s="145">
        <v>197808</v>
      </c>
      <c r="B628" s="147">
        <v>3.75</v>
      </c>
      <c r="C628" s="147">
        <v>2.9699999999999998</v>
      </c>
      <c r="D628" s="147">
        <v>1.4899999999999998</v>
      </c>
      <c r="E628" s="147">
        <v>7.7099999999999991</v>
      </c>
      <c r="F628" s="147">
        <v>8.26</v>
      </c>
      <c r="G628" s="147">
        <v>0.56000000000000005</v>
      </c>
    </row>
    <row r="629" spans="1:7">
      <c r="A629" s="145">
        <v>197809</v>
      </c>
      <c r="B629" s="147">
        <v>-1.43</v>
      </c>
      <c r="C629" s="147">
        <v>-3.19</v>
      </c>
      <c r="D629" s="147">
        <v>-0.67</v>
      </c>
      <c r="E629" s="147">
        <v>-2.48</v>
      </c>
      <c r="F629" s="147">
        <v>-1.25</v>
      </c>
      <c r="G629" s="147">
        <v>0.62</v>
      </c>
    </row>
    <row r="630" spans="1:7">
      <c r="A630" s="145">
        <v>197810</v>
      </c>
      <c r="B630" s="147">
        <v>-11.91</v>
      </c>
      <c r="C630" s="147">
        <v>-10.59</v>
      </c>
      <c r="D630" s="147">
        <v>-12.25</v>
      </c>
      <c r="E630" s="147">
        <v>-23.79</v>
      </c>
      <c r="F630" s="147">
        <v>-19.41</v>
      </c>
      <c r="G630" s="147">
        <v>0.68</v>
      </c>
    </row>
    <row r="631" spans="1:7">
      <c r="A631" s="145">
        <v>197811</v>
      </c>
      <c r="B631" s="147">
        <v>2.71</v>
      </c>
      <c r="C631" s="147">
        <v>2.25</v>
      </c>
      <c r="D631" s="147">
        <v>2.3099999999999996</v>
      </c>
      <c r="E631" s="147">
        <v>8.1800000000000015</v>
      </c>
      <c r="F631" s="147">
        <v>3.7</v>
      </c>
      <c r="G631" s="147">
        <v>0.7</v>
      </c>
    </row>
    <row r="632" spans="1:7">
      <c r="A632" s="145">
        <v>197812</v>
      </c>
      <c r="B632" s="147">
        <v>0.88</v>
      </c>
      <c r="C632" s="147">
        <v>2.0999999999999996</v>
      </c>
      <c r="D632" s="147">
        <v>-1.17</v>
      </c>
      <c r="E632" s="147">
        <v>2.25</v>
      </c>
      <c r="F632" s="147">
        <v>1.1599999999999999</v>
      </c>
      <c r="G632" s="147">
        <v>0.78</v>
      </c>
    </row>
    <row r="633" spans="1:7">
      <c r="A633" s="145">
        <v>197901</v>
      </c>
      <c r="B633" s="147">
        <v>4.2300000000000004</v>
      </c>
      <c r="C633" s="147">
        <v>2.48</v>
      </c>
      <c r="D633" s="147">
        <v>5.92</v>
      </c>
      <c r="E633" s="147">
        <v>7.7900000000000009</v>
      </c>
      <c r="F633" s="147">
        <v>8.8600000000000012</v>
      </c>
      <c r="G633" s="147">
        <v>0.77</v>
      </c>
    </row>
    <row r="634" spans="1:7">
      <c r="A634" s="145">
        <v>197902</v>
      </c>
      <c r="B634" s="147">
        <v>-3.56</v>
      </c>
      <c r="C634" s="147">
        <v>-4.4399999999999995</v>
      </c>
      <c r="D634" s="147">
        <v>-3.62</v>
      </c>
      <c r="E634" s="147">
        <v>-4.17</v>
      </c>
      <c r="F634" s="147">
        <v>-2.6399999999999997</v>
      </c>
      <c r="G634" s="147">
        <v>0.73</v>
      </c>
    </row>
    <row r="635" spans="1:7">
      <c r="A635" s="145">
        <v>197903</v>
      </c>
      <c r="B635" s="147">
        <v>5.68</v>
      </c>
      <c r="C635" s="147">
        <v>4.9000000000000004</v>
      </c>
      <c r="D635" s="147">
        <v>6.74</v>
      </c>
      <c r="E635" s="147">
        <v>10.83</v>
      </c>
      <c r="F635" s="147">
        <v>7.6899999999999995</v>
      </c>
      <c r="G635" s="147">
        <v>0.81</v>
      </c>
    </row>
    <row r="636" spans="1:7">
      <c r="A636" s="145">
        <v>197904</v>
      </c>
      <c r="B636" s="147">
        <v>-0.06</v>
      </c>
      <c r="C636" s="147">
        <v>-0.6100000000000001</v>
      </c>
      <c r="D636" s="147">
        <v>-0.12</v>
      </c>
      <c r="E636" s="147">
        <v>0.85999999999999988</v>
      </c>
      <c r="F636" s="147">
        <v>2.5199999999999996</v>
      </c>
      <c r="G636" s="147">
        <v>0.8</v>
      </c>
    </row>
    <row r="637" spans="1:7">
      <c r="A637" s="145">
        <v>197905</v>
      </c>
      <c r="B637" s="147">
        <v>-2.21</v>
      </c>
      <c r="C637" s="147">
        <v>-2.65</v>
      </c>
      <c r="D637" s="147">
        <v>-2.12</v>
      </c>
      <c r="E637" s="147">
        <v>-3.46</v>
      </c>
      <c r="F637" s="147">
        <v>-0.2599999999999999</v>
      </c>
      <c r="G637" s="147">
        <v>0.82</v>
      </c>
    </row>
    <row r="638" spans="1:7">
      <c r="A638" s="145">
        <v>197906</v>
      </c>
      <c r="B638" s="147">
        <v>3.85</v>
      </c>
      <c r="C638" s="147">
        <v>2.2799999999999998</v>
      </c>
      <c r="D638" s="147">
        <v>4.84</v>
      </c>
      <c r="E638" s="147">
        <v>4.8900000000000006</v>
      </c>
      <c r="F638" s="147">
        <v>5.23</v>
      </c>
      <c r="G638" s="147">
        <v>0.81</v>
      </c>
    </row>
    <row r="639" spans="1:7">
      <c r="A639" s="145">
        <v>197907</v>
      </c>
      <c r="B639" s="147">
        <v>0.82</v>
      </c>
      <c r="C639" s="147">
        <v>-0.17000000000000004</v>
      </c>
      <c r="D639" s="147">
        <v>2.23</v>
      </c>
      <c r="E639" s="147">
        <v>1.2599999999999998</v>
      </c>
      <c r="F639" s="147">
        <v>2.2799999999999998</v>
      </c>
      <c r="G639" s="147">
        <v>0.77</v>
      </c>
    </row>
    <row r="640" spans="1:7">
      <c r="A640" s="145">
        <v>197908</v>
      </c>
      <c r="B640" s="147">
        <v>5.53</v>
      </c>
      <c r="C640" s="147">
        <v>5.9700000000000006</v>
      </c>
      <c r="D640" s="147">
        <v>4.5999999999999996</v>
      </c>
      <c r="E640" s="147">
        <v>8.2900000000000009</v>
      </c>
      <c r="F640" s="147">
        <v>6.6099999999999994</v>
      </c>
      <c r="G640" s="147">
        <v>0.77</v>
      </c>
    </row>
    <row r="641" spans="1:7">
      <c r="A641" s="145">
        <v>197909</v>
      </c>
      <c r="B641" s="147">
        <v>-0.82</v>
      </c>
      <c r="C641" s="147">
        <v>-1.6400000000000001</v>
      </c>
      <c r="D641" s="147">
        <v>-1.6</v>
      </c>
      <c r="E641" s="147">
        <v>-4.9999999999999933E-2</v>
      </c>
      <c r="F641" s="147">
        <v>-1.8900000000000001</v>
      </c>
      <c r="G641" s="147">
        <v>0.83</v>
      </c>
    </row>
    <row r="642" spans="1:7">
      <c r="A642" s="145">
        <v>197910</v>
      </c>
      <c r="B642" s="147">
        <v>-8.1</v>
      </c>
      <c r="C642" s="147">
        <v>-7.54</v>
      </c>
      <c r="D642" s="147">
        <v>-9.18</v>
      </c>
      <c r="E642" s="147">
        <v>-10.1</v>
      </c>
      <c r="F642" s="147">
        <v>-12.17</v>
      </c>
      <c r="G642" s="147">
        <v>0.87</v>
      </c>
    </row>
    <row r="643" spans="1:7">
      <c r="A643" s="145">
        <v>197911</v>
      </c>
      <c r="B643" s="147">
        <v>5.21</v>
      </c>
      <c r="C643" s="147">
        <v>5.5699999999999994</v>
      </c>
      <c r="D643" s="147">
        <v>3.1099999999999994</v>
      </c>
      <c r="E643" s="147">
        <v>9.9499999999999993</v>
      </c>
      <c r="F643" s="147">
        <v>5.8599999999999994</v>
      </c>
      <c r="G643" s="147">
        <v>0.99</v>
      </c>
    </row>
    <row r="644" spans="1:7">
      <c r="A644" s="145">
        <v>197912</v>
      </c>
      <c r="B644" s="147">
        <v>1.79</v>
      </c>
      <c r="C644" s="147">
        <v>1.99</v>
      </c>
      <c r="D644" s="147">
        <v>1</v>
      </c>
      <c r="E644" s="147">
        <v>7.19</v>
      </c>
      <c r="F644" s="147">
        <v>4.2</v>
      </c>
      <c r="G644" s="147">
        <v>0.95</v>
      </c>
    </row>
    <row r="645" spans="1:7">
      <c r="A645" s="145">
        <v>198001</v>
      </c>
      <c r="B645" s="147">
        <v>5.51</v>
      </c>
      <c r="C645" s="147">
        <v>4.07</v>
      </c>
      <c r="D645" s="147">
        <v>7.12</v>
      </c>
      <c r="E645" s="147">
        <v>7.07</v>
      </c>
      <c r="F645" s="147">
        <v>7.6700000000000008</v>
      </c>
      <c r="G645" s="147">
        <v>0.8</v>
      </c>
    </row>
    <row r="646" spans="1:7">
      <c r="A646" s="145">
        <v>198002</v>
      </c>
      <c r="B646" s="147">
        <v>-1.22</v>
      </c>
      <c r="C646" s="147">
        <v>-3.98</v>
      </c>
      <c r="D646" s="147">
        <v>-0.45</v>
      </c>
      <c r="E646" s="147">
        <v>-1.3</v>
      </c>
      <c r="F646" s="147">
        <v>-3.6</v>
      </c>
      <c r="G646" s="147">
        <v>0.89</v>
      </c>
    </row>
    <row r="647" spans="1:7">
      <c r="A647" s="145">
        <v>198003</v>
      </c>
      <c r="B647" s="147">
        <v>-12.9</v>
      </c>
      <c r="C647" s="147">
        <v>-10.16</v>
      </c>
      <c r="D647" s="147">
        <v>-14.260000000000002</v>
      </c>
      <c r="E647" s="147">
        <v>-20.52</v>
      </c>
      <c r="F647" s="147">
        <v>-18.53</v>
      </c>
      <c r="G647" s="147">
        <v>1.21</v>
      </c>
    </row>
    <row r="648" spans="1:7">
      <c r="A648" s="145">
        <v>198004</v>
      </c>
      <c r="B648" s="147">
        <v>3.97</v>
      </c>
      <c r="C648" s="147">
        <v>2.4900000000000002</v>
      </c>
      <c r="D648" s="147">
        <v>4.8500000000000005</v>
      </c>
      <c r="E648" s="147">
        <v>4.87</v>
      </c>
      <c r="F648" s="147">
        <v>4.62</v>
      </c>
      <c r="G648" s="147">
        <v>1.26</v>
      </c>
    </row>
    <row r="649" spans="1:7">
      <c r="A649" s="145">
        <v>198005</v>
      </c>
      <c r="B649" s="147">
        <v>5.26</v>
      </c>
      <c r="C649" s="147">
        <v>4.8900000000000006</v>
      </c>
      <c r="D649" s="147">
        <v>5.6400000000000006</v>
      </c>
      <c r="E649" s="147">
        <v>7.27</v>
      </c>
      <c r="F649" s="147">
        <v>7.2899999999999991</v>
      </c>
      <c r="G649" s="147">
        <v>0.81</v>
      </c>
    </row>
    <row r="650" spans="1:7">
      <c r="A650" s="145">
        <v>198006</v>
      </c>
      <c r="B650" s="147">
        <v>3.06</v>
      </c>
      <c r="C650" s="147">
        <v>2.54</v>
      </c>
      <c r="D650" s="147">
        <v>1.7600000000000002</v>
      </c>
      <c r="E650" s="147">
        <v>4.71</v>
      </c>
      <c r="F650" s="147">
        <v>3.72</v>
      </c>
      <c r="G650" s="147">
        <v>0.61</v>
      </c>
    </row>
    <row r="651" spans="1:7">
      <c r="A651" s="145">
        <v>198007</v>
      </c>
      <c r="B651" s="147">
        <v>6.49</v>
      </c>
      <c r="C651" s="147">
        <v>8.81</v>
      </c>
      <c r="D651" s="147">
        <v>2.2299999999999995</v>
      </c>
      <c r="E651" s="147">
        <v>12.780000000000001</v>
      </c>
      <c r="F651" s="147">
        <v>6.68</v>
      </c>
      <c r="G651" s="147">
        <v>0.53</v>
      </c>
    </row>
    <row r="652" spans="1:7">
      <c r="A652" s="145">
        <v>198008</v>
      </c>
      <c r="B652" s="147">
        <v>1.8</v>
      </c>
      <c r="C652" s="147">
        <v>1.56</v>
      </c>
      <c r="D652" s="147">
        <v>1.1200000000000001</v>
      </c>
      <c r="E652" s="147">
        <v>7.830000000000001</v>
      </c>
      <c r="F652" s="147">
        <v>2.98</v>
      </c>
      <c r="G652" s="147">
        <v>0.64</v>
      </c>
    </row>
    <row r="653" spans="1:7">
      <c r="A653" s="145">
        <v>198009</v>
      </c>
      <c r="B653" s="147">
        <v>2.19</v>
      </c>
      <c r="C653" s="147">
        <v>3.42</v>
      </c>
      <c r="D653" s="147">
        <v>-1.7</v>
      </c>
      <c r="E653" s="147">
        <v>4.5</v>
      </c>
      <c r="F653" s="147">
        <v>0.12</v>
      </c>
      <c r="G653" s="147">
        <v>0.75</v>
      </c>
    </row>
    <row r="654" spans="1:7">
      <c r="A654" s="145">
        <v>198010</v>
      </c>
      <c r="B654" s="147">
        <v>1.06</v>
      </c>
      <c r="C654" s="147">
        <v>0.88000000000000012</v>
      </c>
      <c r="D654" s="147">
        <v>-1.88</v>
      </c>
      <c r="E654" s="147">
        <v>4.87</v>
      </c>
      <c r="F654" s="147">
        <v>2.09</v>
      </c>
      <c r="G654" s="147">
        <v>0.95</v>
      </c>
    </row>
    <row r="655" spans="1:7">
      <c r="A655" s="145">
        <v>198011</v>
      </c>
      <c r="B655" s="147">
        <v>9.59</v>
      </c>
      <c r="C655" s="147">
        <v>10.670000000000002</v>
      </c>
      <c r="D655" s="147">
        <v>3.92</v>
      </c>
      <c r="E655" s="147">
        <v>11.649999999999999</v>
      </c>
      <c r="F655" s="147">
        <v>1.5300000000000002</v>
      </c>
      <c r="G655" s="147">
        <v>0.96</v>
      </c>
    </row>
    <row r="656" spans="1:7">
      <c r="A656" s="145">
        <v>198012</v>
      </c>
      <c r="B656" s="147">
        <v>-4.5199999999999996</v>
      </c>
      <c r="C656" s="147">
        <v>-3.48</v>
      </c>
      <c r="D656" s="147">
        <v>-2.0499999999999998</v>
      </c>
      <c r="E656" s="147">
        <v>-6.6199999999999992</v>
      </c>
      <c r="F656" s="147">
        <v>-2.64</v>
      </c>
      <c r="G656" s="147">
        <v>1.31</v>
      </c>
    </row>
    <row r="657" spans="1:7">
      <c r="A657" s="145">
        <v>198101</v>
      </c>
      <c r="B657" s="147">
        <v>-5.04</v>
      </c>
      <c r="C657" s="147">
        <v>-7.03</v>
      </c>
      <c r="D657" s="147">
        <v>0.59999999999999987</v>
      </c>
      <c r="E657" s="147">
        <v>-4.82</v>
      </c>
      <c r="F657" s="147">
        <v>1.2000000000000002</v>
      </c>
      <c r="G657" s="147">
        <v>1.04</v>
      </c>
    </row>
    <row r="658" spans="1:7">
      <c r="A658" s="145">
        <v>198102</v>
      </c>
      <c r="B658" s="147">
        <v>0.56000000000000005</v>
      </c>
      <c r="C658" s="147">
        <v>1.74</v>
      </c>
      <c r="D658" s="147">
        <v>0.26</v>
      </c>
      <c r="E658" s="147">
        <v>-1.76</v>
      </c>
      <c r="F658" s="147">
        <v>1.7699999999999998</v>
      </c>
      <c r="G658" s="147">
        <v>1.07</v>
      </c>
    </row>
    <row r="659" spans="1:7">
      <c r="A659" s="145">
        <v>198103</v>
      </c>
      <c r="B659" s="147">
        <v>3.56</v>
      </c>
      <c r="C659" s="147">
        <v>2.59</v>
      </c>
      <c r="D659" s="147">
        <v>4.01</v>
      </c>
      <c r="E659" s="147">
        <v>6.47</v>
      </c>
      <c r="F659" s="147">
        <v>6.44</v>
      </c>
      <c r="G659" s="147">
        <v>1.21</v>
      </c>
    </row>
    <row r="660" spans="1:7">
      <c r="A660" s="145">
        <v>198104</v>
      </c>
      <c r="B660" s="147">
        <v>-2.1</v>
      </c>
      <c r="C660" s="147">
        <v>-3.2600000000000002</v>
      </c>
      <c r="D660" s="147">
        <v>-2.0000000000000018E-2</v>
      </c>
      <c r="E660" s="147">
        <v>1.46</v>
      </c>
      <c r="F660" s="147">
        <v>2.83</v>
      </c>
      <c r="G660" s="147">
        <v>1.08</v>
      </c>
    </row>
    <row r="661" spans="1:7">
      <c r="A661" s="145">
        <v>198105</v>
      </c>
      <c r="B661" s="147">
        <v>0.11</v>
      </c>
      <c r="C661" s="147">
        <v>-0.30999999999999994</v>
      </c>
      <c r="D661" s="147">
        <v>2.0700000000000003</v>
      </c>
      <c r="E661" s="147">
        <v>3.77</v>
      </c>
      <c r="F661" s="147">
        <v>0.57000000000000006</v>
      </c>
      <c r="G661" s="147">
        <v>1.1499999999999999</v>
      </c>
    </row>
    <row r="662" spans="1:7">
      <c r="A662" s="145">
        <v>198106</v>
      </c>
      <c r="B662" s="147">
        <v>-2.36</v>
      </c>
      <c r="C662" s="147">
        <v>-4.57</v>
      </c>
      <c r="D662" s="147">
        <v>-1.4000000000000001</v>
      </c>
      <c r="E662" s="147">
        <v>-7.08</v>
      </c>
      <c r="F662" s="147">
        <v>-7.0000000000000062E-2</v>
      </c>
      <c r="G662" s="147">
        <v>1.35</v>
      </c>
    </row>
    <row r="663" spans="1:7">
      <c r="A663" s="145">
        <v>198107</v>
      </c>
      <c r="B663" s="147">
        <v>-1.54</v>
      </c>
      <c r="C663" s="147">
        <v>0.10000000000000009</v>
      </c>
      <c r="D663" s="147">
        <v>-2.29</v>
      </c>
      <c r="E663" s="147">
        <v>-4.03</v>
      </c>
      <c r="F663" s="147">
        <v>-2.83</v>
      </c>
      <c r="G663" s="147">
        <v>1.24</v>
      </c>
    </row>
    <row r="664" spans="1:7">
      <c r="A664" s="145">
        <v>198108</v>
      </c>
      <c r="B664" s="147">
        <v>-7.03</v>
      </c>
      <c r="C664" s="147">
        <v>-8.09</v>
      </c>
      <c r="D664" s="147">
        <v>-3.7300000000000004</v>
      </c>
      <c r="E664" s="147">
        <v>-11.27</v>
      </c>
      <c r="F664" s="147">
        <v>-5.99</v>
      </c>
      <c r="G664" s="147">
        <v>1.28</v>
      </c>
    </row>
    <row r="665" spans="1:7">
      <c r="A665" s="145">
        <v>198109</v>
      </c>
      <c r="B665" s="147">
        <v>-7.17</v>
      </c>
      <c r="C665" s="147">
        <v>-7.58</v>
      </c>
      <c r="D665" s="147">
        <v>-2.59</v>
      </c>
      <c r="E665" s="147">
        <v>-11.5</v>
      </c>
      <c r="F665" s="147">
        <v>-6.13</v>
      </c>
      <c r="G665" s="147">
        <v>1.24</v>
      </c>
    </row>
    <row r="666" spans="1:7">
      <c r="A666" s="145">
        <v>198110</v>
      </c>
      <c r="B666" s="147">
        <v>4.92</v>
      </c>
      <c r="C666" s="147">
        <v>6.9200000000000008</v>
      </c>
      <c r="D666" s="147">
        <v>3.1900000000000004</v>
      </c>
      <c r="E666" s="147">
        <v>9.2399999999999984</v>
      </c>
      <c r="F666" s="147">
        <v>4.58</v>
      </c>
      <c r="G666" s="147">
        <v>1.21</v>
      </c>
    </row>
    <row r="667" spans="1:7">
      <c r="A667" s="145">
        <v>198111</v>
      </c>
      <c r="B667" s="147">
        <v>3.36</v>
      </c>
      <c r="C667" s="147">
        <v>3.0299999999999994</v>
      </c>
      <c r="D667" s="147">
        <v>3.0699999999999994</v>
      </c>
      <c r="E667" s="147">
        <v>-0.20000000000000007</v>
      </c>
      <c r="F667" s="147">
        <v>3.58</v>
      </c>
      <c r="G667" s="147">
        <v>1.07</v>
      </c>
    </row>
    <row r="668" spans="1:7">
      <c r="A668" s="145">
        <v>198112</v>
      </c>
      <c r="B668" s="147">
        <v>-3.65</v>
      </c>
      <c r="C668" s="147">
        <v>-4</v>
      </c>
      <c r="D668" s="147">
        <v>-3.37</v>
      </c>
      <c r="E668" s="147">
        <v>-3.23</v>
      </c>
      <c r="F668" s="147">
        <v>-2.36</v>
      </c>
      <c r="G668" s="147">
        <v>0.87</v>
      </c>
    </row>
    <row r="669" spans="1:7">
      <c r="A669" s="145">
        <v>198201</v>
      </c>
      <c r="B669" s="147">
        <v>-3.24</v>
      </c>
      <c r="C669" s="147">
        <v>-2.67</v>
      </c>
      <c r="D669" s="147">
        <v>-0.37000000000000005</v>
      </c>
      <c r="E669" s="147">
        <v>-5.62</v>
      </c>
      <c r="F669" s="147">
        <v>-1.65</v>
      </c>
      <c r="G669" s="147">
        <v>0.8</v>
      </c>
    </row>
    <row r="670" spans="1:7">
      <c r="A670" s="145">
        <v>198202</v>
      </c>
      <c r="B670" s="147">
        <v>-5.86</v>
      </c>
      <c r="C670" s="147">
        <v>-8.3000000000000007</v>
      </c>
      <c r="D670" s="147">
        <v>-2.87</v>
      </c>
      <c r="E670" s="147">
        <v>-8.3800000000000008</v>
      </c>
      <c r="F670" s="147">
        <v>-1.7200000000000002</v>
      </c>
      <c r="G670" s="147">
        <v>0.92</v>
      </c>
    </row>
    <row r="671" spans="1:7">
      <c r="A671" s="145">
        <v>198203</v>
      </c>
      <c r="B671" s="147">
        <v>-1.87</v>
      </c>
      <c r="C671" s="147">
        <v>-2.9299999999999997</v>
      </c>
      <c r="D671" s="147">
        <v>0.95</v>
      </c>
      <c r="E671" s="147">
        <v>-3.17</v>
      </c>
      <c r="F671" s="147">
        <v>0.58000000000000007</v>
      </c>
      <c r="G671" s="147">
        <v>0.98</v>
      </c>
    </row>
    <row r="672" spans="1:7">
      <c r="A672" s="145">
        <v>198204</v>
      </c>
      <c r="B672" s="147">
        <v>3.27</v>
      </c>
      <c r="C672" s="147">
        <v>4.63</v>
      </c>
      <c r="D672" s="147">
        <v>1.4500000000000002</v>
      </c>
      <c r="E672" s="147">
        <v>5.43</v>
      </c>
      <c r="F672" s="147">
        <v>3.0300000000000002</v>
      </c>
      <c r="G672" s="147">
        <v>1.1299999999999999</v>
      </c>
    </row>
    <row r="673" spans="1:7">
      <c r="A673" s="145">
        <v>198205</v>
      </c>
      <c r="B673" s="147">
        <v>-3.99</v>
      </c>
      <c r="C673" s="147">
        <v>-4.53</v>
      </c>
      <c r="D673" s="147">
        <v>-3.5100000000000002</v>
      </c>
      <c r="E673" s="147">
        <v>-4.63</v>
      </c>
      <c r="F673" s="147">
        <v>-2</v>
      </c>
      <c r="G673" s="147">
        <v>1.06</v>
      </c>
    </row>
    <row r="674" spans="1:7">
      <c r="A674" s="145">
        <v>198206</v>
      </c>
      <c r="B674" s="147">
        <v>-3.09</v>
      </c>
      <c r="C674" s="147">
        <v>-3.46</v>
      </c>
      <c r="D674" s="147">
        <v>-2.63</v>
      </c>
      <c r="E674" s="147">
        <v>-4.5199999999999996</v>
      </c>
      <c r="F674" s="147">
        <v>-2.25</v>
      </c>
      <c r="G674" s="147">
        <v>0.96</v>
      </c>
    </row>
    <row r="675" spans="1:7">
      <c r="A675" s="145">
        <v>198207</v>
      </c>
      <c r="B675" s="147">
        <v>-3.19</v>
      </c>
      <c r="C675" s="147">
        <v>-1.67</v>
      </c>
      <c r="D675" s="147">
        <v>-2.74</v>
      </c>
      <c r="E675" s="147">
        <v>-3.46</v>
      </c>
      <c r="F675" s="147">
        <v>-2.0300000000000002</v>
      </c>
      <c r="G675" s="147">
        <v>1.05</v>
      </c>
    </row>
    <row r="676" spans="1:7">
      <c r="A676" s="145">
        <v>198208</v>
      </c>
      <c r="B676" s="147">
        <v>11.14</v>
      </c>
      <c r="C676" s="147">
        <v>10.25</v>
      </c>
      <c r="D676" s="147">
        <v>12.58</v>
      </c>
      <c r="E676" s="147">
        <v>7.3800000000000008</v>
      </c>
      <c r="F676" s="147">
        <v>7.3800000000000008</v>
      </c>
      <c r="G676" s="147">
        <v>0.76</v>
      </c>
    </row>
    <row r="677" spans="1:7">
      <c r="A677" s="145">
        <v>198209</v>
      </c>
      <c r="B677" s="147">
        <v>1.29</v>
      </c>
      <c r="C677" s="147">
        <v>1.43</v>
      </c>
      <c r="D677" s="147">
        <v>-0.49</v>
      </c>
      <c r="E677" s="147">
        <v>2.13</v>
      </c>
      <c r="F677" s="147">
        <v>4.7200000000000006</v>
      </c>
      <c r="G677" s="147">
        <v>0.51</v>
      </c>
    </row>
    <row r="678" spans="1:7">
      <c r="A678" s="145">
        <v>198210</v>
      </c>
      <c r="B678" s="147">
        <v>11.3</v>
      </c>
      <c r="C678" s="147">
        <v>12.19</v>
      </c>
      <c r="D678" s="147">
        <v>9.11</v>
      </c>
      <c r="E678" s="147">
        <v>15.3</v>
      </c>
      <c r="F678" s="147">
        <v>11</v>
      </c>
      <c r="G678" s="147">
        <v>0.59</v>
      </c>
    </row>
    <row r="679" spans="1:7">
      <c r="A679" s="145">
        <v>198211</v>
      </c>
      <c r="B679" s="147">
        <v>4.67</v>
      </c>
      <c r="C679" s="147">
        <v>6.45</v>
      </c>
      <c r="D679" s="147">
        <v>3.3200000000000003</v>
      </c>
      <c r="E679" s="147">
        <v>9.3899999999999988</v>
      </c>
      <c r="F679" s="147">
        <v>8.67</v>
      </c>
      <c r="G679" s="147">
        <v>0.63</v>
      </c>
    </row>
    <row r="680" spans="1:7">
      <c r="A680" s="145">
        <v>198212</v>
      </c>
      <c r="B680" s="147">
        <v>0.55000000000000004</v>
      </c>
      <c r="C680" s="147">
        <v>0.46999999999999986</v>
      </c>
      <c r="D680" s="147">
        <v>0.94000000000000006</v>
      </c>
      <c r="E680" s="147">
        <v>0.63</v>
      </c>
      <c r="F680" s="147">
        <v>0.19999999999999996</v>
      </c>
      <c r="G680" s="147">
        <v>0.67</v>
      </c>
    </row>
    <row r="681" spans="1:7">
      <c r="A681" s="145">
        <v>198301</v>
      </c>
      <c r="B681" s="147">
        <v>3.6</v>
      </c>
      <c r="C681" s="147">
        <v>2.12</v>
      </c>
      <c r="D681" s="147">
        <v>5.1899999999999995</v>
      </c>
      <c r="E681" s="147">
        <v>9.0300000000000011</v>
      </c>
      <c r="F681" s="147">
        <v>4.2200000000000006</v>
      </c>
      <c r="G681" s="147">
        <v>0.69</v>
      </c>
    </row>
    <row r="682" spans="1:7">
      <c r="A682" s="145">
        <v>198302</v>
      </c>
      <c r="B682" s="147">
        <v>2.59</v>
      </c>
      <c r="C682" s="147">
        <v>3.03</v>
      </c>
      <c r="D682" s="147">
        <v>1.5899999999999999</v>
      </c>
      <c r="E682" s="147">
        <v>3.67</v>
      </c>
      <c r="F682" s="147">
        <v>6.47</v>
      </c>
      <c r="G682" s="147">
        <v>0.62</v>
      </c>
    </row>
    <row r="683" spans="1:7">
      <c r="A683" s="145">
        <v>198303</v>
      </c>
      <c r="B683" s="147">
        <v>2.82</v>
      </c>
      <c r="C683" s="147">
        <v>1.85</v>
      </c>
      <c r="D683" s="147">
        <v>2.37</v>
      </c>
      <c r="E683" s="147">
        <v>2.02</v>
      </c>
      <c r="F683" s="147">
        <v>5.61</v>
      </c>
      <c r="G683" s="147">
        <v>0.63</v>
      </c>
    </row>
    <row r="684" spans="1:7">
      <c r="A684" s="145">
        <v>198304</v>
      </c>
      <c r="B684" s="147">
        <v>6.67</v>
      </c>
      <c r="C684" s="147">
        <v>5.01</v>
      </c>
      <c r="D684" s="147">
        <v>6.41</v>
      </c>
      <c r="E684" s="147">
        <v>7.12</v>
      </c>
      <c r="F684" s="147">
        <v>6.87</v>
      </c>
      <c r="G684" s="147">
        <v>0.71</v>
      </c>
    </row>
    <row r="685" spans="1:7">
      <c r="A685" s="145">
        <v>198305</v>
      </c>
      <c r="B685" s="147">
        <v>0.52</v>
      </c>
      <c r="C685" s="147">
        <v>-0.86999999999999988</v>
      </c>
      <c r="D685" s="147">
        <v>-0.76</v>
      </c>
      <c r="E685" s="147">
        <v>7.24</v>
      </c>
      <c r="F685" s="147">
        <v>4.3800000000000008</v>
      </c>
      <c r="G685" s="147">
        <v>0.69</v>
      </c>
    </row>
    <row r="686" spans="1:7">
      <c r="A686" s="145">
        <v>198306</v>
      </c>
      <c r="B686" s="147">
        <v>3.07</v>
      </c>
      <c r="C686" s="147">
        <v>4.6100000000000003</v>
      </c>
      <c r="D686" s="147">
        <v>0.10999999999999999</v>
      </c>
      <c r="E686" s="147">
        <v>4.95</v>
      </c>
      <c r="F686" s="147">
        <v>1.71</v>
      </c>
      <c r="G686" s="147">
        <v>0.67</v>
      </c>
    </row>
    <row r="687" spans="1:7">
      <c r="A687" s="145">
        <v>198307</v>
      </c>
      <c r="B687" s="147">
        <v>-4.07</v>
      </c>
      <c r="C687" s="147">
        <v>-5.94</v>
      </c>
      <c r="D687" s="147">
        <v>-1.86</v>
      </c>
      <c r="E687" s="147">
        <v>-6.58</v>
      </c>
      <c r="F687" s="147">
        <v>0.52</v>
      </c>
      <c r="G687" s="147">
        <v>0.74</v>
      </c>
    </row>
    <row r="688" spans="1:7">
      <c r="A688" s="145">
        <v>198308</v>
      </c>
      <c r="B688" s="147">
        <v>-0.5</v>
      </c>
      <c r="C688" s="147">
        <v>-2.08</v>
      </c>
      <c r="D688" s="147">
        <v>4.5</v>
      </c>
      <c r="E688" s="147">
        <v>-5.56</v>
      </c>
      <c r="F688" s="147">
        <v>-1.1099999999999999</v>
      </c>
      <c r="G688" s="147">
        <v>0.76</v>
      </c>
    </row>
    <row r="689" spans="1:7">
      <c r="A689" s="145">
        <v>198309</v>
      </c>
      <c r="B689" s="147">
        <v>0.92</v>
      </c>
      <c r="C689" s="147">
        <v>1.82</v>
      </c>
      <c r="D689" s="147">
        <v>5.0000000000000044E-2</v>
      </c>
      <c r="E689" s="147">
        <v>-0.68</v>
      </c>
      <c r="F689" s="147">
        <v>3.2199999999999998</v>
      </c>
      <c r="G689" s="147">
        <v>0.76</v>
      </c>
    </row>
    <row r="690" spans="1:7">
      <c r="A690" s="145">
        <v>198310</v>
      </c>
      <c r="B690" s="147">
        <v>-3.44</v>
      </c>
      <c r="C690" s="147">
        <v>-4.34</v>
      </c>
      <c r="D690" s="147">
        <v>-1.1299999999999999</v>
      </c>
      <c r="E690" s="147">
        <v>-9.7999999999999989</v>
      </c>
      <c r="F690" s="147">
        <v>-2.9699999999999998</v>
      </c>
      <c r="G690" s="147">
        <v>0.76</v>
      </c>
    </row>
    <row r="691" spans="1:7">
      <c r="A691" s="145">
        <v>198311</v>
      </c>
      <c r="B691" s="147">
        <v>2.16</v>
      </c>
      <c r="C691" s="147">
        <v>2.1100000000000003</v>
      </c>
      <c r="D691" s="147">
        <v>1.22</v>
      </c>
      <c r="E691" s="147">
        <v>4.0199999999999996</v>
      </c>
      <c r="F691" s="147">
        <v>3.6399999999999997</v>
      </c>
      <c r="G691" s="147">
        <v>0.7</v>
      </c>
    </row>
    <row r="692" spans="1:7">
      <c r="A692" s="145">
        <v>198312</v>
      </c>
      <c r="B692" s="147">
        <v>-1.78</v>
      </c>
      <c r="C692" s="147">
        <v>-1.4100000000000001</v>
      </c>
      <c r="D692" s="147">
        <v>-1.4</v>
      </c>
      <c r="E692" s="147">
        <v>-3.89</v>
      </c>
      <c r="F692" s="147">
        <v>-0.5</v>
      </c>
      <c r="G692" s="147">
        <v>0.73</v>
      </c>
    </row>
    <row r="693" spans="1:7">
      <c r="A693" s="145">
        <v>198401</v>
      </c>
      <c r="B693" s="147">
        <v>-1.92</v>
      </c>
      <c r="C693" s="147">
        <v>-6.08</v>
      </c>
      <c r="D693" s="147">
        <v>2.8200000000000003</v>
      </c>
      <c r="E693" s="147">
        <v>-4.9799999999999995</v>
      </c>
      <c r="F693" s="147">
        <v>1.34</v>
      </c>
      <c r="G693" s="147">
        <v>0.76</v>
      </c>
    </row>
    <row r="694" spans="1:7">
      <c r="A694" s="145">
        <v>198402</v>
      </c>
      <c r="B694" s="147">
        <v>-4.82</v>
      </c>
      <c r="C694" s="147">
        <v>-5.45</v>
      </c>
      <c r="D694" s="147">
        <v>-2.2599999999999998</v>
      </c>
      <c r="E694" s="147">
        <v>-7.69</v>
      </c>
      <c r="F694" s="147">
        <v>-4.26</v>
      </c>
      <c r="G694" s="147">
        <v>0.71</v>
      </c>
    </row>
    <row r="695" spans="1:7">
      <c r="A695" s="145">
        <v>198403</v>
      </c>
      <c r="B695" s="147">
        <v>0.63</v>
      </c>
      <c r="C695" s="147">
        <v>0.84000000000000008</v>
      </c>
      <c r="D695" s="147">
        <v>-0.3</v>
      </c>
      <c r="E695" s="147">
        <v>-0.56999999999999995</v>
      </c>
      <c r="F695" s="147">
        <v>1.5499999999999998</v>
      </c>
      <c r="G695" s="147">
        <v>0.73</v>
      </c>
    </row>
    <row r="696" spans="1:7">
      <c r="A696" s="145">
        <v>198404</v>
      </c>
      <c r="B696" s="147">
        <v>-0.52</v>
      </c>
      <c r="C696" s="147">
        <v>-0.36000000000000004</v>
      </c>
      <c r="D696" s="147">
        <v>0.89999999999999991</v>
      </c>
      <c r="E696" s="147">
        <v>-2.0700000000000003</v>
      </c>
      <c r="F696" s="147">
        <v>-0.85000000000000009</v>
      </c>
      <c r="G696" s="147">
        <v>0.81</v>
      </c>
    </row>
    <row r="697" spans="1:7">
      <c r="A697" s="145">
        <v>198405</v>
      </c>
      <c r="B697" s="147">
        <v>-5.97</v>
      </c>
      <c r="C697" s="147">
        <v>-5.59</v>
      </c>
      <c r="D697" s="147">
        <v>-6.6800000000000006</v>
      </c>
      <c r="E697" s="147">
        <v>-6.74</v>
      </c>
      <c r="F697" s="147">
        <v>-5.1800000000000006</v>
      </c>
      <c r="G697" s="147">
        <v>0.78</v>
      </c>
    </row>
    <row r="698" spans="1:7">
      <c r="A698" s="145">
        <v>198406</v>
      </c>
      <c r="B698" s="147">
        <v>1.82</v>
      </c>
      <c r="C698" s="147">
        <v>3.66</v>
      </c>
      <c r="D698" s="147">
        <v>1.9300000000000002</v>
      </c>
      <c r="E698" s="147">
        <v>3.79</v>
      </c>
      <c r="F698" s="147">
        <v>0.34000000000000008</v>
      </c>
      <c r="G698" s="147">
        <v>0.75</v>
      </c>
    </row>
    <row r="699" spans="1:7">
      <c r="A699" s="145">
        <v>198407</v>
      </c>
      <c r="B699" s="147">
        <v>-2.74</v>
      </c>
      <c r="C699" s="147">
        <v>-1.7999999999999998</v>
      </c>
      <c r="D699" s="147">
        <v>-3.25</v>
      </c>
      <c r="E699" s="147">
        <v>-6.3900000000000006</v>
      </c>
      <c r="F699" s="147">
        <v>-4.1399999999999997</v>
      </c>
      <c r="G699" s="147">
        <v>0.82</v>
      </c>
    </row>
    <row r="700" spans="1:7">
      <c r="A700" s="145">
        <v>198408</v>
      </c>
      <c r="B700" s="147">
        <v>10.28</v>
      </c>
      <c r="C700" s="147">
        <v>10.459999999999999</v>
      </c>
      <c r="D700" s="147">
        <v>10.68</v>
      </c>
      <c r="E700" s="147">
        <v>12.53</v>
      </c>
      <c r="F700" s="147">
        <v>8.73</v>
      </c>
      <c r="G700" s="147">
        <v>0.83</v>
      </c>
    </row>
    <row r="701" spans="1:7">
      <c r="A701" s="145">
        <v>198409</v>
      </c>
      <c r="B701" s="147">
        <v>-0.8</v>
      </c>
      <c r="C701" s="147">
        <v>-3.27</v>
      </c>
      <c r="D701" s="147">
        <v>2.31</v>
      </c>
      <c r="E701" s="147">
        <v>-3.54</v>
      </c>
      <c r="F701" s="147">
        <v>1.4500000000000002</v>
      </c>
      <c r="G701" s="147">
        <v>0.86</v>
      </c>
    </row>
    <row r="702" spans="1:7">
      <c r="A702" s="145">
        <v>198410</v>
      </c>
      <c r="B702" s="147">
        <v>-0.84</v>
      </c>
      <c r="C702" s="147">
        <v>-0.22999999999999998</v>
      </c>
      <c r="D702" s="147">
        <v>-1.5</v>
      </c>
      <c r="E702" s="147">
        <v>-3.22</v>
      </c>
      <c r="F702" s="147">
        <v>-0.98</v>
      </c>
      <c r="G702" s="147">
        <v>1</v>
      </c>
    </row>
    <row r="703" spans="1:7">
      <c r="A703" s="145">
        <v>198411</v>
      </c>
      <c r="B703" s="147">
        <v>-1.76</v>
      </c>
      <c r="C703" s="147">
        <v>-2.97</v>
      </c>
      <c r="D703" s="147">
        <v>0.20000000000000007</v>
      </c>
      <c r="E703" s="147">
        <v>-5.27</v>
      </c>
      <c r="F703" s="147">
        <v>-0.35</v>
      </c>
      <c r="G703" s="147">
        <v>0.73</v>
      </c>
    </row>
    <row r="704" spans="1:7">
      <c r="A704" s="145">
        <v>198412</v>
      </c>
      <c r="B704" s="147">
        <v>1.84</v>
      </c>
      <c r="C704" s="147">
        <v>2.0299999999999998</v>
      </c>
      <c r="D704" s="147">
        <v>1.5899999999999999</v>
      </c>
      <c r="E704" s="147">
        <v>1.3899999999999997</v>
      </c>
      <c r="F704" s="147">
        <v>1.5299999999999998</v>
      </c>
      <c r="G704" s="147">
        <v>0.64</v>
      </c>
    </row>
    <row r="705" spans="1:7">
      <c r="A705" s="145">
        <v>198501</v>
      </c>
      <c r="B705" s="147">
        <v>7.99</v>
      </c>
      <c r="C705" s="147">
        <v>9.4699999999999989</v>
      </c>
      <c r="D705" s="147">
        <v>4.9899999999999993</v>
      </c>
      <c r="E705" s="147">
        <v>14.35</v>
      </c>
      <c r="F705" s="147">
        <v>8.07</v>
      </c>
      <c r="G705" s="147">
        <v>0.65</v>
      </c>
    </row>
    <row r="706" spans="1:7">
      <c r="A706" s="145">
        <v>198502</v>
      </c>
      <c r="B706" s="147">
        <v>1.22</v>
      </c>
      <c r="C706" s="147">
        <v>0.72000000000000008</v>
      </c>
      <c r="D706" s="147">
        <v>1.6600000000000001</v>
      </c>
      <c r="E706" s="147">
        <v>2.36</v>
      </c>
      <c r="F706" s="147">
        <v>1.1200000000000001</v>
      </c>
      <c r="G706" s="147">
        <v>0.57999999999999996</v>
      </c>
    </row>
    <row r="707" spans="1:7">
      <c r="A707" s="145">
        <v>198503</v>
      </c>
      <c r="B707" s="147">
        <v>-0.84</v>
      </c>
      <c r="C707" s="147">
        <v>-1.9</v>
      </c>
      <c r="D707" s="147">
        <v>1.5499999999999998</v>
      </c>
      <c r="E707" s="147">
        <v>-3.92</v>
      </c>
      <c r="F707" s="147">
        <v>0.76999999999999991</v>
      </c>
      <c r="G707" s="147">
        <v>0.62</v>
      </c>
    </row>
    <row r="708" spans="1:7">
      <c r="A708" s="145">
        <v>198504</v>
      </c>
      <c r="B708" s="147">
        <v>-0.96</v>
      </c>
      <c r="C708" s="147">
        <v>-2.5700000000000003</v>
      </c>
      <c r="D708" s="147">
        <v>1.18</v>
      </c>
      <c r="E708" s="147">
        <v>-2.76</v>
      </c>
      <c r="F708" s="147">
        <v>0.92999999999999994</v>
      </c>
      <c r="G708" s="147">
        <v>0.72</v>
      </c>
    </row>
    <row r="709" spans="1:7">
      <c r="A709" s="145">
        <v>198505</v>
      </c>
      <c r="B709" s="147">
        <v>5.09</v>
      </c>
      <c r="C709" s="147">
        <v>5.31</v>
      </c>
      <c r="D709" s="147">
        <v>4.59</v>
      </c>
      <c r="E709" s="147">
        <v>3.59</v>
      </c>
      <c r="F709" s="147">
        <v>2.57</v>
      </c>
      <c r="G709" s="147">
        <v>0.66</v>
      </c>
    </row>
    <row r="710" spans="1:7">
      <c r="A710" s="145">
        <v>198506</v>
      </c>
      <c r="B710" s="147">
        <v>1.27</v>
      </c>
      <c r="C710" s="147">
        <v>0.99</v>
      </c>
      <c r="D710" s="147">
        <v>0.89999999999999991</v>
      </c>
      <c r="E710" s="147">
        <v>0.85999999999999988</v>
      </c>
      <c r="F710" s="147">
        <v>1.9400000000000002</v>
      </c>
      <c r="G710" s="147">
        <v>0.55000000000000004</v>
      </c>
    </row>
    <row r="711" spans="1:7">
      <c r="A711" s="145">
        <v>198507</v>
      </c>
      <c r="B711" s="147">
        <v>-0.74</v>
      </c>
      <c r="C711" s="147">
        <v>-0.41000000000000003</v>
      </c>
      <c r="D711" s="147">
        <v>-2.08</v>
      </c>
      <c r="E711" s="147">
        <v>2.1</v>
      </c>
      <c r="F711" s="147">
        <v>0.48000000000000009</v>
      </c>
      <c r="G711" s="147">
        <v>0.62</v>
      </c>
    </row>
    <row r="712" spans="1:7">
      <c r="A712" s="145">
        <v>198508</v>
      </c>
      <c r="B712" s="147">
        <v>-1.02</v>
      </c>
      <c r="C712" s="147">
        <v>-2.08</v>
      </c>
      <c r="D712" s="147">
        <v>0.26</v>
      </c>
      <c r="E712" s="147">
        <v>-2.59</v>
      </c>
      <c r="F712" s="147">
        <v>-0.30000000000000004</v>
      </c>
      <c r="G712" s="147">
        <v>0.55000000000000004</v>
      </c>
    </row>
    <row r="713" spans="1:7">
      <c r="A713" s="145">
        <v>198509</v>
      </c>
      <c r="B713" s="147">
        <v>-4.54</v>
      </c>
      <c r="C713" s="147">
        <v>-4.46</v>
      </c>
      <c r="D713" s="147">
        <v>-4.97</v>
      </c>
      <c r="E713" s="147">
        <v>-7.8699999999999992</v>
      </c>
      <c r="F713" s="147">
        <v>-4.8</v>
      </c>
      <c r="G713" s="147">
        <v>0.6</v>
      </c>
    </row>
    <row r="714" spans="1:7">
      <c r="A714" s="145">
        <v>198510</v>
      </c>
      <c r="B714" s="147">
        <v>4.0199999999999996</v>
      </c>
      <c r="C714" s="147">
        <v>3.35</v>
      </c>
      <c r="D714" s="147">
        <v>4.8499999999999996</v>
      </c>
      <c r="E714" s="147">
        <v>2.5500000000000003</v>
      </c>
      <c r="F714" s="147">
        <v>2.61</v>
      </c>
      <c r="G714" s="147">
        <v>0.65</v>
      </c>
    </row>
    <row r="715" spans="1:7">
      <c r="A715" s="145">
        <v>198511</v>
      </c>
      <c r="B715" s="147">
        <v>6.48</v>
      </c>
      <c r="C715" s="147">
        <v>8.4600000000000009</v>
      </c>
      <c r="D715" s="147">
        <v>4.1399999999999997</v>
      </c>
      <c r="E715" s="147">
        <v>7.1499999999999995</v>
      </c>
      <c r="F715" s="147">
        <v>5.6999999999999993</v>
      </c>
      <c r="G715" s="147">
        <v>0.61</v>
      </c>
    </row>
    <row r="716" spans="1:7">
      <c r="A716" s="145">
        <v>198512</v>
      </c>
      <c r="B716" s="147">
        <v>3.88</v>
      </c>
      <c r="C716" s="147">
        <v>5.1199999999999992</v>
      </c>
      <c r="D716" s="147">
        <v>3.7600000000000002</v>
      </c>
      <c r="E716" s="147">
        <v>4.29</v>
      </c>
      <c r="F716" s="147">
        <v>2.63</v>
      </c>
      <c r="G716" s="147">
        <v>0.65</v>
      </c>
    </row>
    <row r="717" spans="1:7">
      <c r="A717" s="145">
        <v>198601</v>
      </c>
      <c r="B717" s="147">
        <v>0.65</v>
      </c>
      <c r="C717" s="147">
        <v>0.21999999999999997</v>
      </c>
      <c r="D717" s="147">
        <v>0.99</v>
      </c>
      <c r="E717" s="147">
        <v>1.7399999999999998</v>
      </c>
      <c r="F717" s="147">
        <v>1.9899999999999998</v>
      </c>
      <c r="G717" s="147">
        <v>0.56000000000000005</v>
      </c>
    </row>
    <row r="718" spans="1:7">
      <c r="A718" s="145">
        <v>198602</v>
      </c>
      <c r="B718" s="147">
        <v>7.13</v>
      </c>
      <c r="C718" s="147">
        <v>7.4799999999999995</v>
      </c>
      <c r="D718" s="147">
        <v>6.3599999999999994</v>
      </c>
      <c r="E718" s="147">
        <v>6.8</v>
      </c>
      <c r="F718" s="147">
        <v>6.14</v>
      </c>
      <c r="G718" s="147">
        <v>0.53</v>
      </c>
    </row>
    <row r="719" spans="1:7">
      <c r="A719" s="145">
        <v>198603</v>
      </c>
      <c r="B719" s="147">
        <v>4.88</v>
      </c>
      <c r="C719" s="147">
        <v>5.62</v>
      </c>
      <c r="D719" s="147">
        <v>3.7499999999999996</v>
      </c>
      <c r="E719" s="147">
        <v>3.65</v>
      </c>
      <c r="F719" s="147">
        <v>4.5900000000000007</v>
      </c>
      <c r="G719" s="147">
        <v>0.6</v>
      </c>
    </row>
    <row r="720" spans="1:7">
      <c r="A720" s="145">
        <v>198604</v>
      </c>
      <c r="B720" s="147">
        <v>-1.31</v>
      </c>
      <c r="C720" s="147">
        <v>2.0000000000000018E-2</v>
      </c>
      <c r="D720" s="147">
        <v>-3.84</v>
      </c>
      <c r="E720" s="147">
        <v>1.75</v>
      </c>
      <c r="F720" s="147">
        <v>-7.0000000000000007E-2</v>
      </c>
      <c r="G720" s="147">
        <v>0.52</v>
      </c>
    </row>
    <row r="721" spans="1:7">
      <c r="A721" s="145">
        <v>198605</v>
      </c>
      <c r="B721" s="147">
        <v>4.62</v>
      </c>
      <c r="C721" s="147">
        <v>4.95</v>
      </c>
      <c r="D721" s="147">
        <v>4.59</v>
      </c>
      <c r="E721" s="147">
        <v>2.87</v>
      </c>
      <c r="F721" s="147">
        <v>2.99</v>
      </c>
      <c r="G721" s="147">
        <v>0.49</v>
      </c>
    </row>
    <row r="722" spans="1:7">
      <c r="A722" s="145">
        <v>198606</v>
      </c>
      <c r="B722" s="147">
        <v>1.03</v>
      </c>
      <c r="C722" s="147">
        <v>1.31</v>
      </c>
      <c r="D722" s="147">
        <v>2.0699999999999998</v>
      </c>
      <c r="E722" s="147">
        <v>-0.57000000000000006</v>
      </c>
      <c r="F722" s="147">
        <v>1.41</v>
      </c>
      <c r="G722" s="147">
        <v>0.52</v>
      </c>
    </row>
    <row r="723" spans="1:7">
      <c r="A723" s="145">
        <v>198607</v>
      </c>
      <c r="B723" s="147">
        <v>-6.45</v>
      </c>
      <c r="C723" s="147">
        <v>-7.7200000000000006</v>
      </c>
      <c r="D723" s="147">
        <v>-3.16</v>
      </c>
      <c r="E723" s="147">
        <v>-11.19</v>
      </c>
      <c r="F723" s="147">
        <v>-6.1999999999999993</v>
      </c>
      <c r="G723" s="147">
        <v>0.52</v>
      </c>
    </row>
    <row r="724" spans="1:7">
      <c r="A724" s="145">
        <v>198608</v>
      </c>
      <c r="B724" s="147">
        <v>6.07</v>
      </c>
      <c r="C724" s="147">
        <v>4.3099999999999996</v>
      </c>
      <c r="D724" s="147">
        <v>8.9899999999999984</v>
      </c>
      <c r="E724" s="147">
        <v>1.7000000000000002</v>
      </c>
      <c r="F724" s="147">
        <v>4.05</v>
      </c>
      <c r="G724" s="147">
        <v>0.46</v>
      </c>
    </row>
    <row r="725" spans="1:7">
      <c r="A725" s="145">
        <v>198609</v>
      </c>
      <c r="B725" s="147">
        <v>-8.6</v>
      </c>
      <c r="C725" s="147">
        <v>-10.51</v>
      </c>
      <c r="D725" s="147">
        <v>-7.6400000000000006</v>
      </c>
      <c r="E725" s="147">
        <v>-8.6999999999999993</v>
      </c>
      <c r="F725" s="147">
        <v>-5.2</v>
      </c>
      <c r="G725" s="147">
        <v>0.45</v>
      </c>
    </row>
    <row r="726" spans="1:7">
      <c r="A726" s="145">
        <v>198610</v>
      </c>
      <c r="B726" s="147">
        <v>4.66</v>
      </c>
      <c r="C726" s="147">
        <v>5.12</v>
      </c>
      <c r="D726" s="147">
        <v>5.05</v>
      </c>
      <c r="E726" s="147">
        <v>3.9400000000000004</v>
      </c>
      <c r="F726" s="147">
        <v>1.1400000000000001</v>
      </c>
      <c r="G726" s="147">
        <v>0.46</v>
      </c>
    </row>
    <row r="727" spans="1:7">
      <c r="A727" s="145">
        <v>198611</v>
      </c>
      <c r="B727" s="147">
        <v>1.17</v>
      </c>
      <c r="C727" s="147">
        <v>1.65</v>
      </c>
      <c r="D727" s="147">
        <v>1.1099999999999999</v>
      </c>
      <c r="E727" s="147">
        <v>-0.33</v>
      </c>
      <c r="F727" s="147">
        <v>-4.9999999999999989E-2</v>
      </c>
      <c r="G727" s="147">
        <v>0.39</v>
      </c>
    </row>
    <row r="728" spans="1:7">
      <c r="A728" s="145">
        <v>198612</v>
      </c>
      <c r="B728" s="147">
        <v>-3.27</v>
      </c>
      <c r="C728" s="147">
        <v>-2.9699999999999998</v>
      </c>
      <c r="D728" s="147">
        <v>-3.3899999999999997</v>
      </c>
      <c r="E728" s="147">
        <v>-3.5599999999999996</v>
      </c>
      <c r="F728" s="147">
        <v>-2.5300000000000002</v>
      </c>
      <c r="G728" s="147">
        <v>0.49</v>
      </c>
    </row>
    <row r="729" spans="1:7">
      <c r="A729" s="145">
        <v>198701</v>
      </c>
      <c r="B729" s="147">
        <v>12.47</v>
      </c>
      <c r="C729" s="147">
        <v>13.47</v>
      </c>
      <c r="D729" s="147">
        <v>10.57</v>
      </c>
      <c r="E729" s="147">
        <v>12.09</v>
      </c>
      <c r="F729" s="147">
        <v>8.65</v>
      </c>
      <c r="G729" s="147">
        <v>0.42</v>
      </c>
    </row>
    <row r="730" spans="1:7">
      <c r="A730" s="145">
        <v>198702</v>
      </c>
      <c r="B730" s="147">
        <v>4.3899999999999997</v>
      </c>
      <c r="C730" s="147">
        <v>7.04</v>
      </c>
      <c r="D730" s="147">
        <v>-0.4</v>
      </c>
      <c r="E730" s="147">
        <v>9.15</v>
      </c>
      <c r="F730" s="147">
        <v>4.63</v>
      </c>
      <c r="G730" s="147">
        <v>0.43</v>
      </c>
    </row>
    <row r="731" spans="1:7">
      <c r="A731" s="145">
        <v>198703</v>
      </c>
      <c r="B731" s="147">
        <v>1.64</v>
      </c>
      <c r="C731" s="147">
        <v>1.2</v>
      </c>
      <c r="D731" s="147">
        <v>2.1100000000000003</v>
      </c>
      <c r="E731" s="147">
        <v>0.84000000000000008</v>
      </c>
      <c r="F731" s="147">
        <v>3.21</v>
      </c>
      <c r="G731" s="147">
        <v>0.47</v>
      </c>
    </row>
    <row r="732" spans="1:7">
      <c r="A732" s="145">
        <v>198704</v>
      </c>
      <c r="B732" s="147">
        <v>-2.11</v>
      </c>
      <c r="C732" s="147">
        <v>-2.2800000000000002</v>
      </c>
      <c r="D732" s="147">
        <v>-1.94</v>
      </c>
      <c r="E732" s="147">
        <v>-3.13</v>
      </c>
      <c r="F732" s="147">
        <v>-4.1000000000000005</v>
      </c>
      <c r="G732" s="147">
        <v>0.44</v>
      </c>
    </row>
    <row r="733" spans="1:7">
      <c r="A733" s="145">
        <v>198705</v>
      </c>
      <c r="B733" s="147">
        <v>0.11</v>
      </c>
      <c r="C733" s="147">
        <v>1.0899999999999999</v>
      </c>
      <c r="D733" s="147">
        <v>0.31999999999999995</v>
      </c>
      <c r="E733" s="147">
        <v>-0.67999999999999994</v>
      </c>
      <c r="F733" s="147">
        <v>0.33999999999999997</v>
      </c>
      <c r="G733" s="147">
        <v>0.38</v>
      </c>
    </row>
    <row r="734" spans="1:7">
      <c r="A734" s="145">
        <v>198706</v>
      </c>
      <c r="B734" s="147">
        <v>3.94</v>
      </c>
      <c r="C734" s="147">
        <v>4.17</v>
      </c>
      <c r="D734" s="147">
        <v>4.2200000000000006</v>
      </c>
      <c r="E734" s="147">
        <v>0.98</v>
      </c>
      <c r="F734" s="147">
        <v>3.06</v>
      </c>
      <c r="G734" s="147">
        <v>0.48</v>
      </c>
    </row>
    <row r="735" spans="1:7">
      <c r="A735" s="145">
        <v>198707</v>
      </c>
      <c r="B735" s="147">
        <v>3.85</v>
      </c>
      <c r="C735" s="147">
        <v>5.12</v>
      </c>
      <c r="D735" s="147">
        <v>3.2800000000000002</v>
      </c>
      <c r="E735" s="147">
        <v>1.73</v>
      </c>
      <c r="F735" s="147">
        <v>4.99</v>
      </c>
      <c r="G735" s="147">
        <v>0.46</v>
      </c>
    </row>
    <row r="736" spans="1:7">
      <c r="A736" s="145">
        <v>198708</v>
      </c>
      <c r="B736" s="147">
        <v>3.52</v>
      </c>
      <c r="C736" s="147">
        <v>4.21</v>
      </c>
      <c r="D736" s="147">
        <v>2.2999999999999998</v>
      </c>
      <c r="E736" s="147">
        <v>2.41</v>
      </c>
      <c r="F736" s="147">
        <v>2.4400000000000004</v>
      </c>
      <c r="G736" s="147">
        <v>0.47</v>
      </c>
    </row>
    <row r="737" spans="1:7">
      <c r="A737" s="145">
        <v>198709</v>
      </c>
      <c r="B737" s="147">
        <v>-2.59</v>
      </c>
      <c r="C737" s="147">
        <v>-2.38</v>
      </c>
      <c r="D737" s="147">
        <v>-2.99</v>
      </c>
      <c r="E737" s="147">
        <v>-3.0100000000000002</v>
      </c>
      <c r="F737" s="147">
        <v>-1.8299999999999998</v>
      </c>
      <c r="G737" s="147">
        <v>0.45</v>
      </c>
    </row>
    <row r="738" spans="1:7">
      <c r="A738" s="145">
        <v>198710</v>
      </c>
      <c r="B738" s="147">
        <v>-23.24</v>
      </c>
      <c r="C738" s="147">
        <v>-23.78</v>
      </c>
      <c r="D738" s="147">
        <v>-19.970000000000002</v>
      </c>
      <c r="E738" s="147">
        <v>-32.99</v>
      </c>
      <c r="F738" s="147">
        <v>-28.330000000000002</v>
      </c>
      <c r="G738" s="147">
        <v>0.6</v>
      </c>
    </row>
    <row r="739" spans="1:7">
      <c r="A739" s="145">
        <v>198711</v>
      </c>
      <c r="B739" s="147">
        <v>-7.77</v>
      </c>
      <c r="C739" s="147">
        <v>-9.15</v>
      </c>
      <c r="D739" s="147">
        <v>-6.14</v>
      </c>
      <c r="E739" s="147">
        <v>-7.01</v>
      </c>
      <c r="F739" s="147">
        <v>-3.85</v>
      </c>
      <c r="G739" s="147">
        <v>0.35</v>
      </c>
    </row>
    <row r="740" spans="1:7">
      <c r="A740" s="145">
        <v>198712</v>
      </c>
      <c r="B740" s="147">
        <v>6.81</v>
      </c>
      <c r="C740" s="147">
        <v>8.7799999999999994</v>
      </c>
      <c r="D740" s="147">
        <v>4.49</v>
      </c>
      <c r="E740" s="147">
        <v>8.82</v>
      </c>
      <c r="F740" s="147">
        <v>4.2200000000000006</v>
      </c>
      <c r="G740" s="147">
        <v>0.39</v>
      </c>
    </row>
    <row r="741" spans="1:7">
      <c r="A741" s="145">
        <v>198801</v>
      </c>
      <c r="B741" s="147">
        <v>4.21</v>
      </c>
      <c r="C741" s="147">
        <v>1.77</v>
      </c>
      <c r="D741" s="147">
        <v>7.7399999999999993</v>
      </c>
      <c r="E741" s="147">
        <v>1.9</v>
      </c>
      <c r="F741" s="147">
        <v>6.27</v>
      </c>
      <c r="G741" s="147">
        <v>0.28999999999999998</v>
      </c>
    </row>
    <row r="742" spans="1:7">
      <c r="A742" s="145">
        <v>198802</v>
      </c>
      <c r="B742" s="147">
        <v>4.75</v>
      </c>
      <c r="C742" s="147">
        <v>4.96</v>
      </c>
      <c r="D742" s="147">
        <v>2.99</v>
      </c>
      <c r="E742" s="147">
        <v>7.96</v>
      </c>
      <c r="F742" s="147">
        <v>6.65</v>
      </c>
      <c r="G742" s="147">
        <v>0.46</v>
      </c>
    </row>
    <row r="743" spans="1:7">
      <c r="A743" s="145">
        <v>198803</v>
      </c>
      <c r="B743" s="147">
        <v>-2.27</v>
      </c>
      <c r="C743" s="147">
        <v>-3.53</v>
      </c>
      <c r="D743" s="147">
        <v>-1.68</v>
      </c>
      <c r="E743" s="147">
        <v>3.25</v>
      </c>
      <c r="F743" s="147">
        <v>2.9</v>
      </c>
      <c r="G743" s="147">
        <v>0.44</v>
      </c>
    </row>
    <row r="744" spans="1:7">
      <c r="A744" s="145">
        <v>198804</v>
      </c>
      <c r="B744" s="147">
        <v>0.56000000000000005</v>
      </c>
      <c r="C744" s="147">
        <v>-1.1100000000000001</v>
      </c>
      <c r="D744" s="147">
        <v>1.08</v>
      </c>
      <c r="E744" s="147">
        <v>0.91000000000000014</v>
      </c>
      <c r="F744" s="147">
        <v>2.08</v>
      </c>
      <c r="G744" s="147">
        <v>0.46</v>
      </c>
    </row>
    <row r="745" spans="1:7">
      <c r="A745" s="145">
        <v>198805</v>
      </c>
      <c r="B745" s="147">
        <v>-0.28999999999999998</v>
      </c>
      <c r="C745" s="147">
        <v>-0.51</v>
      </c>
      <c r="D745" s="147">
        <v>1.6199999999999999</v>
      </c>
      <c r="E745" s="147">
        <v>-3.4299999999999997</v>
      </c>
      <c r="F745" s="147">
        <v>-0.99</v>
      </c>
      <c r="G745" s="147">
        <v>0.51</v>
      </c>
    </row>
    <row r="746" spans="1:7">
      <c r="A746" s="145">
        <v>198806</v>
      </c>
      <c r="B746" s="147">
        <v>4.79</v>
      </c>
      <c r="C746" s="147">
        <v>4.2799999999999994</v>
      </c>
      <c r="D746" s="147">
        <v>3.4800000000000004</v>
      </c>
      <c r="E746" s="147">
        <v>7.12</v>
      </c>
      <c r="F746" s="147">
        <v>5.7</v>
      </c>
      <c r="G746" s="147">
        <v>0.49</v>
      </c>
    </row>
    <row r="747" spans="1:7">
      <c r="A747" s="145">
        <v>198807</v>
      </c>
      <c r="B747" s="147">
        <v>-1.25</v>
      </c>
      <c r="C747" s="147">
        <v>-2.0499999999999998</v>
      </c>
      <c r="D747" s="147">
        <v>-0.29000000000000004</v>
      </c>
      <c r="E747" s="147">
        <v>-2.95</v>
      </c>
      <c r="F747" s="147">
        <v>-0.19</v>
      </c>
      <c r="G747" s="147">
        <v>0.51</v>
      </c>
    </row>
    <row r="748" spans="1:7">
      <c r="A748" s="145">
        <v>198808</v>
      </c>
      <c r="B748" s="147">
        <v>-3.31</v>
      </c>
      <c r="C748" s="147">
        <v>-3.4699999999999998</v>
      </c>
      <c r="D748" s="147">
        <v>-1.96</v>
      </c>
      <c r="E748" s="147">
        <v>-4.6399999999999997</v>
      </c>
      <c r="F748" s="147">
        <v>-2</v>
      </c>
      <c r="G748" s="147">
        <v>0.59</v>
      </c>
    </row>
    <row r="749" spans="1:7">
      <c r="A749" s="145">
        <v>198809</v>
      </c>
      <c r="B749" s="147">
        <v>3.3</v>
      </c>
      <c r="C749" s="147">
        <v>4.46</v>
      </c>
      <c r="D749" s="147">
        <v>3</v>
      </c>
      <c r="E749" s="147">
        <v>2.06</v>
      </c>
      <c r="F749" s="147">
        <v>2.1399999999999997</v>
      </c>
      <c r="G749" s="147">
        <v>0.62</v>
      </c>
    </row>
    <row r="750" spans="1:7">
      <c r="A750" s="145">
        <v>198810</v>
      </c>
      <c r="B750" s="147">
        <v>1.1499999999999999</v>
      </c>
      <c r="C750" s="147">
        <v>1.67</v>
      </c>
      <c r="D750" s="147">
        <v>2.41</v>
      </c>
      <c r="E750" s="147">
        <v>-2.63</v>
      </c>
      <c r="F750" s="147">
        <v>-1.0000000000000009E-2</v>
      </c>
      <c r="G750" s="147">
        <v>0.61</v>
      </c>
    </row>
    <row r="751" spans="1:7">
      <c r="A751" s="145">
        <v>198811</v>
      </c>
      <c r="B751" s="147">
        <v>-2.29</v>
      </c>
      <c r="C751" s="147">
        <v>-2.2399999999999998</v>
      </c>
      <c r="D751" s="147">
        <v>-0.91999999999999993</v>
      </c>
      <c r="E751" s="147">
        <v>-4.4400000000000004</v>
      </c>
      <c r="F751" s="147">
        <v>-3.21</v>
      </c>
      <c r="G751" s="147">
        <v>0.56999999999999995</v>
      </c>
    </row>
    <row r="752" spans="1:7">
      <c r="A752" s="145">
        <v>198812</v>
      </c>
      <c r="B752" s="147">
        <v>1.49</v>
      </c>
      <c r="C752" s="147">
        <v>2.14</v>
      </c>
      <c r="D752" s="147">
        <v>0.12</v>
      </c>
      <c r="E752" s="147">
        <v>3.4299999999999997</v>
      </c>
      <c r="F752" s="147">
        <v>2.3600000000000003</v>
      </c>
      <c r="G752" s="147">
        <v>0.63</v>
      </c>
    </row>
    <row r="753" spans="1:7">
      <c r="A753" s="145">
        <v>198901</v>
      </c>
      <c r="B753" s="147">
        <v>6.1</v>
      </c>
      <c r="C753" s="147">
        <v>6.5200000000000005</v>
      </c>
      <c r="D753" s="147">
        <v>6.49</v>
      </c>
      <c r="E753" s="147">
        <v>3.8</v>
      </c>
      <c r="F753" s="147">
        <v>4.8900000000000006</v>
      </c>
      <c r="G753" s="147">
        <v>0.55000000000000004</v>
      </c>
    </row>
    <row r="754" spans="1:7">
      <c r="A754" s="145">
        <v>198902</v>
      </c>
      <c r="B754" s="147">
        <v>-2.25</v>
      </c>
      <c r="C754" s="147">
        <v>-2.9499999999999997</v>
      </c>
      <c r="D754" s="147">
        <v>-1.96</v>
      </c>
      <c r="E754" s="147">
        <v>-0.12</v>
      </c>
      <c r="F754" s="147">
        <v>0.64</v>
      </c>
      <c r="G754" s="147">
        <v>0.61</v>
      </c>
    </row>
    <row r="755" spans="1:7">
      <c r="A755" s="145">
        <v>198903</v>
      </c>
      <c r="B755" s="147">
        <v>1.57</v>
      </c>
      <c r="C755" s="147">
        <v>1.85</v>
      </c>
      <c r="D755" s="147">
        <v>1.9300000000000002</v>
      </c>
      <c r="E755" s="147">
        <v>1.8599999999999999</v>
      </c>
      <c r="F755" s="147">
        <v>2.74</v>
      </c>
      <c r="G755" s="147">
        <v>0.67</v>
      </c>
    </row>
    <row r="756" spans="1:7">
      <c r="A756" s="145">
        <v>198904</v>
      </c>
      <c r="B756" s="147">
        <v>4.33</v>
      </c>
      <c r="C756" s="147">
        <v>5.33</v>
      </c>
      <c r="D756" s="147">
        <v>3.3600000000000003</v>
      </c>
      <c r="E756" s="147">
        <v>4.1500000000000004</v>
      </c>
      <c r="F756" s="147">
        <v>3.19</v>
      </c>
      <c r="G756" s="147">
        <v>0.67</v>
      </c>
    </row>
    <row r="757" spans="1:7">
      <c r="A757" s="145">
        <v>198905</v>
      </c>
      <c r="B757" s="147">
        <v>3.35</v>
      </c>
      <c r="C757" s="147">
        <v>3.99</v>
      </c>
      <c r="D757" s="147">
        <v>3.18</v>
      </c>
      <c r="E757" s="147">
        <v>3.87</v>
      </c>
      <c r="F757" s="147">
        <v>3.02</v>
      </c>
      <c r="G757" s="147">
        <v>0.79</v>
      </c>
    </row>
    <row r="758" spans="1:7">
      <c r="A758" s="145">
        <v>198906</v>
      </c>
      <c r="B758" s="147">
        <v>-1.35</v>
      </c>
      <c r="C758" s="147">
        <v>-1.67</v>
      </c>
      <c r="D758" s="147">
        <v>-0.31999999999999995</v>
      </c>
      <c r="E758" s="147">
        <v>-3.75</v>
      </c>
      <c r="F758" s="147">
        <v>-0.78999999999999992</v>
      </c>
      <c r="G758" s="147">
        <v>0.71</v>
      </c>
    </row>
    <row r="759" spans="1:7">
      <c r="A759" s="145">
        <v>198907</v>
      </c>
      <c r="B759" s="147">
        <v>7.2</v>
      </c>
      <c r="C759" s="147">
        <v>10.09</v>
      </c>
      <c r="D759" s="147">
        <v>5.3999999999999995</v>
      </c>
      <c r="E759" s="147">
        <v>3.7699999999999996</v>
      </c>
      <c r="F759" s="147">
        <v>2.76</v>
      </c>
      <c r="G759" s="147">
        <v>0.7</v>
      </c>
    </row>
    <row r="760" spans="1:7">
      <c r="A760" s="145">
        <v>198908</v>
      </c>
      <c r="B760" s="147">
        <v>1.44</v>
      </c>
      <c r="C760" s="147">
        <v>0.34000000000000008</v>
      </c>
      <c r="D760" s="147">
        <v>1.8800000000000001</v>
      </c>
      <c r="E760" s="147">
        <v>1.8699999999999999</v>
      </c>
      <c r="F760" s="147">
        <v>1.8299999999999998</v>
      </c>
      <c r="G760" s="147">
        <v>0.74</v>
      </c>
    </row>
    <row r="761" spans="1:7">
      <c r="A761" s="145">
        <v>198909</v>
      </c>
      <c r="B761" s="147">
        <v>-0.76</v>
      </c>
      <c r="C761" s="147">
        <v>-0.13</v>
      </c>
      <c r="D761" s="147">
        <v>-0.57000000000000006</v>
      </c>
      <c r="E761" s="147">
        <v>0.69000000000000006</v>
      </c>
      <c r="F761" s="147">
        <v>-1.5</v>
      </c>
      <c r="G761" s="147">
        <v>0.65</v>
      </c>
    </row>
    <row r="762" spans="1:7">
      <c r="A762" s="145">
        <v>198910</v>
      </c>
      <c r="B762" s="147">
        <v>-3.67</v>
      </c>
      <c r="C762" s="147">
        <v>-2.0500000000000003</v>
      </c>
      <c r="D762" s="147">
        <v>-2.79</v>
      </c>
      <c r="E762" s="147">
        <v>-5.7299999999999995</v>
      </c>
      <c r="F762" s="147">
        <v>-7.13</v>
      </c>
      <c r="G762" s="147">
        <v>0.68</v>
      </c>
    </row>
    <row r="763" spans="1:7">
      <c r="A763" s="145">
        <v>198911</v>
      </c>
      <c r="B763" s="147">
        <v>1.03</v>
      </c>
      <c r="C763" s="147">
        <v>1.71</v>
      </c>
      <c r="D763" s="147">
        <v>0.37000000000000011</v>
      </c>
      <c r="E763" s="147">
        <v>-3.9999999999999925E-2</v>
      </c>
      <c r="F763" s="147">
        <v>-0.80999999999999994</v>
      </c>
      <c r="G763" s="147">
        <v>0.69</v>
      </c>
    </row>
    <row r="764" spans="1:7">
      <c r="A764" s="145">
        <v>198912</v>
      </c>
      <c r="B764" s="147">
        <v>1.1599999999999999</v>
      </c>
      <c r="C764" s="147">
        <v>1.1099999999999999</v>
      </c>
      <c r="D764" s="147">
        <v>1.94</v>
      </c>
      <c r="E764" s="147">
        <v>-0.5</v>
      </c>
      <c r="F764" s="147">
        <v>-0.85</v>
      </c>
      <c r="G764" s="147">
        <v>0.61</v>
      </c>
    </row>
    <row r="765" spans="1:7">
      <c r="A765" s="145">
        <v>199001</v>
      </c>
      <c r="B765" s="147">
        <v>-7.85</v>
      </c>
      <c r="C765" s="147">
        <v>-8.1</v>
      </c>
      <c r="D765" s="147">
        <v>-7.66</v>
      </c>
      <c r="E765" s="147">
        <v>-9.73</v>
      </c>
      <c r="F765" s="147">
        <v>-8.51</v>
      </c>
      <c r="G765" s="147">
        <v>0.56999999999999995</v>
      </c>
    </row>
    <row r="766" spans="1:7">
      <c r="A766" s="145">
        <v>199002</v>
      </c>
      <c r="B766" s="147">
        <v>1.1100000000000001</v>
      </c>
      <c r="C766" s="147">
        <v>-0.23999999999999994</v>
      </c>
      <c r="D766" s="147">
        <v>1.9700000000000002</v>
      </c>
      <c r="E766" s="147">
        <v>2.62</v>
      </c>
      <c r="F766" s="147">
        <v>1.73</v>
      </c>
      <c r="G766" s="147">
        <v>0.56999999999999995</v>
      </c>
    </row>
    <row r="767" spans="1:7">
      <c r="A767" s="145">
        <v>199003</v>
      </c>
      <c r="B767" s="147">
        <v>1.83</v>
      </c>
      <c r="C767" s="147">
        <v>3.4899999999999998</v>
      </c>
      <c r="D767" s="147">
        <v>-0.16000000000000003</v>
      </c>
      <c r="E767" s="147">
        <v>3.8000000000000003</v>
      </c>
      <c r="F767" s="147">
        <v>1.6599999999999997</v>
      </c>
      <c r="G767" s="147">
        <v>0.64</v>
      </c>
    </row>
    <row r="768" spans="1:7">
      <c r="A768" s="145">
        <v>199004</v>
      </c>
      <c r="B768" s="147">
        <v>-3.36</v>
      </c>
      <c r="C768" s="147">
        <v>-1.5899999999999999</v>
      </c>
      <c r="D768" s="147">
        <v>-5.1899999999999995</v>
      </c>
      <c r="E768" s="147">
        <v>-3.62</v>
      </c>
      <c r="F768" s="147">
        <v>-5.08</v>
      </c>
      <c r="G768" s="147">
        <v>0.69</v>
      </c>
    </row>
    <row r="769" spans="1:7">
      <c r="A769" s="145">
        <v>199005</v>
      </c>
      <c r="B769" s="147">
        <v>8.42</v>
      </c>
      <c r="C769" s="147">
        <v>10.15</v>
      </c>
      <c r="D769" s="147">
        <v>6.79</v>
      </c>
      <c r="E769" s="147">
        <v>7.84</v>
      </c>
      <c r="F769" s="147">
        <v>3.65</v>
      </c>
      <c r="G769" s="147">
        <v>0.68</v>
      </c>
    </row>
    <row r="770" spans="1:7">
      <c r="A770" s="145">
        <v>199006</v>
      </c>
      <c r="B770" s="147">
        <v>-1.0900000000000001</v>
      </c>
      <c r="C770" s="147">
        <v>0.66</v>
      </c>
      <c r="D770" s="147">
        <v>-2.19</v>
      </c>
      <c r="E770" s="147">
        <v>0.52999999999999992</v>
      </c>
      <c r="F770" s="147">
        <v>-0.57000000000000006</v>
      </c>
      <c r="G770" s="147">
        <v>0.63</v>
      </c>
    </row>
    <row r="771" spans="1:7">
      <c r="A771" s="145">
        <v>199007</v>
      </c>
      <c r="B771" s="147">
        <v>-1.9</v>
      </c>
      <c r="C771" s="147">
        <v>-1.96</v>
      </c>
      <c r="D771" s="147">
        <v>-2.2400000000000002</v>
      </c>
      <c r="E771" s="147">
        <v>-5.17</v>
      </c>
      <c r="F771" s="147">
        <v>-4.92</v>
      </c>
      <c r="G771" s="147">
        <v>0.68</v>
      </c>
    </row>
    <row r="772" spans="1:7">
      <c r="A772" s="145">
        <v>199008</v>
      </c>
      <c r="B772" s="147">
        <v>-10.14</v>
      </c>
      <c r="C772" s="147">
        <v>-10.370000000000001</v>
      </c>
      <c r="D772" s="147">
        <v>-10.59</v>
      </c>
      <c r="E772" s="147">
        <v>-15.43</v>
      </c>
      <c r="F772" s="147">
        <v>-11.96</v>
      </c>
      <c r="G772" s="147">
        <v>0.66</v>
      </c>
    </row>
    <row r="773" spans="1:7">
      <c r="A773" s="145">
        <v>199009</v>
      </c>
      <c r="B773" s="147">
        <v>-6.12</v>
      </c>
      <c r="C773" s="147">
        <v>-6.34</v>
      </c>
      <c r="D773" s="147">
        <v>-6.97</v>
      </c>
      <c r="E773" s="147">
        <v>-10.91</v>
      </c>
      <c r="F773" s="147">
        <v>-8.7899999999999991</v>
      </c>
      <c r="G773" s="147">
        <v>0.6</v>
      </c>
    </row>
    <row r="774" spans="1:7">
      <c r="A774" s="145">
        <v>199010</v>
      </c>
      <c r="B774" s="147">
        <v>-1.92</v>
      </c>
      <c r="C774" s="147">
        <v>-0.34</v>
      </c>
      <c r="D774" s="147">
        <v>9.9999999999999978E-2</v>
      </c>
      <c r="E774" s="147">
        <v>-6.66</v>
      </c>
      <c r="F774" s="147">
        <v>-6.52</v>
      </c>
      <c r="G774" s="147">
        <v>0.68</v>
      </c>
    </row>
    <row r="775" spans="1:7">
      <c r="A775" s="145">
        <v>199011</v>
      </c>
      <c r="B775" s="147">
        <v>6.35</v>
      </c>
      <c r="C775" s="147">
        <v>6.81</v>
      </c>
      <c r="D775" s="147">
        <v>4.62</v>
      </c>
      <c r="E775" s="147">
        <v>8.3699999999999992</v>
      </c>
      <c r="F775" s="147">
        <v>4.3199999999999994</v>
      </c>
      <c r="G775" s="147">
        <v>0.56999999999999995</v>
      </c>
    </row>
    <row r="776" spans="1:7">
      <c r="A776" s="145">
        <v>199012</v>
      </c>
      <c r="B776" s="147">
        <v>2.46</v>
      </c>
      <c r="C776" s="147">
        <v>3.15</v>
      </c>
      <c r="D776" s="147">
        <v>1.3399999999999999</v>
      </c>
      <c r="E776" s="147">
        <v>3.5799999999999996</v>
      </c>
      <c r="F776" s="147">
        <v>2.2599999999999998</v>
      </c>
      <c r="G776" s="147">
        <v>0.6</v>
      </c>
    </row>
    <row r="777" spans="1:7">
      <c r="A777" s="145">
        <v>199101</v>
      </c>
      <c r="B777" s="147">
        <v>4.6900000000000004</v>
      </c>
      <c r="C777" s="147">
        <v>5.8000000000000007</v>
      </c>
      <c r="D777" s="147">
        <v>3.7899999999999996</v>
      </c>
      <c r="E777" s="147">
        <v>8.8000000000000007</v>
      </c>
      <c r="F777" s="147">
        <v>7.1400000000000006</v>
      </c>
      <c r="G777" s="147">
        <v>0.52</v>
      </c>
    </row>
    <row r="778" spans="1:7">
      <c r="A778" s="145">
        <v>199102</v>
      </c>
      <c r="B778" s="147">
        <v>7.19</v>
      </c>
      <c r="C778" s="147">
        <v>7.33</v>
      </c>
      <c r="D778" s="147">
        <v>6.6199999999999992</v>
      </c>
      <c r="E778" s="147">
        <v>11.209999999999999</v>
      </c>
      <c r="F778" s="147">
        <v>10.85</v>
      </c>
      <c r="G778" s="147">
        <v>0.48</v>
      </c>
    </row>
    <row r="779" spans="1:7">
      <c r="A779" s="145">
        <v>199103</v>
      </c>
      <c r="B779" s="147">
        <v>2.65</v>
      </c>
      <c r="C779" s="147">
        <v>3.5799999999999996</v>
      </c>
      <c r="D779" s="147">
        <v>2.33</v>
      </c>
      <c r="E779" s="147">
        <v>7.3599999999999994</v>
      </c>
      <c r="F779" s="147">
        <v>6.1199999999999992</v>
      </c>
      <c r="G779" s="147">
        <v>0.44</v>
      </c>
    </row>
    <row r="780" spans="1:7">
      <c r="A780" s="145">
        <v>199104</v>
      </c>
      <c r="B780" s="147">
        <v>-0.28000000000000003</v>
      </c>
      <c r="C780" s="147">
        <v>-0.78</v>
      </c>
      <c r="D780" s="147">
        <v>-0.22000000000000003</v>
      </c>
      <c r="E780" s="147">
        <v>-1.1400000000000001</v>
      </c>
      <c r="F780" s="147">
        <v>1.1099999999999999</v>
      </c>
      <c r="G780" s="147">
        <v>0.53</v>
      </c>
    </row>
    <row r="781" spans="1:7">
      <c r="A781" s="145">
        <v>199105</v>
      </c>
      <c r="B781" s="147">
        <v>3.64</v>
      </c>
      <c r="C781" s="147">
        <v>4.2</v>
      </c>
      <c r="D781" s="147">
        <v>4.75</v>
      </c>
      <c r="E781" s="147">
        <v>3.8500000000000005</v>
      </c>
      <c r="F781" s="147">
        <v>2.17</v>
      </c>
      <c r="G781" s="147">
        <v>0.47</v>
      </c>
    </row>
    <row r="782" spans="1:7">
      <c r="A782" s="145">
        <v>199106</v>
      </c>
      <c r="B782" s="147">
        <v>-4.9400000000000004</v>
      </c>
      <c r="C782" s="147">
        <v>-5.29</v>
      </c>
      <c r="D782" s="147">
        <v>-4.1000000000000005</v>
      </c>
      <c r="E782" s="147">
        <v>-5.74</v>
      </c>
      <c r="F782" s="147">
        <v>-4.51</v>
      </c>
      <c r="G782" s="147">
        <v>0.42</v>
      </c>
    </row>
    <row r="783" spans="1:7">
      <c r="A783" s="145">
        <v>199107</v>
      </c>
      <c r="B783" s="147">
        <v>4.24</v>
      </c>
      <c r="C783" s="147">
        <v>4.93</v>
      </c>
      <c r="D783" s="147">
        <v>3.6099999999999994</v>
      </c>
      <c r="E783" s="147">
        <v>3.6899999999999995</v>
      </c>
      <c r="F783" s="147">
        <v>2.4800000000000004</v>
      </c>
      <c r="G783" s="147">
        <v>0.49</v>
      </c>
    </row>
    <row r="784" spans="1:7">
      <c r="A784" s="145">
        <v>199108</v>
      </c>
      <c r="B784" s="147">
        <v>2.3199999999999998</v>
      </c>
      <c r="C784" s="147">
        <v>2.9</v>
      </c>
      <c r="D784" s="147">
        <v>1.4100000000000001</v>
      </c>
      <c r="E784" s="147">
        <v>3.95</v>
      </c>
      <c r="F784" s="147">
        <v>3.84</v>
      </c>
      <c r="G784" s="147">
        <v>0.46</v>
      </c>
    </row>
    <row r="785" spans="1:7">
      <c r="A785" s="145">
        <v>199109</v>
      </c>
      <c r="B785" s="147">
        <v>-1.59</v>
      </c>
      <c r="C785" s="147">
        <v>-2.66</v>
      </c>
      <c r="D785" s="147">
        <v>-2.36</v>
      </c>
      <c r="E785" s="147">
        <v>0.75</v>
      </c>
      <c r="F785" s="147">
        <v>-1.52</v>
      </c>
      <c r="G785" s="147">
        <v>0.46</v>
      </c>
    </row>
    <row r="786" spans="1:7">
      <c r="A786" s="145">
        <v>199110</v>
      </c>
      <c r="B786" s="147">
        <v>1.28</v>
      </c>
      <c r="C786" s="147">
        <v>1.07</v>
      </c>
      <c r="D786" s="147">
        <v>1.35</v>
      </c>
      <c r="E786" s="147">
        <v>2.67</v>
      </c>
      <c r="F786" s="147">
        <v>1.51</v>
      </c>
      <c r="G786" s="147">
        <v>0.42</v>
      </c>
    </row>
    <row r="787" spans="1:7">
      <c r="A787" s="145">
        <v>199111</v>
      </c>
      <c r="B787" s="147">
        <v>-4.1900000000000004</v>
      </c>
      <c r="C787" s="147">
        <v>-2.89</v>
      </c>
      <c r="D787" s="147">
        <v>-6.01</v>
      </c>
      <c r="E787" s="147">
        <v>-5.21</v>
      </c>
      <c r="F787" s="147">
        <v>-5.8999999999999995</v>
      </c>
      <c r="G787" s="147">
        <v>0.39</v>
      </c>
    </row>
    <row r="788" spans="1:7">
      <c r="A788" s="145">
        <v>199112</v>
      </c>
      <c r="B788" s="147">
        <v>10.83</v>
      </c>
      <c r="C788" s="147">
        <v>14.059999999999999</v>
      </c>
      <c r="D788" s="147">
        <v>8.6499999999999986</v>
      </c>
      <c r="E788" s="147">
        <v>9.8099999999999987</v>
      </c>
      <c r="F788" s="147">
        <v>7.13</v>
      </c>
      <c r="G788" s="147">
        <v>0.38</v>
      </c>
    </row>
    <row r="789" spans="1:7">
      <c r="A789" s="145">
        <v>199201</v>
      </c>
      <c r="B789" s="147">
        <v>-0.59</v>
      </c>
      <c r="C789" s="147">
        <v>-2.59</v>
      </c>
      <c r="D789" s="147">
        <v>3.62</v>
      </c>
      <c r="E789" s="147">
        <v>7.3100000000000005</v>
      </c>
      <c r="F789" s="147">
        <v>10.11</v>
      </c>
      <c r="G789" s="147">
        <v>0.34</v>
      </c>
    </row>
    <row r="790" spans="1:7">
      <c r="A790" s="145">
        <v>199202</v>
      </c>
      <c r="B790" s="147">
        <v>1.0900000000000001</v>
      </c>
      <c r="C790" s="147">
        <v>9.9999999999999978E-2</v>
      </c>
      <c r="D790" s="147">
        <v>6.58</v>
      </c>
      <c r="E790" s="147">
        <v>0.49</v>
      </c>
      <c r="F790" s="147">
        <v>6.7299999999999995</v>
      </c>
      <c r="G790" s="147">
        <v>0.28000000000000003</v>
      </c>
    </row>
    <row r="791" spans="1:7">
      <c r="A791" s="145">
        <v>199203</v>
      </c>
      <c r="B791" s="147">
        <v>-2.65</v>
      </c>
      <c r="C791" s="147">
        <v>-3.11</v>
      </c>
      <c r="D791" s="147">
        <v>-1.4600000000000002</v>
      </c>
      <c r="E791" s="147">
        <v>-6.6899999999999995</v>
      </c>
      <c r="F791" s="147">
        <v>-1.01</v>
      </c>
      <c r="G791" s="147">
        <v>0.34</v>
      </c>
    </row>
    <row r="792" spans="1:7">
      <c r="A792" s="145">
        <v>199204</v>
      </c>
      <c r="B792" s="147">
        <v>1.08</v>
      </c>
      <c r="C792" s="147">
        <v>-0.15</v>
      </c>
      <c r="D792" s="147">
        <v>3.9</v>
      </c>
      <c r="E792" s="147">
        <v>-5.86</v>
      </c>
      <c r="F792" s="147">
        <v>-1.35</v>
      </c>
      <c r="G792" s="147">
        <v>0.32</v>
      </c>
    </row>
    <row r="793" spans="1:7">
      <c r="A793" s="145">
        <v>199205</v>
      </c>
      <c r="B793" s="147">
        <v>0.3</v>
      </c>
      <c r="C793" s="147">
        <v>0.6</v>
      </c>
      <c r="D793" s="147">
        <v>-4.0000000000000036E-2</v>
      </c>
      <c r="E793" s="147">
        <v>-0.94000000000000006</v>
      </c>
      <c r="F793" s="147">
        <v>2.2299999999999995</v>
      </c>
      <c r="G793" s="147">
        <v>0.28000000000000003</v>
      </c>
    </row>
    <row r="794" spans="1:7">
      <c r="A794" s="145">
        <v>199206</v>
      </c>
      <c r="B794" s="147">
        <v>-2.34</v>
      </c>
      <c r="C794" s="147">
        <v>-2.82</v>
      </c>
      <c r="D794" s="147">
        <v>0.52</v>
      </c>
      <c r="E794" s="147">
        <v>-6.5100000000000007</v>
      </c>
      <c r="F794" s="147">
        <v>-3.02</v>
      </c>
      <c r="G794" s="147">
        <v>0.32</v>
      </c>
    </row>
    <row r="795" spans="1:7">
      <c r="A795" s="145">
        <v>199207</v>
      </c>
      <c r="B795" s="147">
        <v>3.77</v>
      </c>
      <c r="C795" s="147">
        <v>4.04</v>
      </c>
      <c r="D795" s="147">
        <v>1.7799999999999998</v>
      </c>
      <c r="E795" s="147">
        <v>2.31</v>
      </c>
      <c r="F795" s="147">
        <v>3.5</v>
      </c>
      <c r="G795" s="147">
        <v>0.31</v>
      </c>
    </row>
    <row r="796" spans="1:7">
      <c r="A796" s="145">
        <v>199208</v>
      </c>
      <c r="B796" s="147">
        <v>-2.38</v>
      </c>
      <c r="C796" s="147">
        <v>-1.4</v>
      </c>
      <c r="D796" s="147">
        <v>-5.1499999999999995</v>
      </c>
      <c r="E796" s="147">
        <v>-4.5699999999999994</v>
      </c>
      <c r="F796" s="147">
        <v>-2.9000000000000004</v>
      </c>
      <c r="G796" s="147">
        <v>0.26</v>
      </c>
    </row>
    <row r="797" spans="1:7">
      <c r="A797" s="145">
        <v>199209</v>
      </c>
      <c r="B797" s="147">
        <v>1.19</v>
      </c>
      <c r="C797" s="147">
        <v>1.36</v>
      </c>
      <c r="D797" s="147">
        <v>0.96</v>
      </c>
      <c r="E797" s="147">
        <v>1.21</v>
      </c>
      <c r="F797" s="147">
        <v>1.19</v>
      </c>
      <c r="G797" s="147">
        <v>0.26</v>
      </c>
    </row>
    <row r="798" spans="1:7">
      <c r="A798" s="145">
        <v>199210</v>
      </c>
      <c r="B798" s="147">
        <v>1.02</v>
      </c>
      <c r="C798" s="147">
        <v>2.16</v>
      </c>
      <c r="D798" s="147">
        <v>0.69000000000000006</v>
      </c>
      <c r="E798" s="147">
        <v>4.1499999999999995</v>
      </c>
      <c r="F798" s="147">
        <v>1.41</v>
      </c>
      <c r="G798" s="147">
        <v>0.23</v>
      </c>
    </row>
    <row r="799" spans="1:7">
      <c r="A799" s="145">
        <v>199211</v>
      </c>
      <c r="B799" s="147">
        <v>4.13</v>
      </c>
      <c r="C799" s="147">
        <v>4.3499999999999996</v>
      </c>
      <c r="D799" s="147">
        <v>4.3299999999999992</v>
      </c>
      <c r="E799" s="147">
        <v>9.4</v>
      </c>
      <c r="F799" s="147">
        <v>6.46</v>
      </c>
      <c r="G799" s="147">
        <v>0.23</v>
      </c>
    </row>
    <row r="800" spans="1:7">
      <c r="A800" s="145">
        <v>199212</v>
      </c>
      <c r="B800" s="147">
        <v>1.53</v>
      </c>
      <c r="C800" s="147">
        <v>0.40999999999999992</v>
      </c>
      <c r="D800" s="147">
        <v>3.13</v>
      </c>
      <c r="E800" s="147">
        <v>2.3099999999999996</v>
      </c>
      <c r="F800" s="147">
        <v>4.63</v>
      </c>
      <c r="G800" s="147">
        <v>0.28000000000000003</v>
      </c>
    </row>
    <row r="801" spans="1:7">
      <c r="A801" s="145">
        <v>199301</v>
      </c>
      <c r="B801" s="147">
        <v>0.93</v>
      </c>
      <c r="C801" s="147">
        <v>-1.34</v>
      </c>
      <c r="D801" s="147">
        <v>5.1599999999999993</v>
      </c>
      <c r="E801" s="147">
        <v>1.08</v>
      </c>
      <c r="F801" s="147">
        <v>6.3599999999999994</v>
      </c>
      <c r="G801" s="147">
        <v>0.23</v>
      </c>
    </row>
    <row r="802" spans="1:7">
      <c r="A802" s="145">
        <v>199302</v>
      </c>
      <c r="B802" s="147">
        <v>0.13</v>
      </c>
      <c r="C802" s="147">
        <v>-2.5100000000000002</v>
      </c>
      <c r="D802" s="147">
        <v>2.86</v>
      </c>
      <c r="E802" s="147">
        <v>-6.6</v>
      </c>
      <c r="F802" s="147">
        <v>0.8600000000000001</v>
      </c>
      <c r="G802" s="147">
        <v>0.22</v>
      </c>
    </row>
    <row r="803" spans="1:7">
      <c r="A803" s="145">
        <v>199303</v>
      </c>
      <c r="B803" s="147">
        <v>2.2999999999999998</v>
      </c>
      <c r="C803" s="147">
        <v>1.53</v>
      </c>
      <c r="D803" s="147">
        <v>2.4700000000000002</v>
      </c>
      <c r="E803" s="147">
        <v>1.87</v>
      </c>
      <c r="F803" s="147">
        <v>3.4</v>
      </c>
      <c r="G803" s="147">
        <v>0.25</v>
      </c>
    </row>
    <row r="804" spans="1:7">
      <c r="A804" s="145">
        <v>199304</v>
      </c>
      <c r="B804" s="147">
        <v>-3.05</v>
      </c>
      <c r="C804" s="147">
        <v>-5.26</v>
      </c>
      <c r="D804" s="147">
        <v>-1.18</v>
      </c>
      <c r="E804" s="147">
        <v>-3.9800000000000004</v>
      </c>
      <c r="F804" s="147">
        <v>-2.83</v>
      </c>
      <c r="G804" s="147">
        <v>0.24</v>
      </c>
    </row>
    <row r="805" spans="1:7">
      <c r="A805" s="145">
        <v>199305</v>
      </c>
      <c r="B805" s="147">
        <v>2.88</v>
      </c>
      <c r="C805" s="147">
        <v>3.78</v>
      </c>
      <c r="D805" s="147">
        <v>0.51</v>
      </c>
      <c r="E805" s="147">
        <v>6.4300000000000006</v>
      </c>
      <c r="F805" s="147">
        <v>2.86</v>
      </c>
      <c r="G805" s="147">
        <v>0.22</v>
      </c>
    </row>
    <row r="806" spans="1:7">
      <c r="A806" s="145">
        <v>199306</v>
      </c>
      <c r="B806" s="147">
        <v>0.31</v>
      </c>
      <c r="C806" s="147">
        <v>-1.27</v>
      </c>
      <c r="D806" s="147">
        <v>3.18</v>
      </c>
      <c r="E806" s="147">
        <v>0.48</v>
      </c>
      <c r="F806" s="147">
        <v>1.25</v>
      </c>
      <c r="G806" s="147">
        <v>0.25</v>
      </c>
    </row>
    <row r="807" spans="1:7">
      <c r="A807" s="145">
        <v>199307</v>
      </c>
      <c r="B807" s="147">
        <v>-0.34</v>
      </c>
      <c r="C807" s="147">
        <v>-2.4699999999999998</v>
      </c>
      <c r="D807" s="147">
        <v>1.4</v>
      </c>
      <c r="E807" s="147">
        <v>-0.6</v>
      </c>
      <c r="F807" s="147">
        <v>2.0199999999999996</v>
      </c>
      <c r="G807" s="147">
        <v>0.24</v>
      </c>
    </row>
    <row r="808" spans="1:7">
      <c r="A808" s="145">
        <v>199308</v>
      </c>
      <c r="B808" s="147">
        <v>3.72</v>
      </c>
      <c r="C808" s="147">
        <v>3.34</v>
      </c>
      <c r="D808" s="147">
        <v>3.12</v>
      </c>
      <c r="E808" s="147">
        <v>3.73</v>
      </c>
      <c r="F808" s="147">
        <v>3.09</v>
      </c>
      <c r="G808" s="147">
        <v>0.25</v>
      </c>
    </row>
    <row r="809" spans="1:7">
      <c r="A809" s="145">
        <v>199309</v>
      </c>
      <c r="B809" s="147">
        <v>-0.12</v>
      </c>
      <c r="C809" s="147">
        <v>-1.01</v>
      </c>
      <c r="D809" s="147">
        <v>-1.25</v>
      </c>
      <c r="E809" s="147">
        <v>2.96</v>
      </c>
      <c r="F809" s="147">
        <v>2.2999999999999998</v>
      </c>
      <c r="G809" s="147">
        <v>0.26</v>
      </c>
    </row>
    <row r="810" spans="1:7">
      <c r="A810" s="145">
        <v>199310</v>
      </c>
      <c r="B810" s="147">
        <v>1.41</v>
      </c>
      <c r="C810" s="147">
        <v>2.75</v>
      </c>
      <c r="D810" s="147">
        <v>0.88000000000000012</v>
      </c>
      <c r="E810" s="147">
        <v>3.6399999999999997</v>
      </c>
      <c r="F810" s="147">
        <v>2.42</v>
      </c>
      <c r="G810" s="147">
        <v>0.22</v>
      </c>
    </row>
    <row r="811" spans="1:7">
      <c r="A811" s="145">
        <v>199311</v>
      </c>
      <c r="B811" s="147">
        <v>-1.89</v>
      </c>
      <c r="C811" s="147">
        <v>-0.3</v>
      </c>
      <c r="D811" s="147">
        <v>-1.69</v>
      </c>
      <c r="E811" s="147">
        <v>-3.54</v>
      </c>
      <c r="F811" s="147">
        <v>-2.67</v>
      </c>
      <c r="G811" s="147">
        <v>0.25</v>
      </c>
    </row>
    <row r="812" spans="1:7">
      <c r="A812" s="145">
        <v>199312</v>
      </c>
      <c r="B812" s="147">
        <v>1.65</v>
      </c>
      <c r="C812" s="147">
        <v>1.1499999999999999</v>
      </c>
      <c r="D812" s="147">
        <v>2.16</v>
      </c>
      <c r="E812" s="147">
        <v>2.37</v>
      </c>
      <c r="F812" s="147">
        <v>2.5100000000000002</v>
      </c>
      <c r="G812" s="147">
        <v>0.23</v>
      </c>
    </row>
    <row r="813" spans="1:7">
      <c r="A813" s="145">
        <v>199401</v>
      </c>
      <c r="B813" s="147">
        <v>2.87</v>
      </c>
      <c r="C813" s="147">
        <v>1.75</v>
      </c>
      <c r="D813" s="147">
        <v>2.78</v>
      </c>
      <c r="E813" s="147">
        <v>1.68</v>
      </c>
      <c r="F813" s="147">
        <v>4.83</v>
      </c>
      <c r="G813" s="147">
        <v>0.25</v>
      </c>
    </row>
    <row r="814" spans="1:7">
      <c r="A814" s="145">
        <v>199402</v>
      </c>
      <c r="B814" s="147">
        <v>-2.56</v>
      </c>
      <c r="C814" s="147">
        <v>-1.83</v>
      </c>
      <c r="D814" s="147">
        <v>-4.68</v>
      </c>
      <c r="E814" s="147">
        <v>-1.1100000000000001</v>
      </c>
      <c r="F814" s="147">
        <v>-1.1200000000000001</v>
      </c>
      <c r="G814" s="147">
        <v>0.21</v>
      </c>
    </row>
    <row r="815" spans="1:7">
      <c r="A815" s="145">
        <v>199403</v>
      </c>
      <c r="B815" s="147">
        <v>-4.78</v>
      </c>
      <c r="C815" s="147">
        <v>-4.9600000000000009</v>
      </c>
      <c r="D815" s="147">
        <v>-4.2200000000000006</v>
      </c>
      <c r="E815" s="147">
        <v>-6.4499999999999993</v>
      </c>
      <c r="F815" s="147">
        <v>-4.58</v>
      </c>
      <c r="G815" s="147">
        <v>0.27</v>
      </c>
    </row>
    <row r="816" spans="1:7">
      <c r="A816" s="145">
        <v>199404</v>
      </c>
      <c r="B816" s="147">
        <v>0.68</v>
      </c>
      <c r="C816" s="147">
        <v>0.10999999999999999</v>
      </c>
      <c r="D816" s="147">
        <v>1.3</v>
      </c>
      <c r="E816" s="147">
        <v>-1.04</v>
      </c>
      <c r="F816" s="147">
        <v>1.0900000000000001</v>
      </c>
      <c r="G816" s="147">
        <v>0.27</v>
      </c>
    </row>
    <row r="817" spans="1:7">
      <c r="A817" s="145">
        <v>199405</v>
      </c>
      <c r="B817" s="147">
        <v>0.57999999999999996</v>
      </c>
      <c r="C817" s="147">
        <v>1.18</v>
      </c>
      <c r="D817" s="147">
        <v>-1.06</v>
      </c>
      <c r="E817" s="147">
        <v>-2.85</v>
      </c>
      <c r="F817" s="147">
        <v>-0.26</v>
      </c>
      <c r="G817" s="147">
        <v>0.31</v>
      </c>
    </row>
    <row r="818" spans="1:7">
      <c r="A818" s="145">
        <v>199406</v>
      </c>
      <c r="B818" s="147">
        <v>-3.03</v>
      </c>
      <c r="C818" s="147">
        <v>-3.36</v>
      </c>
      <c r="D818" s="147">
        <v>-2.63</v>
      </c>
      <c r="E818" s="147">
        <v>-5.0299999999999994</v>
      </c>
      <c r="F818" s="147">
        <v>-2.4</v>
      </c>
      <c r="G818" s="147">
        <v>0.31</v>
      </c>
    </row>
    <row r="819" spans="1:7">
      <c r="A819" s="145">
        <v>199407</v>
      </c>
      <c r="B819" s="147">
        <v>2.82</v>
      </c>
      <c r="C819" s="147">
        <v>2.7800000000000002</v>
      </c>
      <c r="D819" s="147">
        <v>3.91</v>
      </c>
      <c r="E819" s="147">
        <v>1.1599999999999999</v>
      </c>
      <c r="F819" s="147">
        <v>2.0099999999999998</v>
      </c>
      <c r="G819" s="147">
        <v>0.28000000000000003</v>
      </c>
    </row>
    <row r="820" spans="1:7">
      <c r="A820" s="145">
        <v>199408</v>
      </c>
      <c r="B820" s="147">
        <v>4.01</v>
      </c>
      <c r="C820" s="147">
        <v>5.5</v>
      </c>
      <c r="D820" s="147">
        <v>2.08</v>
      </c>
      <c r="E820" s="147">
        <v>7.09</v>
      </c>
      <c r="F820" s="147">
        <v>3.6</v>
      </c>
      <c r="G820" s="147">
        <v>0.37</v>
      </c>
    </row>
    <row r="821" spans="1:7">
      <c r="A821" s="145">
        <v>199409</v>
      </c>
      <c r="B821" s="147">
        <v>-2.31</v>
      </c>
      <c r="C821" s="147">
        <v>-1.5299999999999998</v>
      </c>
      <c r="D821" s="147">
        <v>-4.09</v>
      </c>
      <c r="E821" s="147">
        <v>0.17000000000000004</v>
      </c>
      <c r="F821" s="147">
        <v>-0.83000000000000007</v>
      </c>
      <c r="G821" s="147">
        <v>0.37</v>
      </c>
    </row>
    <row r="822" spans="1:7">
      <c r="A822" s="145">
        <v>199410</v>
      </c>
      <c r="B822" s="147">
        <v>1.34</v>
      </c>
      <c r="C822" s="147">
        <v>1.9700000000000002</v>
      </c>
      <c r="D822" s="147">
        <v>-0.15</v>
      </c>
      <c r="E822" s="147">
        <v>0.19999999999999996</v>
      </c>
      <c r="F822" s="147">
        <v>-2.4099999999999997</v>
      </c>
      <c r="G822" s="147">
        <v>0.38</v>
      </c>
    </row>
    <row r="823" spans="1:7">
      <c r="A823" s="145">
        <v>199411</v>
      </c>
      <c r="B823" s="147">
        <v>-4.04</v>
      </c>
      <c r="C823" s="147">
        <v>-3.31</v>
      </c>
      <c r="D823" s="147">
        <v>-3.39</v>
      </c>
      <c r="E823" s="147">
        <v>-4.0999999999999996</v>
      </c>
      <c r="F823" s="147">
        <v>-4.1100000000000003</v>
      </c>
      <c r="G823" s="147">
        <v>0.37</v>
      </c>
    </row>
    <row r="824" spans="1:7">
      <c r="A824" s="145">
        <v>199412</v>
      </c>
      <c r="B824" s="147">
        <v>0.86</v>
      </c>
      <c r="C824" s="147">
        <v>0.96</v>
      </c>
      <c r="D824" s="147">
        <v>0.82000000000000006</v>
      </c>
      <c r="E824" s="147">
        <v>0.16999999999999998</v>
      </c>
      <c r="F824" s="147">
        <v>0.8600000000000001</v>
      </c>
      <c r="G824" s="147">
        <v>0.44</v>
      </c>
    </row>
    <row r="825" spans="1:7">
      <c r="A825" s="145">
        <v>199501</v>
      </c>
      <c r="B825" s="147">
        <v>1.8</v>
      </c>
      <c r="C825" s="147">
        <v>1.77</v>
      </c>
      <c r="D825" s="147">
        <v>3</v>
      </c>
      <c r="E825" s="147">
        <v>-1.5499999999999998</v>
      </c>
      <c r="F825" s="147">
        <v>0.54</v>
      </c>
      <c r="G825" s="147">
        <v>0.42</v>
      </c>
    </row>
    <row r="826" spans="1:7">
      <c r="A826" s="145">
        <v>199502</v>
      </c>
      <c r="B826" s="147">
        <v>3.63</v>
      </c>
      <c r="C826" s="147">
        <v>3.6199999999999997</v>
      </c>
      <c r="D826" s="147">
        <v>3.64</v>
      </c>
      <c r="E826" s="147">
        <v>3.18</v>
      </c>
      <c r="F826" s="147">
        <v>3.94</v>
      </c>
      <c r="G826" s="147">
        <v>0.4</v>
      </c>
    </row>
    <row r="827" spans="1:7">
      <c r="A827" s="145">
        <v>199503</v>
      </c>
      <c r="B827" s="147">
        <v>2.1800000000000002</v>
      </c>
      <c r="C827" s="147">
        <v>2.5</v>
      </c>
      <c r="D827" s="147">
        <v>0.15999999999999998</v>
      </c>
      <c r="E827" s="147">
        <v>2.2200000000000002</v>
      </c>
      <c r="F827" s="147">
        <v>0.48999999999999994</v>
      </c>
      <c r="G827" s="147">
        <v>0.46</v>
      </c>
    </row>
    <row r="828" spans="1:7">
      <c r="A828" s="145">
        <v>199504</v>
      </c>
      <c r="B828" s="147">
        <v>2.11</v>
      </c>
      <c r="C828" s="147">
        <v>1.6400000000000001</v>
      </c>
      <c r="D828" s="147">
        <v>3.0300000000000002</v>
      </c>
      <c r="E828" s="147">
        <v>0.69</v>
      </c>
      <c r="F828" s="147">
        <v>2.75</v>
      </c>
      <c r="G828" s="147">
        <v>0.44</v>
      </c>
    </row>
    <row r="829" spans="1:7">
      <c r="A829" s="145">
        <v>199505</v>
      </c>
      <c r="B829" s="147">
        <v>2.9</v>
      </c>
      <c r="C829" s="147">
        <v>3.03</v>
      </c>
      <c r="D829" s="147">
        <v>4.6900000000000004</v>
      </c>
      <c r="E829" s="147">
        <v>0.20999999999999996</v>
      </c>
      <c r="F829" s="147">
        <v>2.37</v>
      </c>
      <c r="G829" s="147">
        <v>0.54</v>
      </c>
    </row>
    <row r="830" spans="1:7">
      <c r="A830" s="145">
        <v>199506</v>
      </c>
      <c r="B830" s="147">
        <v>2.72</v>
      </c>
      <c r="C830" s="147">
        <v>3.45</v>
      </c>
      <c r="D830" s="147">
        <v>0.77</v>
      </c>
      <c r="E830" s="147">
        <v>6.7200000000000006</v>
      </c>
      <c r="F830" s="147">
        <v>3.46</v>
      </c>
      <c r="G830" s="147">
        <v>0.47</v>
      </c>
    </row>
    <row r="831" spans="1:7">
      <c r="A831" s="145">
        <v>199507</v>
      </c>
      <c r="B831" s="147">
        <v>3.72</v>
      </c>
      <c r="C831" s="147">
        <v>3.55</v>
      </c>
      <c r="D831" s="147">
        <v>2.1999999999999997</v>
      </c>
      <c r="E831" s="147">
        <v>7.4399999999999995</v>
      </c>
      <c r="F831" s="147">
        <v>4.3099999999999996</v>
      </c>
      <c r="G831" s="147">
        <v>0.45</v>
      </c>
    </row>
    <row r="832" spans="1:7">
      <c r="A832" s="145">
        <v>199508</v>
      </c>
      <c r="B832" s="147">
        <v>0.55000000000000004</v>
      </c>
      <c r="C832" s="147">
        <v>-0.44999999999999996</v>
      </c>
      <c r="D832" s="147">
        <v>1.78</v>
      </c>
      <c r="E832" s="147">
        <v>1.7300000000000002</v>
      </c>
      <c r="F832" s="147">
        <v>3.42</v>
      </c>
      <c r="G832" s="147">
        <v>0.47</v>
      </c>
    </row>
    <row r="833" spans="1:7">
      <c r="A833" s="145">
        <v>199509</v>
      </c>
      <c r="B833" s="147">
        <v>3.35</v>
      </c>
      <c r="C833" s="147">
        <v>4.4000000000000004</v>
      </c>
      <c r="D833" s="147">
        <v>3.4499999999999997</v>
      </c>
      <c r="E833" s="147">
        <v>2.0499999999999998</v>
      </c>
      <c r="F833" s="147">
        <v>1.1400000000000001</v>
      </c>
      <c r="G833" s="147">
        <v>0.43</v>
      </c>
    </row>
    <row r="834" spans="1:7">
      <c r="A834" s="145">
        <v>199510</v>
      </c>
      <c r="B834" s="147">
        <v>-1.52</v>
      </c>
      <c r="C834" s="147">
        <v>-9.9999999999999534E-3</v>
      </c>
      <c r="D834" s="147">
        <v>-2.3499999999999996</v>
      </c>
      <c r="E834" s="147">
        <v>-6.3599999999999994</v>
      </c>
      <c r="F834" s="147">
        <v>-4.1399999999999997</v>
      </c>
      <c r="G834" s="147">
        <v>0.47</v>
      </c>
    </row>
    <row r="835" spans="1:7">
      <c r="A835" s="145">
        <v>199511</v>
      </c>
      <c r="B835" s="147">
        <v>3.95</v>
      </c>
      <c r="C835" s="147">
        <v>3.5500000000000003</v>
      </c>
      <c r="D835" s="147">
        <v>3.7199999999999998</v>
      </c>
      <c r="E835" s="147">
        <v>3.14</v>
      </c>
      <c r="F835" s="147">
        <v>3.5999999999999996</v>
      </c>
      <c r="G835" s="147">
        <v>0.42</v>
      </c>
    </row>
    <row r="836" spans="1:7">
      <c r="A836" s="145">
        <v>199512</v>
      </c>
      <c r="B836" s="147">
        <v>1.03</v>
      </c>
      <c r="C836" s="147">
        <v>-0.21999999999999997</v>
      </c>
      <c r="D836" s="147">
        <v>2.2400000000000002</v>
      </c>
      <c r="E836" s="147">
        <v>1.36</v>
      </c>
      <c r="F836" s="147">
        <v>1.7</v>
      </c>
      <c r="G836" s="147">
        <v>0.49</v>
      </c>
    </row>
    <row r="837" spans="1:7">
      <c r="A837" s="145">
        <v>199601</v>
      </c>
      <c r="B837" s="147">
        <v>2.2599999999999998</v>
      </c>
      <c r="C837" s="147">
        <v>2.6199999999999997</v>
      </c>
      <c r="D837" s="147">
        <v>2.34</v>
      </c>
      <c r="E837" s="147">
        <v>-0.38</v>
      </c>
      <c r="F837" s="147">
        <v>0.67000000000000015</v>
      </c>
      <c r="G837" s="147">
        <v>0.43</v>
      </c>
    </row>
    <row r="838" spans="1:7">
      <c r="A838" s="145">
        <v>199602</v>
      </c>
      <c r="B838" s="147">
        <v>1.33</v>
      </c>
      <c r="C838" s="147">
        <v>1.6</v>
      </c>
      <c r="D838" s="147">
        <v>-0.6</v>
      </c>
      <c r="E838" s="147">
        <v>4.3400000000000007</v>
      </c>
      <c r="F838" s="147">
        <v>1.9</v>
      </c>
      <c r="G838" s="147">
        <v>0.39</v>
      </c>
    </row>
    <row r="839" spans="1:7">
      <c r="A839" s="145">
        <v>199603</v>
      </c>
      <c r="B839" s="147">
        <v>0.73</v>
      </c>
      <c r="C839" s="147">
        <v>-0.2</v>
      </c>
      <c r="D839" s="147">
        <v>1.65</v>
      </c>
      <c r="E839" s="147">
        <v>1.7399999999999998</v>
      </c>
      <c r="F839" s="147">
        <v>2.44</v>
      </c>
      <c r="G839" s="147">
        <v>0.39</v>
      </c>
    </row>
    <row r="840" spans="1:7">
      <c r="A840" s="145">
        <v>199604</v>
      </c>
      <c r="B840" s="147">
        <v>2.06</v>
      </c>
      <c r="C840" s="147">
        <v>2.4500000000000002</v>
      </c>
      <c r="D840" s="147">
        <v>-1.31</v>
      </c>
      <c r="E840" s="147">
        <v>8.2799999999999994</v>
      </c>
      <c r="F840" s="147">
        <v>3.91</v>
      </c>
      <c r="G840" s="147">
        <v>0.46</v>
      </c>
    </row>
    <row r="841" spans="1:7">
      <c r="A841" s="145">
        <v>199605</v>
      </c>
      <c r="B841" s="147">
        <v>2.36</v>
      </c>
      <c r="C841" s="147">
        <v>3.37</v>
      </c>
      <c r="D841" s="147">
        <v>1.24</v>
      </c>
      <c r="E841" s="147">
        <v>5.63</v>
      </c>
      <c r="F841" s="147">
        <v>4.9800000000000004</v>
      </c>
      <c r="G841" s="147">
        <v>0.42</v>
      </c>
    </row>
    <row r="842" spans="1:7">
      <c r="A842" s="145">
        <v>199606</v>
      </c>
      <c r="B842" s="147">
        <v>-1.1399999999999999</v>
      </c>
      <c r="C842" s="147">
        <v>-0.38</v>
      </c>
      <c r="D842" s="147">
        <v>-0.38</v>
      </c>
      <c r="E842" s="147">
        <v>-6.66</v>
      </c>
      <c r="F842" s="147">
        <v>-2.81</v>
      </c>
      <c r="G842" s="147">
        <v>0.4</v>
      </c>
    </row>
    <row r="843" spans="1:7">
      <c r="A843" s="145">
        <v>199607</v>
      </c>
      <c r="B843" s="147">
        <v>-5.97</v>
      </c>
      <c r="C843" s="147">
        <v>-5.96</v>
      </c>
      <c r="D843" s="147">
        <v>-5.6800000000000006</v>
      </c>
      <c r="E843" s="147">
        <v>-14.229999999999999</v>
      </c>
      <c r="F843" s="147">
        <v>-5.78</v>
      </c>
      <c r="G843" s="147">
        <v>0.45</v>
      </c>
    </row>
    <row r="844" spans="1:7">
      <c r="A844" s="145">
        <v>199608</v>
      </c>
      <c r="B844" s="147">
        <v>2.76</v>
      </c>
      <c r="C844" s="147">
        <v>1.6300000000000001</v>
      </c>
      <c r="D844" s="147">
        <v>3.05</v>
      </c>
      <c r="E844" s="147">
        <v>6.72</v>
      </c>
      <c r="F844" s="147">
        <v>4.1399999999999997</v>
      </c>
      <c r="G844" s="147">
        <v>0.41</v>
      </c>
    </row>
    <row r="845" spans="1:7">
      <c r="A845" s="145">
        <v>199609</v>
      </c>
      <c r="B845" s="147">
        <v>5.0199999999999996</v>
      </c>
      <c r="C845" s="147">
        <v>6.3199999999999994</v>
      </c>
      <c r="D845" s="147">
        <v>1.22</v>
      </c>
      <c r="E845" s="147">
        <v>4.7699999999999996</v>
      </c>
      <c r="F845" s="147">
        <v>2.38</v>
      </c>
      <c r="G845" s="147">
        <v>0.44</v>
      </c>
    </row>
    <row r="846" spans="1:7">
      <c r="A846" s="145">
        <v>199610</v>
      </c>
      <c r="B846" s="147">
        <v>0.86</v>
      </c>
      <c r="C846" s="147">
        <v>0.27999999999999997</v>
      </c>
      <c r="D846" s="147">
        <v>3.6399999999999997</v>
      </c>
      <c r="E846" s="147">
        <v>-5.52</v>
      </c>
      <c r="F846" s="147">
        <v>0.71</v>
      </c>
      <c r="G846" s="147">
        <v>0.42</v>
      </c>
    </row>
    <row r="847" spans="1:7">
      <c r="A847" s="145">
        <v>199611</v>
      </c>
      <c r="B847" s="147">
        <v>6.25</v>
      </c>
      <c r="C847" s="147">
        <v>6.85</v>
      </c>
      <c r="D847" s="147">
        <v>5.3599999999999994</v>
      </c>
      <c r="E847" s="147">
        <v>1.4400000000000002</v>
      </c>
      <c r="F847" s="147">
        <v>3.25</v>
      </c>
      <c r="G847" s="147">
        <v>0.41</v>
      </c>
    </row>
    <row r="848" spans="1:7">
      <c r="A848" s="145">
        <v>199612</v>
      </c>
      <c r="B848" s="147">
        <v>-1.7</v>
      </c>
      <c r="C848" s="147">
        <v>-2.21</v>
      </c>
      <c r="D848" s="147">
        <v>-1.37</v>
      </c>
      <c r="E848" s="147">
        <v>0.16999999999999998</v>
      </c>
      <c r="F848" s="147">
        <v>1.35</v>
      </c>
      <c r="G848" s="147">
        <v>0.46</v>
      </c>
    </row>
    <row r="849" spans="1:7">
      <c r="A849" s="145">
        <v>199701</v>
      </c>
      <c r="B849" s="147">
        <v>4.99</v>
      </c>
      <c r="C849" s="147">
        <v>6.1899999999999995</v>
      </c>
      <c r="D849" s="147">
        <v>2.5599999999999996</v>
      </c>
      <c r="E849" s="147">
        <v>3.8</v>
      </c>
      <c r="F849" s="147">
        <v>2.71</v>
      </c>
      <c r="G849" s="147">
        <v>0.45</v>
      </c>
    </row>
    <row r="850" spans="1:7">
      <c r="A850" s="145">
        <v>199702</v>
      </c>
      <c r="B850" s="147">
        <v>-0.49</v>
      </c>
      <c r="C850" s="147">
        <v>-0.36</v>
      </c>
      <c r="D850" s="147">
        <v>1.6999999999999997</v>
      </c>
      <c r="E850" s="147">
        <v>-6.54</v>
      </c>
      <c r="F850" s="147">
        <v>0.74999999999999989</v>
      </c>
      <c r="G850" s="147">
        <v>0.39</v>
      </c>
    </row>
    <row r="851" spans="1:7">
      <c r="A851" s="145">
        <v>199703</v>
      </c>
      <c r="B851" s="147">
        <v>-5.03</v>
      </c>
      <c r="C851" s="147">
        <v>-5.93</v>
      </c>
      <c r="D851" s="147">
        <v>-4.83</v>
      </c>
      <c r="E851" s="147">
        <v>-8.879999999999999</v>
      </c>
      <c r="F851" s="147">
        <v>-2.2800000000000002</v>
      </c>
      <c r="G851" s="147">
        <v>0.43</v>
      </c>
    </row>
    <row r="852" spans="1:7">
      <c r="A852" s="145">
        <v>199704</v>
      </c>
      <c r="B852" s="147">
        <v>4.04</v>
      </c>
      <c r="C852" s="147">
        <v>6.3000000000000007</v>
      </c>
      <c r="D852" s="147">
        <v>1.22</v>
      </c>
      <c r="E852" s="147">
        <v>-3.6300000000000003</v>
      </c>
      <c r="F852" s="147">
        <v>-0.61</v>
      </c>
      <c r="G852" s="147">
        <v>0.43</v>
      </c>
    </row>
    <row r="853" spans="1:7">
      <c r="A853" s="145">
        <v>199705</v>
      </c>
      <c r="B853" s="147">
        <v>6.74</v>
      </c>
      <c r="C853" s="147">
        <v>6.51</v>
      </c>
      <c r="D853" s="147">
        <v>5.43</v>
      </c>
      <c r="E853" s="147">
        <v>15.06</v>
      </c>
      <c r="F853" s="147">
        <v>7.3999999999999995</v>
      </c>
      <c r="G853" s="147">
        <v>0.49</v>
      </c>
    </row>
    <row r="854" spans="1:7">
      <c r="A854" s="145">
        <v>199706</v>
      </c>
      <c r="B854" s="147">
        <v>4.0999999999999996</v>
      </c>
      <c r="C854" s="147">
        <v>3.7800000000000002</v>
      </c>
      <c r="D854" s="147">
        <v>2.42</v>
      </c>
      <c r="E854" s="147">
        <v>3.32</v>
      </c>
      <c r="F854" s="147">
        <v>6.21</v>
      </c>
      <c r="G854" s="147">
        <v>0.37</v>
      </c>
    </row>
    <row r="855" spans="1:7">
      <c r="A855" s="145">
        <v>199707</v>
      </c>
      <c r="B855" s="147">
        <v>7.33</v>
      </c>
      <c r="C855" s="147">
        <v>7.34</v>
      </c>
      <c r="D855" s="147">
        <v>6.44</v>
      </c>
      <c r="E855" s="147">
        <v>4.4700000000000006</v>
      </c>
      <c r="F855" s="147">
        <v>5.1100000000000003</v>
      </c>
      <c r="G855" s="147">
        <v>0.43</v>
      </c>
    </row>
    <row r="856" spans="1:7">
      <c r="A856" s="145">
        <v>199708</v>
      </c>
      <c r="B856" s="147">
        <v>-4.1500000000000004</v>
      </c>
      <c r="C856" s="147">
        <v>-6.24</v>
      </c>
      <c r="D856" s="147">
        <v>-2.77</v>
      </c>
      <c r="E856" s="147">
        <v>3.4899999999999998</v>
      </c>
      <c r="F856" s="147">
        <v>2.75</v>
      </c>
      <c r="G856" s="147">
        <v>0.41</v>
      </c>
    </row>
    <row r="857" spans="1:7">
      <c r="A857" s="145">
        <v>199709</v>
      </c>
      <c r="B857" s="147">
        <v>5.35</v>
      </c>
      <c r="C857" s="147">
        <v>4.63</v>
      </c>
      <c r="D857" s="147">
        <v>5.09</v>
      </c>
      <c r="E857" s="147">
        <v>8.4</v>
      </c>
      <c r="F857" s="147">
        <v>7.4899999999999993</v>
      </c>
      <c r="G857" s="147">
        <v>0.44</v>
      </c>
    </row>
    <row r="858" spans="1:7">
      <c r="A858" s="145">
        <v>199710</v>
      </c>
      <c r="B858" s="147">
        <v>-3.8</v>
      </c>
      <c r="C858" s="147">
        <v>-3.87</v>
      </c>
      <c r="D858" s="147">
        <v>-3.11</v>
      </c>
      <c r="E858" s="147">
        <v>-6.32</v>
      </c>
      <c r="F858" s="147">
        <v>-2.6799999999999997</v>
      </c>
      <c r="G858" s="147">
        <v>0.42</v>
      </c>
    </row>
    <row r="859" spans="1:7">
      <c r="A859" s="145">
        <v>199711</v>
      </c>
      <c r="B859" s="147">
        <v>2.98</v>
      </c>
      <c r="C859" s="147">
        <v>4.5100000000000007</v>
      </c>
      <c r="D859" s="147">
        <v>2.92</v>
      </c>
      <c r="E859" s="147">
        <v>-3.58</v>
      </c>
      <c r="F859" s="147">
        <v>-3.0000000000000027E-2</v>
      </c>
      <c r="G859" s="147">
        <v>0.39</v>
      </c>
    </row>
    <row r="860" spans="1:7">
      <c r="A860" s="145">
        <v>199712</v>
      </c>
      <c r="B860" s="147">
        <v>1.32</v>
      </c>
      <c r="C860" s="147">
        <v>0.5</v>
      </c>
      <c r="D860" s="147">
        <v>3.8800000000000003</v>
      </c>
      <c r="E860" s="147">
        <v>-2.6</v>
      </c>
      <c r="F860" s="147">
        <v>1.6600000000000001</v>
      </c>
      <c r="G860" s="147">
        <v>0.48</v>
      </c>
    </row>
    <row r="861" spans="1:7">
      <c r="A861" s="145">
        <v>199801</v>
      </c>
      <c r="B861" s="147">
        <v>0.15</v>
      </c>
      <c r="C861" s="147">
        <v>2.54</v>
      </c>
      <c r="D861" s="147">
        <v>-1.28</v>
      </c>
      <c r="E861" s="147">
        <v>-0.84</v>
      </c>
      <c r="F861" s="147">
        <v>-1.1299999999999999</v>
      </c>
      <c r="G861" s="147">
        <v>0.43</v>
      </c>
    </row>
    <row r="862" spans="1:7">
      <c r="A862" s="145">
        <v>199802</v>
      </c>
      <c r="B862" s="147">
        <v>7.03</v>
      </c>
      <c r="C862" s="147">
        <v>6.88</v>
      </c>
      <c r="D862" s="147">
        <v>6.1800000000000006</v>
      </c>
      <c r="E862" s="147">
        <v>7.9300000000000006</v>
      </c>
      <c r="F862" s="147">
        <v>6.8100000000000005</v>
      </c>
      <c r="G862" s="147">
        <v>0.39</v>
      </c>
    </row>
    <row r="863" spans="1:7">
      <c r="A863" s="145">
        <v>199803</v>
      </c>
      <c r="B863" s="147">
        <v>4.76</v>
      </c>
      <c r="C863" s="147">
        <v>4.2300000000000004</v>
      </c>
      <c r="D863" s="147">
        <v>6.4300000000000006</v>
      </c>
      <c r="E863" s="147">
        <v>4.17</v>
      </c>
      <c r="F863" s="147">
        <v>4.4800000000000004</v>
      </c>
      <c r="G863" s="147">
        <v>0.39</v>
      </c>
    </row>
    <row r="864" spans="1:7">
      <c r="A864" s="145">
        <v>199804</v>
      </c>
      <c r="B864" s="147">
        <v>0.73</v>
      </c>
      <c r="C864" s="147">
        <v>0.69000000000000017</v>
      </c>
      <c r="D864" s="147">
        <v>-0.16999999999999998</v>
      </c>
      <c r="E864" s="147">
        <v>0.33</v>
      </c>
      <c r="F864" s="147">
        <v>1.8800000000000001</v>
      </c>
      <c r="G864" s="147">
        <v>0.43</v>
      </c>
    </row>
    <row r="865" spans="1:7">
      <c r="A865" s="145">
        <v>199805</v>
      </c>
      <c r="B865" s="147">
        <v>-3.07</v>
      </c>
      <c r="C865" s="147">
        <v>-3.03</v>
      </c>
      <c r="D865" s="147">
        <v>0.49</v>
      </c>
      <c r="E865" s="147">
        <v>-7.73</v>
      </c>
      <c r="F865" s="147">
        <v>-2.9899999999999998</v>
      </c>
      <c r="G865" s="147">
        <v>0.4</v>
      </c>
    </row>
    <row r="866" spans="1:7">
      <c r="A866" s="145">
        <v>199806</v>
      </c>
      <c r="B866" s="147">
        <v>3.18</v>
      </c>
      <c r="C866" s="147">
        <v>5.38</v>
      </c>
      <c r="D866" s="147">
        <v>1.3800000000000001</v>
      </c>
      <c r="E866" s="147">
        <v>0.27000000000000007</v>
      </c>
      <c r="F866" s="147">
        <v>-6.9999999999999951E-2</v>
      </c>
      <c r="G866" s="147">
        <v>0.41</v>
      </c>
    </row>
    <row r="867" spans="1:7">
      <c r="A867" s="145">
        <v>199807</v>
      </c>
      <c r="B867" s="147">
        <v>-2.46</v>
      </c>
      <c r="C867" s="147">
        <v>-0.87</v>
      </c>
      <c r="D867" s="147">
        <v>-4.25</v>
      </c>
      <c r="E867" s="147">
        <v>-8.1</v>
      </c>
      <c r="F867" s="147">
        <v>-7.0600000000000005</v>
      </c>
      <c r="G867" s="147">
        <v>0.4</v>
      </c>
    </row>
    <row r="868" spans="1:7">
      <c r="A868" s="145">
        <v>199808</v>
      </c>
      <c r="B868" s="147">
        <v>-16.079999999999998</v>
      </c>
      <c r="C868" s="147">
        <v>-15.04</v>
      </c>
      <c r="D868" s="147">
        <v>-11.82</v>
      </c>
      <c r="E868" s="147">
        <v>-24.79</v>
      </c>
      <c r="F868" s="147">
        <v>-17.66</v>
      </c>
      <c r="G868" s="147">
        <v>0.43</v>
      </c>
    </row>
    <row r="869" spans="1:7">
      <c r="A869" s="145">
        <v>199809</v>
      </c>
      <c r="B869" s="147">
        <v>6.15</v>
      </c>
      <c r="C869" s="147">
        <v>7.22</v>
      </c>
      <c r="D869" s="147">
        <v>5.47</v>
      </c>
      <c r="E869" s="147">
        <v>8.2199999999999989</v>
      </c>
      <c r="F869" s="147">
        <v>2.36</v>
      </c>
      <c r="G869" s="147">
        <v>0.46</v>
      </c>
    </row>
    <row r="870" spans="1:7">
      <c r="A870" s="145">
        <v>199810</v>
      </c>
      <c r="B870" s="147">
        <v>7.13</v>
      </c>
      <c r="C870" s="147">
        <v>7.9599999999999991</v>
      </c>
      <c r="D870" s="147">
        <v>4.5299999999999994</v>
      </c>
      <c r="E870" s="147">
        <v>4.4899999999999993</v>
      </c>
      <c r="F870" s="147">
        <v>2.5700000000000003</v>
      </c>
      <c r="G870" s="147">
        <v>0.32</v>
      </c>
    </row>
    <row r="871" spans="1:7">
      <c r="A871" s="145">
        <v>199811</v>
      </c>
      <c r="B871" s="147">
        <v>6.1</v>
      </c>
      <c r="C871" s="147">
        <v>6.82</v>
      </c>
      <c r="D871" s="147">
        <v>3.46</v>
      </c>
      <c r="E871" s="147">
        <v>8.85</v>
      </c>
      <c r="F871" s="147">
        <v>5.16</v>
      </c>
      <c r="G871" s="147">
        <v>0.31</v>
      </c>
    </row>
    <row r="872" spans="1:7">
      <c r="A872" s="145">
        <v>199812</v>
      </c>
      <c r="B872" s="147">
        <v>6.16</v>
      </c>
      <c r="C872" s="147">
        <v>8.2999999999999989</v>
      </c>
      <c r="D872" s="147">
        <v>2.74</v>
      </c>
      <c r="E872" s="147">
        <v>6.24</v>
      </c>
      <c r="F872" s="147">
        <v>2.44</v>
      </c>
      <c r="G872" s="147">
        <v>0.38</v>
      </c>
    </row>
    <row r="873" spans="1:7">
      <c r="A873" s="145">
        <v>199901</v>
      </c>
      <c r="B873" s="147">
        <v>3.5</v>
      </c>
      <c r="C873" s="147">
        <v>5.3400000000000007</v>
      </c>
      <c r="D873" s="147">
        <v>-1.42</v>
      </c>
      <c r="E873" s="147">
        <v>4.5200000000000005</v>
      </c>
      <c r="F873" s="147">
        <v>7.0000000000000007E-2</v>
      </c>
      <c r="G873" s="147">
        <v>0.35</v>
      </c>
    </row>
    <row r="874" spans="1:7">
      <c r="A874" s="145">
        <v>199902</v>
      </c>
      <c r="B874" s="147">
        <v>-4.08</v>
      </c>
      <c r="C874" s="147">
        <v>-4.5599999999999996</v>
      </c>
      <c r="D874" s="147">
        <v>-2.42</v>
      </c>
      <c r="E874" s="147">
        <v>-9.6199999999999992</v>
      </c>
      <c r="F874" s="147">
        <v>-8.5299999999999994</v>
      </c>
      <c r="G874" s="147">
        <v>0.35</v>
      </c>
    </row>
    <row r="875" spans="1:7">
      <c r="A875" s="145">
        <v>199903</v>
      </c>
      <c r="B875" s="147">
        <v>3.45</v>
      </c>
      <c r="C875" s="147">
        <v>3.7899999999999996</v>
      </c>
      <c r="D875" s="147">
        <v>0.77</v>
      </c>
      <c r="E875" s="147">
        <v>-0.44</v>
      </c>
      <c r="F875" s="147">
        <v>-3.21</v>
      </c>
      <c r="G875" s="147">
        <v>0.43</v>
      </c>
    </row>
    <row r="876" spans="1:7">
      <c r="A876" s="145">
        <v>199904</v>
      </c>
      <c r="B876" s="147">
        <v>4.33</v>
      </c>
      <c r="C876" s="147">
        <v>1.3599999999999999</v>
      </c>
      <c r="D876" s="147">
        <v>7.61</v>
      </c>
      <c r="E876" s="147">
        <v>9.8600000000000012</v>
      </c>
      <c r="F876" s="147">
        <v>8.3400000000000016</v>
      </c>
      <c r="G876" s="147">
        <v>0.37</v>
      </c>
    </row>
    <row r="877" spans="1:7">
      <c r="A877" s="145">
        <v>199905</v>
      </c>
      <c r="B877" s="147">
        <v>-2.46</v>
      </c>
      <c r="C877" s="147">
        <v>-2.9</v>
      </c>
      <c r="D877" s="147">
        <v>-0.54</v>
      </c>
      <c r="E877" s="147">
        <v>1.1099999999999999</v>
      </c>
      <c r="F877" s="147">
        <v>4.1000000000000005</v>
      </c>
      <c r="G877" s="147">
        <v>0.34</v>
      </c>
    </row>
    <row r="878" spans="1:7">
      <c r="A878" s="145">
        <v>199906</v>
      </c>
      <c r="B878" s="147">
        <v>4.7699999999999996</v>
      </c>
      <c r="C878" s="147">
        <v>6.4099999999999993</v>
      </c>
      <c r="D878" s="147">
        <v>-1.5499999999999998</v>
      </c>
      <c r="E878" s="147">
        <v>6.09</v>
      </c>
      <c r="F878" s="147">
        <v>5.67</v>
      </c>
      <c r="G878" s="147">
        <v>0.4</v>
      </c>
    </row>
    <row r="879" spans="1:7">
      <c r="A879" s="145">
        <v>199907</v>
      </c>
      <c r="B879" s="147">
        <v>-3.47</v>
      </c>
      <c r="C879" s="147">
        <v>-3.4899999999999998</v>
      </c>
      <c r="D879" s="147">
        <v>-3.19</v>
      </c>
      <c r="E879" s="147">
        <v>-1.62</v>
      </c>
      <c r="F879" s="147">
        <v>-0.91</v>
      </c>
      <c r="G879" s="147">
        <v>0.38</v>
      </c>
    </row>
    <row r="880" spans="1:7">
      <c r="A880" s="145">
        <v>199908</v>
      </c>
      <c r="B880" s="147">
        <v>-1.38</v>
      </c>
      <c r="C880" s="147">
        <v>-0.67</v>
      </c>
      <c r="D880" s="147">
        <v>-2.58</v>
      </c>
      <c r="E880" s="147">
        <v>-3.44</v>
      </c>
      <c r="F880" s="147">
        <v>-3.29</v>
      </c>
      <c r="G880" s="147">
        <v>0.39</v>
      </c>
    </row>
    <row r="881" spans="1:7">
      <c r="A881" s="145">
        <v>199909</v>
      </c>
      <c r="B881" s="147">
        <v>-2.81</v>
      </c>
      <c r="C881" s="147">
        <v>-2.3199999999999998</v>
      </c>
      <c r="D881" s="147">
        <v>-5.0999999999999996</v>
      </c>
      <c r="E881" s="147">
        <v>0.26</v>
      </c>
      <c r="F881" s="147">
        <v>-2.93</v>
      </c>
      <c r="G881" s="147">
        <v>0.39</v>
      </c>
    </row>
    <row r="882" spans="1:7">
      <c r="A882" s="145">
        <v>199910</v>
      </c>
      <c r="B882" s="147">
        <v>6.13</v>
      </c>
      <c r="C882" s="147">
        <v>6.7700000000000005</v>
      </c>
      <c r="D882" s="147">
        <v>4.46</v>
      </c>
      <c r="E882" s="147">
        <v>0.42999999999999994</v>
      </c>
      <c r="F882" s="147">
        <v>-3.52</v>
      </c>
      <c r="G882" s="147">
        <v>0.39</v>
      </c>
    </row>
    <row r="883" spans="1:7">
      <c r="A883" s="145">
        <v>199911</v>
      </c>
      <c r="B883" s="147">
        <v>3.37</v>
      </c>
      <c r="C883" s="147">
        <v>3.82</v>
      </c>
      <c r="D883" s="147">
        <v>-2.42</v>
      </c>
      <c r="E883" s="147">
        <v>12.89</v>
      </c>
      <c r="F883" s="147">
        <v>3.1100000000000003</v>
      </c>
      <c r="G883" s="147">
        <v>0.36</v>
      </c>
    </row>
    <row r="884" spans="1:7">
      <c r="A884" s="145">
        <v>199912</v>
      </c>
      <c r="B884" s="147">
        <v>7.72</v>
      </c>
      <c r="C884" s="147">
        <v>7.62</v>
      </c>
      <c r="D884" s="147">
        <v>1.3</v>
      </c>
      <c r="E884" s="147">
        <v>17.959999999999997</v>
      </c>
      <c r="F884" s="147">
        <v>5.4799999999999995</v>
      </c>
      <c r="G884" s="147">
        <v>0.44</v>
      </c>
    </row>
    <row r="885" spans="1:7">
      <c r="A885" s="145">
        <v>200001</v>
      </c>
      <c r="B885" s="147">
        <v>-4.74</v>
      </c>
      <c r="C885" s="147">
        <v>-5.32</v>
      </c>
      <c r="D885" s="147">
        <v>-4.41</v>
      </c>
      <c r="E885" s="147">
        <v>0.39000000000000007</v>
      </c>
      <c r="F885" s="147">
        <v>-0.42</v>
      </c>
      <c r="G885" s="147">
        <v>0.41</v>
      </c>
    </row>
    <row r="886" spans="1:7">
      <c r="A886" s="145">
        <v>200002</v>
      </c>
      <c r="B886" s="147">
        <v>2.4500000000000002</v>
      </c>
      <c r="C886" s="147">
        <v>0.98</v>
      </c>
      <c r="D886" s="147">
        <v>-7.81</v>
      </c>
      <c r="E886" s="147">
        <v>28.64</v>
      </c>
      <c r="F886" s="147">
        <v>11.21</v>
      </c>
      <c r="G886" s="147">
        <v>0.43</v>
      </c>
    </row>
    <row r="887" spans="1:7">
      <c r="A887" s="145">
        <v>200003</v>
      </c>
      <c r="B887" s="147">
        <v>5.2</v>
      </c>
      <c r="C887" s="147">
        <v>8.01</v>
      </c>
      <c r="D887" s="147">
        <v>11.18</v>
      </c>
      <c r="E887" s="147">
        <v>-14.49</v>
      </c>
      <c r="F887" s="147">
        <v>-1.71</v>
      </c>
      <c r="G887" s="147">
        <v>0.47</v>
      </c>
    </row>
    <row r="888" spans="1:7">
      <c r="A888" s="145">
        <v>200004</v>
      </c>
      <c r="B888" s="147">
        <v>-6.4</v>
      </c>
      <c r="C888" s="147">
        <v>-4.9000000000000004</v>
      </c>
      <c r="D888" s="147">
        <v>3.8200000000000003</v>
      </c>
      <c r="E888" s="147">
        <v>-14.64</v>
      </c>
      <c r="F888" s="147">
        <v>-4.78</v>
      </c>
      <c r="G888" s="147">
        <v>0.46</v>
      </c>
    </row>
    <row r="889" spans="1:7">
      <c r="A889" s="145">
        <v>200005</v>
      </c>
      <c r="B889" s="147">
        <v>-4.42</v>
      </c>
      <c r="C889" s="147">
        <v>-4.0600000000000005</v>
      </c>
      <c r="D889" s="147">
        <v>-0.87</v>
      </c>
      <c r="E889" s="147">
        <v>-8.61</v>
      </c>
      <c r="F889" s="147">
        <v>-4.07</v>
      </c>
      <c r="G889" s="147">
        <v>0.5</v>
      </c>
    </row>
    <row r="890" spans="1:7">
      <c r="A890" s="145">
        <v>200006</v>
      </c>
      <c r="B890" s="147">
        <v>4.6399999999999997</v>
      </c>
      <c r="C890" s="147">
        <v>4.6099999999999994</v>
      </c>
      <c r="D890" s="147">
        <v>-5.9300000000000006</v>
      </c>
      <c r="E890" s="147">
        <v>17.540000000000003</v>
      </c>
      <c r="F890" s="147">
        <v>7.73</v>
      </c>
      <c r="G890" s="147">
        <v>0.4</v>
      </c>
    </row>
    <row r="891" spans="1:7">
      <c r="A891" s="145">
        <v>200007</v>
      </c>
      <c r="B891" s="147">
        <v>-2.5099999999999998</v>
      </c>
      <c r="C891" s="147">
        <v>-3.57</v>
      </c>
      <c r="D891" s="147">
        <v>4.0500000000000007</v>
      </c>
      <c r="E891" s="147">
        <v>-7.66</v>
      </c>
      <c r="F891" s="147">
        <v>1.83</v>
      </c>
      <c r="G891" s="147">
        <v>0.48</v>
      </c>
    </row>
    <row r="892" spans="1:7">
      <c r="A892" s="145">
        <v>200008</v>
      </c>
      <c r="B892" s="147">
        <v>7.03</v>
      </c>
      <c r="C892" s="147">
        <v>7.05</v>
      </c>
      <c r="D892" s="147">
        <v>6.74</v>
      </c>
      <c r="E892" s="147">
        <v>8.01</v>
      </c>
      <c r="F892" s="147">
        <v>5.74</v>
      </c>
      <c r="G892" s="147">
        <v>0.5</v>
      </c>
    </row>
    <row r="893" spans="1:7">
      <c r="A893" s="145">
        <v>200009</v>
      </c>
      <c r="B893" s="147">
        <v>-5.45</v>
      </c>
      <c r="C893" s="147">
        <v>-6.67</v>
      </c>
      <c r="D893" s="147">
        <v>0.98</v>
      </c>
      <c r="E893" s="147">
        <v>-7.6099999999999994</v>
      </c>
      <c r="F893" s="147">
        <v>-1.61</v>
      </c>
      <c r="G893" s="147">
        <v>0.51</v>
      </c>
    </row>
    <row r="894" spans="1:7">
      <c r="A894" s="145">
        <v>200010</v>
      </c>
      <c r="B894" s="147">
        <v>-2.76</v>
      </c>
      <c r="C894" s="147">
        <v>-2.84</v>
      </c>
      <c r="D894" s="147">
        <v>0.43999999999999995</v>
      </c>
      <c r="E894" s="147">
        <v>-8.8000000000000007</v>
      </c>
      <c r="F894" s="147">
        <v>-2.68</v>
      </c>
      <c r="G894" s="147">
        <v>0.56000000000000005</v>
      </c>
    </row>
    <row r="895" spans="1:7">
      <c r="A895" s="145">
        <v>200011</v>
      </c>
      <c r="B895" s="147">
        <v>-10.72</v>
      </c>
      <c r="C895" s="147">
        <v>-11.35</v>
      </c>
      <c r="D895" s="147">
        <v>-0.39</v>
      </c>
      <c r="E895" s="147">
        <v>-16.71</v>
      </c>
      <c r="F895" s="147">
        <v>-3.09</v>
      </c>
      <c r="G895" s="147">
        <v>0.51</v>
      </c>
    </row>
    <row r="896" spans="1:7">
      <c r="A896" s="145">
        <v>200012</v>
      </c>
      <c r="B896" s="147">
        <v>1.19</v>
      </c>
      <c r="C896" s="147">
        <v>-0.83000000000000007</v>
      </c>
      <c r="D896" s="147">
        <v>6.12</v>
      </c>
      <c r="E896" s="147">
        <v>2.21</v>
      </c>
      <c r="F896" s="147">
        <v>7.49</v>
      </c>
      <c r="G896" s="147">
        <v>0.5</v>
      </c>
    </row>
    <row r="897" spans="1:7">
      <c r="A897" s="145">
        <v>200101</v>
      </c>
      <c r="B897" s="147">
        <v>3.13</v>
      </c>
      <c r="C897" s="147">
        <v>3.27</v>
      </c>
      <c r="D897" s="147">
        <v>-2.1500000000000004</v>
      </c>
      <c r="E897" s="147">
        <v>12.010000000000002</v>
      </c>
      <c r="F897" s="147">
        <v>6.11</v>
      </c>
      <c r="G897" s="147">
        <v>0.54</v>
      </c>
    </row>
    <row r="898" spans="1:7">
      <c r="A898" s="145">
        <v>200102</v>
      </c>
      <c r="B898" s="147">
        <v>-10.050000000000001</v>
      </c>
      <c r="C898" s="147">
        <v>-11.99</v>
      </c>
      <c r="D898" s="147">
        <v>2.96</v>
      </c>
      <c r="E898" s="147">
        <v>-12.66</v>
      </c>
      <c r="F898" s="147">
        <v>0.19999999999999996</v>
      </c>
      <c r="G898" s="147">
        <v>0.38</v>
      </c>
    </row>
    <row r="899" spans="1:7">
      <c r="A899" s="145">
        <v>200103</v>
      </c>
      <c r="B899" s="147">
        <v>-7.26</v>
      </c>
      <c r="C899" s="147">
        <v>-8.6</v>
      </c>
      <c r="D899" s="147">
        <v>-2.08</v>
      </c>
      <c r="E899" s="147">
        <v>-7.76</v>
      </c>
      <c r="F899" s="147">
        <v>-1.8499999999999999</v>
      </c>
      <c r="G899" s="147">
        <v>0.42</v>
      </c>
    </row>
    <row r="900" spans="1:7">
      <c r="A900" s="145">
        <v>200104</v>
      </c>
      <c r="B900" s="147">
        <v>7.94</v>
      </c>
      <c r="C900" s="147">
        <v>8.6</v>
      </c>
      <c r="D900" s="147">
        <v>4.88</v>
      </c>
      <c r="E900" s="147">
        <v>9.8099999999999987</v>
      </c>
      <c r="F900" s="147">
        <v>4.7700000000000005</v>
      </c>
      <c r="G900" s="147">
        <v>0.39</v>
      </c>
    </row>
    <row r="901" spans="1:7">
      <c r="A901" s="145">
        <v>200105</v>
      </c>
      <c r="B901" s="147">
        <v>0.72</v>
      </c>
      <c r="C901" s="147">
        <v>8.9999999999999969E-2</v>
      </c>
      <c r="D901" s="147">
        <v>3.31</v>
      </c>
      <c r="E901" s="147">
        <v>3.81</v>
      </c>
      <c r="F901" s="147">
        <v>6.25</v>
      </c>
      <c r="G901" s="147">
        <v>0.32</v>
      </c>
    </row>
    <row r="902" spans="1:7">
      <c r="A902" s="145">
        <v>200106</v>
      </c>
      <c r="B902" s="147">
        <v>-1.94</v>
      </c>
      <c r="C902" s="147">
        <v>-2.29</v>
      </c>
      <c r="D902" s="147">
        <v>-2.1100000000000003</v>
      </c>
      <c r="E902" s="147">
        <v>6.25</v>
      </c>
      <c r="F902" s="147">
        <v>1.51</v>
      </c>
      <c r="G902" s="147">
        <v>0.28000000000000003</v>
      </c>
    </row>
    <row r="903" spans="1:7">
      <c r="A903" s="145">
        <v>200107</v>
      </c>
      <c r="B903" s="147">
        <v>-2.13</v>
      </c>
      <c r="C903" s="147">
        <v>-2.04</v>
      </c>
      <c r="D903" s="147">
        <v>0.79</v>
      </c>
      <c r="E903" s="147">
        <v>-9.65</v>
      </c>
      <c r="F903" s="147">
        <v>-1.35</v>
      </c>
      <c r="G903" s="147">
        <v>0.3</v>
      </c>
    </row>
    <row r="904" spans="1:7">
      <c r="A904" s="145">
        <v>200108</v>
      </c>
      <c r="B904" s="147">
        <v>-6.46</v>
      </c>
      <c r="C904" s="147">
        <v>-7.3</v>
      </c>
      <c r="D904" s="147">
        <v>-6.9799999999999995</v>
      </c>
      <c r="E904" s="147">
        <v>-7.79</v>
      </c>
      <c r="F904" s="147">
        <v>-1.55</v>
      </c>
      <c r="G904" s="147">
        <v>0.31</v>
      </c>
    </row>
    <row r="905" spans="1:7">
      <c r="A905" s="145">
        <v>200109</v>
      </c>
      <c r="B905" s="147">
        <v>-9.25</v>
      </c>
      <c r="C905" s="147">
        <v>-8.629999999999999</v>
      </c>
      <c r="D905" s="147">
        <v>-7.87</v>
      </c>
      <c r="E905" s="147">
        <v>-17.540000000000003</v>
      </c>
      <c r="F905" s="147">
        <v>-14.66</v>
      </c>
      <c r="G905" s="147">
        <v>0.28000000000000003</v>
      </c>
    </row>
    <row r="906" spans="1:7">
      <c r="A906" s="145">
        <v>200110</v>
      </c>
      <c r="B906" s="147">
        <v>2.46</v>
      </c>
      <c r="C906" s="147">
        <v>3.17</v>
      </c>
      <c r="D906" s="147">
        <v>-4.2299999999999995</v>
      </c>
      <c r="E906" s="147">
        <v>11.08</v>
      </c>
      <c r="F906" s="147">
        <v>4.1900000000000004</v>
      </c>
      <c r="G906" s="147">
        <v>0.22</v>
      </c>
    </row>
    <row r="907" spans="1:7">
      <c r="A907" s="145">
        <v>200111</v>
      </c>
      <c r="B907" s="147">
        <v>7.54</v>
      </c>
      <c r="C907" s="147">
        <v>8.09</v>
      </c>
      <c r="D907" s="147">
        <v>9.84</v>
      </c>
      <c r="E907" s="147">
        <v>9.09</v>
      </c>
      <c r="F907" s="147">
        <v>8.7100000000000009</v>
      </c>
      <c r="G907" s="147">
        <v>0.17</v>
      </c>
    </row>
    <row r="908" spans="1:7">
      <c r="A908" s="145">
        <v>200112</v>
      </c>
      <c r="B908" s="147">
        <v>1.61</v>
      </c>
      <c r="C908" s="147">
        <v>0.54999999999999993</v>
      </c>
      <c r="D908" s="147">
        <v>1.2000000000000002</v>
      </c>
      <c r="E908" s="147">
        <v>6.52</v>
      </c>
      <c r="F908" s="147">
        <v>6.81</v>
      </c>
      <c r="G908" s="147">
        <v>0.15</v>
      </c>
    </row>
    <row r="909" spans="1:7">
      <c r="A909" s="145">
        <v>200201</v>
      </c>
      <c r="B909" s="147">
        <v>-1.44</v>
      </c>
      <c r="C909" s="147">
        <v>-0.98</v>
      </c>
      <c r="D909" s="147">
        <v>-1.96</v>
      </c>
      <c r="E909" s="147">
        <v>-5.1999999999999993</v>
      </c>
      <c r="F909" s="147">
        <v>2.5499999999999998</v>
      </c>
      <c r="G909" s="147">
        <v>0.14000000000000001</v>
      </c>
    </row>
    <row r="910" spans="1:7">
      <c r="A910" s="145">
        <v>200202</v>
      </c>
      <c r="B910" s="147">
        <v>-2.29</v>
      </c>
      <c r="C910" s="147">
        <v>-2.6799999999999997</v>
      </c>
      <c r="D910" s="147">
        <v>-2.6799999999999997</v>
      </c>
      <c r="E910" s="147">
        <v>-8.3500000000000014</v>
      </c>
      <c r="F910" s="147">
        <v>-0.56000000000000005</v>
      </c>
      <c r="G910" s="147">
        <v>0.13</v>
      </c>
    </row>
    <row r="911" spans="1:7">
      <c r="A911" s="145">
        <v>200203</v>
      </c>
      <c r="B911" s="147">
        <v>4.24</v>
      </c>
      <c r="C911" s="147">
        <v>3.5100000000000002</v>
      </c>
      <c r="D911" s="147">
        <v>4.78</v>
      </c>
      <c r="E911" s="147">
        <v>8.9699999999999989</v>
      </c>
      <c r="F911" s="147">
        <v>9.94</v>
      </c>
      <c r="G911" s="147">
        <v>0.13</v>
      </c>
    </row>
    <row r="912" spans="1:7">
      <c r="A912" s="145">
        <v>200204</v>
      </c>
      <c r="B912" s="147">
        <v>-5.2</v>
      </c>
      <c r="C912" s="147">
        <v>-7.12</v>
      </c>
      <c r="D912" s="147">
        <v>-6.2</v>
      </c>
      <c r="E912" s="147">
        <v>-3.69</v>
      </c>
      <c r="F912" s="147">
        <v>3.8000000000000003</v>
      </c>
      <c r="G912" s="147">
        <v>0.15</v>
      </c>
    </row>
    <row r="913" spans="1:7">
      <c r="A913" s="145">
        <v>200205</v>
      </c>
      <c r="B913" s="147">
        <v>-1.38</v>
      </c>
      <c r="C913" s="147">
        <v>-1.54</v>
      </c>
      <c r="D913" s="147">
        <v>-0.41000000000000003</v>
      </c>
      <c r="E913" s="147">
        <v>-6.6499999999999995</v>
      </c>
      <c r="F913" s="147">
        <v>-2.68</v>
      </c>
      <c r="G913" s="147">
        <v>0.14000000000000001</v>
      </c>
    </row>
    <row r="914" spans="1:7">
      <c r="A914" s="145">
        <v>200206</v>
      </c>
      <c r="B914" s="147">
        <v>-7.21</v>
      </c>
      <c r="C914" s="147">
        <v>-7.4799999999999995</v>
      </c>
      <c r="D914" s="147">
        <v>-9.5400000000000009</v>
      </c>
      <c r="E914" s="147">
        <v>-7.61</v>
      </c>
      <c r="F914" s="147">
        <v>-2.56</v>
      </c>
      <c r="G914" s="147">
        <v>0.13</v>
      </c>
    </row>
    <row r="915" spans="1:7">
      <c r="A915" s="145">
        <v>200207</v>
      </c>
      <c r="B915" s="147">
        <v>-8.18</v>
      </c>
      <c r="C915" s="147">
        <v>-6.17</v>
      </c>
      <c r="D915" s="147">
        <v>-13</v>
      </c>
      <c r="E915" s="147">
        <v>-14.71</v>
      </c>
      <c r="F915" s="147">
        <v>-15.120000000000001</v>
      </c>
      <c r="G915" s="147">
        <v>0.15</v>
      </c>
    </row>
    <row r="916" spans="1:7">
      <c r="A916" s="145">
        <v>200208</v>
      </c>
      <c r="B916" s="147">
        <v>0.5</v>
      </c>
      <c r="C916" s="147">
        <v>0.12</v>
      </c>
      <c r="D916" s="147">
        <v>4.7600000000000007</v>
      </c>
      <c r="E916" s="147">
        <v>-0.84</v>
      </c>
      <c r="F916" s="147">
        <v>-0.89</v>
      </c>
      <c r="G916" s="147">
        <v>0.14000000000000001</v>
      </c>
    </row>
    <row r="917" spans="1:7">
      <c r="A917" s="145">
        <v>200209</v>
      </c>
      <c r="B917" s="147">
        <v>-10.35</v>
      </c>
      <c r="C917" s="147">
        <v>-10.83</v>
      </c>
      <c r="D917" s="147">
        <v>-10.31</v>
      </c>
      <c r="E917" s="147">
        <v>-8.7800000000000011</v>
      </c>
      <c r="F917" s="147">
        <v>-6.6899999999999995</v>
      </c>
      <c r="G917" s="147">
        <v>0.14000000000000001</v>
      </c>
    </row>
    <row r="918" spans="1:7">
      <c r="A918" s="145">
        <v>200210</v>
      </c>
      <c r="B918" s="147">
        <v>7.84</v>
      </c>
      <c r="C918" s="147">
        <v>9.5399999999999991</v>
      </c>
      <c r="D918" s="147">
        <v>3.63</v>
      </c>
      <c r="E918" s="147">
        <v>6.74</v>
      </c>
      <c r="F918" s="147">
        <v>-0.24000000000000002</v>
      </c>
      <c r="G918" s="147">
        <v>0.14000000000000001</v>
      </c>
    </row>
    <row r="919" spans="1:7">
      <c r="A919" s="145">
        <v>200211</v>
      </c>
      <c r="B919" s="147">
        <v>5.96</v>
      </c>
      <c r="C919" s="147">
        <v>4.95</v>
      </c>
      <c r="D919" s="147">
        <v>7.96</v>
      </c>
      <c r="E919" s="147">
        <v>13.760000000000002</v>
      </c>
      <c r="F919" s="147">
        <v>7.58</v>
      </c>
      <c r="G919" s="147">
        <v>0.12</v>
      </c>
    </row>
    <row r="920" spans="1:7">
      <c r="A920" s="145">
        <v>200212</v>
      </c>
      <c r="B920" s="147">
        <v>-5.76</v>
      </c>
      <c r="C920" s="147">
        <v>-6.4300000000000006</v>
      </c>
      <c r="D920" s="147">
        <v>-4.4300000000000006</v>
      </c>
      <c r="E920" s="147">
        <v>-9.2199999999999989</v>
      </c>
      <c r="F920" s="147">
        <v>-3.46</v>
      </c>
      <c r="G920" s="147">
        <v>0.11</v>
      </c>
    </row>
    <row r="921" spans="1:7">
      <c r="A921" s="145">
        <v>200301</v>
      </c>
      <c r="B921" s="147">
        <v>-2.57</v>
      </c>
      <c r="C921" s="147">
        <v>-2.79</v>
      </c>
      <c r="D921" s="147">
        <v>-5.4799999999999995</v>
      </c>
      <c r="E921" s="147">
        <v>-2.5</v>
      </c>
      <c r="F921" s="147">
        <v>-1.4500000000000002</v>
      </c>
      <c r="G921" s="147">
        <v>0.1</v>
      </c>
    </row>
    <row r="922" spans="1:7">
      <c r="A922" s="145">
        <v>200302</v>
      </c>
      <c r="B922" s="147">
        <v>-1.88</v>
      </c>
      <c r="C922" s="147">
        <v>-1.1400000000000001</v>
      </c>
      <c r="D922" s="147">
        <v>-4.3099999999999996</v>
      </c>
      <c r="E922" s="147">
        <v>-3.69</v>
      </c>
      <c r="F922" s="147">
        <v>-3.42</v>
      </c>
      <c r="G922" s="147">
        <v>0.09</v>
      </c>
    </row>
    <row r="923" spans="1:7">
      <c r="A923" s="145">
        <v>200303</v>
      </c>
      <c r="B923" s="147">
        <v>1.0900000000000001</v>
      </c>
      <c r="C923" s="147">
        <v>1.6099999999999999</v>
      </c>
      <c r="D923" s="147">
        <v>-0.65</v>
      </c>
      <c r="E923" s="147">
        <v>1.7999999999999998</v>
      </c>
      <c r="F923" s="147">
        <v>0.89</v>
      </c>
      <c r="G923" s="147">
        <v>0.1</v>
      </c>
    </row>
    <row r="924" spans="1:7">
      <c r="A924" s="145">
        <v>200304</v>
      </c>
      <c r="B924" s="147">
        <v>8.2200000000000006</v>
      </c>
      <c r="C924" s="147">
        <v>7.61</v>
      </c>
      <c r="D924" s="147">
        <v>9.56</v>
      </c>
      <c r="E924" s="147">
        <v>11.07</v>
      </c>
      <c r="F924" s="147">
        <v>8.9500000000000011</v>
      </c>
      <c r="G924" s="147">
        <v>0.1</v>
      </c>
    </row>
    <row r="925" spans="1:7">
      <c r="A925" s="145">
        <v>200305</v>
      </c>
      <c r="B925" s="147">
        <v>6.05</v>
      </c>
      <c r="C925" s="147">
        <v>4.8900000000000006</v>
      </c>
      <c r="D925" s="147">
        <v>7.9499999999999993</v>
      </c>
      <c r="E925" s="147">
        <v>13.15</v>
      </c>
      <c r="F925" s="147">
        <v>10.28</v>
      </c>
      <c r="G925" s="147">
        <v>0.09</v>
      </c>
    </row>
    <row r="926" spans="1:7">
      <c r="A926" s="145">
        <v>200306</v>
      </c>
      <c r="B926" s="147">
        <v>1.42</v>
      </c>
      <c r="C926" s="147">
        <v>1.1099999999999999</v>
      </c>
      <c r="D926" s="147">
        <v>1.2999999999999998</v>
      </c>
      <c r="E926" s="147">
        <v>2.2999999999999998</v>
      </c>
      <c r="F926" s="147">
        <v>3.54</v>
      </c>
      <c r="G926" s="147">
        <v>0.1</v>
      </c>
    </row>
    <row r="927" spans="1:7">
      <c r="A927" s="145">
        <v>200307</v>
      </c>
      <c r="B927" s="147">
        <v>2.35</v>
      </c>
      <c r="C927" s="147">
        <v>2.21</v>
      </c>
      <c r="D927" s="147">
        <v>0.13999999999999999</v>
      </c>
      <c r="E927" s="147">
        <v>8.32</v>
      </c>
      <c r="F927" s="147">
        <v>6.3199999999999994</v>
      </c>
      <c r="G927" s="147">
        <v>7.0000000000000007E-2</v>
      </c>
    </row>
    <row r="928" spans="1:7">
      <c r="A928" s="145">
        <v>200308</v>
      </c>
      <c r="B928" s="147">
        <v>2.34</v>
      </c>
      <c r="C928" s="147">
        <v>1.77</v>
      </c>
      <c r="D928" s="147">
        <v>3.75</v>
      </c>
      <c r="E928" s="147">
        <v>4.55</v>
      </c>
      <c r="F928" s="147">
        <v>6.09</v>
      </c>
      <c r="G928" s="147">
        <v>7.0000000000000007E-2</v>
      </c>
    </row>
    <row r="929" spans="1:7">
      <c r="A929" s="145">
        <v>200309</v>
      </c>
      <c r="B929" s="147">
        <v>-1.24</v>
      </c>
      <c r="C929" s="147">
        <v>-0.85</v>
      </c>
      <c r="D929" s="147">
        <v>-1.6800000000000002</v>
      </c>
      <c r="E929" s="147">
        <v>-1.82</v>
      </c>
      <c r="F929" s="147">
        <v>0.87</v>
      </c>
      <c r="G929" s="147">
        <v>0.08</v>
      </c>
    </row>
    <row r="930" spans="1:7">
      <c r="A930" s="145">
        <v>200310</v>
      </c>
      <c r="B930" s="147">
        <v>6.08</v>
      </c>
      <c r="C930" s="147">
        <v>5.13</v>
      </c>
      <c r="D930" s="147">
        <v>5.93</v>
      </c>
      <c r="E930" s="147">
        <v>8.14</v>
      </c>
      <c r="F930" s="147">
        <v>10.709999999999999</v>
      </c>
      <c r="G930" s="147">
        <v>7.0000000000000007E-2</v>
      </c>
    </row>
    <row r="931" spans="1:7">
      <c r="A931" s="145">
        <v>200311</v>
      </c>
      <c r="B931" s="147">
        <v>1.35</v>
      </c>
      <c r="C931" s="147">
        <v>0.78</v>
      </c>
      <c r="D931" s="147">
        <v>1.92</v>
      </c>
      <c r="E931" s="147">
        <v>2.8400000000000003</v>
      </c>
      <c r="F931" s="147">
        <v>4.4799999999999995</v>
      </c>
      <c r="G931" s="147">
        <v>7.0000000000000007E-2</v>
      </c>
    </row>
    <row r="932" spans="1:7">
      <c r="A932" s="145">
        <v>200312</v>
      </c>
      <c r="B932" s="147">
        <v>4.29</v>
      </c>
      <c r="C932" s="147">
        <v>4.18</v>
      </c>
      <c r="D932" s="147">
        <v>6.42</v>
      </c>
      <c r="E932" s="147">
        <v>0.71000000000000008</v>
      </c>
      <c r="F932" s="147">
        <v>4.03</v>
      </c>
      <c r="G932" s="147">
        <v>0.08</v>
      </c>
    </row>
    <row r="933" spans="1:7">
      <c r="A933" s="145">
        <v>200401</v>
      </c>
      <c r="B933" s="147">
        <v>2.15</v>
      </c>
      <c r="C933" s="147">
        <v>1.52</v>
      </c>
      <c r="D933" s="147">
        <v>2.69</v>
      </c>
      <c r="E933" s="147">
        <v>3.85</v>
      </c>
      <c r="F933" s="147">
        <v>6</v>
      </c>
      <c r="G933" s="147">
        <v>7.0000000000000007E-2</v>
      </c>
    </row>
    <row r="934" spans="1:7">
      <c r="A934" s="145">
        <v>200402</v>
      </c>
      <c r="B934" s="147">
        <v>1.4</v>
      </c>
      <c r="C934" s="147">
        <v>1.18</v>
      </c>
      <c r="D934" s="147">
        <v>1.69</v>
      </c>
      <c r="E934" s="147">
        <v>0.36</v>
      </c>
      <c r="F934" s="147">
        <v>0.73</v>
      </c>
      <c r="G934" s="147">
        <v>0.06</v>
      </c>
    </row>
    <row r="935" spans="1:7">
      <c r="A935" s="145">
        <v>200403</v>
      </c>
      <c r="B935" s="147">
        <v>-1.32</v>
      </c>
      <c r="C935" s="147">
        <v>-1.9500000000000002</v>
      </c>
      <c r="D935" s="147">
        <v>-1.3900000000000001</v>
      </c>
      <c r="E935" s="147">
        <v>0.98000000000000009</v>
      </c>
      <c r="F935" s="147">
        <v>0.32999999999999996</v>
      </c>
      <c r="G935" s="147">
        <v>0.09</v>
      </c>
    </row>
    <row r="936" spans="1:7">
      <c r="A936" s="145">
        <v>200404</v>
      </c>
      <c r="B936" s="147">
        <v>-1.83</v>
      </c>
      <c r="C936" s="147">
        <v>-0.82</v>
      </c>
      <c r="D936" s="147">
        <v>-1.6700000000000002</v>
      </c>
      <c r="E936" s="147">
        <v>-3.69</v>
      </c>
      <c r="F936" s="147">
        <v>-6.18</v>
      </c>
      <c r="G936" s="147">
        <v>0.08</v>
      </c>
    </row>
    <row r="937" spans="1:7">
      <c r="A937" s="145">
        <v>200405</v>
      </c>
      <c r="B937" s="147">
        <v>1.17</v>
      </c>
      <c r="C937" s="147">
        <v>1.39</v>
      </c>
      <c r="D937" s="147">
        <v>1.1399999999999999</v>
      </c>
      <c r="E937" s="147">
        <v>0.98</v>
      </c>
      <c r="F937" s="147">
        <v>0.7</v>
      </c>
      <c r="G937" s="147">
        <v>0.06</v>
      </c>
    </row>
    <row r="938" spans="1:7">
      <c r="A938" s="145">
        <v>200406</v>
      </c>
      <c r="B938" s="147">
        <v>1.86</v>
      </c>
      <c r="C938" s="147">
        <v>1.1299999999999999</v>
      </c>
      <c r="D938" s="147">
        <v>2.56</v>
      </c>
      <c r="E938" s="147">
        <v>3.4</v>
      </c>
      <c r="F938" s="147">
        <v>5.2299999999999995</v>
      </c>
      <c r="G938" s="147">
        <v>0.08</v>
      </c>
    </row>
    <row r="939" spans="1:7">
      <c r="A939" s="145">
        <v>200407</v>
      </c>
      <c r="B939" s="147">
        <v>-4.0599999999999996</v>
      </c>
      <c r="C939" s="147">
        <v>-5.0299999999999994</v>
      </c>
      <c r="D939" s="147">
        <v>-1.57</v>
      </c>
      <c r="E939" s="147">
        <v>-9.98</v>
      </c>
      <c r="F939" s="147">
        <v>-4.3199999999999994</v>
      </c>
      <c r="G939" s="147">
        <v>0.1</v>
      </c>
    </row>
    <row r="940" spans="1:7">
      <c r="A940" s="145">
        <v>200408</v>
      </c>
      <c r="B940" s="147">
        <v>0.08</v>
      </c>
      <c r="C940" s="147">
        <v>-0.3</v>
      </c>
      <c r="D940" s="147">
        <v>0.70000000000000007</v>
      </c>
      <c r="E940" s="147">
        <v>-2.2999999999999998</v>
      </c>
      <c r="F940" s="147">
        <v>-0.80999999999999994</v>
      </c>
      <c r="G940" s="147">
        <v>0.11</v>
      </c>
    </row>
    <row r="941" spans="1:7">
      <c r="A941" s="145">
        <v>200409</v>
      </c>
      <c r="B941" s="147">
        <v>1.6</v>
      </c>
      <c r="C941" s="147">
        <v>0.38</v>
      </c>
      <c r="D941" s="147">
        <v>2.7800000000000002</v>
      </c>
      <c r="E941" s="147">
        <v>5.38</v>
      </c>
      <c r="F941" s="147">
        <v>3.9200000000000004</v>
      </c>
      <c r="G941" s="147">
        <v>0.11</v>
      </c>
    </row>
    <row r="942" spans="1:7">
      <c r="A942" s="145">
        <v>200410</v>
      </c>
      <c r="B942" s="147">
        <v>1.43</v>
      </c>
      <c r="C942" s="147">
        <v>1.69</v>
      </c>
      <c r="D942" s="147">
        <v>1.7</v>
      </c>
      <c r="E942" s="147">
        <v>3.0300000000000002</v>
      </c>
      <c r="F942" s="147">
        <v>1.3699999999999999</v>
      </c>
      <c r="G942" s="147">
        <v>0.11</v>
      </c>
    </row>
    <row r="943" spans="1:7">
      <c r="A943" s="145">
        <v>200411</v>
      </c>
      <c r="B943" s="147">
        <v>4.54</v>
      </c>
      <c r="C943" s="147">
        <v>3.4</v>
      </c>
      <c r="D943" s="147">
        <v>5.39</v>
      </c>
      <c r="E943" s="147">
        <v>7.91</v>
      </c>
      <c r="F943" s="147">
        <v>9.81</v>
      </c>
      <c r="G943" s="147">
        <v>0.15</v>
      </c>
    </row>
    <row r="944" spans="1:7">
      <c r="A944" s="145">
        <v>200412</v>
      </c>
      <c r="B944" s="147">
        <v>3.43</v>
      </c>
      <c r="C944" s="147">
        <v>3.87</v>
      </c>
      <c r="D944" s="147">
        <v>3.54</v>
      </c>
      <c r="E944" s="147">
        <v>4.17</v>
      </c>
      <c r="F944" s="147">
        <v>3.76</v>
      </c>
      <c r="G944" s="147">
        <v>0.16</v>
      </c>
    </row>
    <row r="945" spans="1:7">
      <c r="A945" s="145">
        <v>200501</v>
      </c>
      <c r="B945" s="147">
        <v>-2.76</v>
      </c>
      <c r="C945" s="147">
        <v>-3.19</v>
      </c>
      <c r="D945" s="147">
        <v>-1.47</v>
      </c>
      <c r="E945" s="147">
        <v>-5.74</v>
      </c>
      <c r="F945" s="147">
        <v>-2</v>
      </c>
      <c r="G945" s="147">
        <v>0.16</v>
      </c>
    </row>
    <row r="946" spans="1:7">
      <c r="A946" s="145">
        <v>200502</v>
      </c>
      <c r="B946" s="147">
        <v>1.89</v>
      </c>
      <c r="C946" s="147">
        <v>0.65999999999999992</v>
      </c>
      <c r="D946" s="147">
        <v>3.02</v>
      </c>
      <c r="E946" s="147">
        <v>0.30999999999999994</v>
      </c>
      <c r="F946" s="147">
        <v>3.6199999999999997</v>
      </c>
      <c r="G946" s="147">
        <v>0.16</v>
      </c>
    </row>
    <row r="947" spans="1:7">
      <c r="A947" s="145">
        <v>200503</v>
      </c>
      <c r="B947" s="147">
        <v>-1.97</v>
      </c>
      <c r="C947" s="147">
        <v>-1.44</v>
      </c>
      <c r="D947" s="147">
        <v>-0.22999999999999998</v>
      </c>
      <c r="E947" s="147">
        <v>-4.16</v>
      </c>
      <c r="F947" s="147">
        <v>-1.97</v>
      </c>
      <c r="G947" s="147">
        <v>0.21</v>
      </c>
    </row>
    <row r="948" spans="1:7">
      <c r="A948" s="145">
        <v>200504</v>
      </c>
      <c r="B948" s="147">
        <v>-2.61</v>
      </c>
      <c r="C948" s="147">
        <v>-1.5899999999999999</v>
      </c>
      <c r="D948" s="147">
        <v>-2.52</v>
      </c>
      <c r="E948" s="147">
        <v>-6.57</v>
      </c>
      <c r="F948" s="147">
        <v>-6.54</v>
      </c>
      <c r="G948" s="147">
        <v>0.21</v>
      </c>
    </row>
    <row r="949" spans="1:7">
      <c r="A949" s="145">
        <v>200505</v>
      </c>
      <c r="B949" s="147">
        <v>3.65</v>
      </c>
      <c r="C949" s="147">
        <v>3.7199999999999998</v>
      </c>
      <c r="D949" s="147">
        <v>3.09</v>
      </c>
      <c r="E949" s="147">
        <v>7.0699999999999994</v>
      </c>
      <c r="F949" s="147">
        <v>5.27</v>
      </c>
      <c r="G949" s="147">
        <v>0.24</v>
      </c>
    </row>
    <row r="950" spans="1:7">
      <c r="A950" s="145">
        <v>200506</v>
      </c>
      <c r="B950" s="147">
        <v>0.56999999999999995</v>
      </c>
      <c r="C950" s="147">
        <v>-1.21</v>
      </c>
      <c r="D950" s="147">
        <v>2.46</v>
      </c>
      <c r="E950" s="147">
        <v>2.4300000000000002</v>
      </c>
      <c r="F950" s="147">
        <v>4.34</v>
      </c>
      <c r="G950" s="147">
        <v>0.23</v>
      </c>
    </row>
    <row r="951" spans="1:7">
      <c r="A951" s="145">
        <v>200507</v>
      </c>
      <c r="B951" s="147">
        <v>3.92</v>
      </c>
      <c r="C951" s="147">
        <v>4.3899999999999997</v>
      </c>
      <c r="D951" s="147">
        <v>3.9799999999999995</v>
      </c>
      <c r="E951" s="147">
        <v>6.39</v>
      </c>
      <c r="F951" s="147">
        <v>5.88</v>
      </c>
      <c r="G951" s="147">
        <v>0.24</v>
      </c>
    </row>
    <row r="952" spans="1:7">
      <c r="A952" s="145">
        <v>200508</v>
      </c>
      <c r="B952" s="147">
        <v>-1.22</v>
      </c>
      <c r="C952" s="147">
        <v>-2.02</v>
      </c>
      <c r="D952" s="147">
        <v>-0.3</v>
      </c>
      <c r="E952" s="147">
        <v>-2.38</v>
      </c>
      <c r="F952" s="147">
        <v>-1.17</v>
      </c>
      <c r="G952" s="147">
        <v>0.3</v>
      </c>
    </row>
    <row r="953" spans="1:7">
      <c r="A953" s="145">
        <v>200509</v>
      </c>
      <c r="B953" s="147">
        <v>0.49</v>
      </c>
      <c r="C953" s="147">
        <v>-0.48</v>
      </c>
      <c r="D953" s="147">
        <v>1.79</v>
      </c>
      <c r="E953" s="147">
        <v>0.21000000000000002</v>
      </c>
      <c r="F953" s="147">
        <v>0.16000000000000003</v>
      </c>
      <c r="G953" s="147">
        <v>0.28999999999999998</v>
      </c>
    </row>
    <row r="954" spans="1:7">
      <c r="A954" s="145">
        <v>200510</v>
      </c>
      <c r="B954" s="147">
        <v>-2.02</v>
      </c>
      <c r="C954" s="147">
        <v>-0.60000000000000009</v>
      </c>
      <c r="D954" s="147">
        <v>-3.1</v>
      </c>
      <c r="E954" s="147">
        <v>-3.9</v>
      </c>
      <c r="F954" s="147">
        <v>-2.73</v>
      </c>
      <c r="G954" s="147">
        <v>0.27</v>
      </c>
    </row>
    <row r="955" spans="1:7">
      <c r="A955" s="145">
        <v>200511</v>
      </c>
      <c r="B955" s="147">
        <v>3.61</v>
      </c>
      <c r="C955" s="147">
        <v>4.0100000000000007</v>
      </c>
      <c r="D955" s="147">
        <v>2</v>
      </c>
      <c r="E955" s="147">
        <v>4.83</v>
      </c>
      <c r="F955" s="147">
        <v>3.13</v>
      </c>
      <c r="G955" s="147">
        <v>0.31</v>
      </c>
    </row>
    <row r="956" spans="1:7">
      <c r="A956" s="145">
        <v>200512</v>
      </c>
      <c r="B956" s="147">
        <v>-0.25</v>
      </c>
      <c r="C956" s="147">
        <v>-1.02</v>
      </c>
      <c r="D956" s="147">
        <v>0.12</v>
      </c>
      <c r="E956" s="147">
        <v>-0.52</v>
      </c>
      <c r="F956" s="147">
        <v>-0.66</v>
      </c>
      <c r="G956" s="147">
        <v>0.32</v>
      </c>
    </row>
    <row r="957" spans="1:7">
      <c r="A957" s="145">
        <v>200601</v>
      </c>
      <c r="B957" s="147">
        <v>3.04</v>
      </c>
      <c r="C957" s="147">
        <v>0.95000000000000007</v>
      </c>
      <c r="D957" s="147">
        <v>4.2300000000000004</v>
      </c>
      <c r="E957" s="147">
        <v>8.2800000000000011</v>
      </c>
      <c r="F957" s="147">
        <v>7.33</v>
      </c>
      <c r="G957" s="147">
        <v>0.35</v>
      </c>
    </row>
    <row r="958" spans="1:7">
      <c r="A958" s="145">
        <v>200602</v>
      </c>
      <c r="B958" s="147">
        <v>-0.3</v>
      </c>
      <c r="C958" s="147">
        <v>1.9999999999999962E-2</v>
      </c>
      <c r="D958" s="147">
        <v>-1.3800000000000001</v>
      </c>
      <c r="E958" s="147">
        <v>-0.7</v>
      </c>
      <c r="F958" s="147">
        <v>-0.99</v>
      </c>
      <c r="G958" s="147">
        <v>0.34</v>
      </c>
    </row>
    <row r="959" spans="1:7">
      <c r="A959" s="145">
        <v>200603</v>
      </c>
      <c r="B959" s="147">
        <v>1.46</v>
      </c>
      <c r="C959" s="147">
        <v>1.29</v>
      </c>
      <c r="D959" s="147">
        <v>0.44000000000000006</v>
      </c>
      <c r="E959" s="147">
        <v>3.91</v>
      </c>
      <c r="F959" s="147">
        <v>4.4799999999999995</v>
      </c>
      <c r="G959" s="147">
        <v>0.37</v>
      </c>
    </row>
    <row r="960" spans="1:7">
      <c r="A960" s="145">
        <v>200604</v>
      </c>
      <c r="B960" s="147">
        <v>0.73</v>
      </c>
      <c r="C960" s="147">
        <v>-0.64999999999999991</v>
      </c>
      <c r="D960" s="147">
        <v>3.12</v>
      </c>
      <c r="E960" s="147">
        <v>-1.1099999999999999</v>
      </c>
      <c r="F960" s="147">
        <v>1.2400000000000002</v>
      </c>
      <c r="G960" s="147">
        <v>0.36</v>
      </c>
    </row>
    <row r="961" spans="1:7">
      <c r="A961" s="145">
        <v>200605</v>
      </c>
      <c r="B961" s="147">
        <v>-3.57</v>
      </c>
      <c r="C961" s="147">
        <v>-3.5700000000000003</v>
      </c>
      <c r="D961" s="147">
        <v>-1.71</v>
      </c>
      <c r="E961" s="147">
        <v>-8.07</v>
      </c>
      <c r="F961" s="147">
        <v>-4.3499999999999996</v>
      </c>
      <c r="G961" s="147">
        <v>0.43</v>
      </c>
    </row>
    <row r="962" spans="1:7">
      <c r="A962" s="145">
        <v>200606</v>
      </c>
      <c r="B962" s="147">
        <v>-0.35</v>
      </c>
      <c r="C962" s="147">
        <v>-0.71</v>
      </c>
      <c r="D962" s="147">
        <v>1.42</v>
      </c>
      <c r="E962" s="147">
        <v>-1</v>
      </c>
      <c r="F962" s="147">
        <v>-0.14000000000000001</v>
      </c>
      <c r="G962" s="147">
        <v>0.4</v>
      </c>
    </row>
    <row r="963" spans="1:7">
      <c r="A963" s="145">
        <v>200607</v>
      </c>
      <c r="B963" s="147">
        <v>-0.78</v>
      </c>
      <c r="C963" s="147">
        <v>-1.69</v>
      </c>
      <c r="D963" s="147">
        <v>1.21</v>
      </c>
      <c r="E963" s="147">
        <v>-6.2200000000000006</v>
      </c>
      <c r="F963" s="147">
        <v>-2.29</v>
      </c>
      <c r="G963" s="147">
        <v>0.4</v>
      </c>
    </row>
    <row r="964" spans="1:7">
      <c r="A964" s="145">
        <v>200608</v>
      </c>
      <c r="B964" s="147">
        <v>2.0299999999999998</v>
      </c>
      <c r="C964" s="147">
        <v>3.15</v>
      </c>
      <c r="D964" s="147">
        <v>0.36000000000000004</v>
      </c>
      <c r="E964" s="147">
        <v>2.81</v>
      </c>
      <c r="F964" s="147">
        <v>2.04</v>
      </c>
      <c r="G964" s="147">
        <v>0.42</v>
      </c>
    </row>
    <row r="965" spans="1:7">
      <c r="A965" s="145">
        <v>200609</v>
      </c>
      <c r="B965" s="147">
        <v>1.84</v>
      </c>
      <c r="C965" s="147">
        <v>2.31</v>
      </c>
      <c r="D965" s="147">
        <v>1.36</v>
      </c>
      <c r="E965" s="147">
        <v>0.56000000000000005</v>
      </c>
      <c r="F965" s="147">
        <v>0.5</v>
      </c>
      <c r="G965" s="147">
        <v>0.41</v>
      </c>
    </row>
    <row r="966" spans="1:7">
      <c r="A966" s="145">
        <v>200610</v>
      </c>
      <c r="B966" s="147">
        <v>3.23</v>
      </c>
      <c r="C966" s="147">
        <v>2.7199999999999998</v>
      </c>
      <c r="D966" s="147">
        <v>4.51</v>
      </c>
      <c r="E966" s="147">
        <v>5.5</v>
      </c>
      <c r="F966" s="147">
        <v>4.75</v>
      </c>
      <c r="G966" s="147">
        <v>0.41</v>
      </c>
    </row>
    <row r="967" spans="1:7">
      <c r="A967" s="145">
        <v>200611</v>
      </c>
      <c r="B967" s="147">
        <v>1.71</v>
      </c>
      <c r="C967" s="147">
        <v>0.99</v>
      </c>
      <c r="D967" s="147">
        <v>1.56</v>
      </c>
      <c r="E967" s="147">
        <v>2.2200000000000002</v>
      </c>
      <c r="F967" s="147">
        <v>2.72</v>
      </c>
      <c r="G967" s="147">
        <v>0.42</v>
      </c>
    </row>
    <row r="968" spans="1:7">
      <c r="A968" s="145">
        <v>200612</v>
      </c>
      <c r="B968" s="147">
        <v>0.87</v>
      </c>
      <c r="C968" s="147">
        <v>1.9999999999999962E-2</v>
      </c>
      <c r="D968" s="147">
        <v>2.42</v>
      </c>
      <c r="E968" s="147">
        <v>-0.97</v>
      </c>
      <c r="F968" s="147">
        <v>1.73</v>
      </c>
      <c r="G968" s="147">
        <v>0.4</v>
      </c>
    </row>
    <row r="969" spans="1:7">
      <c r="A969" s="145">
        <v>200701</v>
      </c>
      <c r="B969" s="147">
        <v>1.4</v>
      </c>
      <c r="C969" s="147">
        <v>1.85</v>
      </c>
      <c r="D969" s="147">
        <v>1.45</v>
      </c>
      <c r="E969" s="147">
        <v>1.75</v>
      </c>
      <c r="F969" s="147">
        <v>2.0500000000000003</v>
      </c>
      <c r="G969" s="147">
        <v>0.44</v>
      </c>
    </row>
    <row r="970" spans="1:7">
      <c r="A970" s="145">
        <v>200702</v>
      </c>
      <c r="B970" s="147">
        <v>-1.96</v>
      </c>
      <c r="C970" s="147">
        <v>-2.35</v>
      </c>
      <c r="D970" s="147">
        <v>-1.79</v>
      </c>
      <c r="E970" s="147">
        <v>-0.59</v>
      </c>
      <c r="F970" s="147">
        <v>-0.7</v>
      </c>
      <c r="G970" s="147">
        <v>0.38</v>
      </c>
    </row>
    <row r="971" spans="1:7">
      <c r="A971" s="145">
        <v>200703</v>
      </c>
      <c r="B971" s="147">
        <v>0.68</v>
      </c>
      <c r="C971" s="147">
        <v>0.22000000000000003</v>
      </c>
      <c r="D971" s="147">
        <v>1.68</v>
      </c>
      <c r="E971" s="147">
        <v>0.88000000000000012</v>
      </c>
      <c r="F971" s="147">
        <v>0.16999999999999998</v>
      </c>
      <c r="G971" s="147">
        <v>0.43</v>
      </c>
    </row>
    <row r="972" spans="1:7">
      <c r="A972" s="145">
        <v>200704</v>
      </c>
      <c r="B972" s="147">
        <v>3.49</v>
      </c>
      <c r="C972" s="147">
        <v>4.3999999999999995</v>
      </c>
      <c r="D972" s="147">
        <v>2.99</v>
      </c>
      <c r="E972" s="147">
        <v>1.88</v>
      </c>
      <c r="F972" s="147">
        <v>1.31</v>
      </c>
      <c r="G972" s="147">
        <v>0.44</v>
      </c>
    </row>
    <row r="973" spans="1:7">
      <c r="A973" s="145">
        <v>200705</v>
      </c>
      <c r="B973" s="147">
        <v>3.24</v>
      </c>
      <c r="C973" s="147">
        <v>2.59</v>
      </c>
      <c r="D973" s="147">
        <v>3.6099999999999994</v>
      </c>
      <c r="E973" s="147">
        <v>3.7199999999999998</v>
      </c>
      <c r="F973" s="147">
        <v>2.38</v>
      </c>
      <c r="G973" s="147">
        <v>0.41</v>
      </c>
    </row>
    <row r="974" spans="1:7">
      <c r="A974" s="145">
        <v>200706</v>
      </c>
      <c r="B974" s="147">
        <v>-1.96</v>
      </c>
      <c r="C974" s="147">
        <v>-1.5899999999999999</v>
      </c>
      <c r="D974" s="147">
        <v>-2.67</v>
      </c>
      <c r="E974" s="147">
        <v>-1.08</v>
      </c>
      <c r="F974" s="147">
        <v>-2.0499999999999998</v>
      </c>
      <c r="G974" s="147">
        <v>0.4</v>
      </c>
    </row>
    <row r="975" spans="1:7">
      <c r="A975" s="145">
        <v>200707</v>
      </c>
      <c r="B975" s="147">
        <v>-3.73</v>
      </c>
      <c r="C975" s="147">
        <v>-1.9900000000000002</v>
      </c>
      <c r="D975" s="147">
        <v>-5.08</v>
      </c>
      <c r="E975" s="147">
        <v>-5.3000000000000007</v>
      </c>
      <c r="F975" s="147">
        <v>-8.1999999999999993</v>
      </c>
      <c r="G975" s="147">
        <v>0.4</v>
      </c>
    </row>
    <row r="976" spans="1:7">
      <c r="A976" s="145">
        <v>200708</v>
      </c>
      <c r="B976" s="147">
        <v>0.92</v>
      </c>
      <c r="C976" s="147">
        <v>1.1900000000000002</v>
      </c>
      <c r="D976" s="147">
        <v>-0.89999999999999991</v>
      </c>
      <c r="E976" s="147">
        <v>1.24</v>
      </c>
      <c r="F976" s="147">
        <v>-1.32</v>
      </c>
      <c r="G976" s="147">
        <v>0.42</v>
      </c>
    </row>
    <row r="977" spans="1:7">
      <c r="A977" s="145">
        <v>200709</v>
      </c>
      <c r="B977" s="147">
        <v>3.22</v>
      </c>
      <c r="C977" s="147">
        <v>4.1999999999999993</v>
      </c>
      <c r="D977" s="147">
        <v>2.93</v>
      </c>
      <c r="E977" s="147">
        <v>2.3200000000000003</v>
      </c>
      <c r="F977" s="147">
        <v>-0.62</v>
      </c>
      <c r="G977" s="147">
        <v>0.32</v>
      </c>
    </row>
    <row r="978" spans="1:7">
      <c r="A978" s="145">
        <v>200710</v>
      </c>
      <c r="B978" s="147">
        <v>1.8</v>
      </c>
      <c r="C978" s="147">
        <v>2.8600000000000003</v>
      </c>
      <c r="D978" s="147">
        <v>1.45</v>
      </c>
      <c r="E978" s="147">
        <v>3.4000000000000004</v>
      </c>
      <c r="F978" s="147">
        <v>0.60000000000000009</v>
      </c>
      <c r="G978" s="147">
        <v>0.32</v>
      </c>
    </row>
    <row r="979" spans="1:7">
      <c r="A979" s="145">
        <v>200711</v>
      </c>
      <c r="B979" s="147">
        <v>-4.83</v>
      </c>
      <c r="C979" s="147">
        <v>-3.8699999999999997</v>
      </c>
      <c r="D979" s="147">
        <v>-4.96</v>
      </c>
      <c r="E979" s="147">
        <v>-7.1099999999999994</v>
      </c>
      <c r="F979" s="147">
        <v>-8.06</v>
      </c>
      <c r="G979" s="147">
        <v>0.34</v>
      </c>
    </row>
    <row r="980" spans="1:7">
      <c r="A980" s="145">
        <v>200712</v>
      </c>
      <c r="B980" s="147">
        <v>-0.87</v>
      </c>
      <c r="C980" s="147">
        <v>-0.69</v>
      </c>
      <c r="D980" s="147">
        <v>0.27</v>
      </c>
      <c r="E980" s="147">
        <v>-2.0000000000000018E-2</v>
      </c>
      <c r="F980" s="147">
        <v>-1.01</v>
      </c>
      <c r="G980" s="147">
        <v>0.27</v>
      </c>
    </row>
    <row r="981" spans="1:7">
      <c r="A981" s="145">
        <v>200801</v>
      </c>
      <c r="B981" s="147">
        <v>-6.36</v>
      </c>
      <c r="C981" s="147">
        <v>-7.45</v>
      </c>
      <c r="D981" s="147">
        <v>-4.8899999999999997</v>
      </c>
      <c r="E981" s="147">
        <v>-8.4</v>
      </c>
      <c r="F981" s="147">
        <v>-4.8499999999999996</v>
      </c>
      <c r="G981" s="147">
        <v>0.21</v>
      </c>
    </row>
    <row r="982" spans="1:7">
      <c r="A982" s="145">
        <v>200802</v>
      </c>
      <c r="B982" s="147">
        <v>-3.09</v>
      </c>
      <c r="C982" s="147">
        <v>-2.58</v>
      </c>
      <c r="D982" s="147">
        <v>-3</v>
      </c>
      <c r="E982" s="147">
        <v>-4.2299999999999995</v>
      </c>
      <c r="F982" s="147">
        <v>-3.8</v>
      </c>
      <c r="G982" s="147">
        <v>0.13</v>
      </c>
    </row>
    <row r="983" spans="1:7">
      <c r="A983" s="145">
        <v>200803</v>
      </c>
      <c r="B983" s="147">
        <v>-0.93</v>
      </c>
      <c r="C983" s="147">
        <v>0.39</v>
      </c>
      <c r="D983" s="147">
        <v>-0.5</v>
      </c>
      <c r="E983" s="147">
        <v>-1.51</v>
      </c>
      <c r="F983" s="147">
        <v>-0.14000000000000001</v>
      </c>
      <c r="G983" s="147">
        <v>0.17</v>
      </c>
    </row>
    <row r="984" spans="1:7">
      <c r="A984" s="145">
        <v>200804</v>
      </c>
      <c r="B984" s="147">
        <v>4.5999999999999996</v>
      </c>
      <c r="C984" s="147">
        <v>3.8</v>
      </c>
      <c r="D984" s="147">
        <v>5.6800000000000006</v>
      </c>
      <c r="E984" s="147">
        <v>4.6500000000000004</v>
      </c>
      <c r="F984" s="147">
        <v>2.7199999999999998</v>
      </c>
      <c r="G984" s="147">
        <v>0.18</v>
      </c>
    </row>
    <row r="985" spans="1:7">
      <c r="A985" s="145">
        <v>200805</v>
      </c>
      <c r="B985" s="147">
        <v>1.86</v>
      </c>
      <c r="C985" s="147">
        <v>2.0499999999999998</v>
      </c>
      <c r="D985" s="147">
        <v>2.94</v>
      </c>
      <c r="E985" s="147">
        <v>5.07</v>
      </c>
      <c r="F985" s="147">
        <v>3.36</v>
      </c>
      <c r="G985" s="147">
        <v>0.18</v>
      </c>
    </row>
    <row r="986" spans="1:7">
      <c r="A986" s="145">
        <v>200806</v>
      </c>
      <c r="B986" s="147">
        <v>-8.44</v>
      </c>
      <c r="C986" s="147">
        <v>-7.55</v>
      </c>
      <c r="D986" s="147">
        <v>-9.34</v>
      </c>
      <c r="E986" s="147">
        <v>-7.6899999999999995</v>
      </c>
      <c r="F986" s="147">
        <v>-7.9399999999999995</v>
      </c>
      <c r="G986" s="147">
        <v>0.17</v>
      </c>
    </row>
    <row r="987" spans="1:7">
      <c r="A987" s="145">
        <v>200807</v>
      </c>
      <c r="B987" s="147">
        <v>-0.77</v>
      </c>
      <c r="C987" s="147">
        <v>-1.04</v>
      </c>
      <c r="D987" s="147">
        <v>3.67</v>
      </c>
      <c r="E987" s="147">
        <v>2.6</v>
      </c>
      <c r="F987" s="147">
        <v>5.17</v>
      </c>
      <c r="G987" s="147">
        <v>0.15</v>
      </c>
    </row>
    <row r="988" spans="1:7">
      <c r="A988" s="145">
        <v>200808</v>
      </c>
      <c r="B988" s="147">
        <v>1.53</v>
      </c>
      <c r="C988" s="147">
        <v>1.44</v>
      </c>
      <c r="D988" s="147">
        <v>0.74</v>
      </c>
      <c r="E988" s="147">
        <v>2.91</v>
      </c>
      <c r="F988" s="147">
        <v>6.84</v>
      </c>
      <c r="G988" s="147">
        <v>0.13</v>
      </c>
    </row>
    <row r="989" spans="1:7">
      <c r="A989" s="145">
        <v>200809</v>
      </c>
      <c r="B989" s="147">
        <v>-9.24</v>
      </c>
      <c r="C989" s="147">
        <v>-9.74</v>
      </c>
      <c r="D989" s="147">
        <v>-4.71</v>
      </c>
      <c r="E989" s="147">
        <v>-11</v>
      </c>
      <c r="F989" s="147">
        <v>-7.3000000000000007</v>
      </c>
      <c r="G989" s="147">
        <v>0.15</v>
      </c>
    </row>
    <row r="990" spans="1:7">
      <c r="A990" s="145">
        <v>200810</v>
      </c>
      <c r="B990" s="147">
        <v>-17.23</v>
      </c>
      <c r="C990" s="147">
        <v>-15.15</v>
      </c>
      <c r="D990" s="147">
        <v>-22.619999999999997</v>
      </c>
      <c r="E990" s="147">
        <v>-21.919999999999998</v>
      </c>
      <c r="F990" s="147">
        <v>-20.369999999999997</v>
      </c>
      <c r="G990" s="147">
        <v>0.08</v>
      </c>
    </row>
    <row r="991" spans="1:7">
      <c r="A991" s="145">
        <v>200811</v>
      </c>
      <c r="B991" s="147">
        <v>-7.86</v>
      </c>
      <c r="C991" s="147">
        <v>-6.11</v>
      </c>
      <c r="D991" s="147">
        <v>-13.729999999999999</v>
      </c>
      <c r="E991" s="147">
        <v>-12.01</v>
      </c>
      <c r="F991" s="147">
        <v>-14.43</v>
      </c>
      <c r="G991" s="147">
        <v>0.03</v>
      </c>
    </row>
    <row r="992" spans="1:7">
      <c r="A992" s="145">
        <v>200812</v>
      </c>
      <c r="B992" s="147">
        <v>1.74</v>
      </c>
      <c r="C992" s="147">
        <v>2.1800000000000002</v>
      </c>
      <c r="D992" s="147">
        <v>-0.03</v>
      </c>
      <c r="E992" s="147">
        <v>5.56</v>
      </c>
      <c r="F992" s="147">
        <v>5.38</v>
      </c>
      <c r="G992" s="147">
        <v>0</v>
      </c>
    </row>
    <row r="993" spans="1:7">
      <c r="A993" s="145">
        <v>200901</v>
      </c>
      <c r="B993" s="147">
        <v>-8.1199999999999992</v>
      </c>
      <c r="C993" s="147">
        <v>-4.83</v>
      </c>
      <c r="D993" s="147">
        <v>-15.86</v>
      </c>
      <c r="E993" s="147">
        <v>-7.63</v>
      </c>
      <c r="F993" s="147">
        <v>-15.93</v>
      </c>
      <c r="G993" s="147">
        <v>0</v>
      </c>
    </row>
    <row r="994" spans="1:7">
      <c r="A994" s="145">
        <v>200902</v>
      </c>
      <c r="B994" s="147">
        <v>-10.1</v>
      </c>
      <c r="C994" s="147">
        <v>-7.2799999999999994</v>
      </c>
      <c r="D994" s="147">
        <v>-15.54</v>
      </c>
      <c r="E994" s="147">
        <v>-9.9</v>
      </c>
      <c r="F994" s="147">
        <v>-15.45</v>
      </c>
      <c r="G994" s="147">
        <v>0.01</v>
      </c>
    </row>
    <row r="995" spans="1:7">
      <c r="A995" s="145">
        <v>200903</v>
      </c>
      <c r="B995" s="147">
        <v>8.9499999999999993</v>
      </c>
      <c r="C995" s="147">
        <v>8.1300000000000008</v>
      </c>
      <c r="D995" s="147">
        <v>10.97</v>
      </c>
      <c r="E995" s="147">
        <v>9.1100000000000012</v>
      </c>
      <c r="F995" s="147">
        <v>11.35</v>
      </c>
      <c r="G995" s="147">
        <v>0.02</v>
      </c>
    </row>
    <row r="996" spans="1:7">
      <c r="A996" s="145">
        <v>200904</v>
      </c>
      <c r="B996" s="147">
        <v>10.19</v>
      </c>
      <c r="C996" s="147">
        <v>7.41</v>
      </c>
      <c r="D996" s="147">
        <v>16.259999999999998</v>
      </c>
      <c r="E996" s="147">
        <v>16.18</v>
      </c>
      <c r="F996" s="147">
        <v>17.77</v>
      </c>
      <c r="G996" s="147">
        <v>0.01</v>
      </c>
    </row>
    <row r="997" spans="1:7">
      <c r="A997" s="145">
        <v>200905</v>
      </c>
      <c r="B997" s="147">
        <v>5.21</v>
      </c>
      <c r="C997" s="147">
        <v>4.25</v>
      </c>
      <c r="D997" s="147">
        <v>6.45</v>
      </c>
      <c r="E997" s="147">
        <v>3.56</v>
      </c>
      <c r="F997" s="147">
        <v>2.5299999999999998</v>
      </c>
      <c r="G997" s="147">
        <v>0</v>
      </c>
    </row>
    <row r="998" spans="1:7">
      <c r="A998" s="145">
        <v>200906</v>
      </c>
      <c r="B998" s="147">
        <v>0.43</v>
      </c>
      <c r="C998" s="147">
        <v>1.42</v>
      </c>
      <c r="D998" s="147">
        <v>0.28999999999999998</v>
      </c>
      <c r="E998" s="147">
        <v>5.1800000000000006</v>
      </c>
      <c r="F998" s="147">
        <v>1.53</v>
      </c>
      <c r="G998" s="147">
        <v>0.01</v>
      </c>
    </row>
    <row r="999" spans="1:7">
      <c r="A999" s="145">
        <v>200907</v>
      </c>
      <c r="B999" s="147">
        <v>7.72</v>
      </c>
      <c r="C999" s="147">
        <v>6.83</v>
      </c>
      <c r="D999" s="147">
        <v>8.6300000000000008</v>
      </c>
      <c r="E999" s="147">
        <v>6.8100000000000005</v>
      </c>
      <c r="F999" s="147">
        <v>14.47</v>
      </c>
      <c r="G999" s="147">
        <v>0.01</v>
      </c>
    </row>
    <row r="1000" spans="1:7">
      <c r="A1000" s="145">
        <v>200908</v>
      </c>
      <c r="B1000" s="147">
        <v>3.33</v>
      </c>
      <c r="C1000" s="147">
        <v>1.8699999999999999</v>
      </c>
      <c r="D1000" s="147">
        <v>8.870000000000001</v>
      </c>
      <c r="E1000" s="147">
        <v>0.87</v>
      </c>
      <c r="F1000" s="147">
        <v>9.17</v>
      </c>
      <c r="G1000" s="147">
        <v>0.01</v>
      </c>
    </row>
    <row r="1001" spans="1:7">
      <c r="A1001" s="145">
        <v>200909</v>
      </c>
      <c r="B1001" s="147">
        <v>4.08</v>
      </c>
      <c r="C1001" s="147">
        <v>3.6300000000000003</v>
      </c>
      <c r="D1001" s="147">
        <v>5.3500000000000005</v>
      </c>
      <c r="E1001" s="147">
        <v>6.79</v>
      </c>
      <c r="F1001" s="147">
        <v>7.78</v>
      </c>
      <c r="G1001" s="147">
        <v>0.01</v>
      </c>
    </row>
    <row r="1002" spans="1:7">
      <c r="A1002" s="145">
        <v>200910</v>
      </c>
      <c r="B1002" s="147">
        <v>-2.59</v>
      </c>
      <c r="C1002" s="147">
        <v>-0.57999999999999996</v>
      </c>
      <c r="D1002" s="147">
        <v>-6.66</v>
      </c>
      <c r="E1002" s="147">
        <v>-6.79</v>
      </c>
      <c r="F1002" s="147">
        <v>-9.4</v>
      </c>
      <c r="G1002" s="147">
        <v>0</v>
      </c>
    </row>
    <row r="1003" spans="1:7">
      <c r="A1003" s="145">
        <v>200911</v>
      </c>
      <c r="B1003" s="147">
        <v>5.56</v>
      </c>
      <c r="C1003" s="147">
        <v>6.65</v>
      </c>
      <c r="D1003" s="147">
        <v>4.47</v>
      </c>
      <c r="E1003" s="147">
        <v>1.71</v>
      </c>
      <c r="F1003" s="147">
        <v>4.3499999999999996</v>
      </c>
      <c r="G1003" s="147">
        <v>0</v>
      </c>
    </row>
    <row r="1004" spans="1:7">
      <c r="A1004" s="145">
        <v>200912</v>
      </c>
      <c r="B1004" s="147">
        <v>2.75</v>
      </c>
      <c r="C1004" s="147">
        <v>1.92</v>
      </c>
      <c r="D1004" s="147">
        <v>3.24</v>
      </c>
      <c r="E1004" s="147">
        <v>8.4500000000000011</v>
      </c>
      <c r="F1004" s="147">
        <v>8.56</v>
      </c>
      <c r="G1004" s="147">
        <v>0.01</v>
      </c>
    </row>
    <row r="1005" spans="1:7">
      <c r="A1005" s="145">
        <v>201001</v>
      </c>
      <c r="B1005" s="147">
        <v>-3.36</v>
      </c>
      <c r="C1005" s="147">
        <v>-4</v>
      </c>
      <c r="D1005" s="147">
        <v>-3.55</v>
      </c>
      <c r="E1005" s="147">
        <v>-3.75</v>
      </c>
      <c r="F1005" s="147">
        <v>-2.98</v>
      </c>
      <c r="G1005" s="147">
        <v>0</v>
      </c>
    </row>
    <row r="1006" spans="1:7">
      <c r="A1006" s="145">
        <v>201002</v>
      </c>
      <c r="B1006" s="147">
        <v>3.4</v>
      </c>
      <c r="C1006" s="147">
        <v>3.14</v>
      </c>
      <c r="D1006" s="147">
        <v>4.67</v>
      </c>
      <c r="E1006" s="147">
        <v>3.6</v>
      </c>
      <c r="F1006" s="147">
        <v>7.55</v>
      </c>
      <c r="G1006" s="147">
        <v>0</v>
      </c>
    </row>
    <row r="1007" spans="1:7">
      <c r="A1007" s="145">
        <v>201003</v>
      </c>
      <c r="B1007" s="147">
        <v>6.31</v>
      </c>
      <c r="C1007" s="147">
        <v>5.3900000000000006</v>
      </c>
      <c r="D1007" s="147">
        <v>7.79</v>
      </c>
      <c r="E1007" s="147">
        <v>7.36</v>
      </c>
      <c r="F1007" s="147">
        <v>8.99</v>
      </c>
      <c r="G1007" s="147">
        <v>0.01</v>
      </c>
    </row>
    <row r="1008" spans="1:7">
      <c r="A1008" s="145">
        <v>201004</v>
      </c>
      <c r="B1008" s="147">
        <v>2</v>
      </c>
      <c r="C1008" s="147">
        <v>0.92999999999999994</v>
      </c>
      <c r="D1008" s="147">
        <v>2.4300000000000002</v>
      </c>
      <c r="E1008" s="147">
        <v>4.63</v>
      </c>
      <c r="F1008" s="147">
        <v>9.370000000000001</v>
      </c>
      <c r="G1008" s="147">
        <v>0.01</v>
      </c>
    </row>
    <row r="1009" spans="1:7">
      <c r="A1009" s="145">
        <v>201005</v>
      </c>
      <c r="B1009" s="147">
        <v>-7.89</v>
      </c>
      <c r="C1009" s="147">
        <v>-7.46</v>
      </c>
      <c r="D1009" s="147">
        <v>-8.18</v>
      </c>
      <c r="E1009" s="147">
        <v>-6.5299999999999994</v>
      </c>
      <c r="F1009" s="147">
        <v>-10.45</v>
      </c>
      <c r="G1009" s="147">
        <v>0.01</v>
      </c>
    </row>
    <row r="1010" spans="1:7">
      <c r="A1010" s="145">
        <v>201006</v>
      </c>
      <c r="B1010" s="147">
        <v>-5.56</v>
      </c>
      <c r="C1010" s="147">
        <v>-4.7</v>
      </c>
      <c r="D1010" s="147">
        <v>-8.43</v>
      </c>
      <c r="E1010" s="147">
        <v>-6.13</v>
      </c>
      <c r="F1010" s="147">
        <v>-10.95</v>
      </c>
      <c r="G1010" s="147">
        <v>0.01</v>
      </c>
    </row>
    <row r="1011" spans="1:7">
      <c r="A1011" s="145">
        <v>201007</v>
      </c>
      <c r="B1011" s="147">
        <v>6.93</v>
      </c>
      <c r="C1011" s="147">
        <v>6.84</v>
      </c>
      <c r="D1011" s="147">
        <v>6.03</v>
      </c>
      <c r="E1011" s="147">
        <v>6.82</v>
      </c>
      <c r="F1011" s="147">
        <v>7.7200000000000006</v>
      </c>
      <c r="G1011" s="147">
        <v>0.01</v>
      </c>
    </row>
    <row r="1012" spans="1:7">
      <c r="A1012" s="145">
        <v>201008</v>
      </c>
      <c r="B1012" s="147">
        <v>-4.7699999999999996</v>
      </c>
      <c r="C1012" s="147">
        <v>-4.08</v>
      </c>
      <c r="D1012" s="147">
        <v>-5.66</v>
      </c>
      <c r="E1012" s="147">
        <v>-6.93</v>
      </c>
      <c r="F1012" s="147">
        <v>-8.3699999999999992</v>
      </c>
      <c r="G1012" s="147">
        <v>0.01</v>
      </c>
    </row>
    <row r="1013" spans="1:7">
      <c r="A1013" s="145">
        <v>201009</v>
      </c>
      <c r="B1013" s="147">
        <v>9.5399999999999991</v>
      </c>
      <c r="C1013" s="147">
        <v>10.06</v>
      </c>
      <c r="D1013" s="147">
        <v>7.2700000000000005</v>
      </c>
      <c r="E1013" s="147">
        <v>14.1</v>
      </c>
      <c r="F1013" s="147">
        <v>11</v>
      </c>
      <c r="G1013" s="147">
        <v>0.01</v>
      </c>
    </row>
    <row r="1014" spans="1:7">
      <c r="A1014" s="145">
        <v>201010</v>
      </c>
      <c r="B1014" s="147">
        <v>3.88</v>
      </c>
      <c r="C1014" s="147">
        <v>4.7200000000000006</v>
      </c>
      <c r="D1014" s="147">
        <v>1.24</v>
      </c>
      <c r="E1014" s="147">
        <v>4.55</v>
      </c>
      <c r="F1014" s="147">
        <v>3.5700000000000003</v>
      </c>
      <c r="G1014" s="147">
        <v>0.01</v>
      </c>
    </row>
    <row r="1015" spans="1:7">
      <c r="A1015" s="145">
        <v>201011</v>
      </c>
      <c r="B1015" s="147">
        <v>0.6</v>
      </c>
      <c r="C1015" s="147">
        <v>0.61</v>
      </c>
      <c r="D1015" s="147">
        <v>-0.97</v>
      </c>
      <c r="E1015" s="147">
        <v>3.14</v>
      </c>
      <c r="F1015" s="147">
        <v>3.5500000000000003</v>
      </c>
      <c r="G1015" s="147">
        <v>0.01</v>
      </c>
    </row>
    <row r="1016" spans="1:7">
      <c r="A1016" s="145">
        <v>201012</v>
      </c>
      <c r="B1016" s="147">
        <v>6.82</v>
      </c>
      <c r="C1016" s="147">
        <v>4.9000000000000004</v>
      </c>
      <c r="D1016" s="147">
        <v>9.4700000000000006</v>
      </c>
      <c r="E1016" s="147">
        <v>7.3500000000000005</v>
      </c>
      <c r="F1016" s="147">
        <v>9.7200000000000006</v>
      </c>
      <c r="G1016" s="147">
        <v>0.01</v>
      </c>
    </row>
    <row r="1017" spans="1:7">
      <c r="A1017" s="145">
        <v>201101</v>
      </c>
      <c r="B1017" s="147">
        <v>1.99</v>
      </c>
      <c r="C1017" s="147">
        <v>1.8699999999999999</v>
      </c>
      <c r="D1017" s="147">
        <v>2.4600000000000004</v>
      </c>
      <c r="E1017" s="147">
        <v>-0.41000000000000003</v>
      </c>
      <c r="F1017" s="147">
        <v>0.37</v>
      </c>
      <c r="G1017" s="147">
        <v>0.01</v>
      </c>
    </row>
    <row r="1018" spans="1:7">
      <c r="A1018" s="145">
        <v>201102</v>
      </c>
      <c r="B1018" s="147">
        <v>3.49</v>
      </c>
      <c r="C1018" s="147">
        <v>2.5500000000000003</v>
      </c>
      <c r="D1018" s="147">
        <v>4.8</v>
      </c>
      <c r="E1018" s="147">
        <v>4.9800000000000004</v>
      </c>
      <c r="F1018" s="147">
        <v>6.2</v>
      </c>
      <c r="G1018" s="147">
        <v>0.01</v>
      </c>
    </row>
    <row r="1019" spans="1:7">
      <c r="A1019" s="145">
        <v>201103</v>
      </c>
      <c r="B1019" s="147">
        <v>0.45</v>
      </c>
      <c r="C1019" s="147">
        <v>0.08</v>
      </c>
      <c r="D1019" s="147">
        <v>-1.46</v>
      </c>
      <c r="E1019" s="147">
        <v>3.14</v>
      </c>
      <c r="F1019" s="147">
        <v>2.3600000000000003</v>
      </c>
      <c r="G1019" s="147">
        <v>0.01</v>
      </c>
    </row>
    <row r="1020" spans="1:7">
      <c r="A1020" s="145">
        <v>201104</v>
      </c>
      <c r="B1020" s="147">
        <v>2.9</v>
      </c>
      <c r="C1020" s="147">
        <v>3.8</v>
      </c>
      <c r="D1020" s="147">
        <v>1.64</v>
      </c>
      <c r="E1020" s="147">
        <v>3.43</v>
      </c>
      <c r="F1020" s="147">
        <v>1.3</v>
      </c>
      <c r="G1020" s="147">
        <v>0</v>
      </c>
    </row>
    <row r="1021" spans="1:7">
      <c r="A1021" s="145">
        <v>201105</v>
      </c>
      <c r="B1021" s="147">
        <v>-1.27</v>
      </c>
      <c r="C1021" s="147">
        <v>-0.52</v>
      </c>
      <c r="D1021" s="147">
        <v>-2.61</v>
      </c>
      <c r="E1021" s="147">
        <v>-1.2</v>
      </c>
      <c r="F1021" s="147">
        <v>-3.35</v>
      </c>
      <c r="G1021" s="147">
        <v>0</v>
      </c>
    </row>
    <row r="1022" spans="1:7">
      <c r="A1022" s="145">
        <v>201106</v>
      </c>
      <c r="B1022" s="147">
        <v>-1.75</v>
      </c>
      <c r="C1022" s="147">
        <v>-1.47</v>
      </c>
      <c r="D1022" s="147">
        <v>-1.72</v>
      </c>
      <c r="E1022" s="147">
        <v>-1.66</v>
      </c>
      <c r="F1022" s="147">
        <v>-1.93</v>
      </c>
      <c r="G1022" s="147">
        <v>0</v>
      </c>
    </row>
    <row r="1023" spans="1:7">
      <c r="A1023" s="145">
        <v>201107</v>
      </c>
      <c r="B1023" s="147">
        <v>-2.36</v>
      </c>
      <c r="C1023" s="147">
        <v>-0.77</v>
      </c>
      <c r="D1023" s="147">
        <v>-3.91</v>
      </c>
      <c r="E1023" s="147">
        <v>-4.3</v>
      </c>
      <c r="F1023" s="147">
        <v>-3.52</v>
      </c>
      <c r="G1023" s="147">
        <v>0</v>
      </c>
    </row>
    <row r="1024" spans="1:7">
      <c r="A1024" s="145">
        <v>201108</v>
      </c>
      <c r="B1024" s="147">
        <v>-5.99</v>
      </c>
      <c r="C1024" s="147">
        <v>-4.24</v>
      </c>
      <c r="D1024" s="147">
        <v>-6.77</v>
      </c>
      <c r="E1024" s="147">
        <v>-9.07</v>
      </c>
      <c r="F1024" s="147">
        <v>-9.6999999999999993</v>
      </c>
      <c r="G1024" s="147">
        <v>0.01</v>
      </c>
    </row>
    <row r="1025" spans="1:7">
      <c r="A1025" s="145">
        <v>201109</v>
      </c>
      <c r="B1025" s="147">
        <v>-7.59</v>
      </c>
      <c r="C1025" s="147">
        <v>-6.43</v>
      </c>
      <c r="D1025" s="147">
        <v>-8.4</v>
      </c>
      <c r="E1025" s="147">
        <v>-11.12</v>
      </c>
      <c r="F1025" s="147">
        <v>-11.12</v>
      </c>
      <c r="G1025" s="147">
        <v>0</v>
      </c>
    </row>
    <row r="1026" spans="1:7">
      <c r="A1026" s="145">
        <v>201110</v>
      </c>
      <c r="B1026" s="147">
        <v>11.35</v>
      </c>
      <c r="C1026" s="147">
        <v>10.25</v>
      </c>
      <c r="D1026" s="147">
        <v>10.89</v>
      </c>
      <c r="E1026" s="147">
        <v>15.54</v>
      </c>
      <c r="F1026" s="147">
        <v>12.97</v>
      </c>
      <c r="G1026" s="147">
        <v>0</v>
      </c>
    </row>
    <row r="1027" spans="1:7">
      <c r="A1027" s="145">
        <v>201111</v>
      </c>
      <c r="B1027" s="147">
        <v>-0.28000000000000003</v>
      </c>
      <c r="C1027" s="147">
        <v>-0.18</v>
      </c>
      <c r="D1027" s="147">
        <v>-1.89</v>
      </c>
      <c r="E1027" s="147">
        <v>-1.43</v>
      </c>
      <c r="F1027" s="147">
        <v>-7.0000000000000007E-2</v>
      </c>
      <c r="G1027" s="147">
        <v>0</v>
      </c>
    </row>
    <row r="1028" spans="1:7">
      <c r="A1028" s="145">
        <v>201112</v>
      </c>
      <c r="B1028" s="147">
        <v>0.74</v>
      </c>
      <c r="C1028" s="147">
        <v>-0.3</v>
      </c>
      <c r="D1028" s="147">
        <v>1.54</v>
      </c>
      <c r="E1028" s="147">
        <v>-0.21</v>
      </c>
      <c r="F1028" s="147">
        <v>1.1000000000000001</v>
      </c>
      <c r="G1028" s="147">
        <v>0</v>
      </c>
    </row>
    <row r="1029" spans="1:7">
      <c r="A1029" s="145">
        <v>201201</v>
      </c>
      <c r="B1029" s="147">
        <v>5.05</v>
      </c>
      <c r="C1029" s="147">
        <v>6.09</v>
      </c>
      <c r="D1029" s="147">
        <v>3.81</v>
      </c>
      <c r="E1029" s="147">
        <v>7.99</v>
      </c>
      <c r="F1029" s="147">
        <v>5.98</v>
      </c>
      <c r="G1029" s="147">
        <v>0</v>
      </c>
    </row>
    <row r="1030" spans="1:7">
      <c r="A1030" s="145">
        <v>201202</v>
      </c>
      <c r="B1030" s="147">
        <v>4.42</v>
      </c>
      <c r="C1030" s="147">
        <v>4.57</v>
      </c>
      <c r="D1030" s="147">
        <v>5.29</v>
      </c>
      <c r="E1030" s="147">
        <v>3.58</v>
      </c>
      <c r="F1030" s="147">
        <v>2.87</v>
      </c>
      <c r="G1030" s="147">
        <v>0</v>
      </c>
    </row>
    <row r="1031" spans="1:7">
      <c r="A1031" s="145">
        <v>201203</v>
      </c>
      <c r="B1031" s="147">
        <v>3.11</v>
      </c>
      <c r="C1031" s="147">
        <v>3.98</v>
      </c>
      <c r="D1031" s="147">
        <v>3.6</v>
      </c>
      <c r="E1031" s="147">
        <v>2.56</v>
      </c>
      <c r="F1031" s="147">
        <v>2.82</v>
      </c>
      <c r="G1031" s="147">
        <v>0</v>
      </c>
    </row>
    <row r="1032" spans="1:7">
      <c r="A1032" s="145">
        <v>201204</v>
      </c>
      <c r="B1032" s="147">
        <v>-0.85</v>
      </c>
      <c r="C1032" s="147">
        <v>-0.56000000000000005</v>
      </c>
      <c r="D1032" s="147">
        <v>-1.23</v>
      </c>
      <c r="E1032" s="147">
        <v>-1.26</v>
      </c>
      <c r="F1032" s="147">
        <v>-0.99</v>
      </c>
      <c r="G1032" s="147">
        <v>0</v>
      </c>
    </row>
    <row r="1033" spans="1:7">
      <c r="A1033" s="145">
        <v>201205</v>
      </c>
      <c r="B1033" s="147">
        <v>-6.19</v>
      </c>
      <c r="C1033" s="147">
        <v>-5.8999999999999995</v>
      </c>
      <c r="D1033" s="147">
        <v>-6.5299999999999994</v>
      </c>
      <c r="E1033" s="147">
        <v>-6.6099999999999994</v>
      </c>
      <c r="F1033" s="147">
        <v>-5.8199999999999994</v>
      </c>
      <c r="G1033" s="147">
        <v>0.01</v>
      </c>
    </row>
    <row r="1034" spans="1:7">
      <c r="A1034" s="145">
        <v>201206</v>
      </c>
      <c r="B1034" s="147">
        <v>3.89</v>
      </c>
      <c r="C1034" s="147">
        <v>3</v>
      </c>
      <c r="D1034" s="147">
        <v>5.18</v>
      </c>
      <c r="E1034" s="147">
        <v>5.87</v>
      </c>
      <c r="F1034" s="147">
        <v>4.7699999999999996</v>
      </c>
      <c r="G1034" s="147">
        <v>0</v>
      </c>
    </row>
    <row r="1035" spans="1:7">
      <c r="A1035" s="145">
        <v>201207</v>
      </c>
      <c r="B1035" s="147">
        <v>0.79</v>
      </c>
      <c r="C1035" s="147">
        <v>1.27</v>
      </c>
      <c r="D1035" s="147">
        <v>-0.23</v>
      </c>
      <c r="E1035" s="147">
        <v>-2.96</v>
      </c>
      <c r="F1035" s="147">
        <v>-1.44</v>
      </c>
      <c r="G1035" s="147">
        <v>0</v>
      </c>
    </row>
    <row r="1036" spans="1:7">
      <c r="A1036" s="145">
        <v>201208</v>
      </c>
      <c r="B1036" s="147">
        <v>2.5499999999999998</v>
      </c>
      <c r="C1036" s="147">
        <v>2.7</v>
      </c>
      <c r="D1036" s="147">
        <v>3.5700000000000003</v>
      </c>
      <c r="E1036" s="147">
        <v>3.22</v>
      </c>
      <c r="F1036" s="147">
        <v>3.54</v>
      </c>
      <c r="G1036" s="147">
        <v>0.01</v>
      </c>
    </row>
    <row r="1037" spans="1:7">
      <c r="A1037" s="145">
        <v>201209</v>
      </c>
      <c r="B1037" s="147">
        <v>2.73</v>
      </c>
      <c r="C1037" s="147">
        <v>1.69</v>
      </c>
      <c r="D1037" s="147">
        <v>4.2</v>
      </c>
      <c r="E1037" s="147">
        <v>3.24</v>
      </c>
      <c r="F1037" s="147">
        <v>3.85</v>
      </c>
      <c r="G1037" s="147">
        <v>0.01</v>
      </c>
    </row>
    <row r="1038" spans="1:7">
      <c r="A1038" s="145">
        <v>201210</v>
      </c>
      <c r="B1038" s="147">
        <v>-1.76</v>
      </c>
      <c r="C1038" s="147">
        <v>-2.9</v>
      </c>
      <c r="D1038" s="147">
        <v>2.0300000000000002</v>
      </c>
      <c r="E1038" s="147">
        <v>-3.86</v>
      </c>
      <c r="F1038" s="147">
        <v>-0.46</v>
      </c>
      <c r="G1038" s="147">
        <v>0.01</v>
      </c>
    </row>
    <row r="1039" spans="1:7">
      <c r="A1039" s="145">
        <v>201211</v>
      </c>
      <c r="B1039" s="147">
        <v>0.78</v>
      </c>
      <c r="C1039" s="147">
        <v>1.58</v>
      </c>
      <c r="D1039" s="147">
        <v>-0.98</v>
      </c>
      <c r="E1039" s="147">
        <v>0.75</v>
      </c>
      <c r="F1039" s="147">
        <v>1.06</v>
      </c>
      <c r="G1039" s="147">
        <v>0.01</v>
      </c>
    </row>
    <row r="1040" spans="1:7">
      <c r="A1040" s="145">
        <v>201212</v>
      </c>
      <c r="B1040" s="147">
        <v>1.18</v>
      </c>
      <c r="C1040" s="147">
        <v>-0.15000000000000002</v>
      </c>
      <c r="D1040" s="147">
        <v>4.66</v>
      </c>
      <c r="E1040" s="147">
        <v>2.5</v>
      </c>
      <c r="F1040" s="147">
        <v>4.21</v>
      </c>
      <c r="G1040" s="147">
        <v>0.01</v>
      </c>
    </row>
    <row r="1041" spans="1:7">
      <c r="A1041" s="145">
        <v>201301</v>
      </c>
      <c r="B1041" s="147">
        <v>5.57</v>
      </c>
      <c r="C1041" s="147">
        <v>4.59</v>
      </c>
      <c r="D1041" s="147">
        <v>7.39</v>
      </c>
      <c r="E1041" s="147">
        <v>6.58</v>
      </c>
      <c r="F1041" s="147">
        <v>6.46</v>
      </c>
      <c r="G1041" s="147">
        <v>0</v>
      </c>
    </row>
    <row r="1042" spans="1:7">
      <c r="A1042" s="145">
        <v>201302</v>
      </c>
      <c r="B1042" s="147">
        <v>1.29</v>
      </c>
      <c r="C1042" s="147">
        <v>1.2</v>
      </c>
      <c r="D1042" s="147">
        <v>1.45</v>
      </c>
      <c r="E1042" s="147">
        <v>1.0900000000000001</v>
      </c>
      <c r="F1042" s="147">
        <v>1.4</v>
      </c>
      <c r="G1042" s="147">
        <v>0</v>
      </c>
    </row>
    <row r="1043" spans="1:7">
      <c r="A1043" s="145">
        <v>201303</v>
      </c>
      <c r="B1043" s="147">
        <v>4.03</v>
      </c>
      <c r="C1043" s="147">
        <v>3.71</v>
      </c>
      <c r="D1043" s="147">
        <v>4.05</v>
      </c>
      <c r="E1043" s="147">
        <v>5.34</v>
      </c>
      <c r="F1043" s="147">
        <v>4.8600000000000003</v>
      </c>
      <c r="G1043" s="147">
        <v>0</v>
      </c>
    </row>
    <row r="1044" spans="1:7">
      <c r="A1044" s="145">
        <v>201304</v>
      </c>
      <c r="B1044" s="147">
        <v>1.56</v>
      </c>
      <c r="C1044" s="147">
        <v>1.82</v>
      </c>
      <c r="D1044" s="147">
        <v>2.12</v>
      </c>
      <c r="E1044" s="147">
        <v>-0.77</v>
      </c>
      <c r="F1044" s="147">
        <v>-0.36</v>
      </c>
      <c r="G1044" s="147">
        <v>0</v>
      </c>
    </row>
    <row r="1045" spans="1:7">
      <c r="A1045" s="145">
        <v>201305</v>
      </c>
      <c r="B1045" s="147">
        <v>2.8</v>
      </c>
      <c r="C1045" s="147">
        <v>2.1</v>
      </c>
      <c r="D1045" s="147">
        <v>5.28</v>
      </c>
      <c r="E1045" s="147">
        <v>5.25</v>
      </c>
      <c r="F1045" s="147">
        <v>4.7300000000000004</v>
      </c>
      <c r="G1045" s="147">
        <v>0</v>
      </c>
    </row>
    <row r="1046" spans="1:7">
      <c r="A1046" s="145">
        <v>201306</v>
      </c>
      <c r="B1046" s="147">
        <v>-1.2</v>
      </c>
      <c r="C1046" s="147">
        <v>-2.0499999999999998</v>
      </c>
      <c r="D1046" s="147">
        <v>-1.82</v>
      </c>
      <c r="E1046" s="147">
        <v>0.51</v>
      </c>
      <c r="F1046" s="147">
        <v>-0.52</v>
      </c>
      <c r="G1046" s="147">
        <v>0</v>
      </c>
    </row>
    <row r="1047" spans="1:7">
      <c r="A1047" s="145">
        <v>201307</v>
      </c>
      <c r="B1047" s="147">
        <v>5.65</v>
      </c>
      <c r="C1047" s="147">
        <v>5.54</v>
      </c>
      <c r="D1047" s="147">
        <v>6.38</v>
      </c>
      <c r="E1047" s="147">
        <v>7.39</v>
      </c>
      <c r="F1047" s="147">
        <v>7.97</v>
      </c>
      <c r="G1047" s="147">
        <v>0</v>
      </c>
    </row>
    <row r="1048" spans="1:7">
      <c r="A1048" s="145">
        <v>201308</v>
      </c>
      <c r="B1048" s="147">
        <v>-2.71</v>
      </c>
      <c r="C1048" s="147">
        <v>-1.7</v>
      </c>
      <c r="D1048" s="147">
        <v>-4.25</v>
      </c>
      <c r="E1048" s="147">
        <v>-1.23</v>
      </c>
      <c r="F1048" s="147">
        <v>-3.64</v>
      </c>
      <c r="G1048" s="147">
        <v>0</v>
      </c>
    </row>
    <row r="1049" spans="1:7">
      <c r="A1049" s="145">
        <v>201309</v>
      </c>
      <c r="B1049" s="147">
        <v>3.77</v>
      </c>
      <c r="C1049" s="147">
        <v>4.2</v>
      </c>
      <c r="D1049" s="147">
        <v>2.4900000000000002</v>
      </c>
      <c r="E1049" s="147">
        <v>6.5</v>
      </c>
      <c r="F1049" s="147">
        <v>5.07</v>
      </c>
      <c r="G1049" s="147">
        <v>0</v>
      </c>
    </row>
    <row r="1050" spans="1:7">
      <c r="A1050" s="145">
        <v>201310</v>
      </c>
      <c r="B1050" s="147">
        <v>4.18</v>
      </c>
      <c r="C1050" s="147">
        <v>4.49</v>
      </c>
      <c r="D1050" s="147">
        <v>4.3099999999999996</v>
      </c>
      <c r="E1050" s="147">
        <v>1.1299999999999999</v>
      </c>
      <c r="F1050" s="147">
        <v>4.03</v>
      </c>
      <c r="G1050" s="147">
        <v>0</v>
      </c>
    </row>
    <row r="1051" spans="1:7">
      <c r="A1051" s="145">
        <v>201311</v>
      </c>
      <c r="B1051" s="147">
        <v>3.12</v>
      </c>
      <c r="C1051" s="147">
        <v>3.22</v>
      </c>
      <c r="D1051" s="147">
        <v>3.66</v>
      </c>
      <c r="E1051" s="147">
        <v>4.9400000000000004</v>
      </c>
      <c r="F1051" s="147">
        <v>3.73</v>
      </c>
      <c r="G1051" s="147">
        <v>0</v>
      </c>
    </row>
    <row r="1052" spans="1:7">
      <c r="A1052" s="145">
        <v>201312</v>
      </c>
      <c r="B1052" s="147">
        <v>2.81</v>
      </c>
      <c r="C1052" s="147">
        <v>2.42</v>
      </c>
      <c r="D1052" s="147">
        <v>1.9</v>
      </c>
      <c r="E1052" s="147">
        <v>1.78</v>
      </c>
      <c r="F1052" s="147">
        <v>1.9</v>
      </c>
      <c r="G1052" s="147">
        <v>0</v>
      </c>
    </row>
    <row r="1053" spans="1:7">
      <c r="A1053" s="145">
        <v>201401</v>
      </c>
      <c r="B1053" s="147">
        <v>-3.32</v>
      </c>
      <c r="C1053" s="147">
        <v>-3.26</v>
      </c>
      <c r="D1053" s="147">
        <v>-3.72</v>
      </c>
      <c r="E1053" s="147">
        <v>-0.37</v>
      </c>
      <c r="F1053" s="147">
        <v>-3.66</v>
      </c>
      <c r="G1053" s="147">
        <v>0</v>
      </c>
    </row>
    <row r="1054" spans="1:7">
      <c r="A1054" s="145">
        <v>201402</v>
      </c>
      <c r="B1054" s="147">
        <v>4.6500000000000004</v>
      </c>
      <c r="C1054" s="147">
        <v>4.9800000000000004</v>
      </c>
      <c r="D1054" s="147">
        <v>3.36</v>
      </c>
      <c r="E1054" s="147">
        <v>4.08</v>
      </c>
      <c r="F1054" s="147">
        <v>4.7300000000000004</v>
      </c>
      <c r="G1054" s="147">
        <v>0</v>
      </c>
    </row>
    <row r="1055" spans="1:7">
      <c r="A1055" s="145">
        <v>201403</v>
      </c>
      <c r="B1055" s="147">
        <v>0.43</v>
      </c>
      <c r="C1055" s="147">
        <v>-0.94</v>
      </c>
      <c r="D1055" s="147">
        <v>4.0999999999999996</v>
      </c>
      <c r="E1055" s="147">
        <v>-3.09</v>
      </c>
      <c r="F1055" s="147">
        <v>1.07</v>
      </c>
      <c r="G1055" s="147">
        <v>0</v>
      </c>
    </row>
    <row r="1056" spans="1:7">
      <c r="A1056" s="145">
        <v>201404</v>
      </c>
      <c r="B1056" s="147">
        <v>-0.19</v>
      </c>
      <c r="C1056" s="147">
        <v>0.23</v>
      </c>
      <c r="D1056" s="147">
        <v>-0.43</v>
      </c>
      <c r="E1056" s="147">
        <v>-6.25</v>
      </c>
      <c r="F1056" s="147">
        <v>-2.35</v>
      </c>
      <c r="G1056" s="147">
        <v>0</v>
      </c>
    </row>
    <row r="1057" spans="1:7">
      <c r="A1057" s="145">
        <v>201405</v>
      </c>
      <c r="B1057" s="147">
        <v>2.06</v>
      </c>
      <c r="C1057" s="147">
        <v>2.52</v>
      </c>
      <c r="D1057" s="147">
        <v>1.37</v>
      </c>
      <c r="E1057" s="147">
        <v>-0.53</v>
      </c>
      <c r="F1057" s="147">
        <v>-0.15</v>
      </c>
      <c r="G1057" s="147">
        <v>0</v>
      </c>
    </row>
    <row r="1058" spans="1:7">
      <c r="A1058" s="145">
        <v>201406</v>
      </c>
      <c r="B1058" s="147">
        <v>2.61</v>
      </c>
      <c r="C1058" s="147">
        <v>1.76</v>
      </c>
      <c r="D1058" s="147">
        <v>3.37</v>
      </c>
      <c r="E1058" s="147">
        <v>7.28</v>
      </c>
      <c r="F1058" s="147">
        <v>4.49</v>
      </c>
      <c r="G1058" s="147">
        <v>0</v>
      </c>
    </row>
    <row r="1059" spans="1:7">
      <c r="A1059" s="145">
        <v>201407</v>
      </c>
      <c r="B1059" s="147">
        <v>-2.04</v>
      </c>
      <c r="C1059" s="147">
        <v>-1.65</v>
      </c>
      <c r="D1059" s="147">
        <v>-2.17</v>
      </c>
      <c r="E1059" s="147">
        <v>-6.21</v>
      </c>
      <c r="F1059" s="147">
        <v>-5.6</v>
      </c>
      <c r="G1059" s="147">
        <v>0</v>
      </c>
    </row>
    <row r="1060" spans="1:7">
      <c r="A1060" s="145">
        <v>201408</v>
      </c>
      <c r="B1060" s="147">
        <v>4.24</v>
      </c>
      <c r="C1060" s="147">
        <v>4.8600000000000003</v>
      </c>
      <c r="D1060" s="147">
        <v>3.83</v>
      </c>
      <c r="E1060" s="147">
        <v>4.93</v>
      </c>
      <c r="F1060" s="147">
        <v>4.4400000000000004</v>
      </c>
      <c r="G1060" s="147">
        <v>0</v>
      </c>
    </row>
    <row r="1061" spans="1:7">
      <c r="A1061" s="145">
        <v>201409</v>
      </c>
      <c r="B1061" s="147">
        <v>-1.97</v>
      </c>
      <c r="C1061" s="147">
        <v>-0.99</v>
      </c>
      <c r="D1061" s="147">
        <v>-2.23</v>
      </c>
      <c r="E1061" s="147">
        <v>-4.75</v>
      </c>
      <c r="F1061" s="147">
        <v>-6.88</v>
      </c>
      <c r="G1061" s="147">
        <v>0</v>
      </c>
    </row>
    <row r="1062" spans="1:7">
      <c r="A1062" s="145">
        <v>201410</v>
      </c>
      <c r="B1062" s="147">
        <v>2.52</v>
      </c>
      <c r="C1062" s="147">
        <v>2.77</v>
      </c>
      <c r="D1062" s="147">
        <v>1.03</v>
      </c>
      <c r="E1062" s="147">
        <v>7.14</v>
      </c>
      <c r="F1062" s="147">
        <v>5.26</v>
      </c>
      <c r="G1062" s="147">
        <v>0</v>
      </c>
    </row>
    <row r="1063" spans="1:7">
      <c r="A1063" s="145">
        <v>201411</v>
      </c>
      <c r="B1063" s="147">
        <v>2.5499999999999998</v>
      </c>
      <c r="C1063" s="147">
        <v>3.73</v>
      </c>
      <c r="D1063" s="147">
        <v>-0.16</v>
      </c>
      <c r="E1063" s="147">
        <v>1.6</v>
      </c>
      <c r="F1063" s="147">
        <v>-1.26</v>
      </c>
      <c r="G1063" s="147">
        <v>0</v>
      </c>
    </row>
    <row r="1064" spans="1:7">
      <c r="A1064" s="145">
        <v>201412</v>
      </c>
      <c r="B1064" s="147">
        <v>-0.06</v>
      </c>
      <c r="C1064" s="147">
        <v>-1.29</v>
      </c>
      <c r="D1064" s="147">
        <v>1.5</v>
      </c>
      <c r="E1064" s="147">
        <v>2.37</v>
      </c>
      <c r="F1064" s="147">
        <v>2.71</v>
      </c>
      <c r="G1064" s="147">
        <v>0</v>
      </c>
    </row>
    <row r="1065" spans="1:7">
      <c r="A1065" s="145">
        <v>201501</v>
      </c>
      <c r="B1065" s="147">
        <v>-3.11</v>
      </c>
      <c r="C1065" s="147">
        <v>-1.46</v>
      </c>
      <c r="D1065" s="147">
        <v>-5.62</v>
      </c>
      <c r="E1065" s="147">
        <v>-2.95</v>
      </c>
      <c r="F1065" s="147">
        <v>-4.91</v>
      </c>
      <c r="G1065" s="147">
        <v>0</v>
      </c>
    </row>
    <row r="1066" spans="1:7">
      <c r="A1066" s="145">
        <v>201502</v>
      </c>
      <c r="B1066" s="147">
        <v>6.13</v>
      </c>
      <c r="C1066" s="147">
        <v>6.38</v>
      </c>
      <c r="D1066" s="147">
        <v>4.9400000000000004</v>
      </c>
      <c r="E1066" s="147">
        <v>7.6</v>
      </c>
      <c r="F1066" s="147">
        <v>4.7300000000000004</v>
      </c>
      <c r="G1066" s="147">
        <v>0</v>
      </c>
    </row>
    <row r="1067" spans="1:7">
      <c r="A1067" s="145">
        <v>201503</v>
      </c>
      <c r="B1067" s="147">
        <v>-1.1200000000000001</v>
      </c>
      <c r="C1067" s="147">
        <v>-1.26</v>
      </c>
      <c r="D1067" s="147">
        <v>-1.74</v>
      </c>
      <c r="E1067" s="147">
        <v>2.13</v>
      </c>
      <c r="F1067" s="147">
        <v>1.1599999999999999</v>
      </c>
      <c r="G1067" s="147">
        <v>0</v>
      </c>
    </row>
    <row r="1068" spans="1:7">
      <c r="A1068" s="145">
        <v>201504</v>
      </c>
      <c r="B1068" s="147">
        <v>0.59</v>
      </c>
      <c r="C1068" s="147">
        <v>0.23</v>
      </c>
      <c r="D1068" s="147">
        <v>2.08</v>
      </c>
      <c r="E1068" s="147">
        <v>-2.98</v>
      </c>
      <c r="F1068" s="147">
        <v>-0.57999999999999996</v>
      </c>
      <c r="G1068" s="147">
        <v>0</v>
      </c>
    </row>
    <row r="1069" spans="1:7">
      <c r="A1069" s="145">
        <v>201505</v>
      </c>
      <c r="B1069" s="147">
        <v>1.36</v>
      </c>
      <c r="C1069" s="147">
        <v>1.46</v>
      </c>
      <c r="D1069" s="147">
        <v>0.24</v>
      </c>
      <c r="E1069" s="147">
        <v>3.18</v>
      </c>
      <c r="F1069" s="147">
        <v>0.61</v>
      </c>
      <c r="G1069" s="147">
        <v>0</v>
      </c>
    </row>
    <row r="1070" spans="1:7">
      <c r="A1070" s="145">
        <v>201506</v>
      </c>
      <c r="B1070" s="147">
        <v>-1.53</v>
      </c>
      <c r="C1070" s="147">
        <v>-1.64</v>
      </c>
      <c r="D1070" s="147">
        <v>-1.72</v>
      </c>
      <c r="E1070" s="147">
        <v>2.2400000000000002</v>
      </c>
      <c r="F1070" s="147">
        <v>0.25</v>
      </c>
      <c r="G1070" s="147">
        <v>0</v>
      </c>
    </row>
    <row r="1071" spans="1:7">
      <c r="A1071" s="145">
        <v>201507</v>
      </c>
      <c r="B1071" s="147">
        <v>1.54</v>
      </c>
      <c r="C1071" s="147">
        <v>3.2</v>
      </c>
      <c r="D1071" s="147">
        <v>-0.17</v>
      </c>
      <c r="E1071" s="147">
        <v>-0.17</v>
      </c>
      <c r="F1071" s="147">
        <v>-5.78</v>
      </c>
      <c r="G1071" s="147">
        <v>0</v>
      </c>
    </row>
    <row r="1072" spans="1:7">
      <c r="A1072" s="145">
        <v>201508</v>
      </c>
      <c r="B1072" s="147">
        <v>-6.04</v>
      </c>
      <c r="C1072" s="147">
        <v>-6.38</v>
      </c>
      <c r="D1072" s="147">
        <v>-6.01</v>
      </c>
      <c r="E1072" s="147">
        <v>-8.85</v>
      </c>
      <c r="F1072" s="147">
        <v>-3.47</v>
      </c>
      <c r="G1072" s="147">
        <v>0</v>
      </c>
    </row>
    <row r="1073" spans="1:7">
      <c r="A1073" s="145">
        <v>201509</v>
      </c>
      <c r="B1073" s="147">
        <v>-3.07</v>
      </c>
      <c r="C1073" s="147">
        <v>-2.19</v>
      </c>
      <c r="D1073" s="147">
        <v>-3.37</v>
      </c>
      <c r="E1073" s="147">
        <v>-7.52</v>
      </c>
      <c r="F1073" s="147">
        <v>-4.88</v>
      </c>
      <c r="G1073" s="147">
        <v>0</v>
      </c>
    </row>
    <row r="1074" spans="1:7">
      <c r="A1074" s="145">
        <v>201510</v>
      </c>
      <c r="B1074" s="147">
        <v>7.75</v>
      </c>
      <c r="C1074" s="147">
        <v>8.25</v>
      </c>
      <c r="D1074" s="147">
        <v>6.07</v>
      </c>
      <c r="E1074" s="147">
        <v>4.4000000000000004</v>
      </c>
      <c r="F1074" s="147">
        <v>5.94</v>
      </c>
      <c r="G1074" s="147">
        <v>0</v>
      </c>
    </row>
    <row r="1075" spans="1:7">
      <c r="A1075" s="145">
        <v>201511</v>
      </c>
      <c r="B1075" s="147">
        <v>0.56000000000000005</v>
      </c>
      <c r="C1075" s="147">
        <v>0.75</v>
      </c>
      <c r="D1075" s="147">
        <v>1.3</v>
      </c>
      <c r="E1075" s="147">
        <v>5.61</v>
      </c>
      <c r="F1075" s="147">
        <v>2.6</v>
      </c>
      <c r="G1075" s="147">
        <v>0</v>
      </c>
    </row>
    <row r="1076" spans="1:7">
      <c r="A1076" s="145">
        <v>201512</v>
      </c>
      <c r="B1076" s="147">
        <v>-2.17</v>
      </c>
      <c r="C1076" s="147">
        <v>-1.47</v>
      </c>
      <c r="D1076" s="147">
        <v>-2.94</v>
      </c>
      <c r="E1076" s="147">
        <v>-3.94</v>
      </c>
      <c r="F1076" s="147">
        <v>-6.6</v>
      </c>
      <c r="G1076" s="147">
        <v>0.01</v>
      </c>
    </row>
    <row r="1077" spans="1:7">
      <c r="A1077" s="145">
        <v>201601</v>
      </c>
      <c r="B1077" s="147">
        <v>-5.77</v>
      </c>
      <c r="C1077" s="147">
        <v>-5.76</v>
      </c>
      <c r="D1077" s="147">
        <v>-6.24</v>
      </c>
      <c r="E1077" s="147">
        <v>-13.53</v>
      </c>
      <c r="F1077" s="147">
        <v>-6.7799999999999994</v>
      </c>
      <c r="G1077" s="147">
        <v>0.01</v>
      </c>
    </row>
    <row r="1078" spans="1:7">
      <c r="A1078" s="145">
        <v>201602</v>
      </c>
      <c r="B1078" s="147">
        <v>-7.0000000000000007E-2</v>
      </c>
      <c r="C1078" s="147">
        <v>-0.05</v>
      </c>
      <c r="D1078" s="147">
        <v>-1.73</v>
      </c>
      <c r="E1078" s="147">
        <v>-0.72</v>
      </c>
      <c r="F1078" s="147">
        <v>0.9</v>
      </c>
      <c r="G1078" s="147">
        <v>0.02</v>
      </c>
    </row>
    <row r="1079" spans="1:7">
      <c r="A1079" s="145">
        <v>201603</v>
      </c>
      <c r="B1079" s="147">
        <v>6.96</v>
      </c>
      <c r="C1079" s="147">
        <v>6.5100000000000007</v>
      </c>
      <c r="D1079" s="147">
        <v>8.15</v>
      </c>
      <c r="E1079" s="147">
        <v>7.75</v>
      </c>
      <c r="F1079" s="147">
        <v>8.6900000000000013</v>
      </c>
      <c r="G1079" s="147">
        <v>0.02</v>
      </c>
    </row>
    <row r="1080" spans="1:7">
      <c r="A1080" s="145">
        <v>201604</v>
      </c>
      <c r="B1080" s="147">
        <v>0.91</v>
      </c>
      <c r="C1080" s="147">
        <v>-0.47000000000000003</v>
      </c>
      <c r="D1080" s="147">
        <v>4.1800000000000006</v>
      </c>
      <c r="E1080" s="147">
        <v>1.97</v>
      </c>
      <c r="F1080" s="147">
        <v>3.56</v>
      </c>
      <c r="G1080" s="147">
        <v>0.01</v>
      </c>
    </row>
    <row r="1081" spans="1:7">
      <c r="A1081" s="145">
        <v>201605</v>
      </c>
      <c r="B1081" s="147">
        <v>1.78</v>
      </c>
      <c r="C1081" s="147">
        <v>2.16</v>
      </c>
      <c r="D1081" s="147">
        <v>0.43</v>
      </c>
      <c r="E1081" s="147">
        <v>2.3800000000000003</v>
      </c>
      <c r="F1081" s="147">
        <v>0.41</v>
      </c>
      <c r="G1081" s="147">
        <v>0.01</v>
      </c>
    </row>
    <row r="1082" spans="1:7">
      <c r="A1082" s="145">
        <v>201606</v>
      </c>
      <c r="B1082" s="147">
        <v>-0.04</v>
      </c>
      <c r="C1082" s="147">
        <v>-0.24</v>
      </c>
      <c r="D1082" s="147">
        <v>-0.69000000000000006</v>
      </c>
      <c r="E1082" s="147">
        <v>0.25</v>
      </c>
      <c r="F1082" s="147">
        <v>0.54</v>
      </c>
      <c r="G1082" s="147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Table 5.1</vt:lpstr>
      <vt:lpstr>Table 5.2</vt:lpstr>
      <vt:lpstr>Table 5.3</vt:lpstr>
      <vt:lpstr>Table 5.4</vt:lpstr>
      <vt:lpstr>Spreadsheet 5.1</vt:lpstr>
      <vt:lpstr>Spreadsheet 5.2</vt:lpstr>
      <vt:lpstr>Annual returns</vt:lpstr>
      <vt:lpstr>Monthly excess returns</vt:lpstr>
      <vt:lpstr>'Spreadsheet 5.1'!Print_Area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Kane</dc:creator>
  <cp:lastModifiedBy>Bathurst, Noelle</cp:lastModifiedBy>
  <cp:lastPrinted>2013-01-16T21:07:15Z</cp:lastPrinted>
  <dcterms:created xsi:type="dcterms:W3CDTF">2013-01-10T23:05:57Z</dcterms:created>
  <dcterms:modified xsi:type="dcterms:W3CDTF">2017-05-12T14:34:00Z</dcterms:modified>
</cp:coreProperties>
</file>