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545" windowWidth="13020" windowHeight="7965"/>
  </bookViews>
  <sheets>
    <sheet name="Book Model" sheetId="4972" r:id="rId1"/>
    <sheet name="Web Model" sheetId="4973" r:id="rId2"/>
  </sheets>
  <definedNames>
    <definedName name="_xlnm.Print_Area" localSheetId="0">'Book Model'!$A$52:$J$78</definedName>
    <definedName name="_xlnm.Print_Area" localSheetId="1">'Web Model'!$A$52:$J$78</definedName>
    <definedName name="solver_adj" localSheetId="0" hidden="1">'Book Model'!$A$55:$A$62</definedName>
    <definedName name="solver_adj" localSheetId="1" hidden="1">'Web Model'!$A$55:$A$62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'Book Model'!$A$55</definedName>
    <definedName name="solver_lhs1" localSheetId="1" hidden="1">'Web Model'!$A$55</definedName>
    <definedName name="solver_lhs10" localSheetId="0" hidden="1">'Book Model'!$A$59</definedName>
    <definedName name="solver_lhs10" localSheetId="1" hidden="1">'Web Model'!$A$59</definedName>
    <definedName name="solver_lhs11" localSheetId="0" hidden="1">'Book Model'!$A$60</definedName>
    <definedName name="solver_lhs11" localSheetId="1" hidden="1">'Web Model'!$A$60</definedName>
    <definedName name="solver_lhs12" localSheetId="0" hidden="1">'Book Model'!$A$60</definedName>
    <definedName name="solver_lhs12" localSheetId="1" hidden="1">'Web Model'!$A$60</definedName>
    <definedName name="solver_lhs13" localSheetId="0" hidden="1">'Book Model'!$A$61</definedName>
    <definedName name="solver_lhs13" localSheetId="1" hidden="1">'Web Model'!$A$61</definedName>
    <definedName name="solver_lhs14" localSheetId="0" hidden="1">'Book Model'!$A$61</definedName>
    <definedName name="solver_lhs14" localSheetId="1" hidden="1">'Web Model'!$A$61</definedName>
    <definedName name="solver_lhs15" localSheetId="0" hidden="1">'Book Model'!$A$62</definedName>
    <definedName name="solver_lhs15" localSheetId="1" hidden="1">'Web Model'!$A$62</definedName>
    <definedName name="solver_lhs16" localSheetId="0" hidden="1">'Book Model'!$A$62</definedName>
    <definedName name="solver_lhs16" localSheetId="1" hidden="1">'Web Model'!$A$62</definedName>
    <definedName name="solver_lhs17" localSheetId="0" hidden="1">'Book Model'!$A$63</definedName>
    <definedName name="solver_lhs17" localSheetId="1" hidden="1">'Web Model'!$A$63</definedName>
    <definedName name="solver_lhs18" localSheetId="0" hidden="1">'Book Model'!$D$66</definedName>
    <definedName name="solver_lhs18" localSheetId="1" hidden="1">'Web Model'!$D$66</definedName>
    <definedName name="solver_lhs2" localSheetId="0" hidden="1">'Book Model'!$A$55</definedName>
    <definedName name="solver_lhs2" localSheetId="1" hidden="1">'Web Model'!$A$55</definedName>
    <definedName name="solver_lhs3" localSheetId="0" hidden="1">'Book Model'!$A$56</definedName>
    <definedName name="solver_lhs3" localSheetId="1" hidden="1">'Web Model'!$A$56</definedName>
    <definedName name="solver_lhs4" localSheetId="0" hidden="1">'Book Model'!$A$56</definedName>
    <definedName name="solver_lhs4" localSheetId="1" hidden="1">'Web Model'!$A$56</definedName>
    <definedName name="solver_lhs5" localSheetId="0" hidden="1">'Book Model'!$A$57</definedName>
    <definedName name="solver_lhs5" localSheetId="1" hidden="1">'Web Model'!$A$57</definedName>
    <definedName name="solver_lhs6" localSheetId="0" hidden="1">'Book Model'!$A$57</definedName>
    <definedName name="solver_lhs6" localSheetId="1" hidden="1">'Web Model'!$A$57</definedName>
    <definedName name="solver_lhs7" localSheetId="0" hidden="1">'Book Model'!$A$58</definedName>
    <definedName name="solver_lhs7" localSheetId="1" hidden="1">'Web Model'!$A$58</definedName>
    <definedName name="solver_lhs8" localSheetId="0" hidden="1">'Book Model'!$A$58</definedName>
    <definedName name="solver_lhs8" localSheetId="1" hidden="1">'Web Model'!$A$58</definedName>
    <definedName name="solver_lhs9" localSheetId="0" hidden="1">'Book Model'!$A$59</definedName>
    <definedName name="solver_lhs9" localSheetId="1" hidden="1">'Web Model'!$A$59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18</definedName>
    <definedName name="solver_num" localSheetId="1" hidden="1">18</definedName>
    <definedName name="solver_nwt" localSheetId="0" hidden="1">1</definedName>
    <definedName name="solver_nwt" localSheetId="1" hidden="1">1</definedName>
    <definedName name="solver_opt" localSheetId="0" hidden="1">'Book Model'!$D$65</definedName>
    <definedName name="solver_opt" localSheetId="1" hidden="1">'Web Model'!$D$65</definedName>
    <definedName name="solver_pre" localSheetId="0" hidden="1">0.000001</definedName>
    <definedName name="solver_pre" localSheetId="1" hidden="1">0.000001</definedName>
    <definedName name="solver_rel1" localSheetId="0" hidden="1">1</definedName>
    <definedName name="solver_rel1" localSheetId="1" hidden="1">1</definedName>
    <definedName name="solver_rel10" localSheetId="0" hidden="1">3</definedName>
    <definedName name="solver_rel10" localSheetId="1" hidden="1">3</definedName>
    <definedName name="solver_rel11" localSheetId="0" hidden="1">1</definedName>
    <definedName name="solver_rel11" localSheetId="1" hidden="1">1</definedName>
    <definedName name="solver_rel12" localSheetId="0" hidden="1">3</definedName>
    <definedName name="solver_rel12" localSheetId="1" hidden="1">3</definedName>
    <definedName name="solver_rel13" localSheetId="0" hidden="1">1</definedName>
    <definedName name="solver_rel13" localSheetId="1" hidden="1">1</definedName>
    <definedName name="solver_rel14" localSheetId="0" hidden="1">3</definedName>
    <definedName name="solver_rel14" localSheetId="1" hidden="1">3</definedName>
    <definedName name="solver_rel15" localSheetId="0" hidden="1">1</definedName>
    <definedName name="solver_rel15" localSheetId="1" hidden="1">1</definedName>
    <definedName name="solver_rel16" localSheetId="0" hidden="1">3</definedName>
    <definedName name="solver_rel16" localSheetId="1" hidden="1">3</definedName>
    <definedName name="solver_rel17" localSheetId="0" hidden="1">2</definedName>
    <definedName name="solver_rel17" localSheetId="1" hidden="1">2</definedName>
    <definedName name="solver_rel18" localSheetId="0" hidden="1">2</definedName>
    <definedName name="solver_rel18" localSheetId="1" hidden="1">2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el6" localSheetId="0" hidden="1">3</definedName>
    <definedName name="solver_rel6" localSheetId="1" hidden="1">3</definedName>
    <definedName name="solver_rel7" localSheetId="0" hidden="1">1</definedName>
    <definedName name="solver_rel7" localSheetId="1" hidden="1">1</definedName>
    <definedName name="solver_rel8" localSheetId="0" hidden="1">3</definedName>
    <definedName name="solver_rel8" localSheetId="1" hidden="1">3</definedName>
    <definedName name="solver_rel9" localSheetId="0" hidden="1">1</definedName>
    <definedName name="solver_rel9" localSheetId="1" hidden="1">1</definedName>
    <definedName name="solver_rhs1" localSheetId="0" hidden="1">1</definedName>
    <definedName name="solver_rhs1" localSheetId="1" hidden="1">1</definedName>
    <definedName name="solver_rhs10" localSheetId="0" hidden="1">0</definedName>
    <definedName name="solver_rhs10" localSheetId="1" hidden="1">0</definedName>
    <definedName name="solver_rhs11" localSheetId="0" hidden="1">1</definedName>
    <definedName name="solver_rhs11" localSheetId="1" hidden="1">1</definedName>
    <definedName name="solver_rhs12" localSheetId="0" hidden="1">0</definedName>
    <definedName name="solver_rhs12" localSheetId="1" hidden="1">0</definedName>
    <definedName name="solver_rhs13" localSheetId="0" hidden="1">1</definedName>
    <definedName name="solver_rhs13" localSheetId="1" hidden="1">1</definedName>
    <definedName name="solver_rhs14" localSheetId="0" hidden="1">0</definedName>
    <definedName name="solver_rhs14" localSheetId="1" hidden="1">0</definedName>
    <definedName name="solver_rhs15" localSheetId="0" hidden="1">1</definedName>
    <definedName name="solver_rhs15" localSheetId="1" hidden="1">1</definedName>
    <definedName name="solver_rhs16" localSheetId="0" hidden="1">0</definedName>
    <definedName name="solver_rhs16" localSheetId="1" hidden="1">0</definedName>
    <definedName name="solver_rhs17" localSheetId="0" hidden="1">1</definedName>
    <definedName name="solver_rhs17" localSheetId="1" hidden="1">1</definedName>
    <definedName name="solver_rhs18" localSheetId="0" hidden="1">12</definedName>
    <definedName name="solver_rhs18" localSheetId="1" hidden="1">12</definedName>
    <definedName name="solver_rhs2" localSheetId="0" hidden="1">0</definedName>
    <definedName name="solver_rhs2" localSheetId="1" hidden="1">0</definedName>
    <definedName name="solver_rhs3" localSheetId="0" hidden="1">1</definedName>
    <definedName name="solver_rhs3" localSheetId="1" hidden="1">1</definedName>
    <definedName name="solver_rhs4" localSheetId="0" hidden="1">0</definedName>
    <definedName name="solver_rhs4" localSheetId="1" hidden="1">0</definedName>
    <definedName name="solver_rhs5" localSheetId="0" hidden="1">1</definedName>
    <definedName name="solver_rhs5" localSheetId="1" hidden="1">1</definedName>
    <definedName name="solver_rhs6" localSheetId="0" hidden="1">0</definedName>
    <definedName name="solver_rhs6" localSheetId="1" hidden="1">0</definedName>
    <definedName name="solver_rhs7" localSheetId="0" hidden="1">1</definedName>
    <definedName name="solver_rhs7" localSheetId="1" hidden="1">1</definedName>
    <definedName name="solver_rhs8" localSheetId="0" hidden="1">0</definedName>
    <definedName name="solver_rhs8" localSheetId="1" hidden="1">0</definedName>
    <definedName name="solver_rhs9" localSheetId="0" hidden="1">1</definedName>
    <definedName name="solver_rhs9" localSheetId="1" hidden="1">1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</definedNames>
  <calcPr calcId="145621"/>
</workbook>
</file>

<file path=xl/calcChain.xml><?xml version="1.0" encoding="utf-8"?>
<calcChain xmlns="http://schemas.openxmlformats.org/spreadsheetml/2006/main">
  <c r="D66" i="4972" l="1"/>
  <c r="B54" i="4972"/>
  <c r="B27" i="4972"/>
  <c r="B55" i="4972"/>
  <c r="B63" i="4972"/>
  <c r="B28" i="4972"/>
  <c r="B56" i="4972"/>
  <c r="B29" i="4972"/>
  <c r="B57" i="4972"/>
  <c r="B30" i="4972"/>
  <c r="B58" i="4972"/>
  <c r="B31" i="4972"/>
  <c r="B59" i="4972"/>
  <c r="B32" i="4972"/>
  <c r="B60" i="4972"/>
  <c r="B33" i="4972"/>
  <c r="B61" i="4972"/>
  <c r="B34" i="4972"/>
  <c r="B62" i="4972"/>
  <c r="C54" i="4972"/>
  <c r="C58" i="4972"/>
  <c r="C27" i="4972"/>
  <c r="C28" i="4972"/>
  <c r="C29" i="4972"/>
  <c r="C30" i="4972"/>
  <c r="C31" i="4972"/>
  <c r="C32" i="4972"/>
  <c r="C33" i="4972"/>
  <c r="C34" i="4972"/>
  <c r="C62" i="4972"/>
  <c r="D54" i="4972"/>
  <c r="D27" i="4972"/>
  <c r="D55" i="4972"/>
  <c r="D63" i="4972"/>
  <c r="D28" i="4972"/>
  <c r="D56" i="4972"/>
  <c r="D29" i="4972"/>
  <c r="D57" i="4972"/>
  <c r="D30" i="4972"/>
  <c r="D58" i="4972"/>
  <c r="D31" i="4972"/>
  <c r="D59" i="4972"/>
  <c r="D32" i="4972"/>
  <c r="D60" i="4972"/>
  <c r="D33" i="4972"/>
  <c r="D61" i="4972"/>
  <c r="D34" i="4972"/>
  <c r="D62" i="4972"/>
  <c r="E54" i="4972"/>
  <c r="E27" i="4972"/>
  <c r="E28" i="4972"/>
  <c r="E29" i="4972"/>
  <c r="E30" i="4972"/>
  <c r="E42" i="4972"/>
  <c r="E31" i="4972"/>
  <c r="E32" i="4972"/>
  <c r="E60" i="4972"/>
  <c r="E33" i="4972"/>
  <c r="E34" i="4972"/>
  <c r="E46" i="4972"/>
  <c r="E62" i="4972"/>
  <c r="F54" i="4972"/>
  <c r="F27" i="4972"/>
  <c r="F55" i="4972"/>
  <c r="F63" i="4972"/>
  <c r="F28" i="4972"/>
  <c r="F56" i="4972"/>
  <c r="F29" i="4972"/>
  <c r="F57" i="4972"/>
  <c r="F30" i="4972"/>
  <c r="F58" i="4972"/>
  <c r="F31" i="4972"/>
  <c r="F59" i="4972"/>
  <c r="F32" i="4972"/>
  <c r="F60" i="4972"/>
  <c r="F33" i="4972"/>
  <c r="F61" i="4972"/>
  <c r="F34" i="4972"/>
  <c r="F62" i="4972"/>
  <c r="G54" i="4972"/>
  <c r="G27" i="4972"/>
  <c r="G28" i="4972"/>
  <c r="G29" i="4972"/>
  <c r="G30" i="4972"/>
  <c r="G58" i="4972"/>
  <c r="G31" i="4972"/>
  <c r="G32" i="4972"/>
  <c r="G60" i="4972"/>
  <c r="G33" i="4972"/>
  <c r="G34" i="4972"/>
  <c r="G62" i="4972"/>
  <c r="H54" i="4972"/>
  <c r="H27" i="4972"/>
  <c r="H55" i="4972"/>
  <c r="H63" i="4972"/>
  <c r="H28" i="4972"/>
  <c r="H56" i="4972"/>
  <c r="H29" i="4972"/>
  <c r="H57" i="4972"/>
  <c r="H30" i="4972"/>
  <c r="H58" i="4972"/>
  <c r="H31" i="4972"/>
  <c r="H59" i="4972"/>
  <c r="H32" i="4972"/>
  <c r="H60" i="4972"/>
  <c r="H33" i="4972"/>
  <c r="H61" i="4972"/>
  <c r="H34" i="4972"/>
  <c r="H62" i="4972"/>
  <c r="I54" i="4972"/>
  <c r="I27" i="4972"/>
  <c r="I28" i="4972"/>
  <c r="I56" i="4972"/>
  <c r="I29" i="4972"/>
  <c r="I30" i="4972"/>
  <c r="I42" i="4972"/>
  <c r="I58" i="4972"/>
  <c r="I31" i="4972"/>
  <c r="I32" i="4972"/>
  <c r="I60" i="4972"/>
  <c r="I33" i="4972"/>
  <c r="I34" i="4972"/>
  <c r="I46" i="4972"/>
  <c r="A39" i="4972"/>
  <c r="A40" i="4972"/>
  <c r="A41" i="4972"/>
  <c r="A42" i="4972"/>
  <c r="A43" i="4972"/>
  <c r="A44" i="4972"/>
  <c r="A45" i="4972"/>
  <c r="A46" i="4972"/>
  <c r="B38" i="4972"/>
  <c r="B42" i="4972"/>
  <c r="B41" i="4972"/>
  <c r="D38" i="4972"/>
  <c r="D41" i="4972"/>
  <c r="D42" i="4972"/>
  <c r="D45" i="4972"/>
  <c r="D46" i="4972"/>
  <c r="E38" i="4972"/>
  <c r="E39" i="4972"/>
  <c r="E47" i="4972"/>
  <c r="E40" i="4972"/>
  <c r="E41" i="4972"/>
  <c r="E43" i="4972"/>
  <c r="E44" i="4972"/>
  <c r="E45" i="4972"/>
  <c r="F38" i="4972"/>
  <c r="F42" i="4972"/>
  <c r="F45" i="4972"/>
  <c r="F46" i="4972"/>
  <c r="H38" i="4972"/>
  <c r="H41" i="4972"/>
  <c r="H46" i="4972"/>
  <c r="I38" i="4972"/>
  <c r="I39" i="4972"/>
  <c r="I40" i="4972"/>
  <c r="I41" i="4972"/>
  <c r="I43" i="4972"/>
  <c r="I45" i="4972"/>
  <c r="A63" i="4972"/>
  <c r="A47" i="4972"/>
  <c r="D66" i="4973"/>
  <c r="B54" i="4973"/>
  <c r="B27" i="4973"/>
  <c r="B55" i="4973"/>
  <c r="B63" i="4973"/>
  <c r="B28" i="4973"/>
  <c r="B56" i="4973"/>
  <c r="B29" i="4973"/>
  <c r="B57" i="4973"/>
  <c r="B30" i="4973"/>
  <c r="B58" i="4973"/>
  <c r="B31" i="4973"/>
  <c r="B59" i="4973"/>
  <c r="B32" i="4973"/>
  <c r="B60" i="4973"/>
  <c r="B33" i="4973"/>
  <c r="B61" i="4973"/>
  <c r="B34" i="4973"/>
  <c r="B62" i="4973"/>
  <c r="C54" i="4973"/>
  <c r="C58" i="4973"/>
  <c r="C27" i="4973"/>
  <c r="C28" i="4973"/>
  <c r="C29" i="4973"/>
  <c r="C30" i="4973"/>
  <c r="C31" i="4973"/>
  <c r="C32" i="4973"/>
  <c r="C33" i="4973"/>
  <c r="C34" i="4973"/>
  <c r="C62" i="4973"/>
  <c r="D54" i="4973"/>
  <c r="D27" i="4973"/>
  <c r="D55" i="4973"/>
  <c r="D28" i="4973"/>
  <c r="D56" i="4973"/>
  <c r="D29" i="4973"/>
  <c r="D57" i="4973"/>
  <c r="D30" i="4973"/>
  <c r="D58" i="4973"/>
  <c r="D31" i="4973"/>
  <c r="D59" i="4973"/>
  <c r="D32" i="4973"/>
  <c r="D60" i="4973"/>
  <c r="D33" i="4973"/>
  <c r="D61" i="4973"/>
  <c r="D34" i="4973"/>
  <c r="D62" i="4973"/>
  <c r="E54" i="4973"/>
  <c r="E27" i="4973"/>
  <c r="E28" i="4973"/>
  <c r="E29" i="4973"/>
  <c r="E30" i="4973"/>
  <c r="E42" i="4973"/>
  <c r="E31" i="4973"/>
  <c r="E32" i="4973"/>
  <c r="E60" i="4973"/>
  <c r="E33" i="4973"/>
  <c r="E34" i="4973"/>
  <c r="E62" i="4973"/>
  <c r="F54" i="4973"/>
  <c r="F27" i="4973"/>
  <c r="F55" i="4973"/>
  <c r="F28" i="4973"/>
  <c r="F56" i="4973"/>
  <c r="F29" i="4973"/>
  <c r="F57" i="4973"/>
  <c r="F30" i="4973"/>
  <c r="F58" i="4973"/>
  <c r="F31" i="4973"/>
  <c r="F59" i="4973"/>
  <c r="F32" i="4973"/>
  <c r="F60" i="4973"/>
  <c r="F33" i="4973"/>
  <c r="F61" i="4973"/>
  <c r="F34" i="4973"/>
  <c r="F62" i="4973"/>
  <c r="G54" i="4973"/>
  <c r="G27" i="4973"/>
  <c r="G28" i="4973"/>
  <c r="G56" i="4973"/>
  <c r="G29" i="4973"/>
  <c r="G30" i="4973"/>
  <c r="G58" i="4973"/>
  <c r="G31" i="4973"/>
  <c r="G32" i="4973"/>
  <c r="G60" i="4973"/>
  <c r="G33" i="4973"/>
  <c r="G34" i="4973"/>
  <c r="G62" i="4973"/>
  <c r="H54" i="4973"/>
  <c r="H27" i="4973"/>
  <c r="H55" i="4973"/>
  <c r="H28" i="4973"/>
  <c r="H56" i="4973"/>
  <c r="H29" i="4973"/>
  <c r="H57" i="4973"/>
  <c r="H30" i="4973"/>
  <c r="H58" i="4973"/>
  <c r="H31" i="4973"/>
  <c r="H59" i="4973"/>
  <c r="H32" i="4973"/>
  <c r="H60" i="4973"/>
  <c r="H33" i="4973"/>
  <c r="H61" i="4973"/>
  <c r="H34" i="4973"/>
  <c r="H62" i="4973"/>
  <c r="I54" i="4973"/>
  <c r="I27" i="4973"/>
  <c r="I28" i="4973"/>
  <c r="I56" i="4973"/>
  <c r="I29" i="4973"/>
  <c r="I30" i="4973"/>
  <c r="I58" i="4973"/>
  <c r="I31" i="4973"/>
  <c r="I32" i="4973"/>
  <c r="I60" i="4973"/>
  <c r="I33" i="4973"/>
  <c r="I34" i="4973"/>
  <c r="I62" i="4973"/>
  <c r="A39" i="4973"/>
  <c r="B38" i="4973"/>
  <c r="A40" i="4973"/>
  <c r="A41" i="4973"/>
  <c r="A42" i="4973"/>
  <c r="B42" i="4973"/>
  <c r="A43" i="4973"/>
  <c r="F38" i="4973"/>
  <c r="A44" i="4973"/>
  <c r="A45" i="4973"/>
  <c r="A46" i="4973"/>
  <c r="B46" i="4973"/>
  <c r="D50" i="4973"/>
  <c r="C38" i="4973"/>
  <c r="C40" i="4973"/>
  <c r="C39" i="4973"/>
  <c r="C42" i="4973"/>
  <c r="C43" i="4973"/>
  <c r="C46" i="4973"/>
  <c r="D38" i="4973"/>
  <c r="D40" i="4973"/>
  <c r="D41" i="4973"/>
  <c r="D44" i="4973"/>
  <c r="D45" i="4973"/>
  <c r="E38" i="4973"/>
  <c r="E40" i="4973"/>
  <c r="E39" i="4973"/>
  <c r="E43" i="4973"/>
  <c r="E46" i="4973"/>
  <c r="G38" i="4973"/>
  <c r="G40" i="4973"/>
  <c r="G39" i="4973"/>
  <c r="G43" i="4973"/>
  <c r="G46" i="4973"/>
  <c r="H38" i="4973"/>
  <c r="H40" i="4973"/>
  <c r="H41" i="4973"/>
  <c r="H44" i="4973"/>
  <c r="H45" i="4973"/>
  <c r="I38" i="4973"/>
  <c r="I40" i="4973"/>
  <c r="I39" i="4973"/>
  <c r="I42" i="4973"/>
  <c r="I43" i="4973"/>
  <c r="I46" i="4973"/>
  <c r="A63" i="4973"/>
  <c r="H63" i="4973"/>
  <c r="F63" i="4973"/>
  <c r="F40" i="4973"/>
  <c r="F41" i="4973"/>
  <c r="F44" i="4973"/>
  <c r="F45" i="4973"/>
  <c r="B44" i="4973"/>
  <c r="B40" i="4973"/>
  <c r="B41" i="4973"/>
  <c r="B45" i="4973"/>
  <c r="D63" i="4973"/>
  <c r="G42" i="4973"/>
  <c r="E55" i="4973"/>
  <c r="E57" i="4973"/>
  <c r="E59" i="4973"/>
  <c r="E61" i="4973"/>
  <c r="C56" i="4973"/>
  <c r="F41" i="4972"/>
  <c r="B46" i="4972"/>
  <c r="B44" i="4972"/>
  <c r="D44" i="4972"/>
  <c r="F44" i="4972"/>
  <c r="G38" i="4972"/>
  <c r="H44" i="4972"/>
  <c r="B40" i="4972"/>
  <c r="C38" i="4972"/>
  <c r="D40" i="4972"/>
  <c r="F40" i="4972"/>
  <c r="H40" i="4972"/>
  <c r="E55" i="4972"/>
  <c r="E57" i="4972"/>
  <c r="E59" i="4972"/>
  <c r="E61" i="4972"/>
  <c r="I45" i="4973"/>
  <c r="I41" i="4973"/>
  <c r="I47" i="4973"/>
  <c r="H43" i="4973"/>
  <c r="H39" i="4973"/>
  <c r="G45" i="4973"/>
  <c r="G41" i="4973"/>
  <c r="G47" i="4973"/>
  <c r="F43" i="4973"/>
  <c r="F39" i="4973"/>
  <c r="E45" i="4973"/>
  <c r="E41" i="4973"/>
  <c r="E47" i="4973"/>
  <c r="D43" i="4973"/>
  <c r="D39" i="4973"/>
  <c r="C45" i="4973"/>
  <c r="C41" i="4973"/>
  <c r="C47" i="4973"/>
  <c r="B43" i="4973"/>
  <c r="B39" i="4973"/>
  <c r="B47" i="4973"/>
  <c r="I55" i="4973"/>
  <c r="I57" i="4973"/>
  <c r="I59" i="4973"/>
  <c r="I61" i="4973"/>
  <c r="G55" i="4973"/>
  <c r="G57" i="4973"/>
  <c r="G59" i="4973"/>
  <c r="G61" i="4973"/>
  <c r="E56" i="4973"/>
  <c r="I44" i="4972"/>
  <c r="I47" i="4972"/>
  <c r="H42" i="4972"/>
  <c r="G44" i="4972"/>
  <c r="B45" i="4972"/>
  <c r="D50" i="4972"/>
  <c r="B43" i="4972"/>
  <c r="D43" i="4972"/>
  <c r="F43" i="4972"/>
  <c r="H43" i="4972"/>
  <c r="B39" i="4972"/>
  <c r="B47" i="4972"/>
  <c r="D39" i="4972"/>
  <c r="D47" i="4972"/>
  <c r="F39" i="4972"/>
  <c r="F47" i="4972"/>
  <c r="H39" i="4972"/>
  <c r="G55" i="4972"/>
  <c r="G57" i="4972"/>
  <c r="G59" i="4972"/>
  <c r="G61" i="4972"/>
  <c r="E56" i="4972"/>
  <c r="C55" i="4973"/>
  <c r="C57" i="4973"/>
  <c r="C59" i="4973"/>
  <c r="C61" i="4973"/>
  <c r="C55" i="4972"/>
  <c r="C57" i="4972"/>
  <c r="C59" i="4972"/>
  <c r="C61" i="4972"/>
  <c r="H45" i="4972"/>
  <c r="C56" i="4972"/>
  <c r="A47" i="4973"/>
  <c r="I44" i="4973"/>
  <c r="H46" i="4973"/>
  <c r="H42" i="4973"/>
  <c r="G44" i="4973"/>
  <c r="F46" i="4973"/>
  <c r="F42" i="4973"/>
  <c r="E44" i="4973"/>
  <c r="D46" i="4973"/>
  <c r="D42" i="4973"/>
  <c r="C44" i="4973"/>
  <c r="E58" i="4973"/>
  <c r="C60" i="4973"/>
  <c r="C40" i="4972"/>
  <c r="I62" i="4972"/>
  <c r="I55" i="4972"/>
  <c r="I57" i="4972"/>
  <c r="I59" i="4972"/>
  <c r="I61" i="4972"/>
  <c r="G56" i="4972"/>
  <c r="E58" i="4972"/>
  <c r="C60" i="4972"/>
  <c r="I63" i="4972"/>
  <c r="G63" i="4973"/>
  <c r="I63" i="4973"/>
  <c r="E63" i="4972"/>
  <c r="C41" i="4972"/>
  <c r="C45" i="4972"/>
  <c r="C42" i="4972"/>
  <c r="C46" i="4972"/>
  <c r="C43" i="4972"/>
  <c r="C44" i="4972"/>
  <c r="C39" i="4972"/>
  <c r="C63" i="4972"/>
  <c r="C63" i="4973"/>
  <c r="D47" i="4973"/>
  <c r="F47" i="4973"/>
  <c r="D48" i="4973"/>
  <c r="D49" i="4973"/>
  <c r="H47" i="4973"/>
  <c r="E63" i="4973"/>
  <c r="G63" i="4972"/>
  <c r="H47" i="4972"/>
  <c r="G41" i="4972"/>
  <c r="G45" i="4972"/>
  <c r="G42" i="4972"/>
  <c r="G46" i="4972"/>
  <c r="G43" i="4972"/>
  <c r="G39" i="4972"/>
  <c r="G40" i="4972"/>
  <c r="D64" i="4972"/>
  <c r="D65" i="4972"/>
  <c r="G47" i="4972"/>
  <c r="C47" i="4972"/>
  <c r="D64" i="4973"/>
  <c r="D65" i="4973"/>
  <c r="D48" i="4972"/>
  <c r="D49" i="4972"/>
</calcChain>
</file>

<file path=xl/comments1.xml><?xml version="1.0" encoding="utf-8"?>
<comments xmlns="http://schemas.openxmlformats.org/spreadsheetml/2006/main">
  <authors>
    <author>Adelphi User</author>
  </authors>
  <commentList>
    <comment ref="B3" authorId="0">
      <text>
        <r>
          <rPr>
            <b/>
            <sz val="8"/>
            <color indexed="81"/>
            <rFont val="Tahoma"/>
            <family val="2"/>
          </rPr>
          <t>Enter the average return 
for each security below</t>
        </r>
      </text>
    </comment>
    <comment ref="C3" authorId="0">
      <text>
        <r>
          <rPr>
            <b/>
            <sz val="8"/>
            <color indexed="81"/>
            <rFont val="Tahoma"/>
            <family val="2"/>
          </rPr>
          <t>Enter the standard deviation of returns 
for each security below</t>
        </r>
      </text>
    </comment>
    <comment ref="H6" authorId="0">
      <text>
        <r>
          <rPr>
            <b/>
            <sz val="8"/>
            <color indexed="81"/>
            <rFont val="Tahoma"/>
            <family val="2"/>
          </rPr>
          <t>Comments appear
in these cells</t>
        </r>
      </text>
    </comment>
    <comment ref="C14" authorId="0">
      <text>
        <r>
          <rPr>
            <b/>
            <sz val="8"/>
            <color indexed="81"/>
            <rFont val="Tahoma"/>
            <family val="2"/>
          </rPr>
          <t>Enter the correlation of returns 
for each security below</t>
        </r>
      </text>
    </comment>
    <comment ref="C25" authorId="0">
      <text>
        <r>
          <rPr>
            <b/>
            <sz val="8"/>
            <color indexed="81"/>
            <rFont val="Tahoma"/>
            <family val="2"/>
          </rPr>
          <t>Calculates the covariance of returns 
for each security below</t>
        </r>
      </text>
    </comment>
  </commentList>
</comments>
</file>

<file path=xl/sharedStrings.xml><?xml version="1.0" encoding="utf-8"?>
<sst xmlns="http://schemas.openxmlformats.org/spreadsheetml/2006/main" count="202" uniqueCount="43">
  <si>
    <t>EWD</t>
  </si>
  <si>
    <t>EWH</t>
  </si>
  <si>
    <t>EWI</t>
  </si>
  <si>
    <t>EWJ</t>
  </si>
  <si>
    <t>EWL</t>
  </si>
  <si>
    <t>EWP</t>
  </si>
  <si>
    <t>EWW</t>
  </si>
  <si>
    <t>Mean</t>
  </si>
  <si>
    <t xml:space="preserve"> </t>
  </si>
  <si>
    <t xml:space="preserve"> Covariance Matrix</t>
  </si>
  <si>
    <t>Weights</t>
  </si>
  <si>
    <t>St. Dev</t>
  </si>
  <si>
    <t>Country</t>
  </si>
  <si>
    <t xml:space="preserve">EWH </t>
  </si>
  <si>
    <t xml:space="preserve">EWI </t>
  </si>
  <si>
    <t xml:space="preserve">EWJ </t>
  </si>
  <si>
    <t xml:space="preserve">EWL </t>
  </si>
  <si>
    <t xml:space="preserve">EWP </t>
  </si>
  <si>
    <t xml:space="preserve">EWW </t>
  </si>
  <si>
    <t>Hong Kong</t>
  </si>
  <si>
    <t>Italy</t>
  </si>
  <si>
    <t>Japan</t>
  </si>
  <si>
    <t>Switzerland</t>
  </si>
  <si>
    <t>Spain</t>
  </si>
  <si>
    <t>Mexico</t>
  </si>
  <si>
    <t>Correlation Matrix</t>
  </si>
  <si>
    <t>Bordered Covariance Matrix: Equally Weighted Portfolio</t>
  </si>
  <si>
    <t>Bordered Covariance Matrix for Target Return Portfolio</t>
  </si>
  <si>
    <t>S&amp;P 500</t>
  </si>
  <si>
    <t>Efficient Frontier for World Equity Benchmark Securities (WEBS)</t>
  </si>
  <si>
    <t>Sweden</t>
  </si>
  <si>
    <t>Standard</t>
  </si>
  <si>
    <t>Deviation</t>
  </si>
  <si>
    <t>Return</t>
  </si>
  <si>
    <t>Portfolio Variance</t>
  </si>
  <si>
    <t>Portfolio Standard Deviation</t>
  </si>
  <si>
    <t>Portfolio Mean</t>
  </si>
  <si>
    <t>WEBS</t>
  </si>
  <si>
    <t>LEGEND:</t>
  </si>
  <si>
    <t>Enter data</t>
  </si>
  <si>
    <t>Value calculated</t>
  </si>
  <si>
    <t>See comment</t>
  </si>
  <si>
    <t>U.S.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</si>
</sst>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7" formatCode="0.000"/>
  </numFmts>
  <fonts count="6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0" xfId="0" applyFont="1" applyProtection="1">
      <protection locked="0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0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0" xfId="0" applyNumberFormat="1" applyFill="1"/>
    <xf numFmtId="165" fontId="0" fillId="3" borderId="1" xfId="0" applyNumberFormat="1" applyFill="1" applyBorder="1"/>
    <xf numFmtId="165" fontId="0" fillId="2" borderId="6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2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Portfolio Efficient Frontier</a:t>
            </a:r>
          </a:p>
        </c:rich>
      </c:tx>
      <c:layout>
        <c:manualLayout>
          <c:xMode val="edge"/>
          <c:yMode val="edge"/>
          <c:x val="0.30935251798561153"/>
          <c:y val="3.89380530973451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00719424460431"/>
          <c:y val="0.13982312968674787"/>
          <c:w val="0.76115107913669067"/>
          <c:h val="0.52389425806680212"/>
        </c:manualLayout>
      </c:layout>
      <c:scatterChart>
        <c:scatterStyle val="smoothMarker"/>
        <c:varyColors val="0"/>
        <c:ser>
          <c:idx val="0"/>
          <c:order val="0"/>
          <c:tx>
            <c:v>porfolio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'Book Model'!$B$70:$B$77</c:f>
              <c:numCache>
                <c:formatCode>0.0000</c:formatCode>
                <c:ptCount val="8"/>
                <c:pt idx="0">
                  <c:v>21.888275523564104</c:v>
                </c:pt>
                <c:pt idx="1">
                  <c:v>19.664361009307132</c:v>
                </c:pt>
                <c:pt idx="2">
                  <c:v>17.926460021513339</c:v>
                </c:pt>
                <c:pt idx="3">
                  <c:v>16.814724722868036</c:v>
                </c:pt>
                <c:pt idx="4">
                  <c:v>16.46140498117509</c:v>
                </c:pt>
                <c:pt idx="5">
                  <c:v>17.368526712187641</c:v>
                </c:pt>
                <c:pt idx="6">
                  <c:v>21.187828238967803</c:v>
                </c:pt>
                <c:pt idx="7">
                  <c:v>26.051404734230072</c:v>
                </c:pt>
              </c:numCache>
            </c:numRef>
          </c:xVal>
          <c:yVal>
            <c:numRef>
              <c:f>'Book Model'!$A$70:$A$77</c:f>
              <c:numCache>
                <c:formatCode>0.00</c:formatCode>
                <c:ptCount val="8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</c:numCache>
            </c:numRef>
          </c:yVal>
          <c:smooth val="1"/>
        </c:ser>
        <c:ser>
          <c:idx val="1"/>
          <c:order val="1"/>
          <c:tx>
            <c:v>EWD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'Book Model'!$C$5</c:f>
              <c:numCache>
                <c:formatCode>0.0000</c:formatCode>
                <c:ptCount val="1"/>
                <c:pt idx="0">
                  <c:v>26.466608991266092</c:v>
                </c:pt>
              </c:numCache>
            </c:numRef>
          </c:xVal>
          <c:yVal>
            <c:numRef>
              <c:f>'Book Model'!$B$5</c:f>
              <c:numCache>
                <c:formatCode>0.0000</c:formatCode>
                <c:ptCount val="1"/>
                <c:pt idx="0">
                  <c:v>15.539276488899523</c:v>
                </c:pt>
              </c:numCache>
            </c:numRef>
          </c:yVal>
          <c:smooth val="1"/>
        </c:ser>
        <c:ser>
          <c:idx val="2"/>
          <c:order val="2"/>
          <c:tx>
            <c:v>EWH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'Book Model'!$C$6</c:f>
              <c:numCache>
                <c:formatCode>0.0000</c:formatCode>
                <c:ptCount val="1"/>
                <c:pt idx="0">
                  <c:v>41.147491759544074</c:v>
                </c:pt>
              </c:numCache>
            </c:numRef>
          </c:xVal>
          <c:yVal>
            <c:numRef>
              <c:f>'Book Model'!$B$6</c:f>
              <c:numCache>
                <c:formatCode>0.0000</c:formatCode>
                <c:ptCount val="1"/>
                <c:pt idx="0">
                  <c:v>6.3852171257331003</c:v>
                </c:pt>
              </c:numCache>
            </c:numRef>
          </c:yVal>
          <c:smooth val="1"/>
        </c:ser>
        <c:ser>
          <c:idx val="3"/>
          <c:order val="3"/>
          <c:tx>
            <c:v>EWI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'Book Model'!$C$7</c:f>
              <c:numCache>
                <c:formatCode>0.0000</c:formatCode>
                <c:ptCount val="1"/>
                <c:pt idx="0">
                  <c:v>26.051404734230072</c:v>
                </c:pt>
              </c:numCache>
            </c:numRef>
          </c:xVal>
          <c:yVal>
            <c:numRef>
              <c:f>'Book Model'!$B$7</c:f>
              <c:numCache>
                <c:formatCode>0.0000</c:formatCode>
                <c:ptCount val="1"/>
                <c:pt idx="0">
                  <c:v>26.59986218962187</c:v>
                </c:pt>
              </c:numCache>
            </c:numRef>
          </c:yVal>
          <c:smooth val="1"/>
        </c:ser>
        <c:ser>
          <c:idx val="4"/>
          <c:order val="4"/>
          <c:tx>
            <c:v>EWJ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'Book Model'!$C$8</c:f>
              <c:numCache>
                <c:formatCode>0.0000</c:formatCode>
                <c:ptCount val="1"/>
                <c:pt idx="0">
                  <c:v>26.070928017759709</c:v>
                </c:pt>
              </c:numCache>
            </c:numRef>
          </c:xVal>
          <c:yVal>
            <c:numRef>
              <c:f>'Book Model'!$B$8</c:f>
              <c:numCache>
                <c:formatCode>0.0000</c:formatCode>
                <c:ptCount val="1"/>
                <c:pt idx="0">
                  <c:v>1.4132525880647284</c:v>
                </c:pt>
              </c:numCache>
            </c:numRef>
          </c:yVal>
          <c:smooth val="1"/>
        </c:ser>
        <c:ser>
          <c:idx val="5"/>
          <c:order val="5"/>
          <c:tx>
            <c:v>EWL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'Book Model'!$C$9</c:f>
              <c:numCache>
                <c:formatCode>0.0000</c:formatCode>
                <c:ptCount val="1"/>
                <c:pt idx="0">
                  <c:v>21.69178960855788</c:v>
                </c:pt>
              </c:numCache>
            </c:numRef>
          </c:xVal>
          <c:yVal>
            <c:numRef>
              <c:f>'Book Model'!$B$9</c:f>
              <c:numCache>
                <c:formatCode>0.0000</c:formatCode>
                <c:ptCount val="1"/>
                <c:pt idx="0">
                  <c:v>18.074498346334877</c:v>
                </c:pt>
              </c:numCache>
            </c:numRef>
          </c:yVal>
          <c:smooth val="1"/>
        </c:ser>
        <c:ser>
          <c:idx val="6"/>
          <c:order val="6"/>
          <c:tx>
            <c:v>EWP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'Book Model'!$C$10</c:f>
              <c:numCache>
                <c:formatCode>0.0000</c:formatCode>
                <c:ptCount val="1"/>
                <c:pt idx="0">
                  <c:v>25.077949901862816</c:v>
                </c:pt>
              </c:numCache>
            </c:numRef>
          </c:xVal>
          <c:yVal>
            <c:numRef>
              <c:f>'Book Model'!$B$10</c:f>
              <c:numCache>
                <c:formatCode>0.0000</c:formatCode>
                <c:ptCount val="1"/>
                <c:pt idx="0">
                  <c:v>16.634740425929206</c:v>
                </c:pt>
              </c:numCache>
            </c:numRef>
          </c:yVal>
          <c:smooth val="1"/>
        </c:ser>
        <c:ser>
          <c:idx val="7"/>
          <c:order val="7"/>
          <c:tx>
            <c:v>EWW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'Book Model'!$C$11</c:f>
              <c:numCache>
                <c:formatCode>0.0000</c:formatCode>
                <c:ptCount val="1"/>
                <c:pt idx="0">
                  <c:v>38.768621300032876</c:v>
                </c:pt>
              </c:numCache>
            </c:numRef>
          </c:xVal>
          <c:yVal>
            <c:numRef>
              <c:f>'Book Model'!$B$11</c:f>
              <c:numCache>
                <c:formatCode>0.0000</c:formatCode>
                <c:ptCount val="1"/>
                <c:pt idx="0">
                  <c:v>16.22434104748114</c:v>
                </c:pt>
              </c:numCache>
            </c:numRef>
          </c:yVal>
          <c:smooth val="1"/>
        </c:ser>
        <c:ser>
          <c:idx val="8"/>
          <c:order val="8"/>
          <c:tx>
            <c:v>SP 500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'Book Model'!$C$12</c:f>
              <c:numCache>
                <c:formatCode>0.0000</c:formatCode>
                <c:ptCount val="1"/>
                <c:pt idx="0">
                  <c:v>17.194402021984949</c:v>
                </c:pt>
              </c:numCache>
            </c:numRef>
          </c:xVal>
          <c:yVal>
            <c:numRef>
              <c:f>'Book Model'!$B$12</c:f>
              <c:numCache>
                <c:formatCode>0.0000</c:formatCode>
                <c:ptCount val="1"/>
                <c:pt idx="0">
                  <c:v>17.230554843125766</c:v>
                </c:pt>
              </c:numCache>
            </c:numRef>
          </c:yVal>
          <c:smooth val="1"/>
        </c:ser>
        <c:ser>
          <c:idx val="9"/>
          <c:order val="9"/>
          <c:tx>
            <c:v>Eq. Wtd.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'Book Model'!$D$49</c:f>
              <c:numCache>
                <c:formatCode>0.0000</c:formatCode>
                <c:ptCount val="1"/>
                <c:pt idx="0">
                  <c:v>21.80374527794196</c:v>
                </c:pt>
              </c:numCache>
            </c:numRef>
          </c:xVal>
          <c:yVal>
            <c:numRef>
              <c:f>'Book Model'!$D$50</c:f>
              <c:numCache>
                <c:formatCode>0.0000</c:formatCode>
                <c:ptCount val="1"/>
                <c:pt idx="0">
                  <c:v>14.762717881898777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8656"/>
        <c:axId val="208840960"/>
      </c:scatterChart>
      <c:valAx>
        <c:axId val="20883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Portfolio Risk %</a:t>
                </a:r>
              </a:p>
            </c:rich>
          </c:tx>
          <c:layout>
            <c:manualLayout>
              <c:xMode val="edge"/>
              <c:yMode val="edge"/>
              <c:x val="0.4287769784172662"/>
              <c:y val="0.718584628248902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40960"/>
        <c:crosses val="autoZero"/>
        <c:crossBetween val="midCat"/>
        <c:majorUnit val="5"/>
      </c:valAx>
      <c:valAx>
        <c:axId val="20884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Portfolio Return %</a:t>
                </a:r>
              </a:p>
            </c:rich>
          </c:tx>
          <c:layout>
            <c:manualLayout>
              <c:xMode val="edge"/>
              <c:yMode val="edge"/>
              <c:x val="3.5971223021582732E-2"/>
              <c:y val="0.2725665574988966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386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251798561151079"/>
          <c:y val="0.81062021229647174"/>
          <c:w val="0.8920863309352518"/>
          <c:h val="0.9185849998838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Portfolio Efficient Frontier</a:t>
            </a:r>
          </a:p>
        </c:rich>
      </c:tx>
      <c:layout>
        <c:manualLayout>
          <c:xMode val="edge"/>
          <c:yMode val="edge"/>
          <c:x val="0.30935251798561153"/>
          <c:y val="3.89380530973451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00719424460431"/>
          <c:y val="0.13982312968674787"/>
          <c:w val="0.76115107913669067"/>
          <c:h val="0.52389425806680212"/>
        </c:manualLayout>
      </c:layout>
      <c:scatterChart>
        <c:scatterStyle val="smoothMarker"/>
        <c:varyColors val="0"/>
        <c:ser>
          <c:idx val="0"/>
          <c:order val="0"/>
          <c:tx>
            <c:v>porfolio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'Web Model'!$B$70:$B$77</c:f>
              <c:numCache>
                <c:formatCode>0.0000</c:formatCode>
                <c:ptCount val="8"/>
                <c:pt idx="0">
                  <c:v>21.888275523564104</c:v>
                </c:pt>
                <c:pt idx="1">
                  <c:v>19.664361009307132</c:v>
                </c:pt>
                <c:pt idx="2">
                  <c:v>17.926460021513339</c:v>
                </c:pt>
                <c:pt idx="3">
                  <c:v>16.814724722868036</c:v>
                </c:pt>
                <c:pt idx="4">
                  <c:v>16.46140498117509</c:v>
                </c:pt>
                <c:pt idx="5">
                  <c:v>17.368526712187641</c:v>
                </c:pt>
                <c:pt idx="6">
                  <c:v>21.187828238967803</c:v>
                </c:pt>
                <c:pt idx="7">
                  <c:v>26.051404734230072</c:v>
                </c:pt>
              </c:numCache>
            </c:numRef>
          </c:xVal>
          <c:yVal>
            <c:numRef>
              <c:f>'Web Model'!$A$70:$A$77</c:f>
              <c:numCache>
                <c:formatCode>0.00</c:formatCode>
                <c:ptCount val="8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</c:numCache>
            </c:numRef>
          </c:yVal>
          <c:smooth val="1"/>
        </c:ser>
        <c:ser>
          <c:idx val="1"/>
          <c:order val="1"/>
          <c:tx>
            <c:v>EWD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'Web Model'!$C$5</c:f>
              <c:numCache>
                <c:formatCode>0.0000</c:formatCode>
                <c:ptCount val="1"/>
                <c:pt idx="0">
                  <c:v>26.466608991266092</c:v>
                </c:pt>
              </c:numCache>
            </c:numRef>
          </c:xVal>
          <c:yVal>
            <c:numRef>
              <c:f>'Web Model'!$B$5</c:f>
              <c:numCache>
                <c:formatCode>0.0000</c:formatCode>
                <c:ptCount val="1"/>
                <c:pt idx="0">
                  <c:v>15.539276488899523</c:v>
                </c:pt>
              </c:numCache>
            </c:numRef>
          </c:yVal>
          <c:smooth val="1"/>
        </c:ser>
        <c:ser>
          <c:idx val="2"/>
          <c:order val="2"/>
          <c:tx>
            <c:v>EWH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'Web Model'!$C$6</c:f>
              <c:numCache>
                <c:formatCode>0.0000</c:formatCode>
                <c:ptCount val="1"/>
                <c:pt idx="0">
                  <c:v>41.147491759544074</c:v>
                </c:pt>
              </c:numCache>
            </c:numRef>
          </c:xVal>
          <c:yVal>
            <c:numRef>
              <c:f>'Web Model'!$B$6</c:f>
              <c:numCache>
                <c:formatCode>0.0000</c:formatCode>
                <c:ptCount val="1"/>
                <c:pt idx="0">
                  <c:v>6.3852171257331003</c:v>
                </c:pt>
              </c:numCache>
            </c:numRef>
          </c:yVal>
          <c:smooth val="1"/>
        </c:ser>
        <c:ser>
          <c:idx val="3"/>
          <c:order val="3"/>
          <c:tx>
            <c:v>EWI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'Web Model'!$C$7</c:f>
              <c:numCache>
                <c:formatCode>0.0000</c:formatCode>
                <c:ptCount val="1"/>
                <c:pt idx="0">
                  <c:v>26.051404734230072</c:v>
                </c:pt>
              </c:numCache>
            </c:numRef>
          </c:xVal>
          <c:yVal>
            <c:numRef>
              <c:f>'Web Model'!$B$7</c:f>
              <c:numCache>
                <c:formatCode>0.0000</c:formatCode>
                <c:ptCount val="1"/>
                <c:pt idx="0">
                  <c:v>26.59986218962187</c:v>
                </c:pt>
              </c:numCache>
            </c:numRef>
          </c:yVal>
          <c:smooth val="1"/>
        </c:ser>
        <c:ser>
          <c:idx val="4"/>
          <c:order val="4"/>
          <c:tx>
            <c:v>EWJ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'Web Model'!$C$8</c:f>
              <c:numCache>
                <c:formatCode>0.0000</c:formatCode>
                <c:ptCount val="1"/>
                <c:pt idx="0">
                  <c:v>26.070928017759709</c:v>
                </c:pt>
              </c:numCache>
            </c:numRef>
          </c:xVal>
          <c:yVal>
            <c:numRef>
              <c:f>'Web Model'!$B$8</c:f>
              <c:numCache>
                <c:formatCode>0.0000</c:formatCode>
                <c:ptCount val="1"/>
                <c:pt idx="0">
                  <c:v>1.4132525880647284</c:v>
                </c:pt>
              </c:numCache>
            </c:numRef>
          </c:yVal>
          <c:smooth val="1"/>
        </c:ser>
        <c:ser>
          <c:idx val="5"/>
          <c:order val="5"/>
          <c:tx>
            <c:v>EWL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'Web Model'!$C$9</c:f>
              <c:numCache>
                <c:formatCode>0.0000</c:formatCode>
                <c:ptCount val="1"/>
                <c:pt idx="0">
                  <c:v>21.69178960855788</c:v>
                </c:pt>
              </c:numCache>
            </c:numRef>
          </c:xVal>
          <c:yVal>
            <c:numRef>
              <c:f>'Web Model'!$B$9</c:f>
              <c:numCache>
                <c:formatCode>0.0000</c:formatCode>
                <c:ptCount val="1"/>
                <c:pt idx="0">
                  <c:v>18.074498346334877</c:v>
                </c:pt>
              </c:numCache>
            </c:numRef>
          </c:yVal>
          <c:smooth val="1"/>
        </c:ser>
        <c:ser>
          <c:idx val="6"/>
          <c:order val="6"/>
          <c:tx>
            <c:v>EWP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'Web Model'!$C$10</c:f>
              <c:numCache>
                <c:formatCode>0.0000</c:formatCode>
                <c:ptCount val="1"/>
                <c:pt idx="0">
                  <c:v>25.077949901862816</c:v>
                </c:pt>
              </c:numCache>
            </c:numRef>
          </c:xVal>
          <c:yVal>
            <c:numRef>
              <c:f>'Web Model'!$B$10</c:f>
              <c:numCache>
                <c:formatCode>0.0000</c:formatCode>
                <c:ptCount val="1"/>
                <c:pt idx="0">
                  <c:v>16.634740425929206</c:v>
                </c:pt>
              </c:numCache>
            </c:numRef>
          </c:yVal>
          <c:smooth val="1"/>
        </c:ser>
        <c:ser>
          <c:idx val="7"/>
          <c:order val="7"/>
          <c:tx>
            <c:v>EWW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'Web Model'!$C$11</c:f>
              <c:numCache>
                <c:formatCode>0.0000</c:formatCode>
                <c:ptCount val="1"/>
                <c:pt idx="0">
                  <c:v>38.768621300032876</c:v>
                </c:pt>
              </c:numCache>
            </c:numRef>
          </c:xVal>
          <c:yVal>
            <c:numRef>
              <c:f>'Web Model'!$B$11</c:f>
              <c:numCache>
                <c:formatCode>0.0000</c:formatCode>
                <c:ptCount val="1"/>
                <c:pt idx="0">
                  <c:v>16.22434104748114</c:v>
                </c:pt>
              </c:numCache>
            </c:numRef>
          </c:yVal>
          <c:smooth val="1"/>
        </c:ser>
        <c:ser>
          <c:idx val="8"/>
          <c:order val="8"/>
          <c:tx>
            <c:v>SP 500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'Web Model'!$C$12</c:f>
              <c:numCache>
                <c:formatCode>0.0000</c:formatCode>
                <c:ptCount val="1"/>
                <c:pt idx="0">
                  <c:v>17.194402021984949</c:v>
                </c:pt>
              </c:numCache>
            </c:numRef>
          </c:xVal>
          <c:yVal>
            <c:numRef>
              <c:f>'Web Model'!$B$12</c:f>
              <c:numCache>
                <c:formatCode>0.0000</c:formatCode>
                <c:ptCount val="1"/>
                <c:pt idx="0">
                  <c:v>17.230554843125766</c:v>
                </c:pt>
              </c:numCache>
            </c:numRef>
          </c:yVal>
          <c:smooth val="1"/>
        </c:ser>
        <c:ser>
          <c:idx val="9"/>
          <c:order val="9"/>
          <c:tx>
            <c:v>Eq. Wtd.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'Web Model'!$D$49</c:f>
              <c:numCache>
                <c:formatCode>0.0000</c:formatCode>
                <c:ptCount val="1"/>
                <c:pt idx="0">
                  <c:v>21.80374527794196</c:v>
                </c:pt>
              </c:numCache>
            </c:numRef>
          </c:xVal>
          <c:yVal>
            <c:numRef>
              <c:f>'Web Model'!$D$50</c:f>
              <c:numCache>
                <c:formatCode>0.0000</c:formatCode>
                <c:ptCount val="1"/>
                <c:pt idx="0">
                  <c:v>14.762717881898777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39552"/>
        <c:axId val="208446208"/>
      </c:scatterChart>
      <c:valAx>
        <c:axId val="20843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Portfolio Risk %</a:t>
                </a:r>
              </a:p>
            </c:rich>
          </c:tx>
          <c:layout>
            <c:manualLayout>
              <c:xMode val="edge"/>
              <c:yMode val="edge"/>
              <c:x val="0.4287769784172662"/>
              <c:y val="0.718584628248902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46208"/>
        <c:crosses val="autoZero"/>
        <c:crossBetween val="midCat"/>
        <c:majorUnit val="5"/>
      </c:valAx>
      <c:valAx>
        <c:axId val="20844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Portfolio Return %</a:t>
                </a:r>
              </a:p>
            </c:rich>
          </c:tx>
          <c:layout>
            <c:manualLayout>
              <c:xMode val="edge"/>
              <c:yMode val="edge"/>
              <c:x val="3.5971223021582732E-2"/>
              <c:y val="0.2725665574988966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39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251798561151079"/>
          <c:y val="0.81062021229647174"/>
          <c:w val="0.8920863309352518"/>
          <c:h val="0.9185849998838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78</xdr:row>
      <xdr:rowOff>133350</xdr:rowOff>
    </xdr:from>
    <xdr:to>
      <xdr:col>10</xdr:col>
      <xdr:colOff>552450</xdr:colOff>
      <xdr:row>112</xdr:row>
      <xdr:rowOff>9525</xdr:rowOff>
    </xdr:to>
    <xdr:graphicFrame macro="">
      <xdr:nvGraphicFramePr>
        <xdr:cNvPr id="103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78</xdr:row>
      <xdr:rowOff>133350</xdr:rowOff>
    </xdr:from>
    <xdr:to>
      <xdr:col>10</xdr:col>
      <xdr:colOff>552450</xdr:colOff>
      <xdr:row>112</xdr:row>
      <xdr:rowOff>9525</xdr:rowOff>
    </xdr:to>
    <xdr:graphicFrame macro="">
      <xdr:nvGraphicFramePr>
        <xdr:cNvPr id="1024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tabSelected="1" workbookViewId="0">
      <selection activeCell="G11" sqref="G11"/>
    </sheetView>
  </sheetViews>
  <sheetFormatPr defaultRowHeight="12.75" x14ac:dyDescent="0.2"/>
  <cols>
    <col min="1" max="11" width="9.5703125" customWidth="1"/>
  </cols>
  <sheetData>
    <row r="1" spans="1:9" x14ac:dyDescent="0.2">
      <c r="A1" s="3" t="s">
        <v>29</v>
      </c>
    </row>
    <row r="2" spans="1:9" x14ac:dyDescent="0.2">
      <c r="A2" s="3"/>
    </row>
    <row r="3" spans="1:9" x14ac:dyDescent="0.2">
      <c r="B3" s="22" t="s">
        <v>7</v>
      </c>
      <c r="C3" s="9" t="s">
        <v>31</v>
      </c>
      <c r="H3" s="36" t="s">
        <v>38</v>
      </c>
      <c r="I3" s="37"/>
    </row>
    <row r="4" spans="1:9" ht="13.5" thickBot="1" x14ac:dyDescent="0.25">
      <c r="A4" s="11" t="s">
        <v>37</v>
      </c>
      <c r="B4" s="23" t="s">
        <v>33</v>
      </c>
      <c r="C4" s="11" t="s">
        <v>32</v>
      </c>
      <c r="D4" s="43" t="s">
        <v>12</v>
      </c>
      <c r="E4" s="43"/>
      <c r="H4" s="38" t="s">
        <v>39</v>
      </c>
      <c r="I4" s="39"/>
    </row>
    <row r="5" spans="1:9" ht="12" customHeight="1" x14ac:dyDescent="0.2">
      <c r="A5" s="7" t="s">
        <v>0</v>
      </c>
      <c r="B5" s="24">
        <v>15.539276488899523</v>
      </c>
      <c r="C5" s="24">
        <v>26.466608991266092</v>
      </c>
      <c r="D5" s="42" t="s">
        <v>30</v>
      </c>
      <c r="E5" s="42"/>
      <c r="H5" s="40" t="s">
        <v>40</v>
      </c>
      <c r="I5" s="41"/>
    </row>
    <row r="6" spans="1:9" x14ac:dyDescent="0.2">
      <c r="A6" s="7" t="s">
        <v>13</v>
      </c>
      <c r="B6" s="24">
        <v>6.3852171257331003</v>
      </c>
      <c r="C6" s="24">
        <v>41.147491759544074</v>
      </c>
      <c r="D6" s="42" t="s">
        <v>19</v>
      </c>
      <c r="E6" s="42"/>
      <c r="H6" s="36" t="s">
        <v>41</v>
      </c>
      <c r="I6" s="37"/>
    </row>
    <row r="7" spans="1:9" x14ac:dyDescent="0.2">
      <c r="A7" s="7" t="s">
        <v>14</v>
      </c>
      <c r="B7" s="24">
        <v>26.59986218962187</v>
      </c>
      <c r="C7" s="24">
        <v>26.051404734230072</v>
      </c>
      <c r="D7" s="42" t="s">
        <v>20</v>
      </c>
      <c r="E7" s="42"/>
    </row>
    <row r="8" spans="1:9" x14ac:dyDescent="0.2">
      <c r="A8" s="7" t="s">
        <v>15</v>
      </c>
      <c r="B8" s="24">
        <v>1.4132525880647284</v>
      </c>
      <c r="C8" s="24">
        <v>26.070928017759709</v>
      </c>
      <c r="D8" s="42" t="s">
        <v>21</v>
      </c>
      <c r="E8" s="42"/>
    </row>
    <row r="9" spans="1:9" x14ac:dyDescent="0.2">
      <c r="A9" s="7" t="s">
        <v>16</v>
      </c>
      <c r="B9" s="24">
        <v>18.074498346334877</v>
      </c>
      <c r="C9" s="24">
        <v>21.69178960855788</v>
      </c>
      <c r="D9" s="42" t="s">
        <v>22</v>
      </c>
      <c r="E9" s="42"/>
    </row>
    <row r="10" spans="1:9" x14ac:dyDescent="0.2">
      <c r="A10" s="7" t="s">
        <v>17</v>
      </c>
      <c r="B10" s="24">
        <v>16.634740425929206</v>
      </c>
      <c r="C10" s="24">
        <v>25.077949901862816</v>
      </c>
      <c r="D10" s="42" t="s">
        <v>23</v>
      </c>
      <c r="E10" s="42"/>
    </row>
    <row r="11" spans="1:9" x14ac:dyDescent="0.2">
      <c r="A11" s="7" t="s">
        <v>18</v>
      </c>
      <c r="B11" s="24">
        <v>16.22434104748114</v>
      </c>
      <c r="C11" s="24">
        <v>38.768621300032876</v>
      </c>
      <c r="D11" s="42" t="s">
        <v>24</v>
      </c>
      <c r="E11" s="42"/>
    </row>
    <row r="12" spans="1:9" x14ac:dyDescent="0.2">
      <c r="A12" s="7" t="s">
        <v>28</v>
      </c>
      <c r="B12" s="24">
        <v>17.230554843125766</v>
      </c>
      <c r="C12" s="24">
        <v>17.194402021984949</v>
      </c>
      <c r="D12" s="42" t="s">
        <v>42</v>
      </c>
      <c r="E12" s="42"/>
    </row>
    <row r="14" spans="1:9" ht="13.5" thickBot="1" x14ac:dyDescent="0.25">
      <c r="A14" s="12"/>
      <c r="B14" s="3" t="s">
        <v>25</v>
      </c>
    </row>
    <row r="15" spans="1:9" ht="13.5" thickBot="1" x14ac:dyDescent="0.25">
      <c r="A15" s="13"/>
      <c r="B15" s="14" t="s">
        <v>0</v>
      </c>
      <c r="C15" s="14" t="s">
        <v>1</v>
      </c>
      <c r="D15" s="14" t="s">
        <v>2</v>
      </c>
      <c r="E15" s="14" t="s">
        <v>3</v>
      </c>
      <c r="F15" s="14" t="s">
        <v>4</v>
      </c>
      <c r="G15" s="14" t="s">
        <v>5</v>
      </c>
      <c r="H15" s="14" t="s">
        <v>6</v>
      </c>
      <c r="I15" s="14" t="s">
        <v>28</v>
      </c>
    </row>
    <row r="16" spans="1:9" x14ac:dyDescent="0.2">
      <c r="A16" s="15" t="s">
        <v>0</v>
      </c>
      <c r="B16" s="25">
        <v>1</v>
      </c>
      <c r="C16" s="25">
        <v>0.44955266948035938</v>
      </c>
      <c r="D16" s="25">
        <v>0.60616200213100102</v>
      </c>
      <c r="E16" s="25">
        <v>0.45385512187252242</v>
      </c>
      <c r="F16" s="25">
        <v>0.58984394682521446</v>
      </c>
      <c r="G16" s="25">
        <v>0.69774774667851958</v>
      </c>
      <c r="H16" s="25">
        <v>0.5427173718606203</v>
      </c>
      <c r="I16" s="25">
        <v>0.56654677575068269</v>
      </c>
    </row>
    <row r="17" spans="1:9" x14ac:dyDescent="0.2">
      <c r="A17" s="15" t="s">
        <v>1</v>
      </c>
      <c r="B17" s="25">
        <v>0.44955266948035938</v>
      </c>
      <c r="C17" s="25">
        <v>1</v>
      </c>
      <c r="D17" s="25">
        <v>0.33991635159347533</v>
      </c>
      <c r="E17" s="25">
        <v>0.62949830335491486</v>
      </c>
      <c r="F17" s="25">
        <v>0.50390562225133217</v>
      </c>
      <c r="G17" s="25">
        <v>0.57527386802101899</v>
      </c>
      <c r="H17" s="25">
        <v>0.77517130356141506</v>
      </c>
      <c r="I17" s="25">
        <v>0.66719305343490531</v>
      </c>
    </row>
    <row r="18" spans="1:9" x14ac:dyDescent="0.2">
      <c r="A18" s="15" t="s">
        <v>2</v>
      </c>
      <c r="B18" s="25">
        <v>0.60616200213100069</v>
      </c>
      <c r="C18" s="25">
        <v>0.33991635159347533</v>
      </c>
      <c r="D18" s="25">
        <v>1</v>
      </c>
      <c r="E18" s="25">
        <v>0.15031008365125065</v>
      </c>
      <c r="F18" s="25">
        <v>0.68666344301992133</v>
      </c>
      <c r="G18" s="25">
        <v>0.71249019656000778</v>
      </c>
      <c r="H18" s="25">
        <v>0.47108226609009396</v>
      </c>
      <c r="I18" s="25">
        <v>0.40016082177919515</v>
      </c>
    </row>
    <row r="19" spans="1:9" x14ac:dyDescent="0.2">
      <c r="A19" s="15" t="s">
        <v>3</v>
      </c>
      <c r="B19" s="25">
        <v>0.45</v>
      </c>
      <c r="C19" s="25">
        <v>0.62949830335491486</v>
      </c>
      <c r="D19" s="25">
        <v>0.15031008365125065</v>
      </c>
      <c r="E19" s="25">
        <v>1</v>
      </c>
      <c r="F19" s="25">
        <v>0.4951392670050539</v>
      </c>
      <c r="G19" s="25">
        <v>0.4287452632719197</v>
      </c>
      <c r="H19" s="25">
        <v>0.48519432108533422</v>
      </c>
      <c r="I19" s="25">
        <v>0.60664920267962952</v>
      </c>
    </row>
    <row r="20" spans="1:9" x14ac:dyDescent="0.2">
      <c r="A20" s="15" t="s">
        <v>4</v>
      </c>
      <c r="B20" s="25">
        <v>0.58984394682521446</v>
      </c>
      <c r="C20" s="25">
        <v>0.50390562225133217</v>
      </c>
      <c r="D20" s="25">
        <v>0.68666344301992133</v>
      </c>
      <c r="E20" s="25">
        <v>0.4951392670050539</v>
      </c>
      <c r="F20" s="25">
        <v>1</v>
      </c>
      <c r="G20" s="25">
        <v>0.770841130476415</v>
      </c>
      <c r="H20" s="25">
        <v>0.46331697161245583</v>
      </c>
      <c r="I20" s="25">
        <v>0.62938429498864212</v>
      </c>
    </row>
    <row r="21" spans="1:9" x14ac:dyDescent="0.2">
      <c r="A21" s="15" t="s">
        <v>5</v>
      </c>
      <c r="B21" s="25">
        <v>0.69774774667851958</v>
      </c>
      <c r="C21" s="25">
        <v>0.57527386802101899</v>
      </c>
      <c r="D21" s="25">
        <v>0.71249019656000778</v>
      </c>
      <c r="E21" s="25">
        <v>0.4287452632719197</v>
      </c>
      <c r="F21" s="25">
        <v>0.770841130476415</v>
      </c>
      <c r="G21" s="25">
        <v>1</v>
      </c>
      <c r="H21" s="25">
        <v>0.54055786739544065</v>
      </c>
      <c r="I21" s="25">
        <v>0.63776065924516212</v>
      </c>
    </row>
    <row r="22" spans="1:9" x14ac:dyDescent="0.2">
      <c r="A22" s="15" t="s">
        <v>6</v>
      </c>
      <c r="B22" s="25">
        <v>0.5427173718606203</v>
      </c>
      <c r="C22" s="25">
        <v>0.77517130356141506</v>
      </c>
      <c r="D22" s="25">
        <v>0.47108226609009396</v>
      </c>
      <c r="E22" s="25">
        <v>0.48519432108533422</v>
      </c>
      <c r="F22" s="25">
        <v>0.46331697161245583</v>
      </c>
      <c r="G22" s="25">
        <v>0.54055786739544065</v>
      </c>
      <c r="H22" s="25">
        <v>1</v>
      </c>
      <c r="I22" s="25">
        <v>0.72431759084592484</v>
      </c>
    </row>
    <row r="23" spans="1:9" ht="13.5" thickBot="1" x14ac:dyDescent="0.25">
      <c r="A23" s="16" t="s">
        <v>28</v>
      </c>
      <c r="B23" s="26">
        <v>0.56654677575068269</v>
      </c>
      <c r="C23" s="26">
        <v>0.66719305343490531</v>
      </c>
      <c r="D23" s="26">
        <v>0.40016082177919515</v>
      </c>
      <c r="E23" s="26">
        <v>0.60664920267962952</v>
      </c>
      <c r="F23" s="26">
        <v>0.62938429498864212</v>
      </c>
      <c r="G23" s="26">
        <v>0.63776065924516212</v>
      </c>
      <c r="H23" s="26">
        <v>0.72431759084592484</v>
      </c>
      <c r="I23" s="26">
        <v>1</v>
      </c>
    </row>
    <row r="25" spans="1:9" ht="13.5" thickBot="1" x14ac:dyDescent="0.25">
      <c r="A25" s="12"/>
      <c r="B25" s="5" t="s">
        <v>9</v>
      </c>
    </row>
    <row r="26" spans="1:9" ht="13.5" thickBot="1" x14ac:dyDescent="0.25">
      <c r="A26" t="s">
        <v>8</v>
      </c>
      <c r="B26" s="14" t="s">
        <v>0</v>
      </c>
      <c r="C26" s="14" t="s">
        <v>1</v>
      </c>
      <c r="D26" s="14" t="s">
        <v>2</v>
      </c>
      <c r="E26" s="14" t="s">
        <v>3</v>
      </c>
      <c r="F26" s="14" t="s">
        <v>4</v>
      </c>
      <c r="G26" s="14" t="s">
        <v>5</v>
      </c>
      <c r="H26" s="14" t="s">
        <v>6</v>
      </c>
      <c r="I26" s="14" t="s">
        <v>28</v>
      </c>
    </row>
    <row r="27" spans="1:9" x14ac:dyDescent="0.2">
      <c r="A27" s="15" t="s">
        <v>0</v>
      </c>
      <c r="B27" s="27">
        <f>B16*C5*C5</f>
        <v>700.4813914965672</v>
      </c>
      <c r="C27" s="27">
        <f>C16*C5*C6</f>
        <v>489.5784005145311</v>
      </c>
      <c r="D27" s="27">
        <f>D16*C5*C7</f>
        <v>417.94405894993417</v>
      </c>
      <c r="E27" s="27">
        <f>E16*C5*C8</f>
        <v>313.16414505976348</v>
      </c>
      <c r="F27" s="27">
        <f>F16*C5*C9</f>
        <v>338.63419580155835</v>
      </c>
      <c r="G27" s="27">
        <f>G16*C5*C10</f>
        <v>463.11492179309215</v>
      </c>
      <c r="H27" s="27">
        <f>H16*C5*C11</f>
        <v>556.8681526367601</v>
      </c>
      <c r="I27" s="27">
        <f>I16*C5*C12</f>
        <v>257.8226989274205</v>
      </c>
    </row>
    <row r="28" spans="1:9" x14ac:dyDescent="0.2">
      <c r="A28" s="15" t="s">
        <v>1</v>
      </c>
      <c r="B28" s="27">
        <f>B17*C6*C5</f>
        <v>489.57840051453104</v>
      </c>
      <c r="C28" s="27">
        <f>C17*C6*C6</f>
        <v>1693.1160781017475</v>
      </c>
      <c r="D28" s="27">
        <f>D17*C6*C7</f>
        <v>364.3733200467708</v>
      </c>
      <c r="E28" s="27">
        <f>E17*C6*C8</f>
        <v>675.29637960839955</v>
      </c>
      <c r="F28" s="27">
        <f>F17*C6*C9</f>
        <v>449.76737995922565</v>
      </c>
      <c r="G28" s="27">
        <f>G17*C6*C10</f>
        <v>593.6220767060704</v>
      </c>
      <c r="H28" s="27">
        <f>H17*C6*C11</f>
        <v>1236.5777010823854</v>
      </c>
      <c r="I28" s="27">
        <f>I17*C6*C12</f>
        <v>472.0434324081495</v>
      </c>
    </row>
    <row r="29" spans="1:9" x14ac:dyDescent="0.2">
      <c r="A29" s="15" t="s">
        <v>2</v>
      </c>
      <c r="B29" s="27">
        <f>B18*C7*C5</f>
        <v>417.94405894993395</v>
      </c>
      <c r="C29" s="27">
        <f>C18*C7*C6</f>
        <v>364.3733200467708</v>
      </c>
      <c r="D29" s="27">
        <f>D18*C7*C7</f>
        <v>678.67568862666496</v>
      </c>
      <c r="E29" s="27">
        <f>E18*C7*C8</f>
        <v>102.08824858501359</v>
      </c>
      <c r="F29" s="27">
        <f>F18*C7*C9</f>
        <v>388.03460379034811</v>
      </c>
      <c r="G29" s="27">
        <f>G18*C7*C10</f>
        <v>465.48111900123388</v>
      </c>
      <c r="H29" s="27">
        <f>H18*C7*C11</f>
        <v>475.78227481037607</v>
      </c>
      <c r="I29" s="27">
        <f>I18*C7*C12</f>
        <v>179.24736873371279</v>
      </c>
    </row>
    <row r="30" spans="1:9" x14ac:dyDescent="0.2">
      <c r="A30" s="15" t="s">
        <v>3</v>
      </c>
      <c r="B30" s="27">
        <f>B19*C8*C5</f>
        <v>310.50407604847061</v>
      </c>
      <c r="C30" s="27">
        <f>C19*C8*C6</f>
        <v>675.29637960839966</v>
      </c>
      <c r="D30" s="27">
        <f>D19*C8*C7</f>
        <v>102.08824858501359</v>
      </c>
      <c r="E30" s="27">
        <f>E19*C8*C8</f>
        <v>679.69328770720813</v>
      </c>
      <c r="F30" s="27">
        <f>F19*C8*C9</f>
        <v>280.01367628817979</v>
      </c>
      <c r="G30" s="27">
        <f>G19*C8*C10</f>
        <v>280.31597980958395</v>
      </c>
      <c r="H30" s="27">
        <f>H19*C8*C11</f>
        <v>490.40236551684137</v>
      </c>
      <c r="I30" s="27">
        <f>I19*C8*C12</f>
        <v>271.94507525201618</v>
      </c>
    </row>
    <row r="31" spans="1:9" x14ac:dyDescent="0.2">
      <c r="A31" s="15" t="s">
        <v>4</v>
      </c>
      <c r="B31" s="27">
        <f>B20*C9*C5</f>
        <v>338.63419580155835</v>
      </c>
      <c r="C31" s="27">
        <f>C20*C9*C6</f>
        <v>449.76737995922559</v>
      </c>
      <c r="D31" s="27">
        <f>D20*C9*C7</f>
        <v>388.03460379034806</v>
      </c>
      <c r="E31" s="27">
        <f>E20*C9*C8</f>
        <v>280.01367628817979</v>
      </c>
      <c r="F31" s="27">
        <f>F20*C9*C9</f>
        <v>470.53373642193964</v>
      </c>
      <c r="G31" s="27">
        <f>G20*C9*C10</f>
        <v>419.32648495347269</v>
      </c>
      <c r="H31" s="27">
        <f>H20*C9*C11</f>
        <v>389.63140028426835</v>
      </c>
      <c r="I31" s="27">
        <f>I20*C9*C12</f>
        <v>234.74608717249276</v>
      </c>
    </row>
    <row r="32" spans="1:9" x14ac:dyDescent="0.2">
      <c r="A32" s="15" t="s">
        <v>5</v>
      </c>
      <c r="B32" s="27">
        <f>B21*C10*C5</f>
        <v>463.11492179309215</v>
      </c>
      <c r="C32" s="27">
        <f>C21*C10*C6</f>
        <v>593.6220767060704</v>
      </c>
      <c r="D32" s="27">
        <f>D21*C10*C7</f>
        <v>465.48111900123388</v>
      </c>
      <c r="E32" s="27">
        <f>E21*C10*C8</f>
        <v>280.31597980958395</v>
      </c>
      <c r="F32" s="27">
        <f>F21*C10*C9</f>
        <v>419.32648495347269</v>
      </c>
      <c r="G32" s="27">
        <f>G21*C10*C10</f>
        <v>628.90357128034123</v>
      </c>
      <c r="H32" s="27">
        <f>H21*C10*C11</f>
        <v>525.55065269802924</v>
      </c>
      <c r="I32" s="27">
        <f>I21*C10*C12</f>
        <v>275.00262107703611</v>
      </c>
    </row>
    <row r="33" spans="1:9" x14ac:dyDescent="0.2">
      <c r="A33" s="15" t="s">
        <v>6</v>
      </c>
      <c r="B33" s="27">
        <f>B22*C11*C5</f>
        <v>556.8681526367601</v>
      </c>
      <c r="C33" s="27">
        <f>C22*C11*C6</f>
        <v>1236.5777010823854</v>
      </c>
      <c r="D33" s="27">
        <f>D22*C11*C7</f>
        <v>475.78227481037607</v>
      </c>
      <c r="E33" s="27">
        <f>E22*C11*C8</f>
        <v>490.40236551684143</v>
      </c>
      <c r="F33" s="27">
        <f>F22*C11*C9</f>
        <v>389.63140028426835</v>
      </c>
      <c r="G33" s="27">
        <f>G22*C11*C10</f>
        <v>525.55065269802913</v>
      </c>
      <c r="H33" s="27">
        <f>H22*C11*C11</f>
        <v>1503.0059975053628</v>
      </c>
      <c r="I33" s="27">
        <f>I22*C11*C12</f>
        <v>482.83246767428756</v>
      </c>
    </row>
    <row r="34" spans="1:9" ht="13.5" thickBot="1" x14ac:dyDescent="0.25">
      <c r="A34" s="16" t="s">
        <v>28</v>
      </c>
      <c r="B34" s="28">
        <f>B23*C12*C5</f>
        <v>257.8226989274205</v>
      </c>
      <c r="C34" s="28">
        <f>C23*C12*C6</f>
        <v>472.0434324081495</v>
      </c>
      <c r="D34" s="28">
        <f>D23*C12*C7</f>
        <v>179.24736873371279</v>
      </c>
      <c r="E34" s="28">
        <f>E23*C12*C8</f>
        <v>271.94507525201618</v>
      </c>
      <c r="F34" s="28">
        <f>F23*C12*C9</f>
        <v>234.74608717249274</v>
      </c>
      <c r="G34" s="28">
        <f>G23*C12*C10</f>
        <v>275.00262107703611</v>
      </c>
      <c r="H34" s="28">
        <f>H23*C12*C11</f>
        <v>482.8324676742875</v>
      </c>
      <c r="I34" s="28">
        <f>I23*C12*C12</f>
        <v>295.64746089364013</v>
      </c>
    </row>
    <row r="36" spans="1:9" ht="13.5" thickBot="1" x14ac:dyDescent="0.25">
      <c r="A36" s="12"/>
      <c r="B36" s="3" t="s">
        <v>26</v>
      </c>
    </row>
    <row r="37" spans="1:9" x14ac:dyDescent="0.2">
      <c r="A37" t="s">
        <v>8</v>
      </c>
      <c r="B37" s="8" t="s">
        <v>0</v>
      </c>
      <c r="C37" s="8" t="s">
        <v>1</v>
      </c>
      <c r="D37" s="8" t="s">
        <v>2</v>
      </c>
      <c r="E37" s="8" t="s">
        <v>3</v>
      </c>
      <c r="F37" s="8" t="s">
        <v>4</v>
      </c>
      <c r="G37" s="8" t="s">
        <v>5</v>
      </c>
      <c r="H37" s="8" t="s">
        <v>6</v>
      </c>
      <c r="I37" s="8" t="s">
        <v>28</v>
      </c>
    </row>
    <row r="38" spans="1:9" ht="13.5" thickBot="1" x14ac:dyDescent="0.25">
      <c r="A38" s="17" t="s">
        <v>10</v>
      </c>
      <c r="B38" s="17">
        <f>A39</f>
        <v>0.125</v>
      </c>
      <c r="C38" s="17">
        <f>A40</f>
        <v>0.125</v>
      </c>
      <c r="D38" s="17">
        <f>A41</f>
        <v>0.125</v>
      </c>
      <c r="E38" s="17">
        <f>A42</f>
        <v>0.125</v>
      </c>
      <c r="F38" s="17">
        <f>A43</f>
        <v>0.125</v>
      </c>
      <c r="G38" s="17">
        <f>A44</f>
        <v>0.125</v>
      </c>
      <c r="H38" s="17">
        <f>A45</f>
        <v>0.125</v>
      </c>
      <c r="I38" s="17">
        <f>A46</f>
        <v>0.125</v>
      </c>
    </row>
    <row r="39" spans="1:9" x14ac:dyDescent="0.2">
      <c r="A39" s="18">
        <f>1/8</f>
        <v>0.125</v>
      </c>
      <c r="B39" s="27">
        <f>A39*B38*B27</f>
        <v>10.945021742133862</v>
      </c>
      <c r="C39" s="27">
        <f>A39*C38*C27</f>
        <v>7.6496625080395484</v>
      </c>
      <c r="D39" s="27">
        <f>A39*D38*D27</f>
        <v>6.5303759210927215</v>
      </c>
      <c r="E39" s="27">
        <f>A39*E38*E27</f>
        <v>4.8931897665588044</v>
      </c>
      <c r="F39" s="27">
        <f>A39*F38*F27</f>
        <v>5.2911593093993492</v>
      </c>
      <c r="G39" s="27">
        <f>A39*G38*G27</f>
        <v>7.2361706530170649</v>
      </c>
      <c r="H39" s="27">
        <f>A39*H38*H27</f>
        <v>8.7010648849493766</v>
      </c>
      <c r="I39" s="27">
        <f>A39*I38*I27</f>
        <v>4.0284796707409454</v>
      </c>
    </row>
    <row r="40" spans="1:9" x14ac:dyDescent="0.2">
      <c r="A40" s="18">
        <f t="shared" ref="A40:A46" si="0">1/8</f>
        <v>0.125</v>
      </c>
      <c r="B40" s="27">
        <f>A40*B38*B28</f>
        <v>7.6496625080395475</v>
      </c>
      <c r="C40" s="27">
        <f>A40*C38*C28</f>
        <v>26.454938720339804</v>
      </c>
      <c r="D40" s="27">
        <f>A40*D38*D28</f>
        <v>5.6933331257307938</v>
      </c>
      <c r="E40" s="27">
        <f>A40*E38*E28</f>
        <v>10.551505931381243</v>
      </c>
      <c r="F40" s="27">
        <f>A40*F38*F28</f>
        <v>7.0276153118629008</v>
      </c>
      <c r="G40" s="27">
        <f>A40*G38*G28</f>
        <v>9.27534494853235</v>
      </c>
      <c r="H40" s="27">
        <f>A40*H38*H28</f>
        <v>19.321526579412271</v>
      </c>
      <c r="I40" s="27">
        <f>A40*I38*I28</f>
        <v>7.3756786313773359</v>
      </c>
    </row>
    <row r="41" spans="1:9" x14ac:dyDescent="0.2">
      <c r="A41" s="18">
        <f t="shared" si="0"/>
        <v>0.125</v>
      </c>
      <c r="B41" s="27">
        <f>A41*B38*B29</f>
        <v>6.5303759210927179</v>
      </c>
      <c r="C41" s="27">
        <f>A41*C38*C29</f>
        <v>5.6933331257307938</v>
      </c>
      <c r="D41" s="27">
        <f>A41*D38*D29</f>
        <v>10.60430763479164</v>
      </c>
      <c r="E41" s="27">
        <f>A41*E38*E29</f>
        <v>1.5951288841408373</v>
      </c>
      <c r="F41" s="27">
        <f>A41*F38*F29</f>
        <v>6.0630406842241893</v>
      </c>
      <c r="G41" s="27">
        <f>A41*G38*G29</f>
        <v>7.2731424843942794</v>
      </c>
      <c r="H41" s="27">
        <f>A41*H38*H29</f>
        <v>7.434098043912126</v>
      </c>
      <c r="I41" s="27">
        <f>A41*I38*I29</f>
        <v>2.8007401364642623</v>
      </c>
    </row>
    <row r="42" spans="1:9" x14ac:dyDescent="0.2">
      <c r="A42" s="18">
        <f t="shared" si="0"/>
        <v>0.125</v>
      </c>
      <c r="B42" s="27">
        <f>A42*B38*B30</f>
        <v>4.8516261882573533</v>
      </c>
      <c r="C42" s="27">
        <f>A42*C38*C30</f>
        <v>10.551505931381245</v>
      </c>
      <c r="D42" s="27">
        <f>A42*D38*D30</f>
        <v>1.5951288841408373</v>
      </c>
      <c r="E42" s="27">
        <f>A42*E38*E30</f>
        <v>10.620207620425127</v>
      </c>
      <c r="F42" s="27">
        <f>A42*F38*F30</f>
        <v>4.3752136920028093</v>
      </c>
      <c r="G42" s="27">
        <f>A42*G38*G30</f>
        <v>4.3799371845247492</v>
      </c>
      <c r="H42" s="27">
        <f>A42*H38*H30</f>
        <v>7.6625369612006464</v>
      </c>
      <c r="I42" s="27">
        <f>A42*I38*I30</f>
        <v>4.2491418008127528</v>
      </c>
    </row>
    <row r="43" spans="1:9" x14ac:dyDescent="0.2">
      <c r="A43" s="18">
        <f t="shared" si="0"/>
        <v>0.125</v>
      </c>
      <c r="B43" s="27">
        <f>A43*B38*B31</f>
        <v>5.2911593093993492</v>
      </c>
      <c r="C43" s="27">
        <f>A43*C38*C31</f>
        <v>7.0276153118628999</v>
      </c>
      <c r="D43" s="27">
        <f>A43*D38*D31</f>
        <v>6.0630406842241884</v>
      </c>
      <c r="E43" s="27">
        <f>A43*E38*E31</f>
        <v>4.3752136920028093</v>
      </c>
      <c r="F43" s="27">
        <f>A43*F38*F31</f>
        <v>7.3520896315928068</v>
      </c>
      <c r="G43" s="27">
        <f>A43*G38*G31</f>
        <v>6.5519763273980107</v>
      </c>
      <c r="H43" s="27">
        <f>A43*H38*H31</f>
        <v>6.087990629441693</v>
      </c>
      <c r="I43" s="27">
        <f>A43*I38*I31</f>
        <v>3.6679076120701994</v>
      </c>
    </row>
    <row r="44" spans="1:9" x14ac:dyDescent="0.2">
      <c r="A44" s="18">
        <f t="shared" si="0"/>
        <v>0.125</v>
      </c>
      <c r="B44" s="27">
        <f>A44*B38*B32</f>
        <v>7.2361706530170649</v>
      </c>
      <c r="C44" s="27">
        <f>A44*C38*C32</f>
        <v>9.27534494853235</v>
      </c>
      <c r="D44" s="27">
        <f>A44*D38*D32</f>
        <v>7.2731424843942794</v>
      </c>
      <c r="E44" s="27">
        <f>A44*E38*E32</f>
        <v>4.3799371845247492</v>
      </c>
      <c r="F44" s="27">
        <f>A44*F38*F32</f>
        <v>6.5519763273980107</v>
      </c>
      <c r="G44" s="27">
        <f>A44*G38*G32</f>
        <v>9.8266183012553316</v>
      </c>
      <c r="H44" s="27">
        <f>A44*H38*H32</f>
        <v>8.2117289484067069</v>
      </c>
      <c r="I44" s="27">
        <f>A44*I38*I32</f>
        <v>4.2969159543286892</v>
      </c>
    </row>
    <row r="45" spans="1:9" x14ac:dyDescent="0.2">
      <c r="A45" s="18">
        <f t="shared" si="0"/>
        <v>0.125</v>
      </c>
      <c r="B45" s="27">
        <f>A45*B38*B33</f>
        <v>8.7010648849493766</v>
      </c>
      <c r="C45" s="27">
        <f>A45*C38*C33</f>
        <v>19.321526579412271</v>
      </c>
      <c r="D45" s="27">
        <f>A45*D38*D33</f>
        <v>7.434098043912126</v>
      </c>
      <c r="E45" s="27">
        <f>A45*E38*E33</f>
        <v>7.6625369612006473</v>
      </c>
      <c r="F45" s="27">
        <f>A45*F38*F33</f>
        <v>6.087990629441693</v>
      </c>
      <c r="G45" s="27">
        <f>A45*G38*G33</f>
        <v>8.2117289484067051</v>
      </c>
      <c r="H45" s="27">
        <f>A45*H38*H33</f>
        <v>23.484468711021293</v>
      </c>
      <c r="I45" s="27">
        <f>A45*I38*I33</f>
        <v>7.5442573074107431</v>
      </c>
    </row>
    <row r="46" spans="1:9" ht="13.5" thickBot="1" x14ac:dyDescent="0.25">
      <c r="A46" s="19">
        <f t="shared" si="0"/>
        <v>0.125</v>
      </c>
      <c r="B46" s="28">
        <f>A46*B38*B34</f>
        <v>4.0284796707409454</v>
      </c>
      <c r="C46" s="28">
        <f>A46*C38*C34</f>
        <v>7.3756786313773359</v>
      </c>
      <c r="D46" s="28">
        <f>A46*D38*D34</f>
        <v>2.8007401364642623</v>
      </c>
      <c r="E46" s="28">
        <f>A46*E38*E34</f>
        <v>4.2491418008127528</v>
      </c>
      <c r="F46" s="28">
        <f>A46*F38*F34</f>
        <v>3.667907612070199</v>
      </c>
      <c r="G46" s="28">
        <f>A46*G38*G34</f>
        <v>4.2969159543286892</v>
      </c>
      <c r="H46" s="28">
        <f>A46*H38*H34</f>
        <v>7.5442573074107422</v>
      </c>
      <c r="I46" s="28">
        <f>A46*I38*I34</f>
        <v>4.619491576463127</v>
      </c>
    </row>
    <row r="47" spans="1:9" x14ac:dyDescent="0.2">
      <c r="A47" s="18">
        <f t="shared" ref="A47:I47" si="1">SUM(A39:A46)</f>
        <v>1</v>
      </c>
      <c r="B47" s="27">
        <f t="shared" si="1"/>
        <v>55.233560877630211</v>
      </c>
      <c r="C47" s="27">
        <f t="shared" si="1"/>
        <v>93.349605756676269</v>
      </c>
      <c r="D47" s="27">
        <f t="shared" si="1"/>
        <v>47.994166914750842</v>
      </c>
      <c r="E47" s="27">
        <f t="shared" si="1"/>
        <v>48.326861841046963</v>
      </c>
      <c r="F47" s="27">
        <f t="shared" si="1"/>
        <v>46.416993197991964</v>
      </c>
      <c r="G47" s="27">
        <f t="shared" si="1"/>
        <v>57.051834801857176</v>
      </c>
      <c r="H47" s="27">
        <f t="shared" si="1"/>
        <v>88.447672065754844</v>
      </c>
      <c r="I47" s="27">
        <f t="shared" si="1"/>
        <v>38.582612689668053</v>
      </c>
    </row>
    <row r="48" spans="1:9" x14ac:dyDescent="0.2">
      <c r="A48" t="s">
        <v>34</v>
      </c>
      <c r="D48" s="27">
        <f>SUM(B47:I47)</f>
        <v>475.40330814537634</v>
      </c>
      <c r="E48" s="2"/>
      <c r="F48" s="2"/>
      <c r="G48" s="2"/>
      <c r="H48" s="2"/>
      <c r="I48" s="2"/>
    </row>
    <row r="49" spans="1:10" x14ac:dyDescent="0.2">
      <c r="A49" t="s">
        <v>35</v>
      </c>
      <c r="D49" s="27">
        <f>D48^0.5</f>
        <v>21.80374527794196</v>
      </c>
      <c r="E49" s="2"/>
      <c r="F49" s="2"/>
      <c r="G49" s="2"/>
      <c r="H49" s="2"/>
      <c r="I49" s="2"/>
    </row>
    <row r="50" spans="1:10" x14ac:dyDescent="0.2">
      <c r="A50" t="s">
        <v>36</v>
      </c>
      <c r="D50" s="27">
        <f>A39*B5+A40*B6+A41*B7+A42*B8+A43*B9+A44*B10+A45*B11+A46*B12</f>
        <v>14.762717881898777</v>
      </c>
      <c r="E50" s="2"/>
      <c r="F50" s="2"/>
      <c r="G50" s="2"/>
      <c r="H50" s="2"/>
      <c r="I50" s="2"/>
    </row>
    <row r="52" spans="1:10" ht="13.5" thickBot="1" x14ac:dyDescent="0.25">
      <c r="A52" s="12"/>
      <c r="B52" s="6" t="s">
        <v>27</v>
      </c>
    </row>
    <row r="53" spans="1:10" x14ac:dyDescent="0.2">
      <c r="A53" t="s">
        <v>8</v>
      </c>
      <c r="B53" s="8" t="s">
        <v>0</v>
      </c>
      <c r="C53" s="8" t="s">
        <v>1</v>
      </c>
      <c r="D53" s="8" t="s">
        <v>2</v>
      </c>
      <c r="E53" s="8" t="s">
        <v>3</v>
      </c>
      <c r="F53" s="8" t="s">
        <v>4</v>
      </c>
      <c r="G53" s="8" t="s">
        <v>5</v>
      </c>
      <c r="H53" s="8" t="s">
        <v>6</v>
      </c>
      <c r="I53" s="8" t="s">
        <v>28</v>
      </c>
    </row>
    <row r="54" spans="1:10" ht="13.5" thickBot="1" x14ac:dyDescent="0.25">
      <c r="A54" s="17" t="s">
        <v>10</v>
      </c>
      <c r="B54" s="26">
        <f>A55</f>
        <v>0</v>
      </c>
      <c r="C54" s="26">
        <f>A56</f>
        <v>0</v>
      </c>
      <c r="D54" s="26">
        <f>A57</f>
        <v>8.2561447698066212E-2</v>
      </c>
      <c r="E54" s="26">
        <f>A58</f>
        <v>0.38050235774444069</v>
      </c>
      <c r="F54" s="26">
        <f>A59</f>
        <v>1.7089312511386651E-2</v>
      </c>
      <c r="G54" s="26">
        <f>A60</f>
        <v>0</v>
      </c>
      <c r="H54" s="26">
        <f>A61</f>
        <v>0</v>
      </c>
      <c r="I54" s="26">
        <f>A62</f>
        <v>0.5198468820461063</v>
      </c>
    </row>
    <row r="55" spans="1:10" x14ac:dyDescent="0.2">
      <c r="A55" s="29">
        <v>0</v>
      </c>
      <c r="B55" s="27">
        <f t="shared" ref="B55:I62" si="2">$A55*B$54*B27</f>
        <v>0</v>
      </c>
      <c r="C55" s="27">
        <f t="shared" si="2"/>
        <v>0</v>
      </c>
      <c r="D55" s="27">
        <f t="shared" si="2"/>
        <v>0</v>
      </c>
      <c r="E55" s="27">
        <f t="shared" si="2"/>
        <v>0</v>
      </c>
      <c r="F55" s="27">
        <f t="shared" si="2"/>
        <v>0</v>
      </c>
      <c r="G55" s="27">
        <f t="shared" si="2"/>
        <v>0</v>
      </c>
      <c r="H55" s="27">
        <f t="shared" si="2"/>
        <v>0</v>
      </c>
      <c r="I55" s="27">
        <f t="shared" si="2"/>
        <v>0</v>
      </c>
    </row>
    <row r="56" spans="1:10" x14ac:dyDescent="0.2">
      <c r="A56" s="30">
        <v>0</v>
      </c>
      <c r="B56" s="27">
        <f t="shared" si="2"/>
        <v>0</v>
      </c>
      <c r="C56" s="27">
        <f t="shared" si="2"/>
        <v>0</v>
      </c>
      <c r="D56" s="27">
        <f t="shared" si="2"/>
        <v>0</v>
      </c>
      <c r="E56" s="27">
        <f t="shared" si="2"/>
        <v>0</v>
      </c>
      <c r="F56" s="27">
        <f t="shared" si="2"/>
        <v>0</v>
      </c>
      <c r="G56" s="27">
        <f t="shared" si="2"/>
        <v>0</v>
      </c>
      <c r="H56" s="27">
        <f t="shared" si="2"/>
        <v>0</v>
      </c>
      <c r="I56" s="27">
        <f t="shared" si="2"/>
        <v>0</v>
      </c>
    </row>
    <row r="57" spans="1:10" x14ac:dyDescent="0.2">
      <c r="A57" s="30">
        <v>8.2561447698066212E-2</v>
      </c>
      <c r="B57" s="27">
        <f t="shared" si="2"/>
        <v>0</v>
      </c>
      <c r="C57" s="27">
        <f t="shared" si="2"/>
        <v>0</v>
      </c>
      <c r="D57" s="27">
        <f t="shared" si="2"/>
        <v>4.6261199729741396</v>
      </c>
      <c r="E57" s="27">
        <f t="shared" si="2"/>
        <v>3.2070845157061907</v>
      </c>
      <c r="F57" s="27">
        <f t="shared" si="2"/>
        <v>0.54748515499250394</v>
      </c>
      <c r="G57" s="27">
        <f t="shared" si="2"/>
        <v>0</v>
      </c>
      <c r="H57" s="27">
        <f t="shared" si="2"/>
        <v>0</v>
      </c>
      <c r="I57" s="27">
        <f t="shared" si="2"/>
        <v>7.6931735938406094</v>
      </c>
    </row>
    <row r="58" spans="1:10" x14ac:dyDescent="0.2">
      <c r="A58" s="30">
        <v>0.38050235774444069</v>
      </c>
      <c r="B58" s="27">
        <f t="shared" si="2"/>
        <v>0</v>
      </c>
      <c r="C58" s="27">
        <f t="shared" si="2"/>
        <v>0</v>
      </c>
      <c r="D58" s="27">
        <f t="shared" si="2"/>
        <v>3.2070845157061907</v>
      </c>
      <c r="E58" s="27">
        <f t="shared" si="2"/>
        <v>98.407383656626521</v>
      </c>
      <c r="F58" s="27">
        <f t="shared" si="2"/>
        <v>1.8207955671760285</v>
      </c>
      <c r="G58" s="27">
        <f t="shared" si="2"/>
        <v>0</v>
      </c>
      <c r="H58" s="27">
        <f t="shared" si="2"/>
        <v>0</v>
      </c>
      <c r="I58" s="27">
        <f t="shared" si="2"/>
        <v>53.791542007458183</v>
      </c>
    </row>
    <row r="59" spans="1:10" x14ac:dyDescent="0.2">
      <c r="A59" s="30">
        <v>1.7089312511386651E-2</v>
      </c>
      <c r="B59" s="27">
        <f t="shared" si="2"/>
        <v>0</v>
      </c>
      <c r="C59" s="27">
        <f t="shared" si="2"/>
        <v>0</v>
      </c>
      <c r="D59" s="27">
        <f t="shared" si="2"/>
        <v>0.54748515499250383</v>
      </c>
      <c r="E59" s="27">
        <f t="shared" si="2"/>
        <v>1.8207955671760285</v>
      </c>
      <c r="F59" s="27">
        <f t="shared" si="2"/>
        <v>0.137416837833541</v>
      </c>
      <c r="G59" s="27">
        <f t="shared" si="2"/>
        <v>0</v>
      </c>
      <c r="H59" s="27">
        <f t="shared" si="2"/>
        <v>0</v>
      </c>
      <c r="I59" s="27">
        <f t="shared" si="2"/>
        <v>2.0854433516242303</v>
      </c>
    </row>
    <row r="60" spans="1:10" x14ac:dyDescent="0.2">
      <c r="A60" s="30">
        <v>0</v>
      </c>
      <c r="B60" s="27">
        <f t="shared" si="2"/>
        <v>0</v>
      </c>
      <c r="C60" s="27">
        <f t="shared" si="2"/>
        <v>0</v>
      </c>
      <c r="D60" s="27">
        <f t="shared" si="2"/>
        <v>0</v>
      </c>
      <c r="E60" s="27">
        <f t="shared" si="2"/>
        <v>0</v>
      </c>
      <c r="F60" s="27">
        <f t="shared" si="2"/>
        <v>0</v>
      </c>
      <c r="G60" s="27">
        <f t="shared" si="2"/>
        <v>0</v>
      </c>
      <c r="H60" s="27">
        <f t="shared" si="2"/>
        <v>0</v>
      </c>
      <c r="I60" s="27">
        <f t="shared" si="2"/>
        <v>0</v>
      </c>
    </row>
    <row r="61" spans="1:10" x14ac:dyDescent="0.2">
      <c r="A61" s="30">
        <v>0</v>
      </c>
      <c r="B61" s="27">
        <f t="shared" si="2"/>
        <v>0</v>
      </c>
      <c r="C61" s="27">
        <f t="shared" si="2"/>
        <v>0</v>
      </c>
      <c r="D61" s="27">
        <f t="shared" si="2"/>
        <v>0</v>
      </c>
      <c r="E61" s="27">
        <f t="shared" si="2"/>
        <v>0</v>
      </c>
      <c r="F61" s="27">
        <f t="shared" si="2"/>
        <v>0</v>
      </c>
      <c r="G61" s="27">
        <f t="shared" si="2"/>
        <v>0</v>
      </c>
      <c r="H61" s="27">
        <f t="shared" si="2"/>
        <v>0</v>
      </c>
      <c r="I61" s="27">
        <f t="shared" si="2"/>
        <v>0</v>
      </c>
    </row>
    <row r="62" spans="1:10" ht="13.5" thickBot="1" x14ac:dyDescent="0.25">
      <c r="A62" s="31">
        <v>0.5198468820461063</v>
      </c>
      <c r="B62" s="32">
        <f t="shared" si="2"/>
        <v>0</v>
      </c>
      <c r="C62" s="32">
        <f t="shared" si="2"/>
        <v>0</v>
      </c>
      <c r="D62" s="32">
        <f t="shared" si="2"/>
        <v>7.6931735938406094</v>
      </c>
      <c r="E62" s="32">
        <f t="shared" si="2"/>
        <v>53.791542007458183</v>
      </c>
      <c r="F62" s="32">
        <f t="shared" si="2"/>
        <v>2.0854433516242299</v>
      </c>
      <c r="G62" s="32">
        <f t="shared" si="2"/>
        <v>0</v>
      </c>
      <c r="H62" s="32">
        <f t="shared" si="2"/>
        <v>0</v>
      </c>
      <c r="I62" s="32">
        <f t="shared" si="2"/>
        <v>79.896000665469543</v>
      </c>
      <c r="J62" s="1"/>
    </row>
    <row r="63" spans="1:10" x14ac:dyDescent="0.2">
      <c r="A63" s="20">
        <f>SUM(A55:A62)</f>
        <v>0.99999999999999989</v>
      </c>
      <c r="B63" s="27">
        <f t="shared" ref="B63:I63" si="3">SUM(B55:B62)</f>
        <v>0</v>
      </c>
      <c r="C63" s="27">
        <f t="shared" si="3"/>
        <v>0</v>
      </c>
      <c r="D63" s="27">
        <f t="shared" si="3"/>
        <v>16.073863237513443</v>
      </c>
      <c r="E63" s="27">
        <f t="shared" si="3"/>
        <v>157.22680574696693</v>
      </c>
      <c r="F63" s="27">
        <f t="shared" si="3"/>
        <v>4.5911409116263036</v>
      </c>
      <c r="G63" s="27">
        <f t="shared" si="3"/>
        <v>0</v>
      </c>
      <c r="H63" s="27">
        <f t="shared" si="3"/>
        <v>0</v>
      </c>
      <c r="I63" s="27">
        <f t="shared" si="3"/>
        <v>143.46615961839257</v>
      </c>
    </row>
    <row r="64" spans="1:10" x14ac:dyDescent="0.2">
      <c r="A64" t="s">
        <v>34</v>
      </c>
      <c r="D64" s="27">
        <f>SUM(B63:I63)</f>
        <v>321.35796951449925</v>
      </c>
    </row>
    <row r="65" spans="1:10" x14ac:dyDescent="0.2">
      <c r="A65" t="s">
        <v>35</v>
      </c>
      <c r="D65" s="27">
        <f>D64^0.5</f>
        <v>17.926460038571452</v>
      </c>
    </row>
    <row r="66" spans="1:10" x14ac:dyDescent="0.2">
      <c r="A66" t="s">
        <v>36</v>
      </c>
      <c r="D66" s="27">
        <f>A55*B5+A56*B6+A57*B7+A58*B8+A59*B9+A60*B10+A61*B11+A62*B12</f>
        <v>12.000000034641721</v>
      </c>
    </row>
    <row r="68" spans="1:10" ht="13.5" thickBot="1" x14ac:dyDescent="0.25">
      <c r="A68" s="10"/>
      <c r="B68" s="10"/>
      <c r="C68" s="4" t="s">
        <v>10</v>
      </c>
    </row>
    <row r="69" spans="1:10" ht="13.5" thickBot="1" x14ac:dyDescent="0.25">
      <c r="A69" s="21" t="s">
        <v>7</v>
      </c>
      <c r="B69" s="21" t="s">
        <v>11</v>
      </c>
      <c r="C69" s="14" t="s">
        <v>0</v>
      </c>
      <c r="D69" s="14" t="s">
        <v>1</v>
      </c>
      <c r="E69" s="14" t="s">
        <v>2</v>
      </c>
      <c r="F69" s="14" t="s">
        <v>3</v>
      </c>
      <c r="G69" s="14" t="s">
        <v>4</v>
      </c>
      <c r="H69" s="14" t="s">
        <v>5</v>
      </c>
      <c r="I69" s="14" t="s">
        <v>6</v>
      </c>
      <c r="J69" s="14" t="s">
        <v>28</v>
      </c>
    </row>
    <row r="70" spans="1:10" x14ac:dyDescent="0.2">
      <c r="A70" s="33">
        <v>6</v>
      </c>
      <c r="B70" s="34">
        <v>21.888275523564104</v>
      </c>
      <c r="C70" s="34">
        <v>1.6541863383888338E-2</v>
      </c>
      <c r="D70" s="34">
        <v>0</v>
      </c>
      <c r="E70" s="34">
        <v>0</v>
      </c>
      <c r="F70" s="34">
        <v>0.7075400287453989</v>
      </c>
      <c r="G70" s="34">
        <v>0</v>
      </c>
      <c r="H70" s="34">
        <v>1.8832533036682097E-2</v>
      </c>
      <c r="I70" s="34">
        <v>0</v>
      </c>
      <c r="J70" s="34">
        <v>0.25708657483403047</v>
      </c>
    </row>
    <row r="71" spans="1:10" x14ac:dyDescent="0.2">
      <c r="A71" s="33">
        <v>9</v>
      </c>
      <c r="B71" s="34">
        <v>19.664361009307132</v>
      </c>
      <c r="C71" s="34">
        <v>2.1704114909688359E-2</v>
      </c>
      <c r="D71" s="34">
        <v>0</v>
      </c>
      <c r="E71" s="34">
        <v>1.8544701499153594E-2</v>
      </c>
      <c r="F71" s="34">
        <v>0.52995686006058884</v>
      </c>
      <c r="G71" s="34">
        <v>1.7643064459154988E-2</v>
      </c>
      <c r="H71" s="34">
        <v>0</v>
      </c>
      <c r="I71" s="34">
        <v>0</v>
      </c>
      <c r="J71" s="34">
        <v>0.41215125907141431</v>
      </c>
    </row>
    <row r="72" spans="1:10" x14ac:dyDescent="0.2">
      <c r="A72" s="33">
        <v>12</v>
      </c>
      <c r="B72" s="34">
        <v>17.926460021513339</v>
      </c>
      <c r="C72" s="34">
        <v>0</v>
      </c>
      <c r="D72" s="34">
        <v>0</v>
      </c>
      <c r="E72" s="34">
        <v>8.2561441696555271E-2</v>
      </c>
      <c r="F72" s="34">
        <v>0.38050235324440873</v>
      </c>
      <c r="G72" s="34">
        <v>1.7089336562028781E-2</v>
      </c>
      <c r="H72" s="34">
        <v>0</v>
      </c>
      <c r="I72" s="34">
        <v>0</v>
      </c>
      <c r="J72" s="34">
        <v>0.51984686849700712</v>
      </c>
    </row>
    <row r="73" spans="1:10" x14ac:dyDescent="0.2">
      <c r="A73" s="33">
        <v>15</v>
      </c>
      <c r="B73" s="34">
        <v>16.814724722868036</v>
      </c>
      <c r="C73" s="34">
        <v>0</v>
      </c>
      <c r="D73" s="34">
        <v>0</v>
      </c>
      <c r="E73" s="34">
        <v>0.13717132215595959</v>
      </c>
      <c r="F73" s="34">
        <v>0.22316703612476879</v>
      </c>
      <c r="G73" s="34">
        <v>1.6761138026670914E-2</v>
      </c>
      <c r="H73" s="34">
        <v>0</v>
      </c>
      <c r="I73" s="34">
        <v>0</v>
      </c>
      <c r="J73" s="34">
        <v>0.62290050369260086</v>
      </c>
    </row>
    <row r="74" spans="1:10" x14ac:dyDescent="0.2">
      <c r="A74" s="33">
        <v>18</v>
      </c>
      <c r="B74" s="34">
        <v>16.46140498117509</v>
      </c>
      <c r="C74" s="34">
        <v>0</v>
      </c>
      <c r="D74" s="34">
        <v>0</v>
      </c>
      <c r="E74" s="34">
        <v>0.191781348046838</v>
      </c>
      <c r="F74" s="34">
        <v>6.5831799822206397E-2</v>
      </c>
      <c r="G74" s="34">
        <v>1.6432793011827918E-2</v>
      </c>
      <c r="H74" s="34">
        <v>0</v>
      </c>
      <c r="I74" s="34">
        <v>0</v>
      </c>
      <c r="J74" s="34">
        <v>0.72595405911912747</v>
      </c>
    </row>
    <row r="75" spans="1:10" x14ac:dyDescent="0.2">
      <c r="A75" s="33">
        <v>21</v>
      </c>
      <c r="B75" s="34">
        <v>17.368526712187641</v>
      </c>
      <c r="C75" s="34">
        <v>0</v>
      </c>
      <c r="D75" s="34">
        <v>0</v>
      </c>
      <c r="E75" s="34">
        <v>0.40231844441350684</v>
      </c>
      <c r="F75" s="34">
        <v>0</v>
      </c>
      <c r="G75" s="34">
        <v>0</v>
      </c>
      <c r="H75" s="34">
        <v>0</v>
      </c>
      <c r="I75" s="34">
        <v>0</v>
      </c>
      <c r="J75" s="34">
        <v>0.59768155558649316</v>
      </c>
    </row>
    <row r="76" spans="1:10" x14ac:dyDescent="0.2">
      <c r="A76" s="33">
        <v>24</v>
      </c>
      <c r="B76" s="34">
        <v>21.187828238967803</v>
      </c>
      <c r="C76" s="34">
        <v>0</v>
      </c>
      <c r="D76" s="34">
        <v>0</v>
      </c>
      <c r="E76" s="34">
        <v>0.72251287171254608</v>
      </c>
      <c r="F76" s="34">
        <v>0</v>
      </c>
      <c r="G76" s="34">
        <v>0</v>
      </c>
      <c r="H76" s="34">
        <v>0</v>
      </c>
      <c r="I76" s="34">
        <v>0</v>
      </c>
      <c r="J76" s="34">
        <v>0.27748712828745381</v>
      </c>
    </row>
    <row r="77" spans="1:10" ht="13.5" thickBot="1" x14ac:dyDescent="0.25">
      <c r="A77" s="35">
        <v>27</v>
      </c>
      <c r="B77" s="26">
        <v>26.051404734230072</v>
      </c>
      <c r="C77" s="26">
        <v>0</v>
      </c>
      <c r="D77" s="26">
        <v>0</v>
      </c>
      <c r="E77" s="26">
        <v>1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</row>
  </sheetData>
  <mergeCells count="13">
    <mergeCell ref="D8:E8"/>
    <mergeCell ref="D9:E9"/>
    <mergeCell ref="D12:E12"/>
    <mergeCell ref="H3:I3"/>
    <mergeCell ref="H4:I4"/>
    <mergeCell ref="H5:I5"/>
    <mergeCell ref="H6:I6"/>
    <mergeCell ref="D10:E10"/>
    <mergeCell ref="D11:E11"/>
    <mergeCell ref="D4:E4"/>
    <mergeCell ref="D5:E5"/>
    <mergeCell ref="D6:E6"/>
    <mergeCell ref="D7:E7"/>
  </mergeCells>
  <phoneticPr fontId="0" type="noConversion"/>
  <printOptions headings="1" gridLines="1"/>
  <pageMargins left="0.75" right="0.75" top="1" bottom="1" header="0.5" footer="0.5"/>
  <pageSetup scale="8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workbookViewId="0">
      <selection activeCell="G11" sqref="G11"/>
    </sheetView>
  </sheetViews>
  <sheetFormatPr defaultRowHeight="12.75" x14ac:dyDescent="0.2"/>
  <cols>
    <col min="1" max="11" width="9.5703125" customWidth="1"/>
  </cols>
  <sheetData>
    <row r="1" spans="1:9" x14ac:dyDescent="0.2">
      <c r="A1" s="3" t="s">
        <v>29</v>
      </c>
    </row>
    <row r="2" spans="1:9" x14ac:dyDescent="0.2">
      <c r="A2" s="3"/>
    </row>
    <row r="3" spans="1:9" x14ac:dyDescent="0.2">
      <c r="B3" s="22" t="s">
        <v>7</v>
      </c>
      <c r="C3" s="9" t="s">
        <v>31</v>
      </c>
      <c r="H3" s="36" t="s">
        <v>38</v>
      </c>
      <c r="I3" s="37"/>
    </row>
    <row r="4" spans="1:9" ht="13.5" thickBot="1" x14ac:dyDescent="0.25">
      <c r="A4" s="11" t="s">
        <v>37</v>
      </c>
      <c r="B4" s="23" t="s">
        <v>33</v>
      </c>
      <c r="C4" s="11" t="s">
        <v>32</v>
      </c>
      <c r="D4" s="43" t="s">
        <v>12</v>
      </c>
      <c r="E4" s="43"/>
      <c r="H4" s="38" t="s">
        <v>39</v>
      </c>
      <c r="I4" s="39"/>
    </row>
    <row r="5" spans="1:9" ht="12" customHeight="1" x14ac:dyDescent="0.2">
      <c r="A5" s="7" t="s">
        <v>0</v>
      </c>
      <c r="B5" s="24">
        <v>15.539276488899523</v>
      </c>
      <c r="C5" s="24">
        <v>26.466608991266092</v>
      </c>
      <c r="D5" s="42" t="s">
        <v>30</v>
      </c>
      <c r="E5" s="42"/>
      <c r="H5" s="40" t="s">
        <v>40</v>
      </c>
      <c r="I5" s="41"/>
    </row>
    <row r="6" spans="1:9" x14ac:dyDescent="0.2">
      <c r="A6" s="7" t="s">
        <v>13</v>
      </c>
      <c r="B6" s="24">
        <v>6.3852171257331003</v>
      </c>
      <c r="C6" s="24">
        <v>41.147491759544074</v>
      </c>
      <c r="D6" s="42" t="s">
        <v>19</v>
      </c>
      <c r="E6" s="42"/>
      <c r="H6" s="36" t="s">
        <v>41</v>
      </c>
      <c r="I6" s="37"/>
    </row>
    <row r="7" spans="1:9" x14ac:dyDescent="0.2">
      <c r="A7" s="7" t="s">
        <v>14</v>
      </c>
      <c r="B7" s="24">
        <v>26.59986218962187</v>
      </c>
      <c r="C7" s="24">
        <v>26.051404734230072</v>
      </c>
      <c r="D7" s="42" t="s">
        <v>20</v>
      </c>
      <c r="E7" s="42"/>
    </row>
    <row r="8" spans="1:9" x14ac:dyDescent="0.2">
      <c r="A8" s="7" t="s">
        <v>15</v>
      </c>
      <c r="B8" s="24">
        <v>1.4132525880647284</v>
      </c>
      <c r="C8" s="24">
        <v>26.070928017759709</v>
      </c>
      <c r="D8" s="42" t="s">
        <v>21</v>
      </c>
      <c r="E8" s="42"/>
    </row>
    <row r="9" spans="1:9" x14ac:dyDescent="0.2">
      <c r="A9" s="7" t="s">
        <v>16</v>
      </c>
      <c r="B9" s="24">
        <v>18.074498346334877</v>
      </c>
      <c r="C9" s="24">
        <v>21.69178960855788</v>
      </c>
      <c r="D9" s="42" t="s">
        <v>22</v>
      </c>
      <c r="E9" s="42"/>
    </row>
    <row r="10" spans="1:9" x14ac:dyDescent="0.2">
      <c r="A10" s="7" t="s">
        <v>17</v>
      </c>
      <c r="B10" s="24">
        <v>16.634740425929206</v>
      </c>
      <c r="C10" s="24">
        <v>25.077949901862816</v>
      </c>
      <c r="D10" s="42" t="s">
        <v>23</v>
      </c>
      <c r="E10" s="42"/>
    </row>
    <row r="11" spans="1:9" x14ac:dyDescent="0.2">
      <c r="A11" s="7" t="s">
        <v>18</v>
      </c>
      <c r="B11" s="24">
        <v>16.22434104748114</v>
      </c>
      <c r="C11" s="24">
        <v>38.768621300032876</v>
      </c>
      <c r="D11" s="42" t="s">
        <v>24</v>
      </c>
      <c r="E11" s="42"/>
    </row>
    <row r="12" spans="1:9" x14ac:dyDescent="0.2">
      <c r="A12" s="7" t="s">
        <v>28</v>
      </c>
      <c r="B12" s="24">
        <v>17.230554843125766</v>
      </c>
      <c r="C12" s="24">
        <v>17.194402021984949</v>
      </c>
      <c r="D12" s="42" t="s">
        <v>42</v>
      </c>
      <c r="E12" s="42"/>
    </row>
    <row r="14" spans="1:9" ht="13.5" thickBot="1" x14ac:dyDescent="0.25">
      <c r="A14" s="12"/>
      <c r="B14" s="3" t="s">
        <v>25</v>
      </c>
    </row>
    <row r="15" spans="1:9" ht="13.5" thickBot="1" x14ac:dyDescent="0.25">
      <c r="A15" s="13"/>
      <c r="B15" s="14" t="s">
        <v>0</v>
      </c>
      <c r="C15" s="14" t="s">
        <v>1</v>
      </c>
      <c r="D15" s="14" t="s">
        <v>2</v>
      </c>
      <c r="E15" s="14" t="s">
        <v>3</v>
      </c>
      <c r="F15" s="14" t="s">
        <v>4</v>
      </c>
      <c r="G15" s="14" t="s">
        <v>5</v>
      </c>
      <c r="H15" s="14" t="s">
        <v>6</v>
      </c>
      <c r="I15" s="14" t="s">
        <v>28</v>
      </c>
    </row>
    <row r="16" spans="1:9" x14ac:dyDescent="0.2">
      <c r="A16" s="15" t="s">
        <v>0</v>
      </c>
      <c r="B16" s="25">
        <v>1</v>
      </c>
      <c r="C16" s="25">
        <v>0.44955266948035938</v>
      </c>
      <c r="D16" s="25">
        <v>0.60616200213100102</v>
      </c>
      <c r="E16" s="25">
        <v>0.45385512187252242</v>
      </c>
      <c r="F16" s="25">
        <v>0.58984394682521446</v>
      </c>
      <c r="G16" s="25">
        <v>0.69774774667851958</v>
      </c>
      <c r="H16" s="25">
        <v>0.5427173718606203</v>
      </c>
      <c r="I16" s="25">
        <v>0.56654677575068269</v>
      </c>
    </row>
    <row r="17" spans="1:9" x14ac:dyDescent="0.2">
      <c r="A17" s="15" t="s">
        <v>1</v>
      </c>
      <c r="B17" s="25">
        <v>0.44955266948035938</v>
      </c>
      <c r="C17" s="25">
        <v>1</v>
      </c>
      <c r="D17" s="25">
        <v>0.33991635159347533</v>
      </c>
      <c r="E17" s="25">
        <v>0.62949830335491486</v>
      </c>
      <c r="F17" s="25">
        <v>0.50390562225133217</v>
      </c>
      <c r="G17" s="25">
        <v>0.57527386802101899</v>
      </c>
      <c r="H17" s="25">
        <v>0.77517130356141506</v>
      </c>
      <c r="I17" s="25">
        <v>0.66719305343490531</v>
      </c>
    </row>
    <row r="18" spans="1:9" x14ac:dyDescent="0.2">
      <c r="A18" s="15" t="s">
        <v>2</v>
      </c>
      <c r="B18" s="25">
        <v>0.60616200213100069</v>
      </c>
      <c r="C18" s="25">
        <v>0.33991635159347533</v>
      </c>
      <c r="D18" s="25">
        <v>1</v>
      </c>
      <c r="E18" s="25">
        <v>0.15031008365125065</v>
      </c>
      <c r="F18" s="25">
        <v>0.68666344301992133</v>
      </c>
      <c r="G18" s="25">
        <v>0.71249019656000778</v>
      </c>
      <c r="H18" s="25">
        <v>0.47108226609009396</v>
      </c>
      <c r="I18" s="25">
        <v>0.40016082177919515</v>
      </c>
    </row>
    <row r="19" spans="1:9" x14ac:dyDescent="0.2">
      <c r="A19" s="15" t="s">
        <v>3</v>
      </c>
      <c r="B19" s="25">
        <v>0.45</v>
      </c>
      <c r="C19" s="25">
        <v>0.62949830335491486</v>
      </c>
      <c r="D19" s="25">
        <v>0.15031008365125065</v>
      </c>
      <c r="E19" s="25">
        <v>1</v>
      </c>
      <c r="F19" s="25">
        <v>0.4951392670050539</v>
      </c>
      <c r="G19" s="25">
        <v>0.4287452632719197</v>
      </c>
      <c r="H19" s="25">
        <v>0.48519432108533422</v>
      </c>
      <c r="I19" s="25">
        <v>0.60664920267962952</v>
      </c>
    </row>
    <row r="20" spans="1:9" x14ac:dyDescent="0.2">
      <c r="A20" s="15" t="s">
        <v>4</v>
      </c>
      <c r="B20" s="25">
        <v>0.58984394682521446</v>
      </c>
      <c r="C20" s="25">
        <v>0.50390562225133217</v>
      </c>
      <c r="D20" s="25">
        <v>0.68666344301992133</v>
      </c>
      <c r="E20" s="25">
        <v>0.4951392670050539</v>
      </c>
      <c r="F20" s="25">
        <v>1</v>
      </c>
      <c r="G20" s="25">
        <v>0.770841130476415</v>
      </c>
      <c r="H20" s="25">
        <v>0.46331697161245583</v>
      </c>
      <c r="I20" s="25">
        <v>0.62938429498864212</v>
      </c>
    </row>
    <row r="21" spans="1:9" x14ac:dyDescent="0.2">
      <c r="A21" s="15" t="s">
        <v>5</v>
      </c>
      <c r="B21" s="25">
        <v>0.69774774667851958</v>
      </c>
      <c r="C21" s="25">
        <v>0.57527386802101899</v>
      </c>
      <c r="D21" s="25">
        <v>0.71249019656000778</v>
      </c>
      <c r="E21" s="25">
        <v>0.4287452632719197</v>
      </c>
      <c r="F21" s="25">
        <v>0.770841130476415</v>
      </c>
      <c r="G21" s="25">
        <v>1</v>
      </c>
      <c r="H21" s="25">
        <v>0.54055786739544065</v>
      </c>
      <c r="I21" s="25">
        <v>0.63776065924516212</v>
      </c>
    </row>
    <row r="22" spans="1:9" x14ac:dyDescent="0.2">
      <c r="A22" s="15" t="s">
        <v>6</v>
      </c>
      <c r="B22" s="25">
        <v>0.5427173718606203</v>
      </c>
      <c r="C22" s="25">
        <v>0.77517130356141506</v>
      </c>
      <c r="D22" s="25">
        <v>0.47108226609009396</v>
      </c>
      <c r="E22" s="25">
        <v>0.48519432108533422</v>
      </c>
      <c r="F22" s="25">
        <v>0.46331697161245583</v>
      </c>
      <c r="G22" s="25">
        <v>0.54055786739544065</v>
      </c>
      <c r="H22" s="25">
        <v>1</v>
      </c>
      <c r="I22" s="25">
        <v>0.72431759084592484</v>
      </c>
    </row>
    <row r="23" spans="1:9" ht="13.5" thickBot="1" x14ac:dyDescent="0.25">
      <c r="A23" s="16" t="s">
        <v>28</v>
      </c>
      <c r="B23" s="26">
        <v>0.56654677575068269</v>
      </c>
      <c r="C23" s="26">
        <v>0.66719305343490531</v>
      </c>
      <c r="D23" s="26">
        <v>0.40016082177919515</v>
      </c>
      <c r="E23" s="26">
        <v>0.60664920267962952</v>
      </c>
      <c r="F23" s="26">
        <v>0.62938429498864212</v>
      </c>
      <c r="G23" s="26">
        <v>0.63776065924516212</v>
      </c>
      <c r="H23" s="26">
        <v>0.72431759084592484</v>
      </c>
      <c r="I23" s="26">
        <v>1</v>
      </c>
    </row>
    <row r="25" spans="1:9" ht="13.5" thickBot="1" x14ac:dyDescent="0.25">
      <c r="A25" s="12"/>
      <c r="B25" s="5" t="s">
        <v>9</v>
      </c>
    </row>
    <row r="26" spans="1:9" ht="13.5" thickBot="1" x14ac:dyDescent="0.25">
      <c r="A26" t="s">
        <v>8</v>
      </c>
      <c r="B26" s="14" t="s">
        <v>0</v>
      </c>
      <c r="C26" s="14" t="s">
        <v>1</v>
      </c>
      <c r="D26" s="14" t="s">
        <v>2</v>
      </c>
      <c r="E26" s="14" t="s">
        <v>3</v>
      </c>
      <c r="F26" s="14" t="s">
        <v>4</v>
      </c>
      <c r="G26" s="14" t="s">
        <v>5</v>
      </c>
      <c r="H26" s="14" t="s">
        <v>6</v>
      </c>
      <c r="I26" s="14" t="s">
        <v>28</v>
      </c>
    </row>
    <row r="27" spans="1:9" x14ac:dyDescent="0.2">
      <c r="A27" s="15" t="s">
        <v>0</v>
      </c>
      <c r="B27" s="27">
        <f>B16*C5*C5</f>
        <v>700.4813914965672</v>
      </c>
      <c r="C27" s="27">
        <f>C16*C5*C6</f>
        <v>489.5784005145311</v>
      </c>
      <c r="D27" s="27">
        <f>D16*C5*C7</f>
        <v>417.94405894993417</v>
      </c>
      <c r="E27" s="27">
        <f>E16*C5*C8</f>
        <v>313.16414505976348</v>
      </c>
      <c r="F27" s="27">
        <f>F16*C5*C9</f>
        <v>338.63419580155835</v>
      </c>
      <c r="G27" s="27">
        <f>G16*C5*C10</f>
        <v>463.11492179309215</v>
      </c>
      <c r="H27" s="27">
        <f>H16*C5*C11</f>
        <v>556.8681526367601</v>
      </c>
      <c r="I27" s="27">
        <f>I16*C5*C12</f>
        <v>257.8226989274205</v>
      </c>
    </row>
    <row r="28" spans="1:9" x14ac:dyDescent="0.2">
      <c r="A28" s="15" t="s">
        <v>1</v>
      </c>
      <c r="B28" s="27">
        <f>B17*C6*C5</f>
        <v>489.57840051453104</v>
      </c>
      <c r="C28" s="27">
        <f>C17*C6*C6</f>
        <v>1693.1160781017475</v>
      </c>
      <c r="D28" s="27">
        <f>D17*C6*C7</f>
        <v>364.3733200467708</v>
      </c>
      <c r="E28" s="27">
        <f>E17*C6*C8</f>
        <v>675.29637960839955</v>
      </c>
      <c r="F28" s="27">
        <f>F17*C6*C9</f>
        <v>449.76737995922565</v>
      </c>
      <c r="G28" s="27">
        <f>G17*C6*C10</f>
        <v>593.6220767060704</v>
      </c>
      <c r="H28" s="27">
        <f>H17*C6*C11</f>
        <v>1236.5777010823854</v>
      </c>
      <c r="I28" s="27">
        <f>I17*C6*C12</f>
        <v>472.0434324081495</v>
      </c>
    </row>
    <row r="29" spans="1:9" x14ac:dyDescent="0.2">
      <c r="A29" s="15" t="s">
        <v>2</v>
      </c>
      <c r="B29" s="27">
        <f>B18*C7*C5</f>
        <v>417.94405894993395</v>
      </c>
      <c r="C29" s="27">
        <f>C18*C7*C6</f>
        <v>364.3733200467708</v>
      </c>
      <c r="D29" s="27">
        <f>D18*C7*C7</f>
        <v>678.67568862666496</v>
      </c>
      <c r="E29" s="27">
        <f>E18*C7*C8</f>
        <v>102.08824858501359</v>
      </c>
      <c r="F29" s="27">
        <f>F18*C7*C9</f>
        <v>388.03460379034811</v>
      </c>
      <c r="G29" s="27">
        <f>G18*C7*C10</f>
        <v>465.48111900123388</v>
      </c>
      <c r="H29" s="27">
        <f>H18*C7*C11</f>
        <v>475.78227481037607</v>
      </c>
      <c r="I29" s="27">
        <f>I18*C7*C12</f>
        <v>179.24736873371279</v>
      </c>
    </row>
    <row r="30" spans="1:9" x14ac:dyDescent="0.2">
      <c r="A30" s="15" t="s">
        <v>3</v>
      </c>
      <c r="B30" s="27">
        <f>B19*C8*C5</f>
        <v>310.50407604847061</v>
      </c>
      <c r="C30" s="27">
        <f>C19*C8*C6</f>
        <v>675.29637960839966</v>
      </c>
      <c r="D30" s="27">
        <f>D19*C8*C7</f>
        <v>102.08824858501359</v>
      </c>
      <c r="E30" s="27">
        <f>E19*C8*C8</f>
        <v>679.69328770720813</v>
      </c>
      <c r="F30" s="27">
        <f>F19*C8*C9</f>
        <v>280.01367628817979</v>
      </c>
      <c r="G30" s="27">
        <f>G19*C8*C10</f>
        <v>280.31597980958395</v>
      </c>
      <c r="H30" s="27">
        <f>H19*C8*C11</f>
        <v>490.40236551684137</v>
      </c>
      <c r="I30" s="27">
        <f>I19*C8*C12</f>
        <v>271.94507525201618</v>
      </c>
    </row>
    <row r="31" spans="1:9" x14ac:dyDescent="0.2">
      <c r="A31" s="15" t="s">
        <v>4</v>
      </c>
      <c r="B31" s="27">
        <f>B20*C9*C5</f>
        <v>338.63419580155835</v>
      </c>
      <c r="C31" s="27">
        <f>C20*C9*C6</f>
        <v>449.76737995922559</v>
      </c>
      <c r="D31" s="27">
        <f>D20*C9*C7</f>
        <v>388.03460379034806</v>
      </c>
      <c r="E31" s="27">
        <f>E20*C9*C8</f>
        <v>280.01367628817979</v>
      </c>
      <c r="F31" s="27">
        <f>F20*C9*C9</f>
        <v>470.53373642193964</v>
      </c>
      <c r="G31" s="27">
        <f>G20*C9*C10</f>
        <v>419.32648495347269</v>
      </c>
      <c r="H31" s="27">
        <f>H20*C9*C11</f>
        <v>389.63140028426835</v>
      </c>
      <c r="I31" s="27">
        <f>I20*C9*C12</f>
        <v>234.74608717249276</v>
      </c>
    </row>
    <row r="32" spans="1:9" x14ac:dyDescent="0.2">
      <c r="A32" s="15" t="s">
        <v>5</v>
      </c>
      <c r="B32" s="27">
        <f>B21*C10*C5</f>
        <v>463.11492179309215</v>
      </c>
      <c r="C32" s="27">
        <f>C21*C10*C6</f>
        <v>593.6220767060704</v>
      </c>
      <c r="D32" s="27">
        <f>D21*C10*C7</f>
        <v>465.48111900123388</v>
      </c>
      <c r="E32" s="27">
        <f>E21*C10*C8</f>
        <v>280.31597980958395</v>
      </c>
      <c r="F32" s="27">
        <f>F21*C10*C9</f>
        <v>419.32648495347269</v>
      </c>
      <c r="G32" s="27">
        <f>G21*C10*C10</f>
        <v>628.90357128034123</v>
      </c>
      <c r="H32" s="27">
        <f>H21*C10*C11</f>
        <v>525.55065269802924</v>
      </c>
      <c r="I32" s="27">
        <f>I21*C10*C12</f>
        <v>275.00262107703611</v>
      </c>
    </row>
    <row r="33" spans="1:9" x14ac:dyDescent="0.2">
      <c r="A33" s="15" t="s">
        <v>6</v>
      </c>
      <c r="B33" s="27">
        <f>B22*C11*C5</f>
        <v>556.8681526367601</v>
      </c>
      <c r="C33" s="27">
        <f>C22*C11*C6</f>
        <v>1236.5777010823854</v>
      </c>
      <c r="D33" s="27">
        <f>D22*C11*C7</f>
        <v>475.78227481037607</v>
      </c>
      <c r="E33" s="27">
        <f>E22*C11*C8</f>
        <v>490.40236551684143</v>
      </c>
      <c r="F33" s="27">
        <f>F22*C11*C9</f>
        <v>389.63140028426835</v>
      </c>
      <c r="G33" s="27">
        <f>G22*C11*C10</f>
        <v>525.55065269802913</v>
      </c>
      <c r="H33" s="27">
        <f>H22*C11*C11</f>
        <v>1503.0059975053628</v>
      </c>
      <c r="I33" s="27">
        <f>I22*C11*C12</f>
        <v>482.83246767428756</v>
      </c>
    </row>
    <row r="34" spans="1:9" ht="13.5" thickBot="1" x14ac:dyDescent="0.25">
      <c r="A34" s="16" t="s">
        <v>28</v>
      </c>
      <c r="B34" s="28">
        <f>B23*C12*C5</f>
        <v>257.8226989274205</v>
      </c>
      <c r="C34" s="28">
        <f>C23*C12*C6</f>
        <v>472.0434324081495</v>
      </c>
      <c r="D34" s="28">
        <f>D23*C12*C7</f>
        <v>179.24736873371279</v>
      </c>
      <c r="E34" s="28">
        <f>E23*C12*C8</f>
        <v>271.94507525201618</v>
      </c>
      <c r="F34" s="28">
        <f>F23*C12*C9</f>
        <v>234.74608717249274</v>
      </c>
      <c r="G34" s="28">
        <f>G23*C12*C10</f>
        <v>275.00262107703611</v>
      </c>
      <c r="H34" s="28">
        <f>H23*C12*C11</f>
        <v>482.8324676742875</v>
      </c>
      <c r="I34" s="28">
        <f>I23*C12*C12</f>
        <v>295.64746089364013</v>
      </c>
    </row>
    <row r="36" spans="1:9" ht="13.5" thickBot="1" x14ac:dyDescent="0.25">
      <c r="A36" s="12"/>
      <c r="B36" s="3" t="s">
        <v>26</v>
      </c>
    </row>
    <row r="37" spans="1:9" x14ac:dyDescent="0.2">
      <c r="A37" t="s">
        <v>8</v>
      </c>
      <c r="B37" s="8" t="s">
        <v>0</v>
      </c>
      <c r="C37" s="8" t="s">
        <v>1</v>
      </c>
      <c r="D37" s="8" t="s">
        <v>2</v>
      </c>
      <c r="E37" s="8" t="s">
        <v>3</v>
      </c>
      <c r="F37" s="8" t="s">
        <v>4</v>
      </c>
      <c r="G37" s="8" t="s">
        <v>5</v>
      </c>
      <c r="H37" s="8" t="s">
        <v>6</v>
      </c>
      <c r="I37" s="8" t="s">
        <v>28</v>
      </c>
    </row>
    <row r="38" spans="1:9" ht="13.5" thickBot="1" x14ac:dyDescent="0.25">
      <c r="A38" s="17" t="s">
        <v>10</v>
      </c>
      <c r="B38" s="17">
        <f>A39</f>
        <v>0.125</v>
      </c>
      <c r="C38" s="17">
        <f>A40</f>
        <v>0.125</v>
      </c>
      <c r="D38" s="17">
        <f>A41</f>
        <v>0.125</v>
      </c>
      <c r="E38" s="17">
        <f>A42</f>
        <v>0.125</v>
      </c>
      <c r="F38" s="17">
        <f>A43</f>
        <v>0.125</v>
      </c>
      <c r="G38" s="17">
        <f>A44</f>
        <v>0.125</v>
      </c>
      <c r="H38" s="17">
        <f>A45</f>
        <v>0.125</v>
      </c>
      <c r="I38" s="17">
        <f>A46</f>
        <v>0.125</v>
      </c>
    </row>
    <row r="39" spans="1:9" x14ac:dyDescent="0.2">
      <c r="A39" s="18">
        <f t="shared" ref="A39:A46" si="0">1/8</f>
        <v>0.125</v>
      </c>
      <c r="B39" s="27">
        <f>A39*B38*B27</f>
        <v>10.945021742133862</v>
      </c>
      <c r="C39" s="27">
        <f>A39*C38*C27</f>
        <v>7.6496625080395484</v>
      </c>
      <c r="D39" s="27">
        <f>A39*D38*D27</f>
        <v>6.5303759210927215</v>
      </c>
      <c r="E39" s="27">
        <f>A39*E38*E27</f>
        <v>4.8931897665588044</v>
      </c>
      <c r="F39" s="27">
        <f>A39*F38*F27</f>
        <v>5.2911593093993492</v>
      </c>
      <c r="G39" s="27">
        <f>A39*G38*G27</f>
        <v>7.2361706530170649</v>
      </c>
      <c r="H39" s="27">
        <f>A39*H38*H27</f>
        <v>8.7010648849493766</v>
      </c>
      <c r="I39" s="27">
        <f>A39*I38*I27</f>
        <v>4.0284796707409454</v>
      </c>
    </row>
    <row r="40" spans="1:9" x14ac:dyDescent="0.2">
      <c r="A40" s="18">
        <f t="shared" si="0"/>
        <v>0.125</v>
      </c>
      <c r="B40" s="27">
        <f>A40*B38*B28</f>
        <v>7.6496625080395475</v>
      </c>
      <c r="C40" s="27">
        <f>A40*C38*C28</f>
        <v>26.454938720339804</v>
      </c>
      <c r="D40" s="27">
        <f>A40*D38*D28</f>
        <v>5.6933331257307938</v>
      </c>
      <c r="E40" s="27">
        <f>A40*E38*E28</f>
        <v>10.551505931381243</v>
      </c>
      <c r="F40" s="27">
        <f>A40*F38*F28</f>
        <v>7.0276153118629008</v>
      </c>
      <c r="G40" s="27">
        <f>A40*G38*G28</f>
        <v>9.27534494853235</v>
      </c>
      <c r="H40" s="27">
        <f>A40*H38*H28</f>
        <v>19.321526579412271</v>
      </c>
      <c r="I40" s="27">
        <f>A40*I38*I28</f>
        <v>7.3756786313773359</v>
      </c>
    </row>
    <row r="41" spans="1:9" x14ac:dyDescent="0.2">
      <c r="A41" s="18">
        <f t="shared" si="0"/>
        <v>0.125</v>
      </c>
      <c r="B41" s="27">
        <f>A41*B38*B29</f>
        <v>6.5303759210927179</v>
      </c>
      <c r="C41" s="27">
        <f>A41*C38*C29</f>
        <v>5.6933331257307938</v>
      </c>
      <c r="D41" s="27">
        <f>A41*D38*D29</f>
        <v>10.60430763479164</v>
      </c>
      <c r="E41" s="27">
        <f>A41*E38*E29</f>
        <v>1.5951288841408373</v>
      </c>
      <c r="F41" s="27">
        <f>A41*F38*F29</f>
        <v>6.0630406842241893</v>
      </c>
      <c r="G41" s="27">
        <f>A41*G38*G29</f>
        <v>7.2731424843942794</v>
      </c>
      <c r="H41" s="27">
        <f>A41*H38*H29</f>
        <v>7.434098043912126</v>
      </c>
      <c r="I41" s="27">
        <f>A41*I38*I29</f>
        <v>2.8007401364642623</v>
      </c>
    </row>
    <row r="42" spans="1:9" x14ac:dyDescent="0.2">
      <c r="A42" s="18">
        <f t="shared" si="0"/>
        <v>0.125</v>
      </c>
      <c r="B42" s="27">
        <f>A42*B38*B30</f>
        <v>4.8516261882573533</v>
      </c>
      <c r="C42" s="27">
        <f>A42*C38*C30</f>
        <v>10.551505931381245</v>
      </c>
      <c r="D42" s="27">
        <f>A42*D38*D30</f>
        <v>1.5951288841408373</v>
      </c>
      <c r="E42" s="27">
        <f>A42*E38*E30</f>
        <v>10.620207620425127</v>
      </c>
      <c r="F42" s="27">
        <f>A42*F38*F30</f>
        <v>4.3752136920028093</v>
      </c>
      <c r="G42" s="27">
        <f>A42*G38*G30</f>
        <v>4.3799371845247492</v>
      </c>
      <c r="H42" s="27">
        <f>A42*H38*H30</f>
        <v>7.6625369612006464</v>
      </c>
      <c r="I42" s="27">
        <f>A42*I38*I30</f>
        <v>4.2491418008127528</v>
      </c>
    </row>
    <row r="43" spans="1:9" x14ac:dyDescent="0.2">
      <c r="A43" s="18">
        <f t="shared" si="0"/>
        <v>0.125</v>
      </c>
      <c r="B43" s="27">
        <f>A43*B38*B31</f>
        <v>5.2911593093993492</v>
      </c>
      <c r="C43" s="27">
        <f>A43*C38*C31</f>
        <v>7.0276153118628999</v>
      </c>
      <c r="D43" s="27">
        <f>A43*D38*D31</f>
        <v>6.0630406842241884</v>
      </c>
      <c r="E43" s="27">
        <f>A43*E38*E31</f>
        <v>4.3752136920028093</v>
      </c>
      <c r="F43" s="27">
        <f>A43*F38*F31</f>
        <v>7.3520896315928068</v>
      </c>
      <c r="G43" s="27">
        <f>A43*G38*G31</f>
        <v>6.5519763273980107</v>
      </c>
      <c r="H43" s="27">
        <f>A43*H38*H31</f>
        <v>6.087990629441693</v>
      </c>
      <c r="I43" s="27">
        <f>A43*I38*I31</f>
        <v>3.6679076120701994</v>
      </c>
    </row>
    <row r="44" spans="1:9" x14ac:dyDescent="0.2">
      <c r="A44" s="18">
        <f t="shared" si="0"/>
        <v>0.125</v>
      </c>
      <c r="B44" s="27">
        <f>A44*B38*B32</f>
        <v>7.2361706530170649</v>
      </c>
      <c r="C44" s="27">
        <f>A44*C38*C32</f>
        <v>9.27534494853235</v>
      </c>
      <c r="D44" s="27">
        <f>A44*D38*D32</f>
        <v>7.2731424843942794</v>
      </c>
      <c r="E44" s="27">
        <f>A44*E38*E32</f>
        <v>4.3799371845247492</v>
      </c>
      <c r="F44" s="27">
        <f>A44*F38*F32</f>
        <v>6.5519763273980107</v>
      </c>
      <c r="G44" s="27">
        <f>A44*G38*G32</f>
        <v>9.8266183012553316</v>
      </c>
      <c r="H44" s="27">
        <f>A44*H38*H32</f>
        <v>8.2117289484067069</v>
      </c>
      <c r="I44" s="27">
        <f>A44*I38*I32</f>
        <v>4.2969159543286892</v>
      </c>
    </row>
    <row r="45" spans="1:9" x14ac:dyDescent="0.2">
      <c r="A45" s="18">
        <f t="shared" si="0"/>
        <v>0.125</v>
      </c>
      <c r="B45" s="27">
        <f>A45*B38*B33</f>
        <v>8.7010648849493766</v>
      </c>
      <c r="C45" s="27">
        <f>A45*C38*C33</f>
        <v>19.321526579412271</v>
      </c>
      <c r="D45" s="27">
        <f>A45*D38*D33</f>
        <v>7.434098043912126</v>
      </c>
      <c r="E45" s="27">
        <f>A45*E38*E33</f>
        <v>7.6625369612006473</v>
      </c>
      <c r="F45" s="27">
        <f>A45*F38*F33</f>
        <v>6.087990629441693</v>
      </c>
      <c r="G45" s="27">
        <f>A45*G38*G33</f>
        <v>8.2117289484067051</v>
      </c>
      <c r="H45" s="27">
        <f>A45*H38*H33</f>
        <v>23.484468711021293</v>
      </c>
      <c r="I45" s="27">
        <f>A45*I38*I33</f>
        <v>7.5442573074107431</v>
      </c>
    </row>
    <row r="46" spans="1:9" ht="13.5" thickBot="1" x14ac:dyDescent="0.25">
      <c r="A46" s="19">
        <f t="shared" si="0"/>
        <v>0.125</v>
      </c>
      <c r="B46" s="28">
        <f>A46*B38*B34</f>
        <v>4.0284796707409454</v>
      </c>
      <c r="C46" s="28">
        <f>A46*C38*C34</f>
        <v>7.3756786313773359</v>
      </c>
      <c r="D46" s="28">
        <f>A46*D38*D34</f>
        <v>2.8007401364642623</v>
      </c>
      <c r="E46" s="28">
        <f>A46*E38*E34</f>
        <v>4.2491418008127528</v>
      </c>
      <c r="F46" s="28">
        <f>A46*F38*F34</f>
        <v>3.667907612070199</v>
      </c>
      <c r="G46" s="28">
        <f>A46*G38*G34</f>
        <v>4.2969159543286892</v>
      </c>
      <c r="H46" s="28">
        <f>A46*H38*H34</f>
        <v>7.5442573074107422</v>
      </c>
      <c r="I46" s="28">
        <f>A46*I38*I34</f>
        <v>4.619491576463127</v>
      </c>
    </row>
    <row r="47" spans="1:9" x14ac:dyDescent="0.2">
      <c r="A47" s="18">
        <f t="shared" ref="A47:I47" si="1">SUM(A39:A46)</f>
        <v>1</v>
      </c>
      <c r="B47" s="27">
        <f t="shared" si="1"/>
        <v>55.233560877630211</v>
      </c>
      <c r="C47" s="27">
        <f t="shared" si="1"/>
        <v>93.349605756676269</v>
      </c>
      <c r="D47" s="27">
        <f t="shared" si="1"/>
        <v>47.994166914750842</v>
      </c>
      <c r="E47" s="27">
        <f t="shared" si="1"/>
        <v>48.326861841046963</v>
      </c>
      <c r="F47" s="27">
        <f t="shared" si="1"/>
        <v>46.416993197991964</v>
      </c>
      <c r="G47" s="27">
        <f t="shared" si="1"/>
        <v>57.051834801857176</v>
      </c>
      <c r="H47" s="27">
        <f t="shared" si="1"/>
        <v>88.447672065754844</v>
      </c>
      <c r="I47" s="27">
        <f t="shared" si="1"/>
        <v>38.582612689668053</v>
      </c>
    </row>
    <row r="48" spans="1:9" x14ac:dyDescent="0.2">
      <c r="A48" t="s">
        <v>34</v>
      </c>
      <c r="D48" s="27">
        <f>SUM(B47:I47)</f>
        <v>475.40330814537634</v>
      </c>
      <c r="E48" s="2"/>
      <c r="F48" s="2"/>
      <c r="G48" s="2"/>
      <c r="H48" s="2"/>
      <c r="I48" s="2"/>
    </row>
    <row r="49" spans="1:10" x14ac:dyDescent="0.2">
      <c r="A49" t="s">
        <v>35</v>
      </c>
      <c r="D49" s="27">
        <f>D48^0.5</f>
        <v>21.80374527794196</v>
      </c>
      <c r="E49" s="2"/>
      <c r="F49" s="2"/>
      <c r="G49" s="2"/>
      <c r="H49" s="2"/>
      <c r="I49" s="2"/>
    </row>
    <row r="50" spans="1:10" x14ac:dyDescent="0.2">
      <c r="A50" t="s">
        <v>36</v>
      </c>
      <c r="D50" s="27">
        <f>A39*B5+A40*B6+A41*B7+A42*B8+A43*B9+A44*B10+A45*B11+A46*B12</f>
        <v>14.762717881898777</v>
      </c>
      <c r="E50" s="2"/>
      <c r="F50" s="2"/>
      <c r="G50" s="2"/>
      <c r="H50" s="2"/>
      <c r="I50" s="2"/>
    </row>
    <row r="52" spans="1:10" ht="13.5" thickBot="1" x14ac:dyDescent="0.25">
      <c r="A52" s="12"/>
      <c r="B52" s="6" t="s">
        <v>27</v>
      </c>
    </row>
    <row r="53" spans="1:10" x14ac:dyDescent="0.2">
      <c r="A53" t="s">
        <v>8</v>
      </c>
      <c r="B53" s="8" t="s">
        <v>0</v>
      </c>
      <c r="C53" s="8" t="s">
        <v>1</v>
      </c>
      <c r="D53" s="8" t="s">
        <v>2</v>
      </c>
      <c r="E53" s="8" t="s">
        <v>3</v>
      </c>
      <c r="F53" s="8" t="s">
        <v>4</v>
      </c>
      <c r="G53" s="8" t="s">
        <v>5</v>
      </c>
      <c r="H53" s="8" t="s">
        <v>6</v>
      </c>
      <c r="I53" s="8" t="s">
        <v>28</v>
      </c>
    </row>
    <row r="54" spans="1:10" ht="13.5" thickBot="1" x14ac:dyDescent="0.25">
      <c r="A54" s="17" t="s">
        <v>10</v>
      </c>
      <c r="B54" s="26">
        <f>A55</f>
        <v>0</v>
      </c>
      <c r="C54" s="26">
        <f>A56</f>
        <v>0</v>
      </c>
      <c r="D54" s="26">
        <f>A57</f>
        <v>8.2561447698066212E-2</v>
      </c>
      <c r="E54" s="26">
        <f>A58</f>
        <v>0.38050235774444069</v>
      </c>
      <c r="F54" s="26">
        <f>A59</f>
        <v>1.7089312511386651E-2</v>
      </c>
      <c r="G54" s="26">
        <f>A60</f>
        <v>0</v>
      </c>
      <c r="H54" s="26">
        <f>A61</f>
        <v>0</v>
      </c>
      <c r="I54" s="26">
        <f>A62</f>
        <v>0.5198468820461063</v>
      </c>
    </row>
    <row r="55" spans="1:10" x14ac:dyDescent="0.2">
      <c r="A55" s="29">
        <v>0</v>
      </c>
      <c r="B55" s="27">
        <f t="shared" ref="B55:I62" si="2">$A55*B$54*B27</f>
        <v>0</v>
      </c>
      <c r="C55" s="27">
        <f t="shared" si="2"/>
        <v>0</v>
      </c>
      <c r="D55" s="27">
        <f t="shared" si="2"/>
        <v>0</v>
      </c>
      <c r="E55" s="27">
        <f t="shared" si="2"/>
        <v>0</v>
      </c>
      <c r="F55" s="27">
        <f t="shared" si="2"/>
        <v>0</v>
      </c>
      <c r="G55" s="27">
        <f t="shared" si="2"/>
        <v>0</v>
      </c>
      <c r="H55" s="27">
        <f t="shared" si="2"/>
        <v>0</v>
      </c>
      <c r="I55" s="27">
        <f t="shared" si="2"/>
        <v>0</v>
      </c>
    </row>
    <row r="56" spans="1:10" x14ac:dyDescent="0.2">
      <c r="A56" s="30">
        <v>0</v>
      </c>
      <c r="B56" s="27">
        <f t="shared" si="2"/>
        <v>0</v>
      </c>
      <c r="C56" s="27">
        <f t="shared" si="2"/>
        <v>0</v>
      </c>
      <c r="D56" s="27">
        <f t="shared" si="2"/>
        <v>0</v>
      </c>
      <c r="E56" s="27">
        <f t="shared" si="2"/>
        <v>0</v>
      </c>
      <c r="F56" s="27">
        <f t="shared" si="2"/>
        <v>0</v>
      </c>
      <c r="G56" s="27">
        <f t="shared" si="2"/>
        <v>0</v>
      </c>
      <c r="H56" s="27">
        <f t="shared" si="2"/>
        <v>0</v>
      </c>
      <c r="I56" s="27">
        <f t="shared" si="2"/>
        <v>0</v>
      </c>
    </row>
    <row r="57" spans="1:10" x14ac:dyDescent="0.2">
      <c r="A57" s="30">
        <v>8.2561447698066212E-2</v>
      </c>
      <c r="B57" s="27">
        <f t="shared" si="2"/>
        <v>0</v>
      </c>
      <c r="C57" s="27">
        <f t="shared" si="2"/>
        <v>0</v>
      </c>
      <c r="D57" s="27">
        <f t="shared" si="2"/>
        <v>4.6261199729741396</v>
      </c>
      <c r="E57" s="27">
        <f t="shared" si="2"/>
        <v>3.2070845157061907</v>
      </c>
      <c r="F57" s="27">
        <f t="shared" si="2"/>
        <v>0.54748515499250394</v>
      </c>
      <c r="G57" s="27">
        <f t="shared" si="2"/>
        <v>0</v>
      </c>
      <c r="H57" s="27">
        <f t="shared" si="2"/>
        <v>0</v>
      </c>
      <c r="I57" s="27">
        <f t="shared" si="2"/>
        <v>7.6931735938406094</v>
      </c>
    </row>
    <row r="58" spans="1:10" x14ac:dyDescent="0.2">
      <c r="A58" s="30">
        <v>0.38050235774444069</v>
      </c>
      <c r="B58" s="27">
        <f t="shared" si="2"/>
        <v>0</v>
      </c>
      <c r="C58" s="27">
        <f t="shared" si="2"/>
        <v>0</v>
      </c>
      <c r="D58" s="27">
        <f t="shared" si="2"/>
        <v>3.2070845157061907</v>
      </c>
      <c r="E58" s="27">
        <f t="shared" si="2"/>
        <v>98.407383656626521</v>
      </c>
      <c r="F58" s="27">
        <f t="shared" si="2"/>
        <v>1.8207955671760285</v>
      </c>
      <c r="G58" s="27">
        <f t="shared" si="2"/>
        <v>0</v>
      </c>
      <c r="H58" s="27">
        <f t="shared" si="2"/>
        <v>0</v>
      </c>
      <c r="I58" s="27">
        <f t="shared" si="2"/>
        <v>53.791542007458183</v>
      </c>
    </row>
    <row r="59" spans="1:10" x14ac:dyDescent="0.2">
      <c r="A59" s="30">
        <v>1.7089312511386651E-2</v>
      </c>
      <c r="B59" s="27">
        <f t="shared" si="2"/>
        <v>0</v>
      </c>
      <c r="C59" s="27">
        <f t="shared" si="2"/>
        <v>0</v>
      </c>
      <c r="D59" s="27">
        <f t="shared" si="2"/>
        <v>0.54748515499250383</v>
      </c>
      <c r="E59" s="27">
        <f t="shared" si="2"/>
        <v>1.8207955671760285</v>
      </c>
      <c r="F59" s="27">
        <f t="shared" si="2"/>
        <v>0.137416837833541</v>
      </c>
      <c r="G59" s="27">
        <f t="shared" si="2"/>
        <v>0</v>
      </c>
      <c r="H59" s="27">
        <f t="shared" si="2"/>
        <v>0</v>
      </c>
      <c r="I59" s="27">
        <f t="shared" si="2"/>
        <v>2.0854433516242303</v>
      </c>
    </row>
    <row r="60" spans="1:10" x14ac:dyDescent="0.2">
      <c r="A60" s="30">
        <v>0</v>
      </c>
      <c r="B60" s="27">
        <f t="shared" si="2"/>
        <v>0</v>
      </c>
      <c r="C60" s="27">
        <f t="shared" si="2"/>
        <v>0</v>
      </c>
      <c r="D60" s="27">
        <f t="shared" si="2"/>
        <v>0</v>
      </c>
      <c r="E60" s="27">
        <f t="shared" si="2"/>
        <v>0</v>
      </c>
      <c r="F60" s="27">
        <f t="shared" si="2"/>
        <v>0</v>
      </c>
      <c r="G60" s="27">
        <f t="shared" si="2"/>
        <v>0</v>
      </c>
      <c r="H60" s="27">
        <f t="shared" si="2"/>
        <v>0</v>
      </c>
      <c r="I60" s="27">
        <f t="shared" si="2"/>
        <v>0</v>
      </c>
    </row>
    <row r="61" spans="1:10" x14ac:dyDescent="0.2">
      <c r="A61" s="30">
        <v>0</v>
      </c>
      <c r="B61" s="27">
        <f t="shared" si="2"/>
        <v>0</v>
      </c>
      <c r="C61" s="27">
        <f t="shared" si="2"/>
        <v>0</v>
      </c>
      <c r="D61" s="27">
        <f t="shared" si="2"/>
        <v>0</v>
      </c>
      <c r="E61" s="27">
        <f t="shared" si="2"/>
        <v>0</v>
      </c>
      <c r="F61" s="27">
        <f t="shared" si="2"/>
        <v>0</v>
      </c>
      <c r="G61" s="27">
        <f t="shared" si="2"/>
        <v>0</v>
      </c>
      <c r="H61" s="27">
        <f t="shared" si="2"/>
        <v>0</v>
      </c>
      <c r="I61" s="27">
        <f t="shared" si="2"/>
        <v>0</v>
      </c>
    </row>
    <row r="62" spans="1:10" ht="13.5" thickBot="1" x14ac:dyDescent="0.25">
      <c r="A62" s="31">
        <v>0.5198468820461063</v>
      </c>
      <c r="B62" s="32">
        <f t="shared" si="2"/>
        <v>0</v>
      </c>
      <c r="C62" s="32">
        <f t="shared" si="2"/>
        <v>0</v>
      </c>
      <c r="D62" s="32">
        <f t="shared" si="2"/>
        <v>7.6931735938406094</v>
      </c>
      <c r="E62" s="32">
        <f t="shared" si="2"/>
        <v>53.791542007458183</v>
      </c>
      <c r="F62" s="32">
        <f t="shared" si="2"/>
        <v>2.0854433516242299</v>
      </c>
      <c r="G62" s="32">
        <f t="shared" si="2"/>
        <v>0</v>
      </c>
      <c r="H62" s="32">
        <f t="shared" si="2"/>
        <v>0</v>
      </c>
      <c r="I62" s="32">
        <f t="shared" si="2"/>
        <v>79.896000665469543</v>
      </c>
      <c r="J62" s="1"/>
    </row>
    <row r="63" spans="1:10" x14ac:dyDescent="0.2">
      <c r="A63" s="20">
        <f t="shared" ref="A63:I63" si="3">SUM(A55:A62)</f>
        <v>0.99999999999999989</v>
      </c>
      <c r="B63" s="27">
        <f t="shared" si="3"/>
        <v>0</v>
      </c>
      <c r="C63" s="27">
        <f t="shared" si="3"/>
        <v>0</v>
      </c>
      <c r="D63" s="27">
        <f t="shared" si="3"/>
        <v>16.073863237513443</v>
      </c>
      <c r="E63" s="27">
        <f t="shared" si="3"/>
        <v>157.22680574696693</v>
      </c>
      <c r="F63" s="27">
        <f t="shared" si="3"/>
        <v>4.5911409116263036</v>
      </c>
      <c r="G63" s="27">
        <f t="shared" si="3"/>
        <v>0</v>
      </c>
      <c r="H63" s="27">
        <f t="shared" si="3"/>
        <v>0</v>
      </c>
      <c r="I63" s="27">
        <f t="shared" si="3"/>
        <v>143.46615961839257</v>
      </c>
    </row>
    <row r="64" spans="1:10" x14ac:dyDescent="0.2">
      <c r="A64" t="s">
        <v>34</v>
      </c>
      <c r="D64" s="27">
        <f>SUM(B63:I63)</f>
        <v>321.35796951449925</v>
      </c>
    </row>
    <row r="65" spans="1:10" x14ac:dyDescent="0.2">
      <c r="A65" t="s">
        <v>35</v>
      </c>
      <c r="D65" s="27">
        <f>D64^0.5</f>
        <v>17.926460038571452</v>
      </c>
    </row>
    <row r="66" spans="1:10" x14ac:dyDescent="0.2">
      <c r="A66" t="s">
        <v>36</v>
      </c>
      <c r="D66" s="27">
        <f>A55*B5+A56*B6+A57*B7+A58*B8+A59*B9+A60*B10+A61*B11+A62*B12</f>
        <v>12.000000034641721</v>
      </c>
    </row>
    <row r="68" spans="1:10" ht="13.5" thickBot="1" x14ac:dyDescent="0.25">
      <c r="A68" s="10"/>
      <c r="B68" s="10"/>
      <c r="C68" s="4" t="s">
        <v>10</v>
      </c>
    </row>
    <row r="69" spans="1:10" ht="13.5" thickBot="1" x14ac:dyDescent="0.25">
      <c r="A69" s="21" t="s">
        <v>7</v>
      </c>
      <c r="B69" s="21" t="s">
        <v>11</v>
      </c>
      <c r="C69" s="14" t="s">
        <v>0</v>
      </c>
      <c r="D69" s="14" t="s">
        <v>1</v>
      </c>
      <c r="E69" s="14" t="s">
        <v>2</v>
      </c>
      <c r="F69" s="14" t="s">
        <v>3</v>
      </c>
      <c r="G69" s="14" t="s">
        <v>4</v>
      </c>
      <c r="H69" s="14" t="s">
        <v>5</v>
      </c>
      <c r="I69" s="14" t="s">
        <v>6</v>
      </c>
      <c r="J69" s="14" t="s">
        <v>28</v>
      </c>
    </row>
    <row r="70" spans="1:10" x14ac:dyDescent="0.2">
      <c r="A70" s="33">
        <v>6</v>
      </c>
      <c r="B70" s="34">
        <v>21.888275523564104</v>
      </c>
      <c r="C70" s="34">
        <v>1.6541863383888338E-2</v>
      </c>
      <c r="D70" s="34">
        <v>0</v>
      </c>
      <c r="E70" s="34">
        <v>0</v>
      </c>
      <c r="F70" s="34">
        <v>0.7075400287453989</v>
      </c>
      <c r="G70" s="34">
        <v>0</v>
      </c>
      <c r="H70" s="34">
        <v>1.8832533036682097E-2</v>
      </c>
      <c r="I70" s="34">
        <v>0</v>
      </c>
      <c r="J70" s="34">
        <v>0.25708657483403047</v>
      </c>
    </row>
    <row r="71" spans="1:10" x14ac:dyDescent="0.2">
      <c r="A71" s="33">
        <v>9</v>
      </c>
      <c r="B71" s="34">
        <v>19.664361009307132</v>
      </c>
      <c r="C71" s="34">
        <v>2.1704114909688359E-2</v>
      </c>
      <c r="D71" s="34">
        <v>0</v>
      </c>
      <c r="E71" s="34">
        <v>1.8544701499153594E-2</v>
      </c>
      <c r="F71" s="34">
        <v>0.52995686006058884</v>
      </c>
      <c r="G71" s="34">
        <v>1.7643064459154988E-2</v>
      </c>
      <c r="H71" s="34">
        <v>0</v>
      </c>
      <c r="I71" s="34">
        <v>0</v>
      </c>
      <c r="J71" s="34">
        <v>0.41215125907141431</v>
      </c>
    </row>
    <row r="72" spans="1:10" x14ac:dyDescent="0.2">
      <c r="A72" s="33">
        <v>12</v>
      </c>
      <c r="B72" s="34">
        <v>17.926460021513339</v>
      </c>
      <c r="C72" s="34">
        <v>0</v>
      </c>
      <c r="D72" s="34">
        <v>0</v>
      </c>
      <c r="E72" s="34">
        <v>8.2561441696555271E-2</v>
      </c>
      <c r="F72" s="34">
        <v>0.38050235324440873</v>
      </c>
      <c r="G72" s="34">
        <v>1.7089336562028781E-2</v>
      </c>
      <c r="H72" s="34">
        <v>0</v>
      </c>
      <c r="I72" s="34">
        <v>0</v>
      </c>
      <c r="J72" s="34">
        <v>0.51984686849700712</v>
      </c>
    </row>
    <row r="73" spans="1:10" x14ac:dyDescent="0.2">
      <c r="A73" s="33">
        <v>15</v>
      </c>
      <c r="B73" s="34">
        <v>16.814724722868036</v>
      </c>
      <c r="C73" s="34">
        <v>0</v>
      </c>
      <c r="D73" s="34">
        <v>0</v>
      </c>
      <c r="E73" s="34">
        <v>0.13717132215595959</v>
      </c>
      <c r="F73" s="34">
        <v>0.22316703612476879</v>
      </c>
      <c r="G73" s="34">
        <v>1.6761138026670914E-2</v>
      </c>
      <c r="H73" s="34">
        <v>0</v>
      </c>
      <c r="I73" s="34">
        <v>0</v>
      </c>
      <c r="J73" s="34">
        <v>0.62290050369260086</v>
      </c>
    </row>
    <row r="74" spans="1:10" x14ac:dyDescent="0.2">
      <c r="A74" s="33">
        <v>18</v>
      </c>
      <c r="B74" s="34">
        <v>16.46140498117509</v>
      </c>
      <c r="C74" s="34">
        <v>0</v>
      </c>
      <c r="D74" s="34">
        <v>0</v>
      </c>
      <c r="E74" s="34">
        <v>0.191781348046838</v>
      </c>
      <c r="F74" s="34">
        <v>6.5831799822206397E-2</v>
      </c>
      <c r="G74" s="34">
        <v>1.6432793011827918E-2</v>
      </c>
      <c r="H74" s="34">
        <v>0</v>
      </c>
      <c r="I74" s="34">
        <v>0</v>
      </c>
      <c r="J74" s="34">
        <v>0.72595405911912747</v>
      </c>
    </row>
    <row r="75" spans="1:10" x14ac:dyDescent="0.2">
      <c r="A75" s="33">
        <v>21</v>
      </c>
      <c r="B75" s="34">
        <v>17.368526712187641</v>
      </c>
      <c r="C75" s="34">
        <v>0</v>
      </c>
      <c r="D75" s="34">
        <v>0</v>
      </c>
      <c r="E75" s="34">
        <v>0.40231844441350684</v>
      </c>
      <c r="F75" s="34">
        <v>0</v>
      </c>
      <c r="G75" s="34">
        <v>0</v>
      </c>
      <c r="H75" s="34">
        <v>0</v>
      </c>
      <c r="I75" s="34">
        <v>0</v>
      </c>
      <c r="J75" s="34">
        <v>0.59768155558649316</v>
      </c>
    </row>
    <row r="76" spans="1:10" x14ac:dyDescent="0.2">
      <c r="A76" s="33">
        <v>24</v>
      </c>
      <c r="B76" s="34">
        <v>21.187828238967803</v>
      </c>
      <c r="C76" s="34">
        <v>0</v>
      </c>
      <c r="D76" s="34">
        <v>0</v>
      </c>
      <c r="E76" s="34">
        <v>0.72251287171254608</v>
      </c>
      <c r="F76" s="34">
        <v>0</v>
      </c>
      <c r="G76" s="34">
        <v>0</v>
      </c>
      <c r="H76" s="34">
        <v>0</v>
      </c>
      <c r="I76" s="34">
        <v>0</v>
      </c>
      <c r="J76" s="34">
        <v>0.27748712828745381</v>
      </c>
    </row>
    <row r="77" spans="1:10" ht="13.5" thickBot="1" x14ac:dyDescent="0.25">
      <c r="A77" s="35">
        <v>27</v>
      </c>
      <c r="B77" s="26">
        <v>26.051404734230072</v>
      </c>
      <c r="C77" s="26">
        <v>0</v>
      </c>
      <c r="D77" s="26">
        <v>0</v>
      </c>
      <c r="E77" s="26">
        <v>1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</row>
  </sheetData>
  <mergeCells count="13">
    <mergeCell ref="D12:E12"/>
    <mergeCell ref="D10:E10"/>
    <mergeCell ref="D11:E11"/>
    <mergeCell ref="D4:E4"/>
    <mergeCell ref="D5:E5"/>
    <mergeCell ref="D6:E6"/>
    <mergeCell ref="D7:E7"/>
    <mergeCell ref="D8:E8"/>
    <mergeCell ref="D9:E9"/>
    <mergeCell ref="H3:I3"/>
    <mergeCell ref="H4:I4"/>
    <mergeCell ref="H5:I5"/>
    <mergeCell ref="H6:I6"/>
  </mergeCells>
  <phoneticPr fontId="0" type="noConversion"/>
  <printOptions headings="1" gridLines="1"/>
  <pageMargins left="0.75" right="0.75" top="1" bottom="1" header="0.5" footer="0.5"/>
  <pageSetup scale="88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Book Model</vt:lpstr>
      <vt:lpstr>Web Model</vt:lpstr>
      <vt:lpstr>'Book Model'!Print_Area</vt:lpstr>
      <vt:lpstr>'Web Model'!Print_Area</vt:lpstr>
    </vt:vector>
  </TitlesOfParts>
  <Company>Colorado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J.</dc:creator>
  <cp:lastModifiedBy>Bathurst, Noelle</cp:lastModifiedBy>
  <cp:lastPrinted>2001-06-27T03:05:26Z</cp:lastPrinted>
  <dcterms:created xsi:type="dcterms:W3CDTF">2001-02-02T22:01:29Z</dcterms:created>
  <dcterms:modified xsi:type="dcterms:W3CDTF">2017-05-10T20:59:51Z</dcterms:modified>
</cp:coreProperties>
</file>