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65" yWindow="1605" windowWidth="13020" windowHeight="7905"/>
  </bookViews>
  <sheets>
    <sheet name="Book Model" sheetId="2" r:id="rId1"/>
    <sheet name="Web Model " sheetId="4" r:id="rId2"/>
  </sheets>
  <calcPr calcId="145621" concurrentCalc="0"/>
</workbook>
</file>

<file path=xl/calcChain.xml><?xml version="1.0" encoding="utf-8"?>
<calcChain xmlns="http://schemas.openxmlformats.org/spreadsheetml/2006/main">
  <c r="D53" i="4" l="1"/>
  <c r="F53" i="4"/>
  <c r="D52" i="4"/>
  <c r="F52" i="4"/>
  <c r="D51" i="4"/>
  <c r="F51" i="4"/>
  <c r="D50" i="4"/>
  <c r="F50" i="4"/>
  <c r="D49" i="4"/>
  <c r="F49" i="4"/>
  <c r="D48" i="4"/>
  <c r="F48" i="4"/>
  <c r="D47" i="4"/>
  <c r="F47" i="4"/>
  <c r="D46" i="4"/>
  <c r="F46" i="4"/>
  <c r="B26" i="2"/>
  <c r="D26" i="2"/>
  <c r="C26" i="2"/>
  <c r="D5" i="2"/>
  <c r="E26" i="2"/>
  <c r="B27" i="2"/>
  <c r="C27" i="2"/>
  <c r="D27" i="2"/>
  <c r="F27" i="2"/>
  <c r="E27" i="2"/>
  <c r="B28" i="2"/>
  <c r="C28" i="2"/>
  <c r="D28" i="2"/>
  <c r="F28" i="2"/>
  <c r="E28" i="2"/>
  <c r="B36" i="2"/>
  <c r="D36" i="2"/>
  <c r="C36" i="2"/>
  <c r="E36" i="2"/>
  <c r="B37" i="2"/>
  <c r="C37" i="2"/>
  <c r="D37" i="2"/>
  <c r="F37" i="2"/>
  <c r="E37" i="2"/>
  <c r="D46" i="2"/>
  <c r="F46" i="2"/>
  <c r="D47" i="2"/>
  <c r="F47" i="2"/>
  <c r="D48" i="2"/>
  <c r="F48" i="2"/>
  <c r="D49" i="2"/>
  <c r="F49" i="2"/>
  <c r="D50" i="2"/>
  <c r="F50" i="2"/>
  <c r="D51" i="2"/>
  <c r="F51" i="2"/>
  <c r="D52" i="2"/>
  <c r="F52" i="2"/>
  <c r="D53" i="2"/>
  <c r="F53" i="2"/>
  <c r="C64" i="2"/>
  <c r="B65" i="2"/>
  <c r="D65" i="2"/>
  <c r="C65" i="2"/>
  <c r="E13" i="2"/>
  <c r="E14" i="2"/>
  <c r="E15" i="2"/>
  <c r="E17" i="2"/>
  <c r="E5" i="2"/>
  <c r="E9" i="2"/>
  <c r="E6" i="2"/>
  <c r="E7" i="2"/>
  <c r="D5" i="4"/>
  <c r="E5" i="4"/>
  <c r="E9" i="4"/>
  <c r="E6" i="4"/>
  <c r="E7" i="4"/>
  <c r="E13" i="4"/>
  <c r="E14" i="4"/>
  <c r="E15" i="4"/>
  <c r="E17" i="4"/>
  <c r="E19" i="4"/>
  <c r="B26" i="4"/>
  <c r="D26" i="4"/>
  <c r="F26" i="4"/>
  <c r="C26" i="4"/>
  <c r="E26" i="4"/>
  <c r="B27" i="4"/>
  <c r="D27" i="4"/>
  <c r="F27" i="4"/>
  <c r="C27" i="4"/>
  <c r="E27" i="4"/>
  <c r="B28" i="4"/>
  <c r="C28" i="4"/>
  <c r="D28" i="4"/>
  <c r="F28" i="4"/>
  <c r="E28" i="4"/>
  <c r="B36" i="4"/>
  <c r="D36" i="4"/>
  <c r="C36" i="4"/>
  <c r="E36" i="4"/>
  <c r="B37" i="4"/>
  <c r="C37" i="4"/>
  <c r="D37" i="4"/>
  <c r="F37" i="4"/>
  <c r="E37" i="4"/>
  <c r="C64" i="4"/>
  <c r="B65" i="4"/>
  <c r="C65" i="4"/>
  <c r="D65" i="4"/>
  <c r="F36" i="4"/>
  <c r="F39" i="4"/>
  <c r="F55" i="2"/>
  <c r="B62" i="2"/>
  <c r="F55" i="4"/>
  <c r="B62" i="4"/>
  <c r="F36" i="2"/>
  <c r="F39" i="2"/>
  <c r="F30" i="4"/>
  <c r="E19" i="2"/>
  <c r="F26" i="2"/>
  <c r="F30" i="2"/>
  <c r="F40" i="4"/>
  <c r="D59" i="4"/>
  <c r="B63" i="4"/>
  <c r="B64" i="4"/>
  <c r="D64" i="4"/>
  <c r="F40" i="2"/>
  <c r="D59" i="2"/>
  <c r="B63" i="2"/>
  <c r="B64" i="2"/>
  <c r="D64" i="2"/>
  <c r="D67" i="2"/>
  <c r="D67" i="4"/>
</calcChain>
</file>

<file path=xl/comments1.xml><?xml version="1.0" encoding="utf-8"?>
<comments xmlns="http://schemas.openxmlformats.org/spreadsheetml/2006/main">
  <authors>
    <author>rickj</author>
    <author>Richard D. Johnson</author>
    <author>Adelphi User</author>
  </authors>
  <commentList>
    <comment ref="B1" authorId="0">
      <text>
        <r>
          <rPr>
            <b/>
            <sz val="8"/>
            <color indexed="81"/>
            <rFont val="Tahoma"/>
            <family val="2"/>
          </rPr>
          <t>This example is built using a slightly different example than the text example in Section 24.5.  The total returns for the bogey and managed portfolio are the same.  This example uses slightly different sector returns for the S&amp;P500 and therefore, leads to slightly different sector and selection allocations to the same total excess return.</t>
        </r>
        <r>
          <rPr>
            <sz val="8"/>
            <color indexed="81"/>
            <rFont val="Tahoma"/>
            <family val="2"/>
          </rPr>
          <t xml:space="preserve">
</t>
        </r>
      </text>
    </comment>
    <comment ref="C4" authorId="1">
      <text>
        <r>
          <rPr>
            <b/>
            <sz val="8"/>
            <color indexed="81"/>
            <rFont val="Tahoma"/>
            <family val="2"/>
          </rPr>
          <t>Enter weights in decimal form</t>
        </r>
        <r>
          <rPr>
            <sz val="8"/>
            <color indexed="81"/>
            <rFont val="Tahoma"/>
            <family val="2"/>
          </rPr>
          <t xml:space="preserve">
</t>
        </r>
      </text>
    </comment>
    <comment ref="D4" authorId="1">
      <text>
        <r>
          <rPr>
            <b/>
            <sz val="8"/>
            <color indexed="81"/>
            <rFont val="Tahoma"/>
            <family val="2"/>
          </rPr>
          <t>Enter returns in decimal form</t>
        </r>
        <r>
          <rPr>
            <sz val="8"/>
            <color indexed="81"/>
            <rFont val="Tahoma"/>
            <family val="2"/>
          </rPr>
          <t xml:space="preserve">
</t>
        </r>
      </text>
    </comment>
    <comment ref="E4" authorId="1">
      <text>
        <r>
          <rPr>
            <b/>
            <sz val="8"/>
            <color indexed="81"/>
            <rFont val="Tahoma"/>
            <family val="2"/>
          </rPr>
          <t>The portfolio return is equal to the product of the weight and the return in each component.</t>
        </r>
        <r>
          <rPr>
            <sz val="8"/>
            <color indexed="81"/>
            <rFont val="Tahoma"/>
            <family val="2"/>
          </rPr>
          <t xml:space="preserve">
</t>
        </r>
      </text>
    </comment>
    <comment ref="H5" authorId="2">
      <text>
        <r>
          <rPr>
            <b/>
            <sz val="8"/>
            <color indexed="81"/>
            <rFont val="Tahoma"/>
            <family val="2"/>
          </rPr>
          <t>Comments appear
in these cells</t>
        </r>
      </text>
    </comment>
    <comment ref="C12" authorId="1">
      <text>
        <r>
          <rPr>
            <b/>
            <sz val="8"/>
            <color indexed="81"/>
            <rFont val="Tahoma"/>
            <family val="2"/>
          </rPr>
          <t>Enter portfolio weights in decimal form.</t>
        </r>
        <r>
          <rPr>
            <sz val="8"/>
            <color indexed="81"/>
            <rFont val="Tahoma"/>
            <family val="2"/>
          </rPr>
          <t xml:space="preserve">
</t>
        </r>
      </text>
    </comment>
    <comment ref="D12" authorId="1">
      <text>
        <r>
          <rPr>
            <b/>
            <sz val="8"/>
            <color indexed="81"/>
            <rFont val="Tahoma"/>
            <family val="2"/>
          </rPr>
          <t>Enter returns in decimal form</t>
        </r>
        <r>
          <rPr>
            <sz val="8"/>
            <color indexed="81"/>
            <rFont val="Tahoma"/>
            <family val="2"/>
          </rPr>
          <t xml:space="preserve">
</t>
        </r>
      </text>
    </comment>
    <comment ref="E12" authorId="1">
      <text>
        <r>
          <rPr>
            <b/>
            <sz val="8"/>
            <color indexed="81"/>
            <rFont val="Tahoma"/>
            <family val="2"/>
          </rPr>
          <t>The portfolio return is equal to the product of the weight and the return in each component.</t>
        </r>
        <r>
          <rPr>
            <sz val="8"/>
            <color indexed="81"/>
            <rFont val="Tahoma"/>
            <family val="2"/>
          </rPr>
          <t xml:space="preserve">
</t>
        </r>
      </text>
    </comment>
    <comment ref="E19" authorId="1">
      <text>
        <r>
          <rPr>
            <b/>
            <sz val="8"/>
            <color indexed="81"/>
            <rFont val="Tahoma"/>
            <family val="2"/>
          </rPr>
          <t>The excess return is the difference between the managed portfolio and the bogey portfolio.</t>
        </r>
        <r>
          <rPr>
            <sz val="8"/>
            <color indexed="81"/>
            <rFont val="Tahoma"/>
            <family val="2"/>
          </rPr>
          <t xml:space="preserve">
</t>
        </r>
      </text>
    </comment>
    <comment ref="D24" authorId="1">
      <text>
        <r>
          <rPr>
            <b/>
            <sz val="8"/>
            <color indexed="81"/>
            <rFont val="Tahoma"/>
            <family val="2"/>
          </rPr>
          <t xml:space="preserve">The excess weight between the benchmark and actual weight.  </t>
        </r>
        <r>
          <rPr>
            <sz val="8"/>
            <color indexed="81"/>
            <rFont val="Tahoma"/>
            <family val="2"/>
          </rPr>
          <t xml:space="preserve">
</t>
        </r>
      </text>
    </comment>
    <comment ref="E24" authorId="1">
      <text>
        <r>
          <rPr>
            <b/>
            <sz val="8"/>
            <color indexed="81"/>
            <rFont val="Tahoma"/>
            <family val="2"/>
          </rPr>
          <t>The market return is equal to the returns on the components of the indexes.</t>
        </r>
        <r>
          <rPr>
            <sz val="8"/>
            <color indexed="81"/>
            <rFont val="Tahoma"/>
            <family val="2"/>
          </rPr>
          <t xml:space="preserve">
</t>
        </r>
      </text>
    </comment>
    <comment ref="F24" authorId="1">
      <text>
        <r>
          <rPr>
            <b/>
            <sz val="8"/>
            <color indexed="81"/>
            <rFont val="Tahoma"/>
            <family val="2"/>
          </rPr>
          <t>Performance comntribution is the product of the excess weight and the index or market return.</t>
        </r>
        <r>
          <rPr>
            <sz val="8"/>
            <color indexed="81"/>
            <rFont val="Tahoma"/>
            <family val="2"/>
          </rPr>
          <t xml:space="preserve">
</t>
        </r>
      </text>
    </comment>
    <comment ref="D34" authorId="1">
      <text>
        <r>
          <rPr>
            <b/>
            <sz val="8"/>
            <color indexed="81"/>
            <rFont val="Tahoma"/>
            <family val="2"/>
          </rPr>
          <t>Excess performance is the difference between the actual and index or market return.</t>
        </r>
        <r>
          <rPr>
            <sz val="8"/>
            <color indexed="81"/>
            <rFont val="Tahoma"/>
            <family val="2"/>
          </rPr>
          <t xml:space="preserve">
</t>
        </r>
      </text>
    </comment>
    <comment ref="F34" authorId="1">
      <text>
        <r>
          <rPr>
            <b/>
            <sz val="8"/>
            <color indexed="81"/>
            <rFont val="Tahoma"/>
            <family val="2"/>
          </rPr>
          <t>Performance contribution is equal to the product of the excess performance and the actual weights in the portfolio.</t>
        </r>
        <r>
          <rPr>
            <sz val="8"/>
            <color indexed="81"/>
            <rFont val="Tahoma"/>
            <family val="2"/>
          </rPr>
          <t xml:space="preserve">
</t>
        </r>
      </text>
    </comment>
    <comment ref="B44" authorId="1">
      <text>
        <r>
          <rPr>
            <b/>
            <sz val="8"/>
            <color indexed="81"/>
            <rFont val="Tahoma"/>
            <family val="2"/>
          </rPr>
          <t>Weights are entered in decimal form.</t>
        </r>
        <r>
          <rPr>
            <sz val="8"/>
            <color indexed="81"/>
            <rFont val="Tahoma"/>
            <family val="2"/>
          </rPr>
          <t xml:space="preserve">
</t>
        </r>
      </text>
    </comment>
    <comment ref="C44" authorId="1">
      <text>
        <r>
          <rPr>
            <b/>
            <sz val="8"/>
            <color indexed="81"/>
            <rFont val="Tahoma"/>
            <family val="2"/>
          </rPr>
          <t>Weights are entered in decimal form.</t>
        </r>
        <r>
          <rPr>
            <sz val="8"/>
            <color indexed="81"/>
            <rFont val="Tahoma"/>
            <family val="2"/>
          </rPr>
          <t xml:space="preserve">
</t>
        </r>
      </text>
    </comment>
    <comment ref="E44" authorId="1">
      <text>
        <r>
          <rPr>
            <b/>
            <sz val="8"/>
            <color indexed="81"/>
            <rFont val="Tahoma"/>
            <family val="2"/>
          </rPr>
          <t>These returns are the actual returns for the various components of the index.  Returns are entered in decimal form.</t>
        </r>
        <r>
          <rPr>
            <sz val="8"/>
            <color indexed="81"/>
            <rFont val="Tahoma"/>
            <family val="2"/>
          </rPr>
          <t xml:space="preserve">
</t>
        </r>
      </text>
    </comment>
    <comment ref="F44" authorId="1">
      <text>
        <r>
          <rPr>
            <b/>
            <sz val="8"/>
            <color indexed="81"/>
            <rFont val="Tahoma"/>
            <family val="2"/>
          </rPr>
          <t>This captures the effect of differential sector weighting assuming that the index return is earned on each sector. The contribution is the over or under weighting times the sector return.</t>
        </r>
        <r>
          <rPr>
            <sz val="8"/>
            <color indexed="81"/>
            <rFont val="Tahoma"/>
            <family val="2"/>
          </rPr>
          <t xml:space="preserve">
</t>
        </r>
      </text>
    </comment>
    <comment ref="B64" authorId="0">
      <text>
        <r>
          <rPr>
            <b/>
            <sz val="8"/>
            <color indexed="81"/>
            <rFont val="Tahoma"/>
            <family val="2"/>
          </rPr>
          <t>Total return attributable to selection is 1.47%.  Most of that excess return was related to over or under weighting components of the index.  The security selection percentage is what is not explained by sector selection.</t>
        </r>
        <r>
          <rPr>
            <sz val="8"/>
            <color indexed="81"/>
            <rFont val="Tahoma"/>
            <family val="2"/>
          </rPr>
          <t xml:space="preserve">
</t>
        </r>
      </text>
    </comment>
    <comment ref="D67" authorId="1">
      <text>
        <r>
          <rPr>
            <b/>
            <sz val="8"/>
            <color indexed="81"/>
            <rFont val="Tahoma"/>
            <family val="2"/>
          </rPr>
          <t>Most of the 1.37% excess return can be attributed to sector allocation and selection of different securities.  Asset allocation only explains .31% of the difference.</t>
        </r>
        <r>
          <rPr>
            <sz val="8"/>
            <color indexed="81"/>
            <rFont val="Tahoma"/>
            <family val="2"/>
          </rPr>
          <t xml:space="preserve">
</t>
        </r>
      </text>
    </comment>
  </commentList>
</comments>
</file>

<file path=xl/sharedStrings.xml><?xml version="1.0" encoding="utf-8"?>
<sst xmlns="http://schemas.openxmlformats.org/spreadsheetml/2006/main" count="205" uniqueCount="67">
  <si>
    <t>Bogey Portfolio</t>
  </si>
  <si>
    <t>Component</t>
  </si>
  <si>
    <t>Index</t>
  </si>
  <si>
    <t>Benchmark</t>
  </si>
  <si>
    <t>Weight</t>
  </si>
  <si>
    <t>Return on</t>
  </si>
  <si>
    <t>Portfolio</t>
  </si>
  <si>
    <t>Return</t>
  </si>
  <si>
    <t>Equity</t>
  </si>
  <si>
    <t>S&amp;P500</t>
  </si>
  <si>
    <t>Bonds</t>
  </si>
  <si>
    <t>Lehman Index</t>
  </si>
  <si>
    <t>Cash</t>
  </si>
  <si>
    <t>Money Market</t>
  </si>
  <si>
    <t>Return on Bogey</t>
  </si>
  <si>
    <t>Managed Portfolio</t>
  </si>
  <si>
    <t>Contribution of Asset Allocation</t>
  </si>
  <si>
    <t>Market</t>
  </si>
  <si>
    <t>Fixed Income</t>
  </si>
  <si>
    <t>Actual Weight</t>
  </si>
  <si>
    <t>in Portfolio</t>
  </si>
  <si>
    <t xml:space="preserve">Benchmark </t>
  </si>
  <si>
    <t xml:space="preserve">Excess </t>
  </si>
  <si>
    <t xml:space="preserve">Performance </t>
  </si>
  <si>
    <t>Contribution</t>
  </si>
  <si>
    <t xml:space="preserve">Contribution of </t>
  </si>
  <si>
    <t>Asset Allocation</t>
  </si>
  <si>
    <t>Contribution of Selection</t>
  </si>
  <si>
    <t xml:space="preserve">Actual </t>
  </si>
  <si>
    <t xml:space="preserve">Portfolio </t>
  </si>
  <si>
    <t>Performance</t>
  </si>
  <si>
    <t>Excess</t>
  </si>
  <si>
    <t>Selection</t>
  </si>
  <si>
    <t>Sector Selection within Equity</t>
  </si>
  <si>
    <t>Sector</t>
  </si>
  <si>
    <t>S&amp;P 500</t>
  </si>
  <si>
    <t>Difference in</t>
  </si>
  <si>
    <t>Weights</t>
  </si>
  <si>
    <t xml:space="preserve">Sector </t>
  </si>
  <si>
    <t>Allocation</t>
  </si>
  <si>
    <t>Basic Materials</t>
  </si>
  <si>
    <t>Business Service</t>
  </si>
  <si>
    <t>Capital Goods</t>
  </si>
  <si>
    <t>Consumer Cyclical</t>
  </si>
  <si>
    <t>Consumer Noncyclical</t>
  </si>
  <si>
    <t>Credit Sensitive</t>
  </si>
  <si>
    <t>Energy</t>
  </si>
  <si>
    <t>Technology</t>
  </si>
  <si>
    <t>Total</t>
  </si>
  <si>
    <t>Performance Attribution Summary</t>
  </si>
  <si>
    <t>Sector Allocation</t>
  </si>
  <si>
    <t>Security Selection</t>
  </si>
  <si>
    <t>Returns</t>
  </si>
  <si>
    <t>Total Excess Return on the Portfolio</t>
  </si>
  <si>
    <t>Weights in</t>
  </si>
  <si>
    <t xml:space="preserve">Performance Attribution </t>
  </si>
  <si>
    <t>LEGEND:</t>
  </si>
  <si>
    <t>Enter data</t>
  </si>
  <si>
    <t>Value calculated</t>
  </si>
  <si>
    <t>See comment</t>
  </si>
  <si>
    <t>Bogey</t>
  </si>
  <si>
    <t>Actual</t>
  </si>
  <si>
    <t>Return on Managed portfolio</t>
  </si>
  <si>
    <t>Excess Return of managed portfolio</t>
  </si>
  <si>
    <t>Check: Total contribution</t>
  </si>
  <si>
    <t>Return on Managed Portfolio</t>
  </si>
  <si>
    <t>Excess Return of Managed Portfolio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</si>
</sst>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0"/>
      <name val="Arial"/>
    </font>
    <font>
      <b/>
      <sz val="10"/>
      <name val="Arial"/>
      <family val="2"/>
    </font>
    <font>
      <sz val="8"/>
      <color indexed="81"/>
      <name val="Tahoma"/>
      <family val="2"/>
    </font>
    <font>
      <b/>
      <sz val="8"/>
      <color indexed="81"/>
      <name val="Tahoma"/>
      <family val="2"/>
    </font>
    <font>
      <b/>
      <sz val="10"/>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2"/>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1" fillId="0" borderId="0" xfId="0" applyFont="1"/>
    <xf numFmtId="164" fontId="0" fillId="0" borderId="0" xfId="0" applyNumberFormat="1"/>
    <xf numFmtId="0" fontId="0" fillId="2" borderId="0" xfId="0" applyFill="1"/>
    <xf numFmtId="164" fontId="0" fillId="2" borderId="0" xfId="0" applyNumberFormat="1" applyFill="1"/>
    <xf numFmtId="164" fontId="0" fillId="3" borderId="0" xfId="0" applyNumberFormat="1" applyFill="1"/>
    <xf numFmtId="0" fontId="0" fillId="3" borderId="0" xfId="0" applyFill="1"/>
    <xf numFmtId="0" fontId="4" fillId="0" borderId="0" xfId="0" applyFont="1"/>
    <xf numFmtId="0" fontId="0" fillId="0" borderId="1" xfId="0" applyBorder="1"/>
    <xf numFmtId="164" fontId="0" fillId="0" borderId="2" xfId="0" applyNumberFormat="1" applyBorder="1"/>
    <xf numFmtId="0" fontId="0" fillId="0" borderId="3" xfId="0" applyBorder="1"/>
    <xf numFmtId="0" fontId="1" fillId="0" borderId="1" xfId="0" applyFont="1" applyBorder="1" applyAlignment="1">
      <alignment horizontal="center"/>
    </xf>
    <xf numFmtId="0" fontId="1" fillId="0" borderId="2" xfId="0" applyFont="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tabSelected="1" zoomScaleNormal="150" workbookViewId="0">
      <selection activeCell="F13" sqref="F13"/>
    </sheetView>
  </sheetViews>
  <sheetFormatPr defaultColWidth="8.85546875" defaultRowHeight="12.75" x14ac:dyDescent="0.2"/>
  <cols>
    <col min="1" max="1" width="19.42578125" customWidth="1"/>
    <col min="2" max="2" width="15" customWidth="1"/>
    <col min="3" max="3" width="13.28515625" customWidth="1"/>
    <col min="4" max="4" width="16.7109375" customWidth="1"/>
    <col min="5" max="5" width="13.140625" customWidth="1"/>
    <col min="6" max="6" width="14.140625" customWidth="1"/>
  </cols>
  <sheetData>
    <row r="1" spans="1:8" x14ac:dyDescent="0.2">
      <c r="A1" s="4" t="s">
        <v>55</v>
      </c>
    </row>
    <row r="2" spans="1:8" x14ac:dyDescent="0.2">
      <c r="A2" s="10"/>
      <c r="E2" t="s">
        <v>60</v>
      </c>
      <c r="G2" s="14" t="s">
        <v>56</v>
      </c>
      <c r="H2" s="15"/>
    </row>
    <row r="3" spans="1:8" x14ac:dyDescent="0.2">
      <c r="A3" s="2" t="s">
        <v>0</v>
      </c>
      <c r="B3" s="2"/>
      <c r="C3" s="2" t="s">
        <v>3</v>
      </c>
      <c r="D3" s="2" t="s">
        <v>5</v>
      </c>
      <c r="E3" s="2" t="s">
        <v>6</v>
      </c>
      <c r="G3" s="16" t="s">
        <v>57</v>
      </c>
      <c r="H3" s="17"/>
    </row>
    <row r="4" spans="1:8" x14ac:dyDescent="0.2">
      <c r="A4" s="2" t="s">
        <v>1</v>
      </c>
      <c r="B4" s="2" t="s">
        <v>2</v>
      </c>
      <c r="C4" s="2" t="s">
        <v>4</v>
      </c>
      <c r="D4" s="2" t="s">
        <v>2</v>
      </c>
      <c r="E4" s="2" t="s">
        <v>7</v>
      </c>
      <c r="G4" s="18" t="s">
        <v>58</v>
      </c>
      <c r="H4" s="19"/>
    </row>
    <row r="5" spans="1:8" x14ac:dyDescent="0.2">
      <c r="A5" t="s">
        <v>8</v>
      </c>
      <c r="B5" s="1" t="s">
        <v>9</v>
      </c>
      <c r="C5" s="6">
        <v>0.6</v>
      </c>
      <c r="D5" s="7">
        <f>0.0581</f>
        <v>5.8099999999999999E-2</v>
      </c>
      <c r="E5" s="8">
        <f>C5*D5</f>
        <v>3.4859999999999995E-2</v>
      </c>
      <c r="G5" s="14" t="s">
        <v>59</v>
      </c>
      <c r="H5" s="15"/>
    </row>
    <row r="6" spans="1:8" x14ac:dyDescent="0.2">
      <c r="A6" t="s">
        <v>10</v>
      </c>
      <c r="B6" s="1" t="s">
        <v>11</v>
      </c>
      <c r="C6" s="6">
        <v>0.3</v>
      </c>
      <c r="D6" s="7">
        <v>1.4500000000000001E-2</v>
      </c>
      <c r="E6" s="8">
        <f>C6*D6</f>
        <v>4.3499999999999997E-3</v>
      </c>
    </row>
    <row r="7" spans="1:8" x14ac:dyDescent="0.2">
      <c r="A7" t="s">
        <v>12</v>
      </c>
      <c r="B7" s="1" t="s">
        <v>13</v>
      </c>
      <c r="C7" s="6">
        <v>0.1</v>
      </c>
      <c r="D7" s="7">
        <v>4.7999999999999996E-3</v>
      </c>
      <c r="E7" s="8">
        <f>C7*D7</f>
        <v>4.7999999999999996E-4</v>
      </c>
    </row>
    <row r="9" spans="1:8" x14ac:dyDescent="0.2">
      <c r="D9" t="s">
        <v>14</v>
      </c>
      <c r="E9" s="8">
        <f>SUM(E5:E7)</f>
        <v>3.9689999999999996E-2</v>
      </c>
    </row>
    <row r="10" spans="1:8" x14ac:dyDescent="0.2">
      <c r="C10" t="s">
        <v>61</v>
      </c>
    </row>
    <row r="11" spans="1:8" x14ac:dyDescent="0.2">
      <c r="A11" s="2" t="s">
        <v>15</v>
      </c>
      <c r="B11" s="2"/>
      <c r="C11" s="2" t="s">
        <v>6</v>
      </c>
      <c r="D11" s="2" t="s">
        <v>28</v>
      </c>
      <c r="E11" s="2" t="s">
        <v>29</v>
      </c>
    </row>
    <row r="12" spans="1:8" x14ac:dyDescent="0.2">
      <c r="A12" s="2" t="s">
        <v>1</v>
      </c>
      <c r="B12" s="2"/>
      <c r="C12" s="2" t="s">
        <v>4</v>
      </c>
      <c r="D12" s="2" t="s">
        <v>7</v>
      </c>
      <c r="E12" s="2" t="s">
        <v>7</v>
      </c>
    </row>
    <row r="13" spans="1:8" x14ac:dyDescent="0.2">
      <c r="A13" t="s">
        <v>8</v>
      </c>
      <c r="C13" s="6">
        <v>0.7</v>
      </c>
      <c r="D13" s="7">
        <v>5.8099999999999999E-2</v>
      </c>
      <c r="E13" s="8">
        <f>C13*D13</f>
        <v>4.0669999999999998E-2</v>
      </c>
    </row>
    <row r="14" spans="1:8" x14ac:dyDescent="0.2">
      <c r="A14" t="s">
        <v>10</v>
      </c>
      <c r="C14" s="6">
        <v>7.0000000000000007E-2</v>
      </c>
      <c r="D14" s="7">
        <v>1.4500000000000001E-2</v>
      </c>
      <c r="E14" s="8">
        <f>C14*D14</f>
        <v>1.0150000000000001E-3</v>
      </c>
    </row>
    <row r="15" spans="1:8" x14ac:dyDescent="0.2">
      <c r="A15" t="s">
        <v>12</v>
      </c>
      <c r="C15" s="6">
        <v>0.23</v>
      </c>
      <c r="D15" s="7">
        <v>4.7999999999999996E-3</v>
      </c>
      <c r="E15" s="8">
        <f>C15*D15</f>
        <v>1.1039999999999999E-3</v>
      </c>
    </row>
    <row r="16" spans="1:8" x14ac:dyDescent="0.2">
      <c r="D16" s="5"/>
      <c r="E16" s="5"/>
    </row>
    <row r="17" spans="1:6" x14ac:dyDescent="0.2">
      <c r="C17" t="s">
        <v>62</v>
      </c>
      <c r="E17" s="8">
        <f>SUM(E13:E15)</f>
        <v>4.2789000000000001E-2</v>
      </c>
    </row>
    <row r="19" spans="1:6" x14ac:dyDescent="0.2">
      <c r="C19" t="s">
        <v>63</v>
      </c>
      <c r="E19" s="8">
        <f>E17-E9</f>
        <v>3.0990000000000045E-3</v>
      </c>
    </row>
    <row r="22" spans="1:6" x14ac:dyDescent="0.2">
      <c r="A22" s="2"/>
      <c r="B22" s="2"/>
      <c r="C22" s="2" t="s">
        <v>16</v>
      </c>
      <c r="D22" s="2"/>
      <c r="E22" s="2"/>
      <c r="F22" s="2"/>
    </row>
    <row r="23" spans="1:6" x14ac:dyDescent="0.2">
      <c r="A23" s="2"/>
      <c r="B23" s="2" t="s">
        <v>19</v>
      </c>
      <c r="C23" s="2" t="s">
        <v>21</v>
      </c>
      <c r="D23" s="2" t="s">
        <v>22</v>
      </c>
      <c r="E23" s="2" t="s">
        <v>2</v>
      </c>
      <c r="F23" s="2" t="s">
        <v>23</v>
      </c>
    </row>
    <row r="24" spans="1:6" x14ac:dyDescent="0.2">
      <c r="A24" s="2" t="s">
        <v>17</v>
      </c>
      <c r="B24" s="2" t="s">
        <v>20</v>
      </c>
      <c r="C24" s="2" t="s">
        <v>4</v>
      </c>
      <c r="D24" s="2" t="s">
        <v>4</v>
      </c>
      <c r="E24" s="2" t="s">
        <v>7</v>
      </c>
      <c r="F24" s="2" t="s">
        <v>24</v>
      </c>
    </row>
    <row r="26" spans="1:6" x14ac:dyDescent="0.2">
      <c r="A26" t="s">
        <v>8</v>
      </c>
      <c r="B26" s="9">
        <f>C13</f>
        <v>0.7</v>
      </c>
      <c r="C26" s="9">
        <f>C5</f>
        <v>0.6</v>
      </c>
      <c r="D26" s="9">
        <f>B26-C26</f>
        <v>9.9999999999999978E-2</v>
      </c>
      <c r="E26" s="8">
        <f>D5</f>
        <v>5.8099999999999999E-2</v>
      </c>
      <c r="F26" s="8">
        <f>D26*E26</f>
        <v>5.8099999999999983E-3</v>
      </c>
    </row>
    <row r="27" spans="1:6" x14ac:dyDescent="0.2">
      <c r="A27" t="s">
        <v>18</v>
      </c>
      <c r="B27" s="9">
        <f>C14</f>
        <v>7.0000000000000007E-2</v>
      </c>
      <c r="C27" s="9">
        <f>C6</f>
        <v>0.3</v>
      </c>
      <c r="D27" s="9">
        <f>B27-C27</f>
        <v>-0.22999999999999998</v>
      </c>
      <c r="E27" s="8">
        <f>D6</f>
        <v>1.4500000000000001E-2</v>
      </c>
      <c r="F27" s="8">
        <f>D27*E27</f>
        <v>-3.3349999999999999E-3</v>
      </c>
    </row>
    <row r="28" spans="1:6" x14ac:dyDescent="0.2">
      <c r="A28" t="s">
        <v>12</v>
      </c>
      <c r="B28" s="9">
        <f>C15</f>
        <v>0.23</v>
      </c>
      <c r="C28" s="9">
        <f>C7</f>
        <v>0.1</v>
      </c>
      <c r="D28" s="9">
        <f>B28-C28</f>
        <v>0.13</v>
      </c>
      <c r="E28" s="8">
        <f>D7</f>
        <v>4.7999999999999996E-3</v>
      </c>
      <c r="F28" s="8">
        <f>D28*E28</f>
        <v>6.2399999999999999E-4</v>
      </c>
    </row>
    <row r="29" spans="1:6" x14ac:dyDescent="0.2">
      <c r="A29" t="s">
        <v>25</v>
      </c>
      <c r="E29" s="5"/>
      <c r="F29" s="5"/>
    </row>
    <row r="30" spans="1:6" x14ac:dyDescent="0.2">
      <c r="A30" t="s">
        <v>26</v>
      </c>
      <c r="E30" s="5"/>
      <c r="F30" s="8">
        <f>SUM(F26:F28)</f>
        <v>3.0989999999999985E-3</v>
      </c>
    </row>
    <row r="32" spans="1:6" x14ac:dyDescent="0.2">
      <c r="A32" s="2"/>
      <c r="B32" s="2"/>
      <c r="C32" s="2" t="s">
        <v>27</v>
      </c>
      <c r="D32" s="2"/>
      <c r="E32" s="2" t="s">
        <v>61</v>
      </c>
      <c r="F32" s="2"/>
    </row>
    <row r="33" spans="1:6" x14ac:dyDescent="0.2">
      <c r="A33" s="2"/>
      <c r="B33" s="2" t="s">
        <v>6</v>
      </c>
      <c r="C33" s="2" t="s">
        <v>2</v>
      </c>
      <c r="D33" s="2" t="s">
        <v>31</v>
      </c>
      <c r="E33" s="2" t="s">
        <v>6</v>
      </c>
      <c r="F33" s="2" t="s">
        <v>23</v>
      </c>
    </row>
    <row r="34" spans="1:6" x14ac:dyDescent="0.2">
      <c r="A34" s="2" t="s">
        <v>17</v>
      </c>
      <c r="B34" s="2" t="s">
        <v>30</v>
      </c>
      <c r="C34" s="2" t="s">
        <v>30</v>
      </c>
      <c r="D34" s="2" t="s">
        <v>30</v>
      </c>
      <c r="E34" s="2" t="s">
        <v>4</v>
      </c>
      <c r="F34" s="2" t="s">
        <v>24</v>
      </c>
    </row>
    <row r="36" spans="1:6" x14ac:dyDescent="0.2">
      <c r="A36" t="s">
        <v>8</v>
      </c>
      <c r="B36" s="8">
        <f>D13</f>
        <v>5.8099999999999999E-2</v>
      </c>
      <c r="C36" s="8">
        <f>D5</f>
        <v>5.8099999999999999E-2</v>
      </c>
      <c r="D36" s="8">
        <f>B36-C36</f>
        <v>0</v>
      </c>
      <c r="E36" s="9">
        <f>C13</f>
        <v>0.7</v>
      </c>
      <c r="F36" s="8">
        <f>D36*E36</f>
        <v>0</v>
      </c>
    </row>
    <row r="37" spans="1:6" x14ac:dyDescent="0.2">
      <c r="A37" t="s">
        <v>18</v>
      </c>
      <c r="B37" s="8">
        <f>D14</f>
        <v>1.4500000000000001E-2</v>
      </c>
      <c r="C37" s="8">
        <f>D6</f>
        <v>1.4500000000000001E-2</v>
      </c>
      <c r="D37" s="8">
        <f>B37-C37</f>
        <v>0</v>
      </c>
      <c r="E37" s="9">
        <f>C14</f>
        <v>7.0000000000000007E-2</v>
      </c>
      <c r="F37" s="8">
        <f>D37*E37</f>
        <v>0</v>
      </c>
    </row>
    <row r="38" spans="1:6" x14ac:dyDescent="0.2">
      <c r="A38" t="s">
        <v>25</v>
      </c>
      <c r="F38" s="5"/>
    </row>
    <row r="39" spans="1:6" x14ac:dyDescent="0.2">
      <c r="A39" t="s">
        <v>32</v>
      </c>
      <c r="F39" s="8">
        <f>SUM(F36:F37)</f>
        <v>0</v>
      </c>
    </row>
    <row r="40" spans="1:6" x14ac:dyDescent="0.2">
      <c r="D40" s="11" t="s">
        <v>64</v>
      </c>
      <c r="E40" s="13"/>
      <c r="F40" s="12">
        <f>F30+F39</f>
        <v>3.0989999999999985E-3</v>
      </c>
    </row>
    <row r="42" spans="1:6" x14ac:dyDescent="0.2">
      <c r="A42" s="3" t="s">
        <v>33</v>
      </c>
      <c r="B42" s="2"/>
      <c r="C42" s="2"/>
      <c r="D42" s="2"/>
      <c r="E42" s="2"/>
      <c r="F42" s="2" t="s">
        <v>38</v>
      </c>
    </row>
    <row r="43" spans="1:6" x14ac:dyDescent="0.2">
      <c r="A43" s="2"/>
      <c r="B43" s="2" t="s">
        <v>54</v>
      </c>
      <c r="C43" s="2" t="s">
        <v>54</v>
      </c>
      <c r="D43" s="2" t="s">
        <v>36</v>
      </c>
      <c r="E43" s="2" t="s">
        <v>34</v>
      </c>
      <c r="F43" s="2" t="s">
        <v>39</v>
      </c>
    </row>
    <row r="44" spans="1:6" x14ac:dyDescent="0.2">
      <c r="A44" s="2" t="s">
        <v>34</v>
      </c>
      <c r="B44" s="2" t="s">
        <v>6</v>
      </c>
      <c r="C44" s="2" t="s">
        <v>35</v>
      </c>
      <c r="D44" s="2" t="s">
        <v>37</v>
      </c>
      <c r="E44" s="2" t="s">
        <v>7</v>
      </c>
      <c r="F44" s="2" t="s">
        <v>24</v>
      </c>
    </row>
    <row r="46" spans="1:6" x14ac:dyDescent="0.2">
      <c r="A46" t="s">
        <v>40</v>
      </c>
      <c r="B46" s="6">
        <v>1.9599999999999999E-2</v>
      </c>
      <c r="C46" s="6">
        <v>8.3000000000000004E-2</v>
      </c>
      <c r="D46">
        <f>B46-C46</f>
        <v>-6.3400000000000012E-2</v>
      </c>
      <c r="E46" s="7">
        <v>6.9000000000000006E-2</v>
      </c>
      <c r="F46" s="5">
        <f>D46*E46</f>
        <v>-4.3746000000000011E-3</v>
      </c>
    </row>
    <row r="47" spans="1:6" x14ac:dyDescent="0.2">
      <c r="A47" t="s">
        <v>41</v>
      </c>
      <c r="B47" s="6">
        <v>7.8399999999999997E-2</v>
      </c>
      <c r="C47" s="6">
        <v>4.1000000000000002E-2</v>
      </c>
      <c r="D47">
        <f t="shared" ref="D47:D53" si="0">B47-C47</f>
        <v>3.7399999999999996E-2</v>
      </c>
      <c r="E47" s="7">
        <v>7.0000000000000007E-2</v>
      </c>
      <c r="F47" s="5">
        <f t="shared" ref="F47:F53" si="1">D47*E47</f>
        <v>2.6180000000000001E-3</v>
      </c>
    </row>
    <row r="48" spans="1:6" x14ac:dyDescent="0.2">
      <c r="A48" t="s">
        <v>42</v>
      </c>
      <c r="B48" s="6">
        <v>1.8700000000000001E-2</v>
      </c>
      <c r="C48" s="6">
        <v>7.8E-2</v>
      </c>
      <c r="D48">
        <f t="shared" si="0"/>
        <v>-5.9299999999999999E-2</v>
      </c>
      <c r="E48" s="7">
        <v>4.1000000000000002E-2</v>
      </c>
      <c r="F48" s="5">
        <f t="shared" si="1"/>
        <v>-2.4313E-3</v>
      </c>
    </row>
    <row r="49" spans="1:6" x14ac:dyDescent="0.2">
      <c r="A49" t="s">
        <v>43</v>
      </c>
      <c r="B49" s="6">
        <v>8.4699999999999998E-2</v>
      </c>
      <c r="C49" s="6">
        <v>0.125</v>
      </c>
      <c r="D49">
        <f t="shared" si="0"/>
        <v>-4.0300000000000002E-2</v>
      </c>
      <c r="E49" s="7">
        <v>8.7999999999999995E-2</v>
      </c>
      <c r="F49" s="5">
        <f t="shared" si="1"/>
        <v>-3.5463999999999999E-3</v>
      </c>
    </row>
    <row r="50" spans="1:6" x14ac:dyDescent="0.2">
      <c r="A50" t="s">
        <v>44</v>
      </c>
      <c r="B50" s="6">
        <v>0.4037</v>
      </c>
      <c r="C50" s="6">
        <v>0.20399999999999999</v>
      </c>
      <c r="D50">
        <f t="shared" si="0"/>
        <v>0.19970000000000002</v>
      </c>
      <c r="E50" s="7">
        <v>0.1</v>
      </c>
      <c r="F50" s="5">
        <f t="shared" si="1"/>
        <v>1.9970000000000002E-2</v>
      </c>
    </row>
    <row r="51" spans="1:6" x14ac:dyDescent="0.2">
      <c r="A51" t="s">
        <v>45</v>
      </c>
      <c r="B51" s="6">
        <v>0.24010000000000001</v>
      </c>
      <c r="C51" s="6">
        <v>0.218</v>
      </c>
      <c r="D51">
        <f t="shared" si="0"/>
        <v>2.2100000000000009E-2</v>
      </c>
      <c r="E51" s="7">
        <v>0.05</v>
      </c>
      <c r="F51" s="5">
        <f t="shared" si="1"/>
        <v>1.1050000000000005E-3</v>
      </c>
    </row>
    <row r="52" spans="1:6" x14ac:dyDescent="0.2">
      <c r="A52" t="s">
        <v>46</v>
      </c>
      <c r="B52" s="6">
        <v>0.1353</v>
      </c>
      <c r="C52" s="6">
        <v>0.14199999999999999</v>
      </c>
      <c r="D52">
        <f t="shared" si="0"/>
        <v>-6.6999999999999837E-3</v>
      </c>
      <c r="E52" s="7">
        <v>2.5999999999999999E-2</v>
      </c>
      <c r="F52" s="5">
        <f t="shared" si="1"/>
        <v>-1.7419999999999957E-4</v>
      </c>
    </row>
    <row r="53" spans="1:6" x14ac:dyDescent="0.2">
      <c r="A53" t="s">
        <v>47</v>
      </c>
      <c r="B53" s="6">
        <v>1.95E-2</v>
      </c>
      <c r="C53" s="6">
        <v>0.109</v>
      </c>
      <c r="D53">
        <f t="shared" si="0"/>
        <v>-8.9499999999999996E-2</v>
      </c>
      <c r="E53" s="7">
        <v>3.0000000000000001E-3</v>
      </c>
      <c r="F53" s="5">
        <f t="shared" si="1"/>
        <v>-2.6850000000000002E-4</v>
      </c>
    </row>
    <row r="54" spans="1:6" x14ac:dyDescent="0.2">
      <c r="E54" s="5"/>
      <c r="F54" s="5"/>
    </row>
    <row r="55" spans="1:6" x14ac:dyDescent="0.2">
      <c r="A55" t="s">
        <v>48</v>
      </c>
      <c r="E55" s="5"/>
      <c r="F55" s="8">
        <f>SUM(F46:F53)</f>
        <v>1.2898000000000001E-2</v>
      </c>
    </row>
    <row r="58" spans="1:6" x14ac:dyDescent="0.2">
      <c r="A58" s="4" t="s">
        <v>49</v>
      </c>
      <c r="B58" s="4"/>
    </row>
    <row r="59" spans="1:6" x14ac:dyDescent="0.2">
      <c r="A59" t="s">
        <v>26</v>
      </c>
      <c r="D59" s="5">
        <f>F30</f>
        <v>3.0989999999999985E-3</v>
      </c>
    </row>
    <row r="60" spans="1:6" x14ac:dyDescent="0.2">
      <c r="A60" t="s">
        <v>32</v>
      </c>
      <c r="D60" s="5"/>
    </row>
    <row r="61" spans="1:6" x14ac:dyDescent="0.2">
      <c r="A61" t="s">
        <v>8</v>
      </c>
      <c r="B61" s="1" t="s">
        <v>52</v>
      </c>
      <c r="C61" s="1" t="s">
        <v>37</v>
      </c>
      <c r="D61" s="5"/>
    </row>
    <row r="62" spans="1:6" x14ac:dyDescent="0.2">
      <c r="A62" t="s">
        <v>50</v>
      </c>
      <c r="B62" s="5">
        <f>F55</f>
        <v>1.2898000000000001E-2</v>
      </c>
      <c r="D62" s="5"/>
    </row>
    <row r="63" spans="1:6" x14ac:dyDescent="0.2">
      <c r="A63" t="s">
        <v>51</v>
      </c>
      <c r="B63" s="5">
        <f>D36-B62</f>
        <v>-1.2898000000000001E-2</v>
      </c>
      <c r="D63" s="5"/>
    </row>
    <row r="64" spans="1:6" x14ac:dyDescent="0.2">
      <c r="B64" s="5">
        <f>B62+B63</f>
        <v>0</v>
      </c>
      <c r="C64">
        <f>C13</f>
        <v>0.7</v>
      </c>
      <c r="D64" s="5">
        <f>B64*C64</f>
        <v>0</v>
      </c>
    </row>
    <row r="65" spans="1:4" x14ac:dyDescent="0.2">
      <c r="A65" t="s">
        <v>18</v>
      </c>
      <c r="B65" s="5">
        <f>D37</f>
        <v>0</v>
      </c>
      <c r="C65">
        <f>C14</f>
        <v>7.0000000000000007E-2</v>
      </c>
      <c r="D65" s="5">
        <f>B65*C65</f>
        <v>0</v>
      </c>
    </row>
    <row r="66" spans="1:4" x14ac:dyDescent="0.2">
      <c r="D66" s="5"/>
    </row>
    <row r="67" spans="1:4" x14ac:dyDescent="0.2">
      <c r="A67" t="s">
        <v>53</v>
      </c>
      <c r="D67" s="8">
        <f>D59+D64+D65</f>
        <v>3.0989999999999985E-3</v>
      </c>
    </row>
  </sheetData>
  <mergeCells count="4">
    <mergeCell ref="G2:H2"/>
    <mergeCell ref="G3:H3"/>
    <mergeCell ref="G4:H4"/>
    <mergeCell ref="G5:H5"/>
  </mergeCells>
  <phoneticPr fontId="0" type="noConversion"/>
  <printOptions headings="1" gridLines="1"/>
  <pageMargins left="0.75" right="0.75" top="1" bottom="1" header="0.5" footer="0.5"/>
  <pageSetup scale="77" orientation="portrait"/>
  <headerFooter alignWithMargins="0">
    <oddHeader>&amp;A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67"/>
  <sheetViews>
    <sheetView zoomScaleNormal="150" workbookViewId="0">
      <selection activeCell="D16" sqref="D16"/>
    </sheetView>
  </sheetViews>
  <sheetFormatPr defaultColWidth="8.85546875" defaultRowHeight="12.75" x14ac:dyDescent="0.2"/>
  <cols>
    <col min="1" max="1" width="19.85546875" customWidth="1"/>
    <col min="2" max="2" width="15" customWidth="1"/>
    <col min="3" max="3" width="13.28515625" customWidth="1"/>
    <col min="4" max="4" width="17.5703125" customWidth="1"/>
    <col min="5" max="5" width="13.140625" customWidth="1"/>
    <col min="6" max="6" width="14.140625" customWidth="1"/>
  </cols>
  <sheetData>
    <row r="1" spans="1:9" x14ac:dyDescent="0.2">
      <c r="A1" s="4" t="s">
        <v>55</v>
      </c>
    </row>
    <row r="2" spans="1:9" x14ac:dyDescent="0.2">
      <c r="E2" t="s">
        <v>60</v>
      </c>
      <c r="H2" s="14" t="s">
        <v>56</v>
      </c>
      <c r="I2" s="15"/>
    </row>
    <row r="3" spans="1:9" x14ac:dyDescent="0.2">
      <c r="A3" s="2" t="s">
        <v>0</v>
      </c>
      <c r="B3" s="2"/>
      <c r="C3" s="2" t="s">
        <v>3</v>
      </c>
      <c r="D3" s="2" t="s">
        <v>5</v>
      </c>
      <c r="E3" s="2" t="s">
        <v>6</v>
      </c>
      <c r="H3" s="16" t="s">
        <v>57</v>
      </c>
      <c r="I3" s="17"/>
    </row>
    <row r="4" spans="1:9" x14ac:dyDescent="0.2">
      <c r="A4" s="2" t="s">
        <v>1</v>
      </c>
      <c r="B4" s="2" t="s">
        <v>2</v>
      </c>
      <c r="C4" s="2" t="s">
        <v>4</v>
      </c>
      <c r="D4" s="2" t="s">
        <v>2</v>
      </c>
      <c r="E4" s="2" t="s">
        <v>7</v>
      </c>
      <c r="H4" s="18" t="s">
        <v>58</v>
      </c>
      <c r="I4" s="19"/>
    </row>
    <row r="5" spans="1:9" x14ac:dyDescent="0.2">
      <c r="A5" t="s">
        <v>8</v>
      </c>
      <c r="B5" s="1" t="s">
        <v>9</v>
      </c>
      <c r="C5" s="6">
        <v>0.6</v>
      </c>
      <c r="D5" s="7">
        <f>0.0581</f>
        <v>5.8099999999999999E-2</v>
      </c>
      <c r="E5" s="8">
        <f>C5*D5</f>
        <v>3.4859999999999995E-2</v>
      </c>
      <c r="H5" s="14" t="s">
        <v>59</v>
      </c>
      <c r="I5" s="15"/>
    </row>
    <row r="6" spans="1:9" x14ac:dyDescent="0.2">
      <c r="A6" t="s">
        <v>10</v>
      </c>
      <c r="B6" s="1" t="s">
        <v>11</v>
      </c>
      <c r="C6" s="6">
        <v>0.3</v>
      </c>
      <c r="D6" s="7">
        <v>1.4500000000000001E-2</v>
      </c>
      <c r="E6" s="8">
        <f>C6*D6</f>
        <v>4.3499999999999997E-3</v>
      </c>
    </row>
    <row r="7" spans="1:9" x14ac:dyDescent="0.2">
      <c r="A7" t="s">
        <v>12</v>
      </c>
      <c r="B7" s="1" t="s">
        <v>13</v>
      </c>
      <c r="C7" s="6">
        <v>0.1</v>
      </c>
      <c r="D7" s="7">
        <v>4.7999999999999996E-3</v>
      </c>
      <c r="E7" s="8">
        <f>C7*D7</f>
        <v>4.7999999999999996E-4</v>
      </c>
    </row>
    <row r="9" spans="1:9" x14ac:dyDescent="0.2">
      <c r="D9" t="s">
        <v>14</v>
      </c>
      <c r="E9" s="8">
        <f>SUM(E5:E7)</f>
        <v>3.9689999999999996E-2</v>
      </c>
    </row>
    <row r="11" spans="1:9" x14ac:dyDescent="0.2">
      <c r="A11" s="2" t="s">
        <v>15</v>
      </c>
      <c r="B11" s="2"/>
      <c r="C11" s="2" t="s">
        <v>6</v>
      </c>
      <c r="D11" s="2" t="s">
        <v>28</v>
      </c>
      <c r="E11" s="2" t="s">
        <v>29</v>
      </c>
    </row>
    <row r="12" spans="1:9" x14ac:dyDescent="0.2">
      <c r="A12" s="2" t="s">
        <v>1</v>
      </c>
      <c r="B12" s="2"/>
      <c r="C12" s="2" t="s">
        <v>4</v>
      </c>
      <c r="D12" s="2" t="s">
        <v>7</v>
      </c>
      <c r="E12" s="2" t="s">
        <v>7</v>
      </c>
    </row>
    <row r="13" spans="1:9" x14ac:dyDescent="0.2">
      <c r="A13" t="s">
        <v>8</v>
      </c>
      <c r="C13" s="6">
        <v>0.7</v>
      </c>
      <c r="D13" s="7">
        <v>5.8099999999999999E-2</v>
      </c>
      <c r="E13" s="8">
        <f>C13*D13</f>
        <v>4.0669999999999998E-2</v>
      </c>
    </row>
    <row r="14" spans="1:9" x14ac:dyDescent="0.2">
      <c r="A14" t="s">
        <v>10</v>
      </c>
      <c r="C14" s="6">
        <v>7.0000000000000007E-2</v>
      </c>
      <c r="D14" s="7">
        <v>1.4500000000000001E-2</v>
      </c>
      <c r="E14" s="8">
        <f>C14*D14</f>
        <v>1.0150000000000001E-3</v>
      </c>
    </row>
    <row r="15" spans="1:9" x14ac:dyDescent="0.2">
      <c r="A15" t="s">
        <v>12</v>
      </c>
      <c r="C15" s="6">
        <v>0.23</v>
      </c>
      <c r="D15" s="7">
        <v>4.7999999999999996E-3</v>
      </c>
      <c r="E15" s="8">
        <f>C15*D15</f>
        <v>1.1039999999999999E-3</v>
      </c>
    </row>
    <row r="16" spans="1:9" x14ac:dyDescent="0.2">
      <c r="D16" s="5"/>
      <c r="E16" s="5"/>
    </row>
    <row r="17" spans="1:6" x14ac:dyDescent="0.2">
      <c r="C17" t="s">
        <v>65</v>
      </c>
      <c r="E17" s="8">
        <f>SUM(E13:E15)</f>
        <v>4.2789000000000001E-2</v>
      </c>
    </row>
    <row r="19" spans="1:6" x14ac:dyDescent="0.2">
      <c r="C19" t="s">
        <v>66</v>
      </c>
      <c r="E19" s="8">
        <f>E17-E9</f>
        <v>3.0990000000000045E-3</v>
      </c>
    </row>
    <row r="22" spans="1:6" x14ac:dyDescent="0.2">
      <c r="A22" s="2"/>
      <c r="B22" s="2"/>
      <c r="C22" s="2" t="s">
        <v>16</v>
      </c>
      <c r="D22" s="2"/>
      <c r="E22" s="2"/>
      <c r="F22" s="2"/>
    </row>
    <row r="23" spans="1:6" x14ac:dyDescent="0.2">
      <c r="A23" s="2"/>
      <c r="B23" s="2" t="s">
        <v>19</v>
      </c>
      <c r="C23" s="2" t="s">
        <v>21</v>
      </c>
      <c r="D23" s="2" t="s">
        <v>22</v>
      </c>
      <c r="E23" s="2" t="s">
        <v>2</v>
      </c>
      <c r="F23" s="2" t="s">
        <v>23</v>
      </c>
    </row>
    <row r="24" spans="1:6" x14ac:dyDescent="0.2">
      <c r="A24" s="2" t="s">
        <v>17</v>
      </c>
      <c r="B24" s="2" t="s">
        <v>20</v>
      </c>
      <c r="C24" s="2" t="s">
        <v>4</v>
      </c>
      <c r="D24" s="2" t="s">
        <v>4</v>
      </c>
      <c r="E24" s="2" t="s">
        <v>7</v>
      </c>
      <c r="F24" s="2" t="s">
        <v>24</v>
      </c>
    </row>
    <row r="26" spans="1:6" x14ac:dyDescent="0.2">
      <c r="A26" t="s">
        <v>8</v>
      </c>
      <c r="B26" s="9">
        <f>C13</f>
        <v>0.7</v>
      </c>
      <c r="C26" s="9">
        <f>C5</f>
        <v>0.6</v>
      </c>
      <c r="D26" s="9">
        <f>B26-C26</f>
        <v>9.9999999999999978E-2</v>
      </c>
      <c r="E26" s="8">
        <f>D5</f>
        <v>5.8099999999999999E-2</v>
      </c>
      <c r="F26" s="8">
        <f>D26*E26</f>
        <v>5.8099999999999983E-3</v>
      </c>
    </row>
    <row r="27" spans="1:6" x14ac:dyDescent="0.2">
      <c r="A27" t="s">
        <v>18</v>
      </c>
      <c r="B27" s="9">
        <f>C14</f>
        <v>7.0000000000000007E-2</v>
      </c>
      <c r="C27" s="9">
        <f>C6</f>
        <v>0.3</v>
      </c>
      <c r="D27" s="9">
        <f>B27-C27</f>
        <v>-0.22999999999999998</v>
      </c>
      <c r="E27" s="8">
        <f>D6</f>
        <v>1.4500000000000001E-2</v>
      </c>
      <c r="F27" s="8">
        <f>D27*E27</f>
        <v>-3.3349999999999999E-3</v>
      </c>
    </row>
    <row r="28" spans="1:6" x14ac:dyDescent="0.2">
      <c r="A28" t="s">
        <v>12</v>
      </c>
      <c r="B28" s="9">
        <f>C15</f>
        <v>0.23</v>
      </c>
      <c r="C28" s="9">
        <f>C7</f>
        <v>0.1</v>
      </c>
      <c r="D28" s="9">
        <f>B28-C28</f>
        <v>0.13</v>
      </c>
      <c r="E28" s="8">
        <f>D7</f>
        <v>4.7999999999999996E-3</v>
      </c>
      <c r="F28" s="8">
        <f>D28*E28</f>
        <v>6.2399999999999999E-4</v>
      </c>
    </row>
    <row r="29" spans="1:6" x14ac:dyDescent="0.2">
      <c r="A29" t="s">
        <v>25</v>
      </c>
      <c r="E29" s="5"/>
      <c r="F29" s="5"/>
    </row>
    <row r="30" spans="1:6" x14ac:dyDescent="0.2">
      <c r="A30" t="s">
        <v>26</v>
      </c>
      <c r="E30" s="5"/>
      <c r="F30" s="8">
        <f>SUM(F26:F28)</f>
        <v>3.0989999999999985E-3</v>
      </c>
    </row>
    <row r="32" spans="1:6" x14ac:dyDescent="0.2">
      <c r="A32" s="2"/>
      <c r="B32" s="2"/>
      <c r="C32" s="2" t="s">
        <v>27</v>
      </c>
      <c r="D32" s="2"/>
      <c r="E32" s="2" t="s">
        <v>61</v>
      </c>
      <c r="F32" s="2"/>
    </row>
    <row r="33" spans="1:6" x14ac:dyDescent="0.2">
      <c r="A33" s="2"/>
      <c r="B33" s="2" t="s">
        <v>6</v>
      </c>
      <c r="C33" s="2" t="s">
        <v>2</v>
      </c>
      <c r="D33" s="2" t="s">
        <v>31</v>
      </c>
      <c r="E33" s="2" t="s">
        <v>6</v>
      </c>
      <c r="F33" s="2" t="s">
        <v>23</v>
      </c>
    </row>
    <row r="34" spans="1:6" x14ac:dyDescent="0.2">
      <c r="A34" s="2" t="s">
        <v>17</v>
      </c>
      <c r="B34" s="2" t="s">
        <v>30</v>
      </c>
      <c r="C34" s="2" t="s">
        <v>30</v>
      </c>
      <c r="D34" s="2" t="s">
        <v>30</v>
      </c>
      <c r="E34" s="2" t="s">
        <v>4</v>
      </c>
      <c r="F34" s="2" t="s">
        <v>24</v>
      </c>
    </row>
    <row r="36" spans="1:6" x14ac:dyDescent="0.2">
      <c r="A36" t="s">
        <v>8</v>
      </c>
      <c r="B36" s="8">
        <f>D13</f>
        <v>5.8099999999999999E-2</v>
      </c>
      <c r="C36" s="8">
        <f>D5</f>
        <v>5.8099999999999999E-2</v>
      </c>
      <c r="D36" s="8">
        <f>B36-C36</f>
        <v>0</v>
      </c>
      <c r="E36" s="9">
        <f>C13</f>
        <v>0.7</v>
      </c>
      <c r="F36" s="8">
        <f>D36*E36</f>
        <v>0</v>
      </c>
    </row>
    <row r="37" spans="1:6" x14ac:dyDescent="0.2">
      <c r="A37" t="s">
        <v>18</v>
      </c>
      <c r="B37" s="8">
        <f>D14</f>
        <v>1.4500000000000001E-2</v>
      </c>
      <c r="C37" s="8">
        <f>D6</f>
        <v>1.4500000000000001E-2</v>
      </c>
      <c r="D37" s="8">
        <f>B37-C37</f>
        <v>0</v>
      </c>
      <c r="E37" s="9">
        <f>C14</f>
        <v>7.0000000000000007E-2</v>
      </c>
      <c r="F37" s="8">
        <f>D37*E37</f>
        <v>0</v>
      </c>
    </row>
    <row r="38" spans="1:6" x14ac:dyDescent="0.2">
      <c r="A38" t="s">
        <v>25</v>
      </c>
      <c r="F38" s="5"/>
    </row>
    <row r="39" spans="1:6" x14ac:dyDescent="0.2">
      <c r="A39" t="s">
        <v>32</v>
      </c>
      <c r="F39" s="8">
        <f>SUM(F36:F37)</f>
        <v>0</v>
      </c>
    </row>
    <row r="40" spans="1:6" x14ac:dyDescent="0.2">
      <c r="D40" s="11" t="s">
        <v>64</v>
      </c>
      <c r="E40" s="13"/>
      <c r="F40" s="12">
        <f>F30+F39</f>
        <v>3.0989999999999985E-3</v>
      </c>
    </row>
    <row r="42" spans="1:6" x14ac:dyDescent="0.2">
      <c r="A42" s="3" t="s">
        <v>33</v>
      </c>
      <c r="B42" s="2"/>
      <c r="C42" s="2"/>
      <c r="D42" s="2"/>
      <c r="E42" s="2"/>
      <c r="F42" s="2" t="s">
        <v>38</v>
      </c>
    </row>
    <row r="43" spans="1:6" x14ac:dyDescent="0.2">
      <c r="A43" s="2"/>
      <c r="B43" s="2" t="s">
        <v>54</v>
      </c>
      <c r="C43" s="2" t="s">
        <v>54</v>
      </c>
      <c r="D43" s="2" t="s">
        <v>36</v>
      </c>
      <c r="E43" s="2" t="s">
        <v>34</v>
      </c>
      <c r="F43" s="2" t="s">
        <v>39</v>
      </c>
    </row>
    <row r="44" spans="1:6" x14ac:dyDescent="0.2">
      <c r="A44" s="2" t="s">
        <v>34</v>
      </c>
      <c r="B44" s="2" t="s">
        <v>6</v>
      </c>
      <c r="C44" s="2" t="s">
        <v>35</v>
      </c>
      <c r="D44" s="2" t="s">
        <v>37</v>
      </c>
      <c r="E44" s="2" t="s">
        <v>7</v>
      </c>
      <c r="F44" s="2" t="s">
        <v>24</v>
      </c>
    </row>
    <row r="46" spans="1:6" x14ac:dyDescent="0.2">
      <c r="A46" t="s">
        <v>40</v>
      </c>
      <c r="B46" s="6">
        <v>1.9599999999999999E-2</v>
      </c>
      <c r="C46" s="6">
        <v>8.3000000000000004E-2</v>
      </c>
      <c r="D46">
        <f>B46-C46</f>
        <v>-6.3400000000000012E-2</v>
      </c>
      <c r="E46" s="7">
        <v>6.9000000000000006E-2</v>
      </c>
      <c r="F46" s="5">
        <f>D46*E46</f>
        <v>-4.3746000000000011E-3</v>
      </c>
    </row>
    <row r="47" spans="1:6" x14ac:dyDescent="0.2">
      <c r="A47" t="s">
        <v>41</v>
      </c>
      <c r="B47" s="6">
        <v>7.8399999999999997E-2</v>
      </c>
      <c r="C47" s="6">
        <v>4.1000000000000002E-2</v>
      </c>
      <c r="D47">
        <f t="shared" ref="D47:D53" si="0">B47-C47</f>
        <v>3.7399999999999996E-2</v>
      </c>
      <c r="E47" s="7">
        <v>7.0000000000000007E-2</v>
      </c>
      <c r="F47" s="5">
        <f t="shared" ref="F47:F53" si="1">D47*E47</f>
        <v>2.6180000000000001E-3</v>
      </c>
    </row>
    <row r="48" spans="1:6" x14ac:dyDescent="0.2">
      <c r="A48" t="s">
        <v>42</v>
      </c>
      <c r="B48" s="6">
        <v>1.8700000000000001E-2</v>
      </c>
      <c r="C48" s="6">
        <v>7.8E-2</v>
      </c>
      <c r="D48">
        <f t="shared" si="0"/>
        <v>-5.9299999999999999E-2</v>
      </c>
      <c r="E48" s="7">
        <v>4.1000000000000002E-2</v>
      </c>
      <c r="F48" s="5">
        <f t="shared" si="1"/>
        <v>-2.4313E-3</v>
      </c>
    </row>
    <row r="49" spans="1:6" x14ac:dyDescent="0.2">
      <c r="A49" t="s">
        <v>43</v>
      </c>
      <c r="B49" s="6">
        <v>8.4699999999999998E-2</v>
      </c>
      <c r="C49" s="6">
        <v>0.125</v>
      </c>
      <c r="D49">
        <f t="shared" si="0"/>
        <v>-4.0300000000000002E-2</v>
      </c>
      <c r="E49" s="7">
        <v>8.7999999999999995E-2</v>
      </c>
      <c r="F49" s="5">
        <f t="shared" si="1"/>
        <v>-3.5463999999999999E-3</v>
      </c>
    </row>
    <row r="50" spans="1:6" x14ac:dyDescent="0.2">
      <c r="A50" t="s">
        <v>44</v>
      </c>
      <c r="B50" s="6">
        <v>0.4037</v>
      </c>
      <c r="C50" s="6">
        <v>0.20399999999999999</v>
      </c>
      <c r="D50">
        <f t="shared" si="0"/>
        <v>0.19970000000000002</v>
      </c>
      <c r="E50" s="7">
        <v>0.1</v>
      </c>
      <c r="F50" s="5">
        <f t="shared" si="1"/>
        <v>1.9970000000000002E-2</v>
      </c>
    </row>
    <row r="51" spans="1:6" x14ac:dyDescent="0.2">
      <c r="A51" t="s">
        <v>45</v>
      </c>
      <c r="B51" s="6">
        <v>0.24010000000000001</v>
      </c>
      <c r="C51" s="6">
        <v>0.218</v>
      </c>
      <c r="D51">
        <f t="shared" si="0"/>
        <v>2.2100000000000009E-2</v>
      </c>
      <c r="E51" s="7">
        <v>0.05</v>
      </c>
      <c r="F51" s="5">
        <f t="shared" si="1"/>
        <v>1.1050000000000005E-3</v>
      </c>
    </row>
    <row r="52" spans="1:6" x14ac:dyDescent="0.2">
      <c r="A52" t="s">
        <v>46</v>
      </c>
      <c r="B52" s="6">
        <v>0.1353</v>
      </c>
      <c r="C52" s="6">
        <v>0.14199999999999999</v>
      </c>
      <c r="D52">
        <f t="shared" si="0"/>
        <v>-6.6999999999999837E-3</v>
      </c>
      <c r="E52" s="7">
        <v>2.5999999999999999E-2</v>
      </c>
      <c r="F52" s="5">
        <f t="shared" si="1"/>
        <v>-1.7419999999999957E-4</v>
      </c>
    </row>
    <row r="53" spans="1:6" x14ac:dyDescent="0.2">
      <c r="A53" t="s">
        <v>47</v>
      </c>
      <c r="B53" s="6">
        <v>1.95E-2</v>
      </c>
      <c r="C53" s="6">
        <v>0.109</v>
      </c>
      <c r="D53">
        <f t="shared" si="0"/>
        <v>-8.9499999999999996E-2</v>
      </c>
      <c r="E53" s="7">
        <v>3.0000000000000001E-3</v>
      </c>
      <c r="F53" s="5">
        <f t="shared" si="1"/>
        <v>-2.6850000000000002E-4</v>
      </c>
    </row>
    <row r="54" spans="1:6" x14ac:dyDescent="0.2">
      <c r="E54" s="5"/>
      <c r="F54" s="5"/>
    </row>
    <row r="55" spans="1:6" x14ac:dyDescent="0.2">
      <c r="A55" t="s">
        <v>48</v>
      </c>
      <c r="E55" s="5"/>
      <c r="F55" s="8">
        <f>SUM(F46:F53)</f>
        <v>1.2898000000000001E-2</v>
      </c>
    </row>
    <row r="58" spans="1:6" x14ac:dyDescent="0.2">
      <c r="A58" s="4" t="s">
        <v>49</v>
      </c>
      <c r="B58" s="4"/>
    </row>
    <row r="59" spans="1:6" x14ac:dyDescent="0.2">
      <c r="A59" t="s">
        <v>26</v>
      </c>
      <c r="D59" s="5">
        <f>F30</f>
        <v>3.0989999999999985E-3</v>
      </c>
    </row>
    <row r="60" spans="1:6" x14ac:dyDescent="0.2">
      <c r="A60" t="s">
        <v>32</v>
      </c>
      <c r="D60" s="5"/>
    </row>
    <row r="61" spans="1:6" x14ac:dyDescent="0.2">
      <c r="A61" t="s">
        <v>8</v>
      </c>
      <c r="B61" s="1" t="s">
        <v>52</v>
      </c>
      <c r="C61" s="1" t="s">
        <v>37</v>
      </c>
      <c r="D61" s="5"/>
    </row>
    <row r="62" spans="1:6" x14ac:dyDescent="0.2">
      <c r="A62" t="s">
        <v>50</v>
      </c>
      <c r="B62" s="5">
        <f>F55</f>
        <v>1.2898000000000001E-2</v>
      </c>
      <c r="D62" s="5"/>
    </row>
    <row r="63" spans="1:6" x14ac:dyDescent="0.2">
      <c r="A63" t="s">
        <v>51</v>
      </c>
      <c r="B63" s="5">
        <f>D36-B62</f>
        <v>-1.2898000000000001E-2</v>
      </c>
      <c r="D63" s="5"/>
    </row>
    <row r="64" spans="1:6" x14ac:dyDescent="0.2">
      <c r="B64" s="5">
        <f>B62+B63</f>
        <v>0</v>
      </c>
      <c r="C64">
        <f>C13</f>
        <v>0.7</v>
      </c>
      <c r="D64" s="5">
        <f>B64*C64</f>
        <v>0</v>
      </c>
    </row>
    <row r="65" spans="1:4" x14ac:dyDescent="0.2">
      <c r="A65" t="s">
        <v>18</v>
      </c>
      <c r="B65" s="5">
        <f>D37</f>
        <v>0</v>
      </c>
      <c r="C65">
        <f>C14</f>
        <v>7.0000000000000007E-2</v>
      </c>
      <c r="D65" s="5">
        <f>B65*C65</f>
        <v>0</v>
      </c>
    </row>
    <row r="66" spans="1:4" x14ac:dyDescent="0.2">
      <c r="D66" s="5"/>
    </row>
    <row r="67" spans="1:4" x14ac:dyDescent="0.2">
      <c r="A67" t="s">
        <v>53</v>
      </c>
      <c r="D67" s="8">
        <f>D59+D64+D65</f>
        <v>3.0989999999999985E-3</v>
      </c>
    </row>
  </sheetData>
  <mergeCells count="4">
    <mergeCell ref="H2:I2"/>
    <mergeCell ref="H3:I3"/>
    <mergeCell ref="H4:I4"/>
    <mergeCell ref="H5:I5"/>
  </mergeCells>
  <phoneticPr fontId="0" type="noConversion"/>
  <printOptions headings="1" gridLines="1"/>
  <pageMargins left="0.75" right="0.75" top="1" bottom="1" header="0.5" footer="0.5"/>
  <pageSetup scale="77" orientation="portrait"/>
  <headerFooter alignWithMargins="0">
    <oddHeader>&amp;A</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Book Model</vt:lpstr>
      <vt:lpstr>Web Model </vt:lpstr>
    </vt:vector>
  </TitlesOfParts>
  <Company>Dell Computer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 Johnson</dc:creator>
  <cp:lastModifiedBy>Bathurst, Noelle</cp:lastModifiedBy>
  <cp:lastPrinted>2001-06-30T15:59:07Z</cp:lastPrinted>
  <dcterms:created xsi:type="dcterms:W3CDTF">2001-02-02T13:17:22Z</dcterms:created>
  <dcterms:modified xsi:type="dcterms:W3CDTF">2017-05-12T18:07:16Z</dcterms:modified>
</cp:coreProperties>
</file>