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605" windowWidth="13020" windowHeight="7905"/>
  </bookViews>
  <sheets>
    <sheet name="Book Model" sheetId="1" r:id="rId1"/>
    <sheet name="Web Model " sheetId="5" r:id="rId2"/>
  </sheets>
  <definedNames>
    <definedName name="_xlnm.Print_Area" localSheetId="0">'Book Model'!$A$1:$K$90</definedName>
    <definedName name="_xlnm.Print_Area" localSheetId="1">'Web Model '!$A$1:$K$90</definedName>
  </definedNames>
  <calcPr calcId="145621" concurrentCalc="0"/>
</workbook>
</file>

<file path=xl/calcChain.xml><?xml version="1.0" encoding="utf-8"?>
<calcChain xmlns="http://schemas.openxmlformats.org/spreadsheetml/2006/main">
  <c r="F70" i="1" l="1"/>
  <c r="G70" i="1"/>
  <c r="H70" i="1"/>
  <c r="J89" i="1"/>
  <c r="J88" i="1"/>
  <c r="J87" i="1"/>
  <c r="J86" i="1"/>
  <c r="J85" i="1"/>
  <c r="J84" i="1"/>
  <c r="J83" i="1"/>
  <c r="J82" i="1"/>
  <c r="J77" i="1"/>
  <c r="J76" i="1"/>
  <c r="J75" i="1"/>
  <c r="J74" i="1"/>
  <c r="J73" i="1"/>
  <c r="J72" i="1"/>
  <c r="J71" i="1"/>
  <c r="J70" i="1"/>
  <c r="J65" i="1"/>
  <c r="J64" i="1"/>
  <c r="J63" i="1"/>
  <c r="J62" i="1"/>
  <c r="J61" i="1"/>
  <c r="J60" i="1"/>
  <c r="J59" i="1"/>
  <c r="J58" i="1"/>
  <c r="J53" i="1"/>
  <c r="J52" i="1"/>
  <c r="J51" i="1"/>
  <c r="J50" i="1"/>
  <c r="J49" i="1"/>
  <c r="J48" i="1"/>
  <c r="J47" i="1"/>
  <c r="J46" i="1"/>
  <c r="J41" i="1"/>
  <c r="J40" i="1"/>
  <c r="J39" i="1"/>
  <c r="J38" i="1"/>
  <c r="J37" i="1"/>
  <c r="J36" i="1"/>
  <c r="J35" i="1"/>
  <c r="J34" i="1"/>
  <c r="J29" i="1"/>
  <c r="J28" i="1"/>
  <c r="J27" i="1"/>
  <c r="J26" i="1"/>
  <c r="J25" i="1"/>
  <c r="J24" i="1"/>
  <c r="J23" i="1"/>
  <c r="J22" i="1"/>
  <c r="J16" i="1"/>
  <c r="J15" i="1"/>
  <c r="J14" i="1"/>
  <c r="J13" i="1"/>
  <c r="J12" i="1"/>
  <c r="J11" i="1"/>
  <c r="J10" i="1"/>
  <c r="J9" i="1"/>
  <c r="I86" i="1"/>
  <c r="H86" i="1"/>
  <c r="G86" i="1"/>
  <c r="F86" i="1"/>
  <c r="H83" i="1"/>
  <c r="K83" i="1"/>
  <c r="I83" i="1"/>
  <c r="G83" i="1"/>
  <c r="F83" i="1"/>
  <c r="H85" i="1"/>
  <c r="K85" i="1"/>
  <c r="I85" i="1"/>
  <c r="G85" i="1"/>
  <c r="F85" i="1"/>
  <c r="H89" i="1"/>
  <c r="K89" i="1"/>
  <c r="I89" i="1"/>
  <c r="G89" i="1"/>
  <c r="F89" i="1"/>
  <c r="H87" i="1"/>
  <c r="K87" i="1"/>
  <c r="I87" i="1"/>
  <c r="G87" i="1"/>
  <c r="F87" i="1"/>
  <c r="H82" i="1"/>
  <c r="K82" i="1"/>
  <c r="I82" i="1"/>
  <c r="G82" i="1"/>
  <c r="F82" i="1"/>
  <c r="H84" i="1"/>
  <c r="K84" i="1"/>
  <c r="I84" i="1"/>
  <c r="G84" i="1"/>
  <c r="F84" i="1"/>
  <c r="H88" i="1"/>
  <c r="K88" i="1"/>
  <c r="I88" i="1"/>
  <c r="G88" i="1"/>
  <c r="F88" i="1"/>
  <c r="I74" i="1"/>
  <c r="H74" i="1"/>
  <c r="G74" i="1"/>
  <c r="F74" i="1"/>
  <c r="H72" i="1"/>
  <c r="K72" i="1"/>
  <c r="I72" i="1"/>
  <c r="G72" i="1"/>
  <c r="F72" i="1"/>
  <c r="H71" i="1"/>
  <c r="K71" i="1"/>
  <c r="I71" i="1"/>
  <c r="G71" i="1"/>
  <c r="F71" i="1"/>
  <c r="H77" i="1"/>
  <c r="K77" i="1"/>
  <c r="I77" i="1"/>
  <c r="G77" i="1"/>
  <c r="F77" i="1"/>
  <c r="H75" i="1"/>
  <c r="K75" i="1"/>
  <c r="I75" i="1"/>
  <c r="G75" i="1"/>
  <c r="F75" i="1"/>
  <c r="K70" i="1"/>
  <c r="I70" i="1"/>
  <c r="H73" i="1"/>
  <c r="K73" i="1"/>
  <c r="I73" i="1"/>
  <c r="G73" i="1"/>
  <c r="F73" i="1"/>
  <c r="H76" i="1"/>
  <c r="K76" i="1"/>
  <c r="I76" i="1"/>
  <c r="G76" i="1"/>
  <c r="F76" i="1"/>
  <c r="I61" i="1"/>
  <c r="H61" i="1"/>
  <c r="G61" i="1"/>
  <c r="F61" i="1"/>
  <c r="H62" i="1"/>
  <c r="K62" i="1"/>
  <c r="I62" i="1"/>
  <c r="G62" i="1"/>
  <c r="F62" i="1"/>
  <c r="H60" i="1"/>
  <c r="K60" i="1"/>
  <c r="I60" i="1"/>
  <c r="G60" i="1"/>
  <c r="F60" i="1"/>
  <c r="H65" i="1"/>
  <c r="K65" i="1"/>
  <c r="I65" i="1"/>
  <c r="G65" i="1"/>
  <c r="F65" i="1"/>
  <c r="H58" i="1"/>
  <c r="K58" i="1"/>
  <c r="I58" i="1"/>
  <c r="G58" i="1"/>
  <c r="F58" i="1"/>
  <c r="H64" i="1"/>
  <c r="K64" i="1"/>
  <c r="I64" i="1"/>
  <c r="G64" i="1"/>
  <c r="F64" i="1"/>
  <c r="H59" i="1"/>
  <c r="K59" i="1"/>
  <c r="I59" i="1"/>
  <c r="G59" i="1"/>
  <c r="F59" i="1"/>
  <c r="H63" i="1"/>
  <c r="K63" i="1"/>
  <c r="I63" i="1"/>
  <c r="G63" i="1"/>
  <c r="F63" i="1"/>
  <c r="I50" i="1"/>
  <c r="H50" i="1"/>
  <c r="G50" i="1"/>
  <c r="F50" i="1"/>
  <c r="H49" i="1"/>
  <c r="K49" i="1"/>
  <c r="I49" i="1"/>
  <c r="G49" i="1"/>
  <c r="F49" i="1"/>
  <c r="H47" i="1"/>
  <c r="K47" i="1"/>
  <c r="I47" i="1"/>
  <c r="G47" i="1"/>
  <c r="F47" i="1"/>
  <c r="H53" i="1"/>
  <c r="K53" i="1"/>
  <c r="I53" i="1"/>
  <c r="G53" i="1"/>
  <c r="F53" i="1"/>
  <c r="H51" i="1"/>
  <c r="K51" i="1"/>
  <c r="I51" i="1"/>
  <c r="G51" i="1"/>
  <c r="F51" i="1"/>
  <c r="H46" i="1"/>
  <c r="K46" i="1"/>
  <c r="I46" i="1"/>
  <c r="G46" i="1"/>
  <c r="F46" i="1"/>
  <c r="H48" i="1"/>
  <c r="K48" i="1"/>
  <c r="I48" i="1"/>
  <c r="G48" i="1"/>
  <c r="F48" i="1"/>
  <c r="H52" i="1"/>
  <c r="K52" i="1"/>
  <c r="I52" i="1"/>
  <c r="G52" i="1"/>
  <c r="F52" i="1"/>
  <c r="I38" i="1"/>
  <c r="H38" i="1"/>
  <c r="G38" i="1"/>
  <c r="F38" i="1"/>
  <c r="H36" i="1"/>
  <c r="K36" i="1"/>
  <c r="I36" i="1"/>
  <c r="G36" i="1"/>
  <c r="F36" i="1"/>
  <c r="H35" i="1"/>
  <c r="K35" i="1"/>
  <c r="I35" i="1"/>
  <c r="G35" i="1"/>
  <c r="F35" i="1"/>
  <c r="H41" i="1"/>
  <c r="K41" i="1"/>
  <c r="I41" i="1"/>
  <c r="G41" i="1"/>
  <c r="F41" i="1"/>
  <c r="H39" i="1"/>
  <c r="K39" i="1"/>
  <c r="I39" i="1"/>
  <c r="G39" i="1"/>
  <c r="F39" i="1"/>
  <c r="H34" i="1"/>
  <c r="K34" i="1"/>
  <c r="I34" i="1"/>
  <c r="G34" i="1"/>
  <c r="F34" i="1"/>
  <c r="H37" i="1"/>
  <c r="K37" i="1"/>
  <c r="I37" i="1"/>
  <c r="G37" i="1"/>
  <c r="F37" i="1"/>
  <c r="H40" i="1"/>
  <c r="K40" i="1"/>
  <c r="I40" i="1"/>
  <c r="G40" i="1"/>
  <c r="F40" i="1"/>
  <c r="I25" i="1"/>
  <c r="H25" i="1"/>
  <c r="G25" i="1"/>
  <c r="F25" i="1"/>
  <c r="H26" i="1"/>
  <c r="K26" i="1"/>
  <c r="I26" i="1"/>
  <c r="G26" i="1"/>
  <c r="F26" i="1"/>
  <c r="H24" i="1"/>
  <c r="K24" i="1"/>
  <c r="I24" i="1"/>
  <c r="G24" i="1"/>
  <c r="F24" i="1"/>
  <c r="H29" i="1"/>
  <c r="K29" i="1"/>
  <c r="I29" i="1"/>
  <c r="G29" i="1"/>
  <c r="F29" i="1"/>
  <c r="H22" i="1"/>
  <c r="K22" i="1"/>
  <c r="I22" i="1"/>
  <c r="G22" i="1"/>
  <c r="F22" i="1"/>
  <c r="H28" i="1"/>
  <c r="K28" i="1"/>
  <c r="I28" i="1"/>
  <c r="G28" i="1"/>
  <c r="F28" i="1"/>
  <c r="H23" i="1"/>
  <c r="K23" i="1"/>
  <c r="I23" i="1"/>
  <c r="G23" i="1"/>
  <c r="F23" i="1"/>
  <c r="H27" i="1"/>
  <c r="K27" i="1"/>
  <c r="I27" i="1"/>
  <c r="G27" i="1"/>
  <c r="F27" i="1"/>
  <c r="H15" i="1"/>
  <c r="K15" i="1"/>
  <c r="H14" i="1"/>
  <c r="K14" i="1"/>
  <c r="H13" i="1"/>
  <c r="K13" i="1"/>
  <c r="H12" i="1"/>
  <c r="K12" i="1"/>
  <c r="H11" i="1"/>
  <c r="K11" i="1"/>
  <c r="H10" i="1"/>
  <c r="K10" i="1"/>
  <c r="H9" i="1"/>
  <c r="K9" i="1"/>
  <c r="I16" i="1"/>
  <c r="I15" i="1"/>
  <c r="I14" i="1"/>
  <c r="I13" i="1"/>
  <c r="I12" i="1"/>
  <c r="I11" i="1"/>
  <c r="I10" i="1"/>
  <c r="I9" i="1"/>
  <c r="F16" i="1"/>
  <c r="F15" i="1"/>
  <c r="F14" i="1"/>
  <c r="F13" i="1"/>
  <c r="F12" i="1"/>
  <c r="F11" i="1"/>
  <c r="F9" i="1"/>
  <c r="F10" i="1"/>
  <c r="H16" i="1"/>
  <c r="G16" i="1"/>
  <c r="G15" i="1"/>
  <c r="G14" i="1"/>
  <c r="G13" i="1"/>
  <c r="G12" i="1"/>
  <c r="G11" i="1"/>
  <c r="G10" i="1"/>
  <c r="G9" i="1"/>
  <c r="F9" i="5"/>
  <c r="G9" i="5"/>
  <c r="H9" i="5"/>
  <c r="K9" i="5"/>
  <c r="I9" i="5"/>
  <c r="J9" i="5"/>
  <c r="F10" i="5"/>
  <c r="G10" i="5"/>
  <c r="H10" i="5"/>
  <c r="I10" i="5"/>
  <c r="J10" i="5"/>
  <c r="K10" i="5"/>
  <c r="F11" i="5"/>
  <c r="G11" i="5"/>
  <c r="H11" i="5"/>
  <c r="K11" i="5"/>
  <c r="I11" i="5"/>
  <c r="J11" i="5"/>
  <c r="F12" i="5"/>
  <c r="G12" i="5"/>
  <c r="H12" i="5"/>
  <c r="I12" i="5"/>
  <c r="J12" i="5"/>
  <c r="K12" i="5"/>
  <c r="F13" i="5"/>
  <c r="G13" i="5"/>
  <c r="H13" i="5"/>
  <c r="K13" i="5"/>
  <c r="I13" i="5"/>
  <c r="J13" i="5"/>
  <c r="F14" i="5"/>
  <c r="G14" i="5"/>
  <c r="H14" i="5"/>
  <c r="K14" i="5"/>
  <c r="I14" i="5"/>
  <c r="J14" i="5"/>
  <c r="F15" i="5"/>
  <c r="G15" i="5"/>
  <c r="H15" i="5"/>
  <c r="K15" i="5"/>
  <c r="I15" i="5"/>
  <c r="J15" i="5"/>
  <c r="F16" i="5"/>
  <c r="G16" i="5"/>
  <c r="H16" i="5"/>
  <c r="I16" i="5"/>
  <c r="J16" i="5"/>
  <c r="F22" i="5"/>
  <c r="G22" i="5"/>
  <c r="H22" i="5"/>
  <c r="K22" i="5"/>
  <c r="I22" i="5"/>
  <c r="J22" i="5"/>
  <c r="F23" i="5"/>
  <c r="G23" i="5"/>
  <c r="H23" i="5"/>
  <c r="I23" i="5"/>
  <c r="J23" i="5"/>
  <c r="K23" i="5"/>
  <c r="F24" i="5"/>
  <c r="G24" i="5"/>
  <c r="H24" i="5"/>
  <c r="K24" i="5"/>
  <c r="I24" i="5"/>
  <c r="J24" i="5"/>
  <c r="F25" i="5"/>
  <c r="G25" i="5"/>
  <c r="H25" i="5"/>
  <c r="I25" i="5"/>
  <c r="J25" i="5"/>
  <c r="F26" i="5"/>
  <c r="G26" i="5"/>
  <c r="H26" i="5"/>
  <c r="K26" i="5"/>
  <c r="I26" i="5"/>
  <c r="J26" i="5"/>
  <c r="F27" i="5"/>
  <c r="G27" i="5"/>
  <c r="H27" i="5"/>
  <c r="K27" i="5"/>
  <c r="I27" i="5"/>
  <c r="J27" i="5"/>
  <c r="F28" i="5"/>
  <c r="G28" i="5"/>
  <c r="H28" i="5"/>
  <c r="K28" i="5"/>
  <c r="I28" i="5"/>
  <c r="J28" i="5"/>
  <c r="F29" i="5"/>
  <c r="G29" i="5"/>
  <c r="H29" i="5"/>
  <c r="K29" i="5"/>
  <c r="I29" i="5"/>
  <c r="J29" i="5"/>
  <c r="F34" i="5"/>
  <c r="G34" i="5"/>
  <c r="H34" i="5"/>
  <c r="K34" i="5"/>
  <c r="I34" i="5"/>
  <c r="J34" i="5"/>
  <c r="F35" i="5"/>
  <c r="G35" i="5"/>
  <c r="H35" i="5"/>
  <c r="K35" i="5"/>
  <c r="I35" i="5"/>
  <c r="J35" i="5"/>
  <c r="F36" i="5"/>
  <c r="G36" i="5"/>
  <c r="H36" i="5"/>
  <c r="K36" i="5"/>
  <c r="I36" i="5"/>
  <c r="J36" i="5"/>
  <c r="F37" i="5"/>
  <c r="G37" i="5"/>
  <c r="H37" i="5"/>
  <c r="K37" i="5"/>
  <c r="I37" i="5"/>
  <c r="J37" i="5"/>
  <c r="F38" i="5"/>
  <c r="G38" i="5"/>
  <c r="H38" i="5"/>
  <c r="I38" i="5"/>
  <c r="J38" i="5"/>
  <c r="F39" i="5"/>
  <c r="G39" i="5"/>
  <c r="H39" i="5"/>
  <c r="K39" i="5"/>
  <c r="I39" i="5"/>
  <c r="J39" i="5"/>
  <c r="F40" i="5"/>
  <c r="G40" i="5"/>
  <c r="H40" i="5"/>
  <c r="I40" i="5"/>
  <c r="J40" i="5"/>
  <c r="K40" i="5"/>
  <c r="F41" i="5"/>
  <c r="G41" i="5"/>
  <c r="H41" i="5"/>
  <c r="K41" i="5"/>
  <c r="I41" i="5"/>
  <c r="J41" i="5"/>
  <c r="F46" i="5"/>
  <c r="G46" i="5"/>
  <c r="H46" i="5"/>
  <c r="I46" i="5"/>
  <c r="J46" i="5"/>
  <c r="K46" i="5"/>
  <c r="F47" i="5"/>
  <c r="G47" i="5"/>
  <c r="H47" i="5"/>
  <c r="K47" i="5"/>
  <c r="I47" i="5"/>
  <c r="J47" i="5"/>
  <c r="F48" i="5"/>
  <c r="G48" i="5"/>
  <c r="H48" i="5"/>
  <c r="I48" i="5"/>
  <c r="J48" i="5"/>
  <c r="K48" i="5"/>
  <c r="F49" i="5"/>
  <c r="G49" i="5"/>
  <c r="H49" i="5"/>
  <c r="K49" i="5"/>
  <c r="I49" i="5"/>
  <c r="J49" i="5"/>
  <c r="F50" i="5"/>
  <c r="G50" i="5"/>
  <c r="H50" i="5"/>
  <c r="I50" i="5"/>
  <c r="J50" i="5"/>
  <c r="F51" i="5"/>
  <c r="G51" i="5"/>
  <c r="H51" i="5"/>
  <c r="K51" i="5"/>
  <c r="I51" i="5"/>
  <c r="J51" i="5"/>
  <c r="F52" i="5"/>
  <c r="G52" i="5"/>
  <c r="H52" i="5"/>
  <c r="K52" i="5"/>
  <c r="I52" i="5"/>
  <c r="J52" i="5"/>
  <c r="F53" i="5"/>
  <c r="G53" i="5"/>
  <c r="H53" i="5"/>
  <c r="K53" i="5"/>
  <c r="I53" i="5"/>
  <c r="J53" i="5"/>
  <c r="F58" i="5"/>
  <c r="G58" i="5"/>
  <c r="H58" i="5"/>
  <c r="K58" i="5"/>
  <c r="I58" i="5"/>
  <c r="J58" i="5"/>
  <c r="F59" i="5"/>
  <c r="G59" i="5"/>
  <c r="H59" i="5"/>
  <c r="K59" i="5"/>
  <c r="I59" i="5"/>
  <c r="J59" i="5"/>
  <c r="F60" i="5"/>
  <c r="G60" i="5"/>
  <c r="H60" i="5"/>
  <c r="K60" i="5"/>
  <c r="I60" i="5"/>
  <c r="J60" i="5"/>
  <c r="F61" i="5"/>
  <c r="G61" i="5"/>
  <c r="H61" i="5"/>
  <c r="I61" i="5"/>
  <c r="J61" i="5"/>
  <c r="F62" i="5"/>
  <c r="G62" i="5"/>
  <c r="H62" i="5"/>
  <c r="K62" i="5"/>
  <c r="I62" i="5"/>
  <c r="J62" i="5"/>
  <c r="F63" i="5"/>
  <c r="G63" i="5"/>
  <c r="H63" i="5"/>
  <c r="I63" i="5"/>
  <c r="J63" i="5"/>
  <c r="K63" i="5"/>
  <c r="F64" i="5"/>
  <c r="G64" i="5"/>
  <c r="H64" i="5"/>
  <c r="K64" i="5"/>
  <c r="I64" i="5"/>
  <c r="J64" i="5"/>
  <c r="F65" i="5"/>
  <c r="G65" i="5"/>
  <c r="H65" i="5"/>
  <c r="I65" i="5"/>
  <c r="J65" i="5"/>
  <c r="K65" i="5"/>
  <c r="F70" i="5"/>
  <c r="G70" i="5"/>
  <c r="H70" i="5"/>
  <c r="K70" i="5"/>
  <c r="I70" i="5"/>
  <c r="J70" i="5"/>
  <c r="F71" i="5"/>
  <c r="G71" i="5"/>
  <c r="H71" i="5"/>
  <c r="I71" i="5"/>
  <c r="J71" i="5"/>
  <c r="K71" i="5"/>
  <c r="F72" i="5"/>
  <c r="G72" i="5"/>
  <c r="H72" i="5"/>
  <c r="K72" i="5"/>
  <c r="I72" i="5"/>
  <c r="J72" i="5"/>
  <c r="F73" i="5"/>
  <c r="G73" i="5"/>
  <c r="H73" i="5"/>
  <c r="I73" i="5"/>
  <c r="J73" i="5"/>
  <c r="K73" i="5"/>
  <c r="F74" i="5"/>
  <c r="G74" i="5"/>
  <c r="H74" i="5"/>
  <c r="I74" i="5"/>
  <c r="J74" i="5"/>
  <c r="F75" i="5"/>
  <c r="G75" i="5"/>
  <c r="H75" i="5"/>
  <c r="K75" i="5"/>
  <c r="I75" i="5"/>
  <c r="J75" i="5"/>
  <c r="F76" i="5"/>
  <c r="G76" i="5"/>
  <c r="H76" i="5"/>
  <c r="I76" i="5"/>
  <c r="J76" i="5"/>
  <c r="K76" i="5"/>
  <c r="F77" i="5"/>
  <c r="G77" i="5"/>
  <c r="H77" i="5"/>
  <c r="K77" i="5"/>
  <c r="I77" i="5"/>
  <c r="J77" i="5"/>
  <c r="F82" i="5"/>
  <c r="G82" i="5"/>
  <c r="H82" i="5"/>
  <c r="I82" i="5"/>
  <c r="J82" i="5"/>
  <c r="K82" i="5"/>
  <c r="F83" i="5"/>
  <c r="G83" i="5"/>
  <c r="H83" i="5"/>
  <c r="K83" i="5"/>
  <c r="I83" i="5"/>
  <c r="J83" i="5"/>
  <c r="F84" i="5"/>
  <c r="G84" i="5"/>
  <c r="H84" i="5"/>
  <c r="K84" i="5"/>
  <c r="I84" i="5"/>
  <c r="J84" i="5"/>
  <c r="F85" i="5"/>
  <c r="G85" i="5"/>
  <c r="H85" i="5"/>
  <c r="K85" i="5"/>
  <c r="I85" i="5"/>
  <c r="J85" i="5"/>
  <c r="F86" i="5"/>
  <c r="G86" i="5"/>
  <c r="H86" i="5"/>
  <c r="I86" i="5"/>
  <c r="J86" i="5"/>
  <c r="F87" i="5"/>
  <c r="G87" i="5"/>
  <c r="H87" i="5"/>
  <c r="K87" i="5"/>
  <c r="I87" i="5"/>
  <c r="J87" i="5"/>
  <c r="F88" i="5"/>
  <c r="G88" i="5"/>
  <c r="H88" i="5"/>
  <c r="I88" i="5"/>
  <c r="J88" i="5"/>
  <c r="K88" i="5"/>
  <c r="F89" i="5"/>
  <c r="G89" i="5"/>
  <c r="H89" i="5"/>
  <c r="K89" i="5"/>
  <c r="I89" i="5"/>
  <c r="J89" i="5"/>
</calcChain>
</file>

<file path=xl/comments1.xml><?xml version="1.0" encoding="utf-8"?>
<comments xmlns="http://schemas.openxmlformats.org/spreadsheetml/2006/main">
  <authors>
    <author>Adelphi User</author>
    <author>Bruce Swensen</author>
  </authors>
  <commentList>
    <comment ref="H4" authorId="0">
      <text>
        <r>
          <rPr>
            <b/>
            <sz val="8"/>
            <color indexed="81"/>
            <rFont val="Tahoma"/>
            <family val="2"/>
          </rPr>
          <t>Comments appear
in these cells</t>
        </r>
      </text>
    </comment>
    <comment ref="N4" authorId="0">
      <text>
        <r>
          <rPr>
            <b/>
            <sz val="8"/>
            <color indexed="81"/>
            <rFont val="Tahoma"/>
            <family val="2"/>
          </rPr>
          <t>Comments appear
in these cells</t>
        </r>
      </text>
    </comment>
    <comment ref="B8" authorId="1">
      <text>
        <r>
          <rPr>
            <b/>
            <sz val="8"/>
            <color indexed="81"/>
            <rFont val="Tahoma"/>
            <family val="2"/>
          </rPr>
          <t>Enter annual return
for the fund (or manager)
(as a decimal)</t>
        </r>
      </text>
    </comment>
    <comment ref="C8" authorId="1">
      <text>
        <r>
          <rPr>
            <b/>
            <sz val="8"/>
            <color indexed="81"/>
            <rFont val="Tahoma"/>
            <family val="2"/>
          </rPr>
          <t>Enter standard deviation of annual return
for the fund (or manager)
(as a decimal)</t>
        </r>
      </text>
    </comment>
    <comment ref="D8" authorId="1">
      <text>
        <r>
          <rPr>
            <b/>
            <sz val="8"/>
            <color indexed="81"/>
            <rFont val="Tahoma"/>
            <family val="2"/>
          </rPr>
          <t>Enter the beta coefficient
for the fund (or manager)</t>
        </r>
      </text>
    </comment>
    <comment ref="E8" authorId="1">
      <text>
        <r>
          <rPr>
            <b/>
            <sz val="8"/>
            <color indexed="81"/>
            <rFont val="Tahoma"/>
            <family val="2"/>
          </rPr>
          <t>Enter the nonsystematic risk
for the fund (or manager)
(as a decimal)</t>
        </r>
      </text>
    </comment>
    <comment ref="F8" authorId="1">
      <text>
        <r>
          <rPr>
            <b/>
            <sz val="8"/>
            <color indexed="81"/>
            <rFont val="Tahoma"/>
            <family val="2"/>
          </rPr>
          <t>Sharpe's Measure is calculated in this column:
(portfolio return minus risk-free rate)
divided by
(portfolio standard deviation)</t>
        </r>
      </text>
    </comment>
    <comment ref="G8" authorId="1">
      <text>
        <r>
          <rPr>
            <b/>
            <sz val="8"/>
            <color indexed="81"/>
            <rFont val="Tahoma"/>
            <family val="2"/>
          </rPr>
          <t>Treynor's Measure is calculated in this column:
(portfolio return minus risk-free rate)
divided by
(portfolio beta)</t>
        </r>
      </text>
    </comment>
    <comment ref="H8" authorId="1">
      <text>
        <r>
          <rPr>
            <b/>
            <sz val="8"/>
            <color indexed="81"/>
            <rFont val="Tahoma"/>
            <family val="2"/>
          </rPr>
          <t>Jensen's Measure (portfolio alpha)
is calculated in this column:
(portfolio return)
minus
(return predicted by CAPM)</t>
        </r>
      </text>
    </comment>
    <comment ref="I8" authorId="1">
      <text>
        <r>
          <rPr>
            <b/>
            <sz val="8"/>
            <color indexed="81"/>
            <rFont val="Tahoma"/>
            <family val="2"/>
          </rPr>
          <t>M</t>
        </r>
        <r>
          <rPr>
            <b/>
            <vertAlign val="superscript"/>
            <sz val="8"/>
            <color indexed="81"/>
            <rFont val="Tahoma"/>
            <family val="2"/>
          </rPr>
          <t>2</t>
        </r>
        <r>
          <rPr>
            <b/>
            <sz val="8"/>
            <color indexed="81"/>
            <rFont val="Tahoma"/>
            <family val="2"/>
          </rPr>
          <t xml:space="preserve">  Measure is calculated in this column:
return on "adjusted" portfolio
minus
return on market portfolio
("Adjusted" portfolio has the same
standard deviation as the Market portfolio)</t>
        </r>
      </text>
    </comment>
    <comment ref="J8" authorId="1">
      <text>
        <r>
          <rPr>
            <b/>
            <sz val="8"/>
            <color indexed="81"/>
            <rFont val="Tahoma"/>
            <family val="2"/>
          </rPr>
          <t>T</t>
        </r>
        <r>
          <rPr>
            <b/>
            <vertAlign val="superscript"/>
            <sz val="8"/>
            <color indexed="81"/>
            <rFont val="Tahoma"/>
            <family val="2"/>
          </rPr>
          <t>2</t>
        </r>
        <r>
          <rPr>
            <b/>
            <sz val="8"/>
            <color indexed="81"/>
            <rFont val="Tahoma"/>
            <family val="2"/>
          </rPr>
          <t xml:space="preserve">  Measure is calculated in this column:
(Treynor's Measure)
minus
(market excess return)</t>
        </r>
      </text>
    </comment>
    <comment ref="K8" authorId="1">
      <text>
        <r>
          <rPr>
            <b/>
            <sz val="8"/>
            <color indexed="81"/>
            <rFont val="Tahoma"/>
            <family val="2"/>
          </rPr>
          <t>Appraisal Ratio is calculated in this column:
(portfolio alpha)
divided by
(portfolio nonsystematic risk)</t>
        </r>
      </text>
    </comment>
  </commentList>
</comments>
</file>

<file path=xl/sharedStrings.xml><?xml version="1.0" encoding="utf-8"?>
<sst xmlns="http://schemas.openxmlformats.org/spreadsheetml/2006/main" count="452" uniqueCount="38">
  <si>
    <t>Performance Measurement</t>
  </si>
  <si>
    <t xml:space="preserve">Fund </t>
  </si>
  <si>
    <t xml:space="preserve">Average </t>
  </si>
  <si>
    <t>Return</t>
  </si>
  <si>
    <t xml:space="preserve">Standard </t>
  </si>
  <si>
    <t>Deviation</t>
  </si>
  <si>
    <t>Beta</t>
  </si>
  <si>
    <t>Coefficient</t>
  </si>
  <si>
    <t>Alpha</t>
  </si>
  <si>
    <t>Omega</t>
  </si>
  <si>
    <t>Omicron</t>
  </si>
  <si>
    <t>Millennium</t>
  </si>
  <si>
    <t>Big Value</t>
  </si>
  <si>
    <t>Momentum Watcher</t>
  </si>
  <si>
    <t>Big Potential</t>
  </si>
  <si>
    <t>T-Bill Return</t>
  </si>
  <si>
    <t>S &amp; P Index Return</t>
  </si>
  <si>
    <t>Ratio</t>
  </si>
  <si>
    <t>Measure</t>
  </si>
  <si>
    <r>
      <t>M</t>
    </r>
    <r>
      <rPr>
        <b/>
        <vertAlign val="superscript"/>
        <sz val="10"/>
        <rFont val="Arial"/>
        <family val="2"/>
      </rPr>
      <t>2</t>
    </r>
  </si>
  <si>
    <r>
      <t>Ranking by 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Measure</t>
    </r>
  </si>
  <si>
    <r>
      <t>Ranking by 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Measure</t>
    </r>
  </si>
  <si>
    <r>
      <t>T</t>
    </r>
    <r>
      <rPr>
        <b/>
        <vertAlign val="superscript"/>
        <sz val="10"/>
        <rFont val="Arial"/>
        <family val="2"/>
      </rPr>
      <t>2</t>
    </r>
  </si>
  <si>
    <t>Risk</t>
  </si>
  <si>
    <t>Appraisal</t>
  </si>
  <si>
    <t>Ranking by Appraisal Ratio</t>
  </si>
  <si>
    <t>Non-</t>
  </si>
  <si>
    <t>systematic</t>
  </si>
  <si>
    <t>LEGEND:</t>
  </si>
  <si>
    <t>Enter data</t>
  </si>
  <si>
    <t>Value calculated</t>
  </si>
  <si>
    <t>See comment</t>
  </si>
  <si>
    <t xml:space="preserve">Sharpe's </t>
  </si>
  <si>
    <t>Treynor's</t>
  </si>
  <si>
    <t>Jensen's</t>
  </si>
  <si>
    <t>Ranking By Sharpe's Measure</t>
  </si>
  <si>
    <t>Ranking by Treynor's Measure</t>
  </si>
  <si>
    <t>Ranking By Jensen's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</si>
</sst>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8"/>
      <color indexed="81"/>
      <name val="Tahoma"/>
      <family val="2"/>
    </font>
    <font>
      <b/>
      <vertAlign val="superscript"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4" fontId="0" fillId="0" borderId="0" xfId="0" applyNumberFormat="1"/>
    <xf numFmtId="0" fontId="1" fillId="0" borderId="0" xfId="0" applyFon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0" fontId="0" fillId="3" borderId="4" xfId="0" applyNumberFormat="1" applyFill="1" applyBorder="1" applyAlignment="1">
      <alignment horizontal="center"/>
    </xf>
    <xf numFmtId="10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0" fontId="0" fillId="3" borderId="2" xfId="0" applyNumberFormat="1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9"/>
  <sheetViews>
    <sheetView tabSelected="1" workbookViewId="0"/>
  </sheetViews>
  <sheetFormatPr defaultRowHeight="12.75" x14ac:dyDescent="0.2"/>
  <cols>
    <col min="1" max="1" width="24.140625" customWidth="1"/>
    <col min="2" max="3" width="11.7109375" style="7" customWidth="1"/>
    <col min="4" max="4" width="11.7109375" style="4" customWidth="1"/>
    <col min="5" max="5" width="11.7109375" style="7" customWidth="1"/>
    <col min="6" max="11" width="11.7109375" style="4" customWidth="1"/>
  </cols>
  <sheetData>
    <row r="1" spans="1:15" x14ac:dyDescent="0.2">
      <c r="A1" s="1" t="s">
        <v>0</v>
      </c>
      <c r="B1" s="8"/>
      <c r="C1" s="8"/>
      <c r="D1" s="3"/>
      <c r="E1" s="8"/>
      <c r="H1" s="21" t="s">
        <v>28</v>
      </c>
      <c r="I1" s="22"/>
      <c r="N1" s="21" t="s">
        <v>28</v>
      </c>
      <c r="O1" s="22"/>
    </row>
    <row r="2" spans="1:15" x14ac:dyDescent="0.2">
      <c r="A2" s="1"/>
      <c r="B2" s="8"/>
      <c r="C2" s="8"/>
      <c r="D2" s="3"/>
      <c r="E2" s="8"/>
      <c r="H2" s="23" t="s">
        <v>29</v>
      </c>
      <c r="I2" s="24"/>
      <c r="N2" s="23" t="s">
        <v>29</v>
      </c>
      <c r="O2" s="24"/>
    </row>
    <row r="3" spans="1:15" x14ac:dyDescent="0.2">
      <c r="A3" s="1"/>
      <c r="B3" s="8"/>
      <c r="C3" s="8"/>
      <c r="D3" s="3"/>
      <c r="E3" s="8"/>
      <c r="H3" s="25" t="s">
        <v>30</v>
      </c>
      <c r="I3" s="26"/>
      <c r="N3" s="25" t="s">
        <v>30</v>
      </c>
      <c r="O3" s="26"/>
    </row>
    <row r="4" spans="1:15" x14ac:dyDescent="0.2">
      <c r="A4" s="1"/>
      <c r="B4" s="8"/>
      <c r="C4" s="8"/>
      <c r="D4" s="3"/>
      <c r="E4" s="8"/>
      <c r="H4" s="21" t="s">
        <v>31</v>
      </c>
      <c r="I4" s="22"/>
      <c r="N4" s="21" t="s">
        <v>31</v>
      </c>
      <c r="O4" s="22"/>
    </row>
    <row r="5" spans="1:15" x14ac:dyDescent="0.2">
      <c r="A5" s="1"/>
      <c r="B5" s="8"/>
      <c r="C5" s="8"/>
      <c r="D5" s="3"/>
      <c r="E5" s="8"/>
      <c r="J5" s="11"/>
      <c r="K5" s="11"/>
      <c r="N5" s="11"/>
      <c r="O5" s="11"/>
    </row>
    <row r="6" spans="1:15" x14ac:dyDescent="0.2">
      <c r="A6" s="1"/>
      <c r="B6" s="8"/>
      <c r="C6" s="8"/>
      <c r="D6" s="3"/>
      <c r="E6" s="8" t="s">
        <v>26</v>
      </c>
    </row>
    <row r="7" spans="1:15" ht="14.25" x14ac:dyDescent="0.2">
      <c r="A7" s="2"/>
      <c r="B7" s="8" t="s">
        <v>2</v>
      </c>
      <c r="C7" s="8" t="s">
        <v>4</v>
      </c>
      <c r="D7" s="3" t="s">
        <v>6</v>
      </c>
      <c r="E7" s="8" t="s">
        <v>27</v>
      </c>
      <c r="F7" s="3" t="s">
        <v>32</v>
      </c>
      <c r="G7" s="3" t="s">
        <v>33</v>
      </c>
      <c r="H7" s="3" t="s">
        <v>34</v>
      </c>
      <c r="I7" s="3" t="s">
        <v>19</v>
      </c>
      <c r="J7" s="3" t="s">
        <v>22</v>
      </c>
      <c r="K7" s="3" t="s">
        <v>24</v>
      </c>
      <c r="L7" s="10"/>
    </row>
    <row r="8" spans="1:15" x14ac:dyDescent="0.2">
      <c r="A8" s="5" t="s">
        <v>1</v>
      </c>
      <c r="B8" s="9" t="s">
        <v>3</v>
      </c>
      <c r="C8" s="9" t="s">
        <v>5</v>
      </c>
      <c r="D8" s="6" t="s">
        <v>7</v>
      </c>
      <c r="E8" s="9" t="s">
        <v>23</v>
      </c>
      <c r="F8" s="6" t="s">
        <v>18</v>
      </c>
      <c r="G8" s="6" t="s">
        <v>18</v>
      </c>
      <c r="H8" s="6" t="s">
        <v>18</v>
      </c>
      <c r="I8" s="6" t="s">
        <v>18</v>
      </c>
      <c r="J8" s="6" t="s">
        <v>18</v>
      </c>
      <c r="K8" s="6" t="s">
        <v>17</v>
      </c>
      <c r="L8" s="10"/>
    </row>
    <row r="9" spans="1:15" x14ac:dyDescent="0.2">
      <c r="A9" t="s">
        <v>8</v>
      </c>
      <c r="B9" s="15">
        <v>0.28000000000000003</v>
      </c>
      <c r="C9" s="16">
        <v>0.27</v>
      </c>
      <c r="D9" s="17">
        <v>1.7</v>
      </c>
      <c r="E9" s="18">
        <v>0.05</v>
      </c>
      <c r="F9" s="12">
        <f t="shared" ref="F9:F16" si="0">(B9-$B$17)/C9</f>
        <v>0.81481481481481488</v>
      </c>
      <c r="G9" s="12">
        <f>(B9-$B$17)/D9</f>
        <v>0.12941176470588237</v>
      </c>
      <c r="H9" s="12">
        <f>B9-($B$17+(D9*($B$16-$B$17)))</f>
        <v>-1.8000000000000016E-2</v>
      </c>
      <c r="I9" s="12">
        <f>((($C$16/C9)*B9)+((1-($C$16/C9))*$B$17))-$B$16</f>
        <v>-1.4814814814814725E-3</v>
      </c>
      <c r="J9" s="12">
        <f>((1/D9)*(B9-$B$17))-($B$16-$B$17)</f>
        <v>-1.0588235294117648E-2</v>
      </c>
      <c r="K9" s="13">
        <f>H9/E9</f>
        <v>-0.36000000000000032</v>
      </c>
      <c r="L9" s="10"/>
    </row>
    <row r="10" spans="1:15" x14ac:dyDescent="0.2">
      <c r="A10" t="s">
        <v>9</v>
      </c>
      <c r="B10" s="19">
        <v>0.31</v>
      </c>
      <c r="C10" s="16">
        <v>0.26</v>
      </c>
      <c r="D10" s="17">
        <v>1.62</v>
      </c>
      <c r="E10" s="20">
        <v>0.06</v>
      </c>
      <c r="F10" s="12">
        <f t="shared" si="0"/>
        <v>0.96153846153846145</v>
      </c>
      <c r="G10" s="12">
        <f t="shared" ref="G10:G16" si="1">(B10-$B$17)/D10</f>
        <v>0.15432098765432098</v>
      </c>
      <c r="H10" s="12">
        <f t="shared" ref="H10:H16" si="2">B10-($B$17+(D10*($B$16-$B$17)))</f>
        <v>2.3199999999999943E-2</v>
      </c>
      <c r="I10" s="12">
        <f t="shared" ref="I10:I16" si="3">((($C$16/C10)*B10)+((1-($C$16/C10))*$B$17))-$B$16</f>
        <v>2.346153846153845E-2</v>
      </c>
      <c r="J10" s="12">
        <f t="shared" ref="J10:J16" si="4">((1/D10)*(B10-$B$17))-($B$16-$B$17)</f>
        <v>1.4320987654320966E-2</v>
      </c>
      <c r="K10" s="14">
        <f t="shared" ref="K10:K15" si="5">H10/E10</f>
        <v>0.38666666666666571</v>
      </c>
      <c r="L10" s="10"/>
    </row>
    <row r="11" spans="1:15" x14ac:dyDescent="0.2">
      <c r="A11" t="s">
        <v>10</v>
      </c>
      <c r="B11" s="19">
        <v>0.22</v>
      </c>
      <c r="C11" s="16">
        <v>0.21</v>
      </c>
      <c r="D11" s="17">
        <v>0.85</v>
      </c>
      <c r="E11" s="20">
        <v>0.02</v>
      </c>
      <c r="F11" s="12">
        <f t="shared" si="0"/>
        <v>0.76190476190476197</v>
      </c>
      <c r="G11" s="12">
        <f t="shared" si="1"/>
        <v>0.18823529411764706</v>
      </c>
      <c r="H11" s="12">
        <f t="shared" si="2"/>
        <v>4.1000000000000009E-2</v>
      </c>
      <c r="I11" s="12">
        <f t="shared" si="3"/>
        <v>-1.0476190476190472E-2</v>
      </c>
      <c r="J11" s="12">
        <f t="shared" si="4"/>
        <v>4.8235294117647043E-2</v>
      </c>
      <c r="K11" s="14">
        <f t="shared" si="5"/>
        <v>2.0500000000000003</v>
      </c>
      <c r="L11" s="10"/>
    </row>
    <row r="12" spans="1:15" x14ac:dyDescent="0.2">
      <c r="A12" t="s">
        <v>11</v>
      </c>
      <c r="B12" s="19">
        <v>0.4</v>
      </c>
      <c r="C12" s="16">
        <v>0.33</v>
      </c>
      <c r="D12" s="17">
        <v>2.5</v>
      </c>
      <c r="E12" s="20">
        <v>0.27</v>
      </c>
      <c r="F12" s="12">
        <f t="shared" si="0"/>
        <v>1.0303030303030303</v>
      </c>
      <c r="G12" s="12">
        <f t="shared" si="1"/>
        <v>0.13600000000000001</v>
      </c>
      <c r="H12" s="12">
        <f t="shared" si="2"/>
        <v>-1.0000000000000009E-2</v>
      </c>
      <c r="I12" s="12">
        <f t="shared" si="3"/>
        <v>3.5151515151515128E-2</v>
      </c>
      <c r="J12" s="12">
        <f t="shared" si="4"/>
        <v>-4.0000000000000036E-3</v>
      </c>
      <c r="K12" s="14">
        <f t="shared" si="5"/>
        <v>-3.703703703703707E-2</v>
      </c>
      <c r="L12" s="10"/>
    </row>
    <row r="13" spans="1:15" x14ac:dyDescent="0.2">
      <c r="A13" t="s">
        <v>12</v>
      </c>
      <c r="B13" s="19">
        <v>0.15</v>
      </c>
      <c r="C13" s="16">
        <v>0.13</v>
      </c>
      <c r="D13" s="17">
        <v>0.9</v>
      </c>
      <c r="E13" s="20">
        <v>0.03</v>
      </c>
      <c r="F13" s="12">
        <f t="shared" si="0"/>
        <v>0.69230769230769229</v>
      </c>
      <c r="G13" s="12">
        <f t="shared" si="1"/>
        <v>9.9999999999999992E-2</v>
      </c>
      <c r="H13" s="12">
        <f t="shared" si="2"/>
        <v>-3.6000000000000032E-2</v>
      </c>
      <c r="I13" s="12">
        <f t="shared" si="3"/>
        <v>-2.2307692307692334E-2</v>
      </c>
      <c r="J13" s="12">
        <f t="shared" si="4"/>
        <v>-4.0000000000000008E-2</v>
      </c>
      <c r="K13" s="14">
        <f t="shared" si="5"/>
        <v>-1.2000000000000011</v>
      </c>
      <c r="L13" s="10"/>
    </row>
    <row r="14" spans="1:15" x14ac:dyDescent="0.2">
      <c r="A14" t="s">
        <v>13</v>
      </c>
      <c r="B14" s="19">
        <v>0.28999999999999998</v>
      </c>
      <c r="C14" s="16">
        <v>0.24</v>
      </c>
      <c r="D14" s="17">
        <v>1.4</v>
      </c>
      <c r="E14" s="20">
        <v>0.16</v>
      </c>
      <c r="F14" s="12">
        <f t="shared" si="0"/>
        <v>0.95833333333333326</v>
      </c>
      <c r="G14" s="12">
        <f t="shared" si="1"/>
        <v>0.16428571428571428</v>
      </c>
      <c r="H14" s="12">
        <f t="shared" si="2"/>
        <v>3.3999999999999975E-2</v>
      </c>
      <c r="I14" s="12">
        <f t="shared" si="3"/>
        <v>2.2916666666666641E-2</v>
      </c>
      <c r="J14" s="12">
        <f t="shared" si="4"/>
        <v>2.4285714285714272E-2</v>
      </c>
      <c r="K14" s="14">
        <f t="shared" si="5"/>
        <v>0.21249999999999983</v>
      </c>
      <c r="L14" s="10"/>
    </row>
    <row r="15" spans="1:15" x14ac:dyDescent="0.2">
      <c r="A15" t="s">
        <v>14</v>
      </c>
      <c r="B15" s="19">
        <v>0.15</v>
      </c>
      <c r="C15" s="16">
        <v>0.11</v>
      </c>
      <c r="D15" s="17">
        <v>0.55000000000000004</v>
      </c>
      <c r="E15" s="20">
        <v>1.4999999999999999E-2</v>
      </c>
      <c r="F15" s="12">
        <f t="shared" si="0"/>
        <v>0.81818181818181812</v>
      </c>
      <c r="G15" s="12">
        <f t="shared" si="1"/>
        <v>0.16363636363636361</v>
      </c>
      <c r="H15" s="12">
        <f t="shared" si="2"/>
        <v>1.2999999999999984E-2</v>
      </c>
      <c r="I15" s="12">
        <f t="shared" si="3"/>
        <v>-9.0909090909091494E-4</v>
      </c>
      <c r="J15" s="12">
        <f t="shared" si="4"/>
        <v>2.3636363636363622E-2</v>
      </c>
      <c r="K15" s="14">
        <f t="shared" si="5"/>
        <v>0.86666666666666559</v>
      </c>
    </row>
    <row r="16" spans="1:15" x14ac:dyDescent="0.2">
      <c r="A16" t="s">
        <v>16</v>
      </c>
      <c r="B16" s="19">
        <v>0.2</v>
      </c>
      <c r="C16" s="16">
        <v>0.17</v>
      </c>
      <c r="D16" s="17">
        <v>1</v>
      </c>
      <c r="E16" s="20">
        <v>0</v>
      </c>
      <c r="F16" s="12">
        <f t="shared" si="0"/>
        <v>0.82352941176470595</v>
      </c>
      <c r="G16" s="12">
        <f t="shared" si="1"/>
        <v>0.14000000000000001</v>
      </c>
      <c r="H16" s="12">
        <f t="shared" si="2"/>
        <v>0</v>
      </c>
      <c r="I16" s="12">
        <f t="shared" si="3"/>
        <v>0</v>
      </c>
      <c r="J16" s="12">
        <f t="shared" si="4"/>
        <v>0</v>
      </c>
      <c r="K16" s="14">
        <v>0</v>
      </c>
    </row>
    <row r="17" spans="1:12" x14ac:dyDescent="0.2">
      <c r="A17" t="s">
        <v>15</v>
      </c>
      <c r="B17" s="19">
        <v>0.06</v>
      </c>
      <c r="D17" s="17">
        <v>0</v>
      </c>
    </row>
    <row r="19" spans="1:12" x14ac:dyDescent="0.2">
      <c r="A19" s="27" t="s">
        <v>35</v>
      </c>
      <c r="B19" s="27"/>
      <c r="E19" s="8" t="s">
        <v>26</v>
      </c>
    </row>
    <row r="20" spans="1:12" ht="14.25" x14ac:dyDescent="0.2">
      <c r="A20" s="1"/>
      <c r="B20" s="8" t="s">
        <v>2</v>
      </c>
      <c r="C20" s="8" t="s">
        <v>4</v>
      </c>
      <c r="D20" s="3" t="s">
        <v>6</v>
      </c>
      <c r="E20" s="8" t="s">
        <v>27</v>
      </c>
      <c r="F20" s="3" t="s">
        <v>32</v>
      </c>
      <c r="G20" s="3" t="s">
        <v>33</v>
      </c>
      <c r="H20" s="3" t="s">
        <v>34</v>
      </c>
      <c r="I20" s="3" t="s">
        <v>19</v>
      </c>
      <c r="J20" s="3" t="s">
        <v>22</v>
      </c>
      <c r="K20" s="3" t="s">
        <v>24</v>
      </c>
      <c r="L20" s="4"/>
    </row>
    <row r="21" spans="1:12" x14ac:dyDescent="0.2">
      <c r="A21" s="5" t="s">
        <v>1</v>
      </c>
      <c r="B21" s="9" t="s">
        <v>3</v>
      </c>
      <c r="C21" s="9" t="s">
        <v>5</v>
      </c>
      <c r="D21" s="6" t="s">
        <v>7</v>
      </c>
      <c r="E21" s="9" t="s">
        <v>23</v>
      </c>
      <c r="F21" s="6" t="s">
        <v>18</v>
      </c>
      <c r="G21" s="6" t="s">
        <v>18</v>
      </c>
      <c r="H21" s="6" t="s">
        <v>18</v>
      </c>
      <c r="I21" s="6" t="s">
        <v>18</v>
      </c>
      <c r="J21" s="6" t="s">
        <v>18</v>
      </c>
      <c r="K21" s="6" t="s">
        <v>17</v>
      </c>
      <c r="L21" s="4"/>
    </row>
    <row r="22" spans="1:12" x14ac:dyDescent="0.2">
      <c r="A22" t="s">
        <v>11</v>
      </c>
      <c r="B22" s="7">
        <v>0.4</v>
      </c>
      <c r="C22" s="7">
        <v>0.33</v>
      </c>
      <c r="D22" s="4">
        <v>2.5</v>
      </c>
      <c r="E22" s="7">
        <v>0.27</v>
      </c>
      <c r="F22" s="4">
        <f t="shared" ref="F22:F29" si="6">(B22-$B$17)/C22</f>
        <v>1.0303030303030303</v>
      </c>
      <c r="G22" s="4">
        <f t="shared" ref="G22:G29" si="7">(B22-$B$17)/D22</f>
        <v>0.13600000000000001</v>
      </c>
      <c r="H22" s="4">
        <f t="shared" ref="H22:H29" si="8">B22-($B$17+(D22*($B$16-$B$17)))</f>
        <v>-1.0000000000000009E-2</v>
      </c>
      <c r="I22" s="4">
        <f t="shared" ref="I22:I29" si="9">((($C$16/C22)*B22)+((1-($C$16/C22))*$B$17))-$B$16</f>
        <v>3.5151515151515128E-2</v>
      </c>
      <c r="J22" s="4">
        <f>((1/D22)*(B22-$B$17))-($B$16-$B$17)</f>
        <v>-4.0000000000000036E-3</v>
      </c>
      <c r="K22" s="4">
        <f t="shared" ref="K22:K29" si="10">H22/E22</f>
        <v>-3.703703703703707E-2</v>
      </c>
      <c r="L22" s="4"/>
    </row>
    <row r="23" spans="1:12" x14ac:dyDescent="0.2">
      <c r="A23" t="s">
        <v>9</v>
      </c>
      <c r="B23" s="7">
        <v>0.31</v>
      </c>
      <c r="C23" s="7">
        <v>0.26</v>
      </c>
      <c r="D23" s="4">
        <v>1.62</v>
      </c>
      <c r="E23" s="7">
        <v>0.06</v>
      </c>
      <c r="F23" s="4">
        <f t="shared" si="6"/>
        <v>0.96153846153846145</v>
      </c>
      <c r="G23" s="4">
        <f t="shared" si="7"/>
        <v>0.15432098765432098</v>
      </c>
      <c r="H23" s="4">
        <f t="shared" si="8"/>
        <v>2.3199999999999943E-2</v>
      </c>
      <c r="I23" s="4">
        <f t="shared" si="9"/>
        <v>2.346153846153845E-2</v>
      </c>
      <c r="J23" s="4">
        <f t="shared" ref="J23:J29" si="11">((1/D23)*(B23-$B$17))-($B$16-$B$17)</f>
        <v>1.4320987654320966E-2</v>
      </c>
      <c r="K23" s="4">
        <f t="shared" si="10"/>
        <v>0.38666666666666571</v>
      </c>
      <c r="L23" s="4"/>
    </row>
    <row r="24" spans="1:12" x14ac:dyDescent="0.2">
      <c r="A24" t="s">
        <v>13</v>
      </c>
      <c r="B24" s="7">
        <v>0.28999999999999998</v>
      </c>
      <c r="C24" s="7">
        <v>0.24</v>
      </c>
      <c r="D24" s="4">
        <v>1.4</v>
      </c>
      <c r="E24" s="7">
        <v>0.16</v>
      </c>
      <c r="F24" s="4">
        <f t="shared" si="6"/>
        <v>0.95833333333333326</v>
      </c>
      <c r="G24" s="4">
        <f t="shared" si="7"/>
        <v>0.16428571428571428</v>
      </c>
      <c r="H24" s="4">
        <f t="shared" si="8"/>
        <v>3.3999999999999975E-2</v>
      </c>
      <c r="I24" s="4">
        <f t="shared" si="9"/>
        <v>2.2916666666666641E-2</v>
      </c>
      <c r="J24" s="4">
        <f t="shared" si="11"/>
        <v>2.4285714285714272E-2</v>
      </c>
      <c r="K24" s="4">
        <f t="shared" si="10"/>
        <v>0.21249999999999983</v>
      </c>
      <c r="L24" s="4"/>
    </row>
    <row r="25" spans="1:12" x14ac:dyDescent="0.2">
      <c r="A25" t="s">
        <v>16</v>
      </c>
      <c r="B25" s="7">
        <v>0.2</v>
      </c>
      <c r="C25" s="7">
        <v>0.17</v>
      </c>
      <c r="D25" s="4">
        <v>1</v>
      </c>
      <c r="E25" s="7">
        <v>0</v>
      </c>
      <c r="F25" s="4">
        <f t="shared" si="6"/>
        <v>0.82352941176470595</v>
      </c>
      <c r="G25" s="4">
        <f t="shared" si="7"/>
        <v>0.14000000000000001</v>
      </c>
      <c r="H25" s="4">
        <f t="shared" si="8"/>
        <v>0</v>
      </c>
      <c r="I25" s="4">
        <f t="shared" si="9"/>
        <v>0</v>
      </c>
      <c r="J25" s="4">
        <f t="shared" si="11"/>
        <v>0</v>
      </c>
      <c r="K25" s="4">
        <v>0</v>
      </c>
      <c r="L25" s="4"/>
    </row>
    <row r="26" spans="1:12" x14ac:dyDescent="0.2">
      <c r="A26" t="s">
        <v>14</v>
      </c>
      <c r="B26" s="7">
        <v>0.15</v>
      </c>
      <c r="C26" s="7">
        <v>0.11</v>
      </c>
      <c r="D26" s="4">
        <v>0.55000000000000004</v>
      </c>
      <c r="E26" s="7">
        <v>1.4999999999999999E-2</v>
      </c>
      <c r="F26" s="4">
        <f t="shared" si="6"/>
        <v>0.81818181818181812</v>
      </c>
      <c r="G26" s="4">
        <f t="shared" si="7"/>
        <v>0.16363636363636361</v>
      </c>
      <c r="H26" s="4">
        <f t="shared" si="8"/>
        <v>1.2999999999999984E-2</v>
      </c>
      <c r="I26" s="4">
        <f t="shared" si="9"/>
        <v>-9.0909090909091494E-4</v>
      </c>
      <c r="J26" s="4">
        <f t="shared" si="11"/>
        <v>2.3636363636363622E-2</v>
      </c>
      <c r="K26" s="4">
        <f t="shared" si="10"/>
        <v>0.86666666666666559</v>
      </c>
      <c r="L26" s="4"/>
    </row>
    <row r="27" spans="1:12" x14ac:dyDescent="0.2">
      <c r="A27" t="s">
        <v>8</v>
      </c>
      <c r="B27" s="7">
        <v>0.28000000000000003</v>
      </c>
      <c r="C27" s="7">
        <v>0.27</v>
      </c>
      <c r="D27" s="4">
        <v>1.7</v>
      </c>
      <c r="E27" s="7">
        <v>0.05</v>
      </c>
      <c r="F27" s="4">
        <f t="shared" si="6"/>
        <v>0.81481481481481488</v>
      </c>
      <c r="G27" s="4">
        <f>(B27-$B$17)/D27</f>
        <v>0.12941176470588237</v>
      </c>
      <c r="H27" s="4">
        <f>B27-($B$17+(D27*($B$16-$B$17)))</f>
        <v>-1.8000000000000016E-2</v>
      </c>
      <c r="I27" s="4">
        <f>((($C$16/C27)*B27)+((1-($C$16/C27))*$B$17))-$B$16</f>
        <v>-1.4814814814814725E-3</v>
      </c>
      <c r="J27" s="4">
        <f t="shared" si="11"/>
        <v>-1.0588235294117648E-2</v>
      </c>
      <c r="K27" s="4">
        <f>H27/E27</f>
        <v>-0.36000000000000032</v>
      </c>
      <c r="L27" s="4"/>
    </row>
    <row r="28" spans="1:12" x14ac:dyDescent="0.2">
      <c r="A28" t="s">
        <v>10</v>
      </c>
      <c r="B28" s="7">
        <v>0.22</v>
      </c>
      <c r="C28" s="7">
        <v>0.21</v>
      </c>
      <c r="D28" s="4">
        <v>0.85</v>
      </c>
      <c r="E28" s="7">
        <v>0.02</v>
      </c>
      <c r="F28" s="4">
        <f t="shared" si="6"/>
        <v>0.76190476190476197</v>
      </c>
      <c r="G28" s="4">
        <f t="shared" si="7"/>
        <v>0.18823529411764706</v>
      </c>
      <c r="H28" s="4">
        <f t="shared" si="8"/>
        <v>4.1000000000000009E-2</v>
      </c>
      <c r="I28" s="4">
        <f t="shared" si="9"/>
        <v>-1.0476190476190472E-2</v>
      </c>
      <c r="J28" s="4">
        <f t="shared" si="11"/>
        <v>4.8235294117647043E-2</v>
      </c>
      <c r="K28" s="4">
        <f t="shared" si="10"/>
        <v>2.0500000000000003</v>
      </c>
    </row>
    <row r="29" spans="1:12" x14ac:dyDescent="0.2">
      <c r="A29" t="s">
        <v>12</v>
      </c>
      <c r="B29" s="7">
        <v>0.15</v>
      </c>
      <c r="C29" s="7">
        <v>0.13</v>
      </c>
      <c r="D29" s="4">
        <v>0.9</v>
      </c>
      <c r="E29" s="7">
        <v>0.03</v>
      </c>
      <c r="F29" s="4">
        <f t="shared" si="6"/>
        <v>0.69230769230769229</v>
      </c>
      <c r="G29" s="4">
        <f t="shared" si="7"/>
        <v>9.9999999999999992E-2</v>
      </c>
      <c r="H29" s="4">
        <f t="shared" si="8"/>
        <v>-3.6000000000000032E-2</v>
      </c>
      <c r="I29" s="4">
        <f t="shared" si="9"/>
        <v>-2.2307692307692334E-2</v>
      </c>
      <c r="J29" s="4">
        <f t="shared" si="11"/>
        <v>-4.0000000000000008E-2</v>
      </c>
      <c r="K29" s="4">
        <f t="shared" si="10"/>
        <v>-1.2000000000000011</v>
      </c>
    </row>
    <row r="31" spans="1:12" x14ac:dyDescent="0.2">
      <c r="A31" s="27" t="s">
        <v>36</v>
      </c>
      <c r="B31" s="27"/>
      <c r="E31" s="8" t="s">
        <v>26</v>
      </c>
    </row>
    <row r="32" spans="1:12" ht="14.25" x14ac:dyDescent="0.2">
      <c r="B32" s="8" t="s">
        <v>2</v>
      </c>
      <c r="C32" s="8" t="s">
        <v>4</v>
      </c>
      <c r="D32" s="3" t="s">
        <v>6</v>
      </c>
      <c r="E32" s="8" t="s">
        <v>27</v>
      </c>
      <c r="F32" s="3" t="s">
        <v>32</v>
      </c>
      <c r="G32" s="3" t="s">
        <v>33</v>
      </c>
      <c r="H32" s="3" t="s">
        <v>34</v>
      </c>
      <c r="I32" s="3" t="s">
        <v>19</v>
      </c>
      <c r="J32" s="3" t="s">
        <v>22</v>
      </c>
      <c r="K32" s="3" t="s">
        <v>24</v>
      </c>
    </row>
    <row r="33" spans="1:11" x14ac:dyDescent="0.2">
      <c r="A33" s="5" t="s">
        <v>1</v>
      </c>
      <c r="B33" s="9" t="s">
        <v>3</v>
      </c>
      <c r="C33" s="9" t="s">
        <v>5</v>
      </c>
      <c r="D33" s="6" t="s">
        <v>7</v>
      </c>
      <c r="E33" s="9" t="s">
        <v>23</v>
      </c>
      <c r="F33" s="6" t="s">
        <v>18</v>
      </c>
      <c r="G33" s="6" t="s">
        <v>18</v>
      </c>
      <c r="H33" s="6" t="s">
        <v>18</v>
      </c>
      <c r="I33" s="6" t="s">
        <v>18</v>
      </c>
      <c r="J33" s="6" t="s">
        <v>18</v>
      </c>
      <c r="K33" s="6" t="s">
        <v>17</v>
      </c>
    </row>
    <row r="34" spans="1:11" x14ac:dyDescent="0.2">
      <c r="A34" t="s">
        <v>10</v>
      </c>
      <c r="B34" s="7">
        <v>0.22</v>
      </c>
      <c r="C34" s="7">
        <v>0.21</v>
      </c>
      <c r="D34" s="4">
        <v>0.85</v>
      </c>
      <c r="E34" s="7">
        <v>0.02</v>
      </c>
      <c r="F34" s="4">
        <f t="shared" ref="F34:F41" si="12">(B34-$B$17)/C34</f>
        <v>0.76190476190476197</v>
      </c>
      <c r="G34" s="4">
        <f t="shared" ref="G34:G41" si="13">(B34-$B$17)/D34</f>
        <v>0.18823529411764706</v>
      </c>
      <c r="H34" s="4">
        <f t="shared" ref="H34:H41" si="14">B34-($B$17+(D34*($B$16-$B$17)))</f>
        <v>4.1000000000000009E-2</v>
      </c>
      <c r="I34" s="4">
        <f t="shared" ref="I34:I41" si="15">((($C$16/C34)*B34)+((1-($C$16/C34))*$B$17))-$B$16</f>
        <v>-1.0476190476190472E-2</v>
      </c>
      <c r="J34" s="4">
        <f>((1/D34)*(B34-$B$17))-($B$16-$B$17)</f>
        <v>4.8235294117647043E-2</v>
      </c>
      <c r="K34" s="4">
        <f t="shared" ref="K34:K41" si="16">H34/E34</f>
        <v>2.0500000000000003</v>
      </c>
    </row>
    <row r="35" spans="1:11" x14ac:dyDescent="0.2">
      <c r="A35" t="s">
        <v>13</v>
      </c>
      <c r="B35" s="7">
        <v>0.28999999999999998</v>
      </c>
      <c r="C35" s="7">
        <v>0.24</v>
      </c>
      <c r="D35" s="4">
        <v>1.4</v>
      </c>
      <c r="E35" s="7">
        <v>0.16</v>
      </c>
      <c r="F35" s="4">
        <f t="shared" si="12"/>
        <v>0.95833333333333326</v>
      </c>
      <c r="G35" s="4">
        <f t="shared" si="13"/>
        <v>0.16428571428571428</v>
      </c>
      <c r="H35" s="4">
        <f t="shared" si="14"/>
        <v>3.3999999999999975E-2</v>
      </c>
      <c r="I35" s="4">
        <f t="shared" si="15"/>
        <v>2.2916666666666641E-2</v>
      </c>
      <c r="J35" s="4">
        <f t="shared" ref="J35:J41" si="17">((1/D35)*(B35-$B$17))-($B$16-$B$17)</f>
        <v>2.4285714285714272E-2</v>
      </c>
      <c r="K35" s="4">
        <f t="shared" si="16"/>
        <v>0.21249999999999983</v>
      </c>
    </row>
    <row r="36" spans="1:11" x14ac:dyDescent="0.2">
      <c r="A36" t="s">
        <v>14</v>
      </c>
      <c r="B36" s="7">
        <v>0.15</v>
      </c>
      <c r="C36" s="7">
        <v>0.11</v>
      </c>
      <c r="D36" s="4">
        <v>0.55000000000000004</v>
      </c>
      <c r="E36" s="7">
        <v>1.4999999999999999E-2</v>
      </c>
      <c r="F36" s="4">
        <f t="shared" si="12"/>
        <v>0.81818181818181812</v>
      </c>
      <c r="G36" s="4">
        <f t="shared" si="13"/>
        <v>0.16363636363636361</v>
      </c>
      <c r="H36" s="4">
        <f t="shared" si="14"/>
        <v>1.2999999999999984E-2</v>
      </c>
      <c r="I36" s="4">
        <f t="shared" si="15"/>
        <v>-9.0909090909091494E-4</v>
      </c>
      <c r="J36" s="4">
        <f t="shared" si="17"/>
        <v>2.3636363636363622E-2</v>
      </c>
      <c r="K36" s="4">
        <f t="shared" si="16"/>
        <v>0.86666666666666559</v>
      </c>
    </row>
    <row r="37" spans="1:11" x14ac:dyDescent="0.2">
      <c r="A37" t="s">
        <v>9</v>
      </c>
      <c r="B37" s="7">
        <v>0.31</v>
      </c>
      <c r="C37" s="7">
        <v>0.26</v>
      </c>
      <c r="D37" s="4">
        <v>1.62</v>
      </c>
      <c r="E37" s="7">
        <v>0.06</v>
      </c>
      <c r="F37" s="4">
        <f t="shared" si="12"/>
        <v>0.96153846153846145</v>
      </c>
      <c r="G37" s="4">
        <f t="shared" si="13"/>
        <v>0.15432098765432098</v>
      </c>
      <c r="H37" s="4">
        <f t="shared" si="14"/>
        <v>2.3199999999999943E-2</v>
      </c>
      <c r="I37" s="4">
        <f t="shared" si="15"/>
        <v>2.346153846153845E-2</v>
      </c>
      <c r="J37" s="4">
        <f t="shared" si="17"/>
        <v>1.4320987654320966E-2</v>
      </c>
      <c r="K37" s="4">
        <f t="shared" si="16"/>
        <v>0.38666666666666571</v>
      </c>
    </row>
    <row r="38" spans="1:11" x14ac:dyDescent="0.2">
      <c r="A38" t="s">
        <v>16</v>
      </c>
      <c r="B38" s="7">
        <v>0.2</v>
      </c>
      <c r="C38" s="7">
        <v>0.17</v>
      </c>
      <c r="D38" s="4">
        <v>1</v>
      </c>
      <c r="E38" s="7">
        <v>0</v>
      </c>
      <c r="F38" s="4">
        <f t="shared" si="12"/>
        <v>0.82352941176470595</v>
      </c>
      <c r="G38" s="4">
        <f t="shared" si="13"/>
        <v>0.14000000000000001</v>
      </c>
      <c r="H38" s="4">
        <f t="shared" si="14"/>
        <v>0</v>
      </c>
      <c r="I38" s="4">
        <f t="shared" si="15"/>
        <v>0</v>
      </c>
      <c r="J38" s="4">
        <f t="shared" si="17"/>
        <v>0</v>
      </c>
      <c r="K38" s="4">
        <v>0</v>
      </c>
    </row>
    <row r="39" spans="1:11" x14ac:dyDescent="0.2">
      <c r="A39" t="s">
        <v>11</v>
      </c>
      <c r="B39" s="7">
        <v>0.4</v>
      </c>
      <c r="C39" s="7">
        <v>0.33</v>
      </c>
      <c r="D39" s="4">
        <v>2.5</v>
      </c>
      <c r="E39" s="7">
        <v>0.27</v>
      </c>
      <c r="F39" s="4">
        <f t="shared" si="12"/>
        <v>1.0303030303030303</v>
      </c>
      <c r="G39" s="4">
        <f t="shared" si="13"/>
        <v>0.13600000000000001</v>
      </c>
      <c r="H39" s="4">
        <f t="shared" si="14"/>
        <v>-1.0000000000000009E-2</v>
      </c>
      <c r="I39" s="4">
        <f t="shared" si="15"/>
        <v>3.5151515151515128E-2</v>
      </c>
      <c r="J39" s="4">
        <f t="shared" si="17"/>
        <v>-4.0000000000000036E-3</v>
      </c>
      <c r="K39" s="4">
        <f t="shared" si="16"/>
        <v>-3.703703703703707E-2</v>
      </c>
    </row>
    <row r="40" spans="1:11" x14ac:dyDescent="0.2">
      <c r="A40" t="s">
        <v>8</v>
      </c>
      <c r="B40" s="7">
        <v>0.28000000000000003</v>
      </c>
      <c r="C40" s="7">
        <v>0.27</v>
      </c>
      <c r="D40" s="4">
        <v>1.7</v>
      </c>
      <c r="E40" s="7">
        <v>0.05</v>
      </c>
      <c r="F40" s="4">
        <f t="shared" si="12"/>
        <v>0.81481481481481488</v>
      </c>
      <c r="G40" s="4">
        <f>(B40-$B$17)/D40</f>
        <v>0.12941176470588237</v>
      </c>
      <c r="H40" s="4">
        <f>B40-($B$17+(D40*($B$16-$B$17)))</f>
        <v>-1.8000000000000016E-2</v>
      </c>
      <c r="I40" s="4">
        <f>((($C$16/C40)*B40)+((1-($C$16/C40))*$B$17))-$B$16</f>
        <v>-1.4814814814814725E-3</v>
      </c>
      <c r="J40" s="4">
        <f t="shared" si="17"/>
        <v>-1.0588235294117648E-2</v>
      </c>
      <c r="K40" s="4">
        <f>H40/E40</f>
        <v>-0.36000000000000032</v>
      </c>
    </row>
    <row r="41" spans="1:11" x14ac:dyDescent="0.2">
      <c r="A41" t="s">
        <v>12</v>
      </c>
      <c r="B41" s="7">
        <v>0.15</v>
      </c>
      <c r="C41" s="7">
        <v>0.13</v>
      </c>
      <c r="D41" s="4">
        <v>0.9</v>
      </c>
      <c r="E41" s="7">
        <v>0.03</v>
      </c>
      <c r="F41" s="4">
        <f t="shared" si="12"/>
        <v>0.69230769230769229</v>
      </c>
      <c r="G41" s="4">
        <f t="shared" si="13"/>
        <v>9.9999999999999992E-2</v>
      </c>
      <c r="H41" s="4">
        <f t="shared" si="14"/>
        <v>-3.6000000000000032E-2</v>
      </c>
      <c r="I41" s="4">
        <f t="shared" si="15"/>
        <v>-2.2307692307692334E-2</v>
      </c>
      <c r="J41" s="4">
        <f t="shared" si="17"/>
        <v>-4.0000000000000008E-2</v>
      </c>
      <c r="K41" s="4">
        <f t="shared" si="16"/>
        <v>-1.2000000000000011</v>
      </c>
    </row>
    <row r="43" spans="1:11" x14ac:dyDescent="0.2">
      <c r="A43" s="27" t="s">
        <v>37</v>
      </c>
      <c r="B43" s="27"/>
      <c r="E43" s="8" t="s">
        <v>26</v>
      </c>
    </row>
    <row r="44" spans="1:11" ht="14.25" x14ac:dyDescent="0.2">
      <c r="B44" s="8" t="s">
        <v>2</v>
      </c>
      <c r="C44" s="8" t="s">
        <v>4</v>
      </c>
      <c r="D44" s="3" t="s">
        <v>6</v>
      </c>
      <c r="E44" s="8" t="s">
        <v>27</v>
      </c>
      <c r="F44" s="3" t="s">
        <v>32</v>
      </c>
      <c r="G44" s="3" t="s">
        <v>33</v>
      </c>
      <c r="H44" s="3" t="s">
        <v>34</v>
      </c>
      <c r="I44" s="3" t="s">
        <v>19</v>
      </c>
      <c r="J44" s="3" t="s">
        <v>22</v>
      </c>
      <c r="K44" s="3" t="s">
        <v>24</v>
      </c>
    </row>
    <row r="45" spans="1:11" x14ac:dyDescent="0.2">
      <c r="A45" s="5" t="s">
        <v>1</v>
      </c>
      <c r="B45" s="9" t="s">
        <v>3</v>
      </c>
      <c r="C45" s="9" t="s">
        <v>5</v>
      </c>
      <c r="D45" s="6" t="s">
        <v>7</v>
      </c>
      <c r="E45" s="9" t="s">
        <v>23</v>
      </c>
      <c r="F45" s="6" t="s">
        <v>18</v>
      </c>
      <c r="G45" s="6" t="s">
        <v>18</v>
      </c>
      <c r="H45" s="6" t="s">
        <v>18</v>
      </c>
      <c r="I45" s="6" t="s">
        <v>18</v>
      </c>
      <c r="J45" s="6" t="s">
        <v>18</v>
      </c>
      <c r="K45" s="6" t="s">
        <v>17</v>
      </c>
    </row>
    <row r="46" spans="1:11" x14ac:dyDescent="0.2">
      <c r="A46" t="s">
        <v>10</v>
      </c>
      <c r="B46" s="7">
        <v>0.22</v>
      </c>
      <c r="C46" s="7">
        <v>0.21</v>
      </c>
      <c r="D46" s="4">
        <v>0.85</v>
      </c>
      <c r="E46" s="7">
        <v>0.02</v>
      </c>
      <c r="F46" s="4">
        <f t="shared" ref="F46:F53" si="18">(B46-$B$17)/C46</f>
        <v>0.76190476190476197</v>
      </c>
      <c r="G46" s="4">
        <f t="shared" ref="G46:G53" si="19">(B46-$B$17)/D46</f>
        <v>0.18823529411764706</v>
      </c>
      <c r="H46" s="4">
        <f t="shared" ref="H46:H53" si="20">B46-($B$17+(D46*($B$16-$B$17)))</f>
        <v>4.1000000000000009E-2</v>
      </c>
      <c r="I46" s="4">
        <f t="shared" ref="I46:I53" si="21">((($C$16/C46)*B46)+((1-($C$16/C46))*$B$17))-$B$16</f>
        <v>-1.0476190476190472E-2</v>
      </c>
      <c r="J46" s="4">
        <f>((1/D46)*(B46-$B$17))-($B$16-$B$17)</f>
        <v>4.8235294117647043E-2</v>
      </c>
      <c r="K46" s="4">
        <f t="shared" ref="K46:K53" si="22">H46/E46</f>
        <v>2.0500000000000003</v>
      </c>
    </row>
    <row r="47" spans="1:11" x14ac:dyDescent="0.2">
      <c r="A47" t="s">
        <v>13</v>
      </c>
      <c r="B47" s="7">
        <v>0.28999999999999998</v>
      </c>
      <c r="C47" s="7">
        <v>0.24</v>
      </c>
      <c r="D47" s="4">
        <v>1.4</v>
      </c>
      <c r="E47" s="7">
        <v>0.16</v>
      </c>
      <c r="F47" s="4">
        <f t="shared" si="18"/>
        <v>0.95833333333333326</v>
      </c>
      <c r="G47" s="4">
        <f t="shared" si="19"/>
        <v>0.16428571428571428</v>
      </c>
      <c r="H47" s="4">
        <f t="shared" si="20"/>
        <v>3.3999999999999975E-2</v>
      </c>
      <c r="I47" s="4">
        <f t="shared" si="21"/>
        <v>2.2916666666666641E-2</v>
      </c>
      <c r="J47" s="4">
        <f t="shared" ref="J47:J53" si="23">((1/D47)*(B47-$B$17))-($B$16-$B$17)</f>
        <v>2.4285714285714272E-2</v>
      </c>
      <c r="K47" s="4">
        <f t="shared" si="22"/>
        <v>0.21249999999999983</v>
      </c>
    </row>
    <row r="48" spans="1:11" x14ac:dyDescent="0.2">
      <c r="A48" t="s">
        <v>9</v>
      </c>
      <c r="B48" s="7">
        <v>0.31</v>
      </c>
      <c r="C48" s="7">
        <v>0.26</v>
      </c>
      <c r="D48" s="4">
        <v>1.62</v>
      </c>
      <c r="E48" s="7">
        <v>0.06</v>
      </c>
      <c r="F48" s="4">
        <f t="shared" si="18"/>
        <v>0.96153846153846145</v>
      </c>
      <c r="G48" s="4">
        <f t="shared" si="19"/>
        <v>0.15432098765432098</v>
      </c>
      <c r="H48" s="4">
        <f t="shared" si="20"/>
        <v>2.3199999999999943E-2</v>
      </c>
      <c r="I48" s="4">
        <f t="shared" si="21"/>
        <v>2.346153846153845E-2</v>
      </c>
      <c r="J48" s="4">
        <f t="shared" si="23"/>
        <v>1.4320987654320966E-2</v>
      </c>
      <c r="K48" s="4">
        <f t="shared" si="22"/>
        <v>0.38666666666666571</v>
      </c>
    </row>
    <row r="49" spans="1:11" x14ac:dyDescent="0.2">
      <c r="A49" t="s">
        <v>14</v>
      </c>
      <c r="B49" s="7">
        <v>0.15</v>
      </c>
      <c r="C49" s="7">
        <v>0.11</v>
      </c>
      <c r="D49" s="4">
        <v>0.55000000000000004</v>
      </c>
      <c r="E49" s="7">
        <v>1.4999999999999999E-2</v>
      </c>
      <c r="F49" s="4">
        <f t="shared" si="18"/>
        <v>0.81818181818181812</v>
      </c>
      <c r="G49" s="4">
        <f t="shared" si="19"/>
        <v>0.16363636363636361</v>
      </c>
      <c r="H49" s="4">
        <f t="shared" si="20"/>
        <v>1.2999999999999984E-2</v>
      </c>
      <c r="I49" s="4">
        <f t="shared" si="21"/>
        <v>-9.0909090909091494E-4</v>
      </c>
      <c r="J49" s="4">
        <f t="shared" si="23"/>
        <v>2.3636363636363622E-2</v>
      </c>
      <c r="K49" s="4">
        <f t="shared" si="22"/>
        <v>0.86666666666666559</v>
      </c>
    </row>
    <row r="50" spans="1:11" x14ac:dyDescent="0.2">
      <c r="A50" t="s">
        <v>16</v>
      </c>
      <c r="B50" s="7">
        <v>0.2</v>
      </c>
      <c r="C50" s="7">
        <v>0.17</v>
      </c>
      <c r="D50" s="4">
        <v>1</v>
      </c>
      <c r="E50" s="7">
        <v>0</v>
      </c>
      <c r="F50" s="4">
        <f t="shared" si="18"/>
        <v>0.82352941176470595</v>
      </c>
      <c r="G50" s="4">
        <f t="shared" si="19"/>
        <v>0.14000000000000001</v>
      </c>
      <c r="H50" s="4">
        <f t="shared" si="20"/>
        <v>0</v>
      </c>
      <c r="I50" s="4">
        <f t="shared" si="21"/>
        <v>0</v>
      </c>
      <c r="J50" s="4">
        <f t="shared" si="23"/>
        <v>0</v>
      </c>
      <c r="K50" s="4">
        <v>0</v>
      </c>
    </row>
    <row r="51" spans="1:11" x14ac:dyDescent="0.2">
      <c r="A51" t="s">
        <v>11</v>
      </c>
      <c r="B51" s="7">
        <v>0.4</v>
      </c>
      <c r="C51" s="7">
        <v>0.33</v>
      </c>
      <c r="D51" s="4">
        <v>2.5</v>
      </c>
      <c r="E51" s="7">
        <v>0.27</v>
      </c>
      <c r="F51" s="4">
        <f t="shared" si="18"/>
        <v>1.0303030303030303</v>
      </c>
      <c r="G51" s="4">
        <f t="shared" si="19"/>
        <v>0.13600000000000001</v>
      </c>
      <c r="H51" s="4">
        <f t="shared" si="20"/>
        <v>-1.0000000000000009E-2</v>
      </c>
      <c r="I51" s="4">
        <f t="shared" si="21"/>
        <v>3.5151515151515128E-2</v>
      </c>
      <c r="J51" s="4">
        <f t="shared" si="23"/>
        <v>-4.0000000000000036E-3</v>
      </c>
      <c r="K51" s="4">
        <f t="shared" si="22"/>
        <v>-3.703703703703707E-2</v>
      </c>
    </row>
    <row r="52" spans="1:11" x14ac:dyDescent="0.2">
      <c r="A52" t="s">
        <v>8</v>
      </c>
      <c r="B52" s="7">
        <v>0.28000000000000003</v>
      </c>
      <c r="C52" s="7">
        <v>0.27</v>
      </c>
      <c r="D52" s="4">
        <v>1.7</v>
      </c>
      <c r="E52" s="7">
        <v>0.05</v>
      </c>
      <c r="F52" s="4">
        <f t="shared" si="18"/>
        <v>0.81481481481481488</v>
      </c>
      <c r="G52" s="4">
        <f>(B52-$B$17)/D52</f>
        <v>0.12941176470588237</v>
      </c>
      <c r="H52" s="4">
        <f>B52-($B$17+(D52*($B$16-$B$17)))</f>
        <v>-1.8000000000000016E-2</v>
      </c>
      <c r="I52" s="4">
        <f>((($C$16/C52)*B52)+((1-($C$16/C52))*$B$17))-$B$16</f>
        <v>-1.4814814814814725E-3</v>
      </c>
      <c r="J52" s="4">
        <f t="shared" si="23"/>
        <v>-1.0588235294117648E-2</v>
      </c>
      <c r="K52" s="4">
        <f>H52/E52</f>
        <v>-0.36000000000000032</v>
      </c>
    </row>
    <row r="53" spans="1:11" x14ac:dyDescent="0.2">
      <c r="A53" t="s">
        <v>12</v>
      </c>
      <c r="B53" s="7">
        <v>0.15</v>
      </c>
      <c r="C53" s="7">
        <v>0.13</v>
      </c>
      <c r="D53" s="4">
        <v>0.9</v>
      </c>
      <c r="E53" s="7">
        <v>0.03</v>
      </c>
      <c r="F53" s="4">
        <f t="shared" si="18"/>
        <v>0.69230769230769229</v>
      </c>
      <c r="G53" s="4">
        <f t="shared" si="19"/>
        <v>9.9999999999999992E-2</v>
      </c>
      <c r="H53" s="4">
        <f t="shared" si="20"/>
        <v>-3.6000000000000032E-2</v>
      </c>
      <c r="I53" s="4">
        <f t="shared" si="21"/>
        <v>-2.2307692307692334E-2</v>
      </c>
      <c r="J53" s="4">
        <f t="shared" si="23"/>
        <v>-4.0000000000000008E-2</v>
      </c>
      <c r="K53" s="4">
        <f t="shared" si="22"/>
        <v>-1.2000000000000011</v>
      </c>
    </row>
    <row r="55" spans="1:11" ht="14.25" x14ac:dyDescent="0.2">
      <c r="A55" s="27" t="s">
        <v>20</v>
      </c>
      <c r="B55" s="27"/>
      <c r="E55" s="8" t="s">
        <v>26</v>
      </c>
    </row>
    <row r="56" spans="1:11" ht="14.25" x14ac:dyDescent="0.2">
      <c r="A56" s="1"/>
      <c r="B56" s="8" t="s">
        <v>2</v>
      </c>
      <c r="C56" s="8" t="s">
        <v>4</v>
      </c>
      <c r="D56" s="3" t="s">
        <v>6</v>
      </c>
      <c r="E56" s="8" t="s">
        <v>27</v>
      </c>
      <c r="F56" s="3" t="s">
        <v>32</v>
      </c>
      <c r="G56" s="3" t="s">
        <v>33</v>
      </c>
      <c r="H56" s="3" t="s">
        <v>34</v>
      </c>
      <c r="I56" s="3" t="s">
        <v>19</v>
      </c>
      <c r="J56" s="3" t="s">
        <v>22</v>
      </c>
      <c r="K56" s="3" t="s">
        <v>24</v>
      </c>
    </row>
    <row r="57" spans="1:11" x14ac:dyDescent="0.2">
      <c r="A57" s="5" t="s">
        <v>1</v>
      </c>
      <c r="B57" s="9" t="s">
        <v>3</v>
      </c>
      <c r="C57" s="9" t="s">
        <v>5</v>
      </c>
      <c r="D57" s="6" t="s">
        <v>7</v>
      </c>
      <c r="E57" s="9" t="s">
        <v>23</v>
      </c>
      <c r="F57" s="6" t="s">
        <v>18</v>
      </c>
      <c r="G57" s="6" t="s">
        <v>18</v>
      </c>
      <c r="H57" s="6" t="s">
        <v>18</v>
      </c>
      <c r="I57" s="6" t="s">
        <v>18</v>
      </c>
      <c r="J57" s="6" t="s">
        <v>18</v>
      </c>
      <c r="K57" s="6" t="s">
        <v>17</v>
      </c>
    </row>
    <row r="58" spans="1:11" x14ac:dyDescent="0.2">
      <c r="A58" t="s">
        <v>11</v>
      </c>
      <c r="B58" s="7">
        <v>0.4</v>
      </c>
      <c r="C58" s="7">
        <v>0.33</v>
      </c>
      <c r="D58" s="4">
        <v>2.5</v>
      </c>
      <c r="E58" s="7">
        <v>0.27</v>
      </c>
      <c r="F58" s="4">
        <f t="shared" ref="F58:F65" si="24">(B58-$B$17)/C58</f>
        <v>1.0303030303030303</v>
      </c>
      <c r="G58" s="4">
        <f t="shared" ref="G58:G65" si="25">(B58-$B$17)/D58</f>
        <v>0.13600000000000001</v>
      </c>
      <c r="H58" s="4">
        <f t="shared" ref="H58:H65" si="26">B58-($B$17+(D58*($B$16-$B$17)))</f>
        <v>-1.0000000000000009E-2</v>
      </c>
      <c r="I58" s="4">
        <f t="shared" ref="I58:I65" si="27">((($C$16/C58)*B58)+((1-($C$16/C58))*$B$17))-$B$16</f>
        <v>3.5151515151515128E-2</v>
      </c>
      <c r="J58" s="4">
        <f>((1/D58)*(B58-$B$17))-($B$16-$B$17)</f>
        <v>-4.0000000000000036E-3</v>
      </c>
      <c r="K58" s="4">
        <f t="shared" ref="K58:K65" si="28">H58/E58</f>
        <v>-3.703703703703707E-2</v>
      </c>
    </row>
    <row r="59" spans="1:11" x14ac:dyDescent="0.2">
      <c r="A59" t="s">
        <v>9</v>
      </c>
      <c r="B59" s="7">
        <v>0.31</v>
      </c>
      <c r="C59" s="7">
        <v>0.26</v>
      </c>
      <c r="D59" s="4">
        <v>1.62</v>
      </c>
      <c r="E59" s="7">
        <v>0.06</v>
      </c>
      <c r="F59" s="4">
        <f t="shared" si="24"/>
        <v>0.96153846153846145</v>
      </c>
      <c r="G59" s="4">
        <f t="shared" si="25"/>
        <v>0.15432098765432098</v>
      </c>
      <c r="H59" s="4">
        <f t="shared" si="26"/>
        <v>2.3199999999999943E-2</v>
      </c>
      <c r="I59" s="4">
        <f t="shared" si="27"/>
        <v>2.346153846153845E-2</v>
      </c>
      <c r="J59" s="4">
        <f t="shared" ref="J59:J65" si="29">((1/D59)*(B59-$B$17))-($B$16-$B$17)</f>
        <v>1.4320987654320966E-2</v>
      </c>
      <c r="K59" s="4">
        <f t="shared" si="28"/>
        <v>0.38666666666666571</v>
      </c>
    </row>
    <row r="60" spans="1:11" x14ac:dyDescent="0.2">
      <c r="A60" t="s">
        <v>13</v>
      </c>
      <c r="B60" s="7">
        <v>0.28999999999999998</v>
      </c>
      <c r="C60" s="7">
        <v>0.24</v>
      </c>
      <c r="D60" s="4">
        <v>1.4</v>
      </c>
      <c r="E60" s="7">
        <v>0.16</v>
      </c>
      <c r="F60" s="4">
        <f t="shared" si="24"/>
        <v>0.95833333333333326</v>
      </c>
      <c r="G60" s="4">
        <f t="shared" si="25"/>
        <v>0.16428571428571428</v>
      </c>
      <c r="H60" s="4">
        <f t="shared" si="26"/>
        <v>3.3999999999999975E-2</v>
      </c>
      <c r="I60" s="4">
        <f t="shared" si="27"/>
        <v>2.2916666666666641E-2</v>
      </c>
      <c r="J60" s="4">
        <f t="shared" si="29"/>
        <v>2.4285714285714272E-2</v>
      </c>
      <c r="K60" s="4">
        <f t="shared" si="28"/>
        <v>0.21249999999999983</v>
      </c>
    </row>
    <row r="61" spans="1:11" x14ac:dyDescent="0.2">
      <c r="A61" t="s">
        <v>16</v>
      </c>
      <c r="B61" s="7">
        <v>0.2</v>
      </c>
      <c r="C61" s="7">
        <v>0.17</v>
      </c>
      <c r="D61" s="4">
        <v>1</v>
      </c>
      <c r="E61" s="7">
        <v>0</v>
      </c>
      <c r="F61" s="4">
        <f t="shared" si="24"/>
        <v>0.82352941176470595</v>
      </c>
      <c r="G61" s="4">
        <f t="shared" si="25"/>
        <v>0.14000000000000001</v>
      </c>
      <c r="H61" s="4">
        <f t="shared" si="26"/>
        <v>0</v>
      </c>
      <c r="I61" s="4">
        <f t="shared" si="27"/>
        <v>0</v>
      </c>
      <c r="J61" s="4">
        <f t="shared" si="29"/>
        <v>0</v>
      </c>
      <c r="K61" s="4">
        <v>0</v>
      </c>
    </row>
    <row r="62" spans="1:11" x14ac:dyDescent="0.2">
      <c r="A62" t="s">
        <v>14</v>
      </c>
      <c r="B62" s="7">
        <v>0.15</v>
      </c>
      <c r="C62" s="7">
        <v>0.11</v>
      </c>
      <c r="D62" s="4">
        <v>0.55000000000000004</v>
      </c>
      <c r="E62" s="7">
        <v>1.4999999999999999E-2</v>
      </c>
      <c r="F62" s="4">
        <f t="shared" si="24"/>
        <v>0.81818181818181812</v>
      </c>
      <c r="G62" s="4">
        <f t="shared" si="25"/>
        <v>0.16363636363636361</v>
      </c>
      <c r="H62" s="4">
        <f t="shared" si="26"/>
        <v>1.2999999999999984E-2</v>
      </c>
      <c r="I62" s="4">
        <f t="shared" si="27"/>
        <v>-9.0909090909091494E-4</v>
      </c>
      <c r="J62" s="4">
        <f t="shared" si="29"/>
        <v>2.3636363636363622E-2</v>
      </c>
      <c r="K62" s="4">
        <f t="shared" si="28"/>
        <v>0.86666666666666559</v>
      </c>
    </row>
    <row r="63" spans="1:11" x14ac:dyDescent="0.2">
      <c r="A63" t="s">
        <v>8</v>
      </c>
      <c r="B63" s="7">
        <v>0.28000000000000003</v>
      </c>
      <c r="C63" s="7">
        <v>0.27</v>
      </c>
      <c r="D63" s="4">
        <v>1.7</v>
      </c>
      <c r="E63" s="7">
        <v>0.05</v>
      </c>
      <c r="F63" s="4">
        <f t="shared" si="24"/>
        <v>0.81481481481481488</v>
      </c>
      <c r="G63" s="4">
        <f>(B63-$B$17)/D63</f>
        <v>0.12941176470588237</v>
      </c>
      <c r="H63" s="4">
        <f>B63-($B$17+(D63*($B$16-$B$17)))</f>
        <v>-1.8000000000000016E-2</v>
      </c>
      <c r="I63" s="4">
        <f>((($C$16/C63)*B63)+((1-($C$16/C63))*$B$17))-$B$16</f>
        <v>-1.4814814814814725E-3</v>
      </c>
      <c r="J63" s="4">
        <f t="shared" si="29"/>
        <v>-1.0588235294117648E-2</v>
      </c>
      <c r="K63" s="4">
        <f>H63/E63</f>
        <v>-0.36000000000000032</v>
      </c>
    </row>
    <row r="64" spans="1:11" x14ac:dyDescent="0.2">
      <c r="A64" t="s">
        <v>10</v>
      </c>
      <c r="B64" s="7">
        <v>0.22</v>
      </c>
      <c r="C64" s="7">
        <v>0.21</v>
      </c>
      <c r="D64" s="4">
        <v>0.85</v>
      </c>
      <c r="E64" s="7">
        <v>0.02</v>
      </c>
      <c r="F64" s="4">
        <f t="shared" si="24"/>
        <v>0.76190476190476197</v>
      </c>
      <c r="G64" s="4">
        <f t="shared" si="25"/>
        <v>0.18823529411764706</v>
      </c>
      <c r="H64" s="4">
        <f t="shared" si="26"/>
        <v>4.1000000000000009E-2</v>
      </c>
      <c r="I64" s="4">
        <f t="shared" si="27"/>
        <v>-1.0476190476190472E-2</v>
      </c>
      <c r="J64" s="4">
        <f t="shared" si="29"/>
        <v>4.8235294117647043E-2</v>
      </c>
      <c r="K64" s="4">
        <f t="shared" si="28"/>
        <v>2.0500000000000003</v>
      </c>
    </row>
    <row r="65" spans="1:11" x14ac:dyDescent="0.2">
      <c r="A65" t="s">
        <v>12</v>
      </c>
      <c r="B65" s="7">
        <v>0.15</v>
      </c>
      <c r="C65" s="7">
        <v>0.13</v>
      </c>
      <c r="D65" s="4">
        <v>0.9</v>
      </c>
      <c r="E65" s="7">
        <v>0.03</v>
      </c>
      <c r="F65" s="4">
        <f t="shared" si="24"/>
        <v>0.69230769230769229</v>
      </c>
      <c r="G65" s="4">
        <f t="shared" si="25"/>
        <v>9.9999999999999992E-2</v>
      </c>
      <c r="H65" s="4">
        <f t="shared" si="26"/>
        <v>-3.6000000000000032E-2</v>
      </c>
      <c r="I65" s="4">
        <f t="shared" si="27"/>
        <v>-2.2307692307692334E-2</v>
      </c>
      <c r="J65" s="4">
        <f t="shared" si="29"/>
        <v>-4.0000000000000008E-2</v>
      </c>
      <c r="K65" s="4">
        <f t="shared" si="28"/>
        <v>-1.2000000000000011</v>
      </c>
    </row>
    <row r="67" spans="1:11" ht="14.25" x14ac:dyDescent="0.2">
      <c r="A67" s="27" t="s">
        <v>21</v>
      </c>
      <c r="B67" s="27"/>
      <c r="E67" s="8" t="s">
        <v>26</v>
      </c>
    </row>
    <row r="68" spans="1:11" ht="14.25" x14ac:dyDescent="0.2">
      <c r="A68" s="1"/>
      <c r="B68" s="8" t="s">
        <v>2</v>
      </c>
      <c r="C68" s="8" t="s">
        <v>4</v>
      </c>
      <c r="D68" s="3" t="s">
        <v>6</v>
      </c>
      <c r="E68" s="8" t="s">
        <v>27</v>
      </c>
      <c r="F68" s="3" t="s">
        <v>32</v>
      </c>
      <c r="G68" s="3" t="s">
        <v>33</v>
      </c>
      <c r="H68" s="3" t="s">
        <v>34</v>
      </c>
      <c r="I68" s="3" t="s">
        <v>19</v>
      </c>
      <c r="J68" s="3" t="s">
        <v>22</v>
      </c>
      <c r="K68" s="3" t="s">
        <v>24</v>
      </c>
    </row>
    <row r="69" spans="1:11" x14ac:dyDescent="0.2">
      <c r="A69" s="5" t="s">
        <v>1</v>
      </c>
      <c r="B69" s="9" t="s">
        <v>3</v>
      </c>
      <c r="C69" s="9" t="s">
        <v>5</v>
      </c>
      <c r="D69" s="6" t="s">
        <v>7</v>
      </c>
      <c r="E69" s="9" t="s">
        <v>23</v>
      </c>
      <c r="F69" s="6" t="s">
        <v>18</v>
      </c>
      <c r="G69" s="6" t="s">
        <v>18</v>
      </c>
      <c r="H69" s="6" t="s">
        <v>18</v>
      </c>
      <c r="I69" s="6" t="s">
        <v>18</v>
      </c>
      <c r="J69" s="6" t="s">
        <v>18</v>
      </c>
      <c r="K69" s="6" t="s">
        <v>17</v>
      </c>
    </row>
    <row r="70" spans="1:11" x14ac:dyDescent="0.2">
      <c r="A70" t="s">
        <v>10</v>
      </c>
      <c r="B70" s="7">
        <v>0.22</v>
      </c>
      <c r="C70" s="7">
        <v>0.21</v>
      </c>
      <c r="D70" s="4">
        <v>0.85</v>
      </c>
      <c r="E70" s="7">
        <v>0.02</v>
      </c>
      <c r="F70" s="4">
        <f t="shared" ref="F70:F77" si="30">(B70-$B$17)/C70</f>
        <v>0.76190476190476197</v>
      </c>
      <c r="G70" s="4">
        <f t="shared" ref="G70:G77" si="31">(B70-$B$17)/D70</f>
        <v>0.18823529411764706</v>
      </c>
      <c r="H70" s="4">
        <f t="shared" ref="H70:H77" si="32">B70-($B$17+(D70*($B$16-$B$17)))</f>
        <v>4.1000000000000009E-2</v>
      </c>
      <c r="I70" s="4">
        <f t="shared" ref="I70:I77" si="33">((($C$16/C70)*B70)+((1-($C$16/C70))*$B$17))-$B$16</f>
        <v>-1.0476190476190472E-2</v>
      </c>
      <c r="J70" s="4">
        <f>((1/D70)*(B70-$B$17))-($B$16-$B$17)</f>
        <v>4.8235294117647043E-2</v>
      </c>
      <c r="K70" s="4">
        <f t="shared" ref="K70:K77" si="34">H70/E70</f>
        <v>2.0500000000000003</v>
      </c>
    </row>
    <row r="71" spans="1:11" x14ac:dyDescent="0.2">
      <c r="A71" t="s">
        <v>13</v>
      </c>
      <c r="B71" s="7">
        <v>0.28999999999999998</v>
      </c>
      <c r="C71" s="7">
        <v>0.24</v>
      </c>
      <c r="D71" s="4">
        <v>1.4</v>
      </c>
      <c r="E71" s="7">
        <v>0.16</v>
      </c>
      <c r="F71" s="4">
        <f t="shared" si="30"/>
        <v>0.95833333333333326</v>
      </c>
      <c r="G71" s="4">
        <f t="shared" si="31"/>
        <v>0.16428571428571428</v>
      </c>
      <c r="H71" s="4">
        <f t="shared" si="32"/>
        <v>3.3999999999999975E-2</v>
      </c>
      <c r="I71" s="4">
        <f t="shared" si="33"/>
        <v>2.2916666666666641E-2</v>
      </c>
      <c r="J71" s="4">
        <f t="shared" ref="J71:J77" si="35">((1/D71)*(B71-$B$17))-($B$16-$B$17)</f>
        <v>2.4285714285714272E-2</v>
      </c>
      <c r="K71" s="4">
        <f t="shared" si="34"/>
        <v>0.21249999999999983</v>
      </c>
    </row>
    <row r="72" spans="1:11" x14ac:dyDescent="0.2">
      <c r="A72" t="s">
        <v>14</v>
      </c>
      <c r="B72" s="7">
        <v>0.15</v>
      </c>
      <c r="C72" s="7">
        <v>0.11</v>
      </c>
      <c r="D72" s="4">
        <v>0.55000000000000004</v>
      </c>
      <c r="E72" s="7">
        <v>1.4999999999999999E-2</v>
      </c>
      <c r="F72" s="4">
        <f t="shared" si="30"/>
        <v>0.81818181818181812</v>
      </c>
      <c r="G72" s="4">
        <f t="shared" si="31"/>
        <v>0.16363636363636361</v>
      </c>
      <c r="H72" s="4">
        <f t="shared" si="32"/>
        <v>1.2999999999999984E-2</v>
      </c>
      <c r="I72" s="4">
        <f t="shared" si="33"/>
        <v>-9.0909090909091494E-4</v>
      </c>
      <c r="J72" s="4">
        <f t="shared" si="35"/>
        <v>2.3636363636363622E-2</v>
      </c>
      <c r="K72" s="4">
        <f t="shared" si="34"/>
        <v>0.86666666666666559</v>
      </c>
    </row>
    <row r="73" spans="1:11" x14ac:dyDescent="0.2">
      <c r="A73" t="s">
        <v>9</v>
      </c>
      <c r="B73" s="7">
        <v>0.31</v>
      </c>
      <c r="C73" s="7">
        <v>0.26</v>
      </c>
      <c r="D73" s="4">
        <v>1.62</v>
      </c>
      <c r="E73" s="7">
        <v>0.06</v>
      </c>
      <c r="F73" s="4">
        <f t="shared" si="30"/>
        <v>0.96153846153846145</v>
      </c>
      <c r="G73" s="4">
        <f t="shared" si="31"/>
        <v>0.15432098765432098</v>
      </c>
      <c r="H73" s="4">
        <f t="shared" si="32"/>
        <v>2.3199999999999943E-2</v>
      </c>
      <c r="I73" s="4">
        <f t="shared" si="33"/>
        <v>2.346153846153845E-2</v>
      </c>
      <c r="J73" s="4">
        <f t="shared" si="35"/>
        <v>1.4320987654320966E-2</v>
      </c>
      <c r="K73" s="4">
        <f t="shared" si="34"/>
        <v>0.38666666666666571</v>
      </c>
    </row>
    <row r="74" spans="1:11" x14ac:dyDescent="0.2">
      <c r="A74" t="s">
        <v>16</v>
      </c>
      <c r="B74" s="7">
        <v>0.2</v>
      </c>
      <c r="C74" s="7">
        <v>0.17</v>
      </c>
      <c r="D74" s="4">
        <v>1</v>
      </c>
      <c r="E74" s="7">
        <v>0</v>
      </c>
      <c r="F74" s="4">
        <f t="shared" si="30"/>
        <v>0.82352941176470595</v>
      </c>
      <c r="G74" s="4">
        <f t="shared" si="31"/>
        <v>0.14000000000000001</v>
      </c>
      <c r="H74" s="4">
        <f t="shared" si="32"/>
        <v>0</v>
      </c>
      <c r="I74" s="4">
        <f t="shared" si="33"/>
        <v>0</v>
      </c>
      <c r="J74" s="4">
        <f t="shared" si="35"/>
        <v>0</v>
      </c>
      <c r="K74" s="4">
        <v>0</v>
      </c>
    </row>
    <row r="75" spans="1:11" x14ac:dyDescent="0.2">
      <c r="A75" t="s">
        <v>11</v>
      </c>
      <c r="B75" s="7">
        <v>0.4</v>
      </c>
      <c r="C75" s="7">
        <v>0.33</v>
      </c>
      <c r="D75" s="4">
        <v>2.5</v>
      </c>
      <c r="E75" s="7">
        <v>0.27</v>
      </c>
      <c r="F75" s="4">
        <f t="shared" si="30"/>
        <v>1.0303030303030303</v>
      </c>
      <c r="G75" s="4">
        <f t="shared" si="31"/>
        <v>0.13600000000000001</v>
      </c>
      <c r="H75" s="4">
        <f t="shared" si="32"/>
        <v>-1.0000000000000009E-2</v>
      </c>
      <c r="I75" s="4">
        <f t="shared" si="33"/>
        <v>3.5151515151515128E-2</v>
      </c>
      <c r="J75" s="4">
        <f t="shared" si="35"/>
        <v>-4.0000000000000036E-3</v>
      </c>
      <c r="K75" s="4">
        <f t="shared" si="34"/>
        <v>-3.703703703703707E-2</v>
      </c>
    </row>
    <row r="76" spans="1:11" x14ac:dyDescent="0.2">
      <c r="A76" t="s">
        <v>8</v>
      </c>
      <c r="B76" s="7">
        <v>0.28000000000000003</v>
      </c>
      <c r="C76" s="7">
        <v>0.27</v>
      </c>
      <c r="D76" s="4">
        <v>1.7</v>
      </c>
      <c r="E76" s="7">
        <v>0.05</v>
      </c>
      <c r="F76" s="4">
        <f t="shared" si="30"/>
        <v>0.81481481481481488</v>
      </c>
      <c r="G76" s="4">
        <f>(B76-$B$17)/D76</f>
        <v>0.12941176470588237</v>
      </c>
      <c r="H76" s="4">
        <f>B76-($B$17+(D76*($B$16-$B$17)))</f>
        <v>-1.8000000000000016E-2</v>
      </c>
      <c r="I76" s="4">
        <f>((($C$16/C76)*B76)+((1-($C$16/C76))*$B$17))-$B$16</f>
        <v>-1.4814814814814725E-3</v>
      </c>
      <c r="J76" s="4">
        <f t="shared" si="35"/>
        <v>-1.0588235294117648E-2</v>
      </c>
      <c r="K76" s="4">
        <f>H76/E76</f>
        <v>-0.36000000000000032</v>
      </c>
    </row>
    <row r="77" spans="1:11" x14ac:dyDescent="0.2">
      <c r="A77" t="s">
        <v>12</v>
      </c>
      <c r="B77" s="7">
        <v>0.15</v>
      </c>
      <c r="C77" s="7">
        <v>0.13</v>
      </c>
      <c r="D77" s="4">
        <v>0.9</v>
      </c>
      <c r="E77" s="7">
        <v>0.03</v>
      </c>
      <c r="F77" s="4">
        <f t="shared" si="30"/>
        <v>0.69230769230769229</v>
      </c>
      <c r="G77" s="4">
        <f t="shared" si="31"/>
        <v>9.9999999999999992E-2</v>
      </c>
      <c r="H77" s="4">
        <f t="shared" si="32"/>
        <v>-3.6000000000000032E-2</v>
      </c>
      <c r="I77" s="4">
        <f t="shared" si="33"/>
        <v>-2.2307692307692334E-2</v>
      </c>
      <c r="J77" s="4">
        <f t="shared" si="35"/>
        <v>-4.0000000000000008E-2</v>
      </c>
      <c r="K77" s="4">
        <f t="shared" si="34"/>
        <v>-1.2000000000000011</v>
      </c>
    </row>
    <row r="79" spans="1:11" x14ac:dyDescent="0.2">
      <c r="A79" s="27" t="s">
        <v>25</v>
      </c>
      <c r="B79" s="27"/>
      <c r="E79" s="8" t="s">
        <v>26</v>
      </c>
    </row>
    <row r="80" spans="1:11" ht="14.25" x14ac:dyDescent="0.2">
      <c r="A80" s="1"/>
      <c r="B80" s="8" t="s">
        <v>2</v>
      </c>
      <c r="C80" s="8" t="s">
        <v>4</v>
      </c>
      <c r="D80" s="3" t="s">
        <v>6</v>
      </c>
      <c r="E80" s="8" t="s">
        <v>27</v>
      </c>
      <c r="F80" s="3" t="s">
        <v>32</v>
      </c>
      <c r="G80" s="3" t="s">
        <v>33</v>
      </c>
      <c r="H80" s="3" t="s">
        <v>34</v>
      </c>
      <c r="I80" s="3" t="s">
        <v>19</v>
      </c>
      <c r="J80" s="3" t="s">
        <v>22</v>
      </c>
      <c r="K80" s="3" t="s">
        <v>24</v>
      </c>
    </row>
    <row r="81" spans="1:11" x14ac:dyDescent="0.2">
      <c r="A81" s="5" t="s">
        <v>1</v>
      </c>
      <c r="B81" s="9" t="s">
        <v>3</v>
      </c>
      <c r="C81" s="9" t="s">
        <v>5</v>
      </c>
      <c r="D81" s="6" t="s">
        <v>7</v>
      </c>
      <c r="E81" s="9" t="s">
        <v>23</v>
      </c>
      <c r="F81" s="6" t="s">
        <v>18</v>
      </c>
      <c r="G81" s="6" t="s">
        <v>18</v>
      </c>
      <c r="H81" s="6" t="s">
        <v>18</v>
      </c>
      <c r="I81" s="6" t="s">
        <v>18</v>
      </c>
      <c r="J81" s="6" t="s">
        <v>18</v>
      </c>
      <c r="K81" s="6" t="s">
        <v>17</v>
      </c>
    </row>
    <row r="82" spans="1:11" x14ac:dyDescent="0.2">
      <c r="A82" t="s">
        <v>10</v>
      </c>
      <c r="B82" s="7">
        <v>0.22</v>
      </c>
      <c r="C82" s="7">
        <v>0.21</v>
      </c>
      <c r="D82" s="4">
        <v>0.85</v>
      </c>
      <c r="E82" s="7">
        <v>0.02</v>
      </c>
      <c r="F82" s="4">
        <f t="shared" ref="F82:F89" si="36">(B82-$B$17)/C82</f>
        <v>0.76190476190476197</v>
      </c>
      <c r="G82" s="4">
        <f t="shared" ref="G82:G89" si="37">(B82-$B$17)/D82</f>
        <v>0.18823529411764706</v>
      </c>
      <c r="H82" s="4">
        <f t="shared" ref="H82:H89" si="38">B82-($B$17+(D82*($B$16-$B$17)))</f>
        <v>4.1000000000000009E-2</v>
      </c>
      <c r="I82" s="4">
        <f t="shared" ref="I82:I89" si="39">((($C$16/C82)*B82)+((1-($C$16/C82))*$B$17))-$B$16</f>
        <v>-1.0476190476190472E-2</v>
      </c>
      <c r="J82" s="4">
        <f>((1/D82)*(B82-$B$17))-($B$16-$B$17)</f>
        <v>4.8235294117647043E-2</v>
      </c>
      <c r="K82" s="4">
        <f t="shared" ref="K82:K89" si="40">H82/E82</f>
        <v>2.0500000000000003</v>
      </c>
    </row>
    <row r="83" spans="1:11" x14ac:dyDescent="0.2">
      <c r="A83" t="s">
        <v>14</v>
      </c>
      <c r="B83" s="7">
        <v>0.15</v>
      </c>
      <c r="C83" s="7">
        <v>0.11</v>
      </c>
      <c r="D83" s="4">
        <v>0.55000000000000004</v>
      </c>
      <c r="E83" s="7">
        <v>1.4999999999999999E-2</v>
      </c>
      <c r="F83" s="4">
        <f t="shared" si="36"/>
        <v>0.81818181818181812</v>
      </c>
      <c r="G83" s="4">
        <f t="shared" si="37"/>
        <v>0.16363636363636361</v>
      </c>
      <c r="H83" s="4">
        <f t="shared" si="38"/>
        <v>1.2999999999999984E-2</v>
      </c>
      <c r="I83" s="4">
        <f t="shared" si="39"/>
        <v>-9.0909090909091494E-4</v>
      </c>
      <c r="J83" s="4">
        <f t="shared" ref="J83:J89" si="41">((1/D83)*(B83-$B$17))-($B$16-$B$17)</f>
        <v>2.3636363636363622E-2</v>
      </c>
      <c r="K83" s="4">
        <f t="shared" si="40"/>
        <v>0.86666666666666559</v>
      </c>
    </row>
    <row r="84" spans="1:11" x14ac:dyDescent="0.2">
      <c r="A84" t="s">
        <v>9</v>
      </c>
      <c r="B84" s="7">
        <v>0.31</v>
      </c>
      <c r="C84" s="7">
        <v>0.26</v>
      </c>
      <c r="D84" s="4">
        <v>1.62</v>
      </c>
      <c r="E84" s="7">
        <v>0.06</v>
      </c>
      <c r="F84" s="4">
        <f t="shared" si="36"/>
        <v>0.96153846153846145</v>
      </c>
      <c r="G84" s="4">
        <f t="shared" si="37"/>
        <v>0.15432098765432098</v>
      </c>
      <c r="H84" s="4">
        <f t="shared" si="38"/>
        <v>2.3199999999999943E-2</v>
      </c>
      <c r="I84" s="4">
        <f t="shared" si="39"/>
        <v>2.346153846153845E-2</v>
      </c>
      <c r="J84" s="4">
        <f t="shared" si="41"/>
        <v>1.4320987654320966E-2</v>
      </c>
      <c r="K84" s="4">
        <f t="shared" si="40"/>
        <v>0.38666666666666571</v>
      </c>
    </row>
    <row r="85" spans="1:11" x14ac:dyDescent="0.2">
      <c r="A85" t="s">
        <v>13</v>
      </c>
      <c r="B85" s="7">
        <v>0.28999999999999998</v>
      </c>
      <c r="C85" s="7">
        <v>0.24</v>
      </c>
      <c r="D85" s="4">
        <v>1.4</v>
      </c>
      <c r="E85" s="7">
        <v>0.16</v>
      </c>
      <c r="F85" s="4">
        <f t="shared" si="36"/>
        <v>0.95833333333333326</v>
      </c>
      <c r="G85" s="4">
        <f t="shared" si="37"/>
        <v>0.16428571428571428</v>
      </c>
      <c r="H85" s="4">
        <f t="shared" si="38"/>
        <v>3.3999999999999975E-2</v>
      </c>
      <c r="I85" s="4">
        <f t="shared" si="39"/>
        <v>2.2916666666666641E-2</v>
      </c>
      <c r="J85" s="4">
        <f t="shared" si="41"/>
        <v>2.4285714285714272E-2</v>
      </c>
      <c r="K85" s="4">
        <f t="shared" si="40"/>
        <v>0.21249999999999983</v>
      </c>
    </row>
    <row r="86" spans="1:11" x14ac:dyDescent="0.2">
      <c r="A86" t="s">
        <v>16</v>
      </c>
      <c r="B86" s="7">
        <v>0.2</v>
      </c>
      <c r="C86" s="7">
        <v>0.17</v>
      </c>
      <c r="D86" s="4">
        <v>1</v>
      </c>
      <c r="E86" s="7">
        <v>0</v>
      </c>
      <c r="F86" s="4">
        <f t="shared" si="36"/>
        <v>0.82352941176470595</v>
      </c>
      <c r="G86" s="4">
        <f t="shared" si="37"/>
        <v>0.14000000000000001</v>
      </c>
      <c r="H86" s="4">
        <f t="shared" si="38"/>
        <v>0</v>
      </c>
      <c r="I86" s="4">
        <f t="shared" si="39"/>
        <v>0</v>
      </c>
      <c r="J86" s="4">
        <f t="shared" si="41"/>
        <v>0</v>
      </c>
      <c r="K86" s="4">
        <v>0</v>
      </c>
    </row>
    <row r="87" spans="1:11" x14ac:dyDescent="0.2">
      <c r="A87" t="s">
        <v>11</v>
      </c>
      <c r="B87" s="7">
        <v>0.4</v>
      </c>
      <c r="C87" s="7">
        <v>0.33</v>
      </c>
      <c r="D87" s="4">
        <v>2.5</v>
      </c>
      <c r="E87" s="7">
        <v>0.27</v>
      </c>
      <c r="F87" s="4">
        <f t="shared" si="36"/>
        <v>1.0303030303030303</v>
      </c>
      <c r="G87" s="4">
        <f t="shared" si="37"/>
        <v>0.13600000000000001</v>
      </c>
      <c r="H87" s="4">
        <f t="shared" si="38"/>
        <v>-1.0000000000000009E-2</v>
      </c>
      <c r="I87" s="4">
        <f t="shared" si="39"/>
        <v>3.5151515151515128E-2</v>
      </c>
      <c r="J87" s="4">
        <f t="shared" si="41"/>
        <v>-4.0000000000000036E-3</v>
      </c>
      <c r="K87" s="4">
        <f t="shared" si="40"/>
        <v>-3.703703703703707E-2</v>
      </c>
    </row>
    <row r="88" spans="1:11" x14ac:dyDescent="0.2">
      <c r="A88" t="s">
        <v>8</v>
      </c>
      <c r="B88" s="7">
        <v>0.28000000000000003</v>
      </c>
      <c r="C88" s="7">
        <v>0.27</v>
      </c>
      <c r="D88" s="4">
        <v>1.7</v>
      </c>
      <c r="E88" s="7">
        <v>0.05</v>
      </c>
      <c r="F88" s="4">
        <f t="shared" si="36"/>
        <v>0.81481481481481488</v>
      </c>
      <c r="G88" s="4">
        <f>(B88-$B$17)/D88</f>
        <v>0.12941176470588237</v>
      </c>
      <c r="H88" s="4">
        <f>B88-($B$17+(D88*($B$16-$B$17)))</f>
        <v>-1.8000000000000016E-2</v>
      </c>
      <c r="I88" s="4">
        <f>((($C$16/C88)*B88)+((1-($C$16/C88))*$B$17))-$B$16</f>
        <v>-1.4814814814814725E-3</v>
      </c>
      <c r="J88" s="4">
        <f t="shared" si="41"/>
        <v>-1.0588235294117648E-2</v>
      </c>
      <c r="K88" s="4">
        <f>H88/E88</f>
        <v>-0.36000000000000032</v>
      </c>
    </row>
    <row r="89" spans="1:11" x14ac:dyDescent="0.2">
      <c r="A89" t="s">
        <v>12</v>
      </c>
      <c r="B89" s="7">
        <v>0.15</v>
      </c>
      <c r="C89" s="7">
        <v>0.13</v>
      </c>
      <c r="D89" s="4">
        <v>0.9</v>
      </c>
      <c r="E89" s="7">
        <v>0.03</v>
      </c>
      <c r="F89" s="4">
        <f t="shared" si="36"/>
        <v>0.69230769230769229</v>
      </c>
      <c r="G89" s="4">
        <f t="shared" si="37"/>
        <v>9.9999999999999992E-2</v>
      </c>
      <c r="H89" s="4">
        <f t="shared" si="38"/>
        <v>-3.6000000000000032E-2</v>
      </c>
      <c r="I89" s="4">
        <f t="shared" si="39"/>
        <v>-2.2307692307692334E-2</v>
      </c>
      <c r="J89" s="4">
        <f t="shared" si="41"/>
        <v>-4.0000000000000008E-2</v>
      </c>
      <c r="K89" s="4">
        <f t="shared" si="40"/>
        <v>-1.2000000000000011</v>
      </c>
    </row>
  </sheetData>
  <mergeCells count="14">
    <mergeCell ref="A67:B67"/>
    <mergeCell ref="A79:B79"/>
    <mergeCell ref="A19:B19"/>
    <mergeCell ref="A31:B31"/>
    <mergeCell ref="A43:B43"/>
    <mergeCell ref="A55:B55"/>
    <mergeCell ref="N1:O1"/>
    <mergeCell ref="N2:O2"/>
    <mergeCell ref="N3:O3"/>
    <mergeCell ref="N4:O4"/>
    <mergeCell ref="H1:I1"/>
    <mergeCell ref="H2:I2"/>
    <mergeCell ref="H3:I3"/>
    <mergeCell ref="H4:I4"/>
  </mergeCells>
  <phoneticPr fontId="0" type="noConversion"/>
  <printOptions headings="1" gridLines="1"/>
  <pageMargins left="0.75" right="0.75" top="1" bottom="1" header="0.5" footer="0.5"/>
  <pageSetup scale="62" orientation="portrait" horizontalDpi="300" verticalDpi="300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9"/>
  <sheetViews>
    <sheetView workbookViewId="0"/>
  </sheetViews>
  <sheetFormatPr defaultRowHeight="12.75" x14ac:dyDescent="0.2"/>
  <cols>
    <col min="1" max="1" width="24.140625" customWidth="1"/>
    <col min="2" max="3" width="11.7109375" style="7" customWidth="1"/>
    <col min="4" max="4" width="11.7109375" style="4" customWidth="1"/>
    <col min="5" max="5" width="11.7109375" style="7" customWidth="1"/>
    <col min="6" max="11" width="11.7109375" style="4" customWidth="1"/>
  </cols>
  <sheetData>
    <row r="1" spans="1:15" x14ac:dyDescent="0.2">
      <c r="A1" s="1" t="s">
        <v>0</v>
      </c>
      <c r="B1" s="8"/>
      <c r="C1" s="8"/>
      <c r="D1" s="3"/>
      <c r="E1" s="8"/>
      <c r="H1" s="21" t="s">
        <v>28</v>
      </c>
      <c r="I1" s="22"/>
      <c r="N1" s="21" t="s">
        <v>28</v>
      </c>
      <c r="O1" s="22"/>
    </row>
    <row r="2" spans="1:15" x14ac:dyDescent="0.2">
      <c r="A2" s="1"/>
      <c r="B2" s="8"/>
      <c r="C2" s="8"/>
      <c r="D2" s="3"/>
      <c r="E2" s="8"/>
      <c r="H2" s="23" t="s">
        <v>29</v>
      </c>
      <c r="I2" s="24"/>
      <c r="N2" s="23" t="s">
        <v>29</v>
      </c>
      <c r="O2" s="24"/>
    </row>
    <row r="3" spans="1:15" x14ac:dyDescent="0.2">
      <c r="A3" s="1"/>
      <c r="B3" s="8"/>
      <c r="C3" s="8"/>
      <c r="D3" s="3"/>
      <c r="E3" s="8"/>
      <c r="H3" s="25" t="s">
        <v>30</v>
      </c>
      <c r="I3" s="26"/>
      <c r="N3" s="25" t="s">
        <v>30</v>
      </c>
      <c r="O3" s="26"/>
    </row>
    <row r="4" spans="1:15" x14ac:dyDescent="0.2">
      <c r="A4" s="1"/>
      <c r="B4" s="8"/>
      <c r="C4" s="8"/>
      <c r="D4" s="3"/>
      <c r="E4" s="8"/>
      <c r="H4" s="21" t="s">
        <v>31</v>
      </c>
      <c r="I4" s="22"/>
      <c r="N4" s="21" t="s">
        <v>31</v>
      </c>
      <c r="O4" s="22"/>
    </row>
    <row r="5" spans="1:15" x14ac:dyDescent="0.2">
      <c r="A5" s="1"/>
      <c r="B5" s="8"/>
      <c r="C5" s="8"/>
      <c r="D5" s="3"/>
      <c r="E5" s="8"/>
      <c r="J5" s="11"/>
      <c r="K5" s="11"/>
      <c r="N5" s="11"/>
      <c r="O5" s="11"/>
    </row>
    <row r="6" spans="1:15" x14ac:dyDescent="0.2">
      <c r="A6" s="1"/>
      <c r="B6" s="8"/>
      <c r="C6" s="8"/>
      <c r="D6" s="3"/>
      <c r="E6" s="8" t="s">
        <v>26</v>
      </c>
    </row>
    <row r="7" spans="1:15" ht="14.25" x14ac:dyDescent="0.2">
      <c r="A7" s="2"/>
      <c r="B7" s="8" t="s">
        <v>2</v>
      </c>
      <c r="C7" s="8" t="s">
        <v>4</v>
      </c>
      <c r="D7" s="3" t="s">
        <v>6</v>
      </c>
      <c r="E7" s="8" t="s">
        <v>27</v>
      </c>
      <c r="F7" s="3" t="s">
        <v>32</v>
      </c>
      <c r="G7" s="3" t="s">
        <v>33</v>
      </c>
      <c r="H7" s="3" t="s">
        <v>34</v>
      </c>
      <c r="I7" s="3" t="s">
        <v>19</v>
      </c>
      <c r="J7" s="3" t="s">
        <v>22</v>
      </c>
      <c r="K7" s="3" t="s">
        <v>24</v>
      </c>
      <c r="L7" s="10"/>
    </row>
    <row r="8" spans="1:15" x14ac:dyDescent="0.2">
      <c r="A8" s="5" t="s">
        <v>1</v>
      </c>
      <c r="B8" s="9" t="s">
        <v>3</v>
      </c>
      <c r="C8" s="9" t="s">
        <v>5</v>
      </c>
      <c r="D8" s="6" t="s">
        <v>7</v>
      </c>
      <c r="E8" s="9" t="s">
        <v>23</v>
      </c>
      <c r="F8" s="6" t="s">
        <v>18</v>
      </c>
      <c r="G8" s="6" t="s">
        <v>18</v>
      </c>
      <c r="H8" s="6" t="s">
        <v>18</v>
      </c>
      <c r="I8" s="6" t="s">
        <v>18</v>
      </c>
      <c r="J8" s="6" t="s">
        <v>18</v>
      </c>
      <c r="K8" s="6" t="s">
        <v>17</v>
      </c>
      <c r="L8" s="10"/>
    </row>
    <row r="9" spans="1:15" x14ac:dyDescent="0.2">
      <c r="A9" t="s">
        <v>8</v>
      </c>
      <c r="B9" s="15">
        <v>0.28000000000000003</v>
      </c>
      <c r="C9" s="16">
        <v>0.27</v>
      </c>
      <c r="D9" s="17">
        <v>1.7</v>
      </c>
      <c r="E9" s="18">
        <v>0.05</v>
      </c>
      <c r="F9" s="12">
        <f t="shared" ref="F9:F16" si="0">(B9-$B$17)/C9</f>
        <v>0.81481481481481488</v>
      </c>
      <c r="G9" s="12">
        <f t="shared" ref="G9:G16" si="1">(B9-$B$17)/D9</f>
        <v>0.12941176470588237</v>
      </c>
      <c r="H9" s="12">
        <f t="shared" ref="H9:H16" si="2">B9-($B$17+(D9*($B$16-$B$17)))</f>
        <v>-1.8000000000000016E-2</v>
      </c>
      <c r="I9" s="12">
        <f t="shared" ref="I9:I16" si="3">((($C$16/C9)*B9)+((1-($C$16/C9))*$B$17))-$B$16</f>
        <v>-1.4814814814814725E-3</v>
      </c>
      <c r="J9" s="12">
        <f t="shared" ref="J9:J16" si="4">((1/D9)*(B9-$B$17))-($B$16-$B$17)</f>
        <v>-1.0588235294117648E-2</v>
      </c>
      <c r="K9" s="13">
        <f t="shared" ref="K9:K15" si="5">H9/E9</f>
        <v>-0.36000000000000032</v>
      </c>
      <c r="L9" s="10"/>
    </row>
    <row r="10" spans="1:15" x14ac:dyDescent="0.2">
      <c r="A10" t="s">
        <v>9</v>
      </c>
      <c r="B10" s="19">
        <v>0.31</v>
      </c>
      <c r="C10" s="16">
        <v>0.26</v>
      </c>
      <c r="D10" s="17">
        <v>1.62</v>
      </c>
      <c r="E10" s="20">
        <v>0.06</v>
      </c>
      <c r="F10" s="12">
        <f t="shared" si="0"/>
        <v>0.96153846153846145</v>
      </c>
      <c r="G10" s="12">
        <f t="shared" si="1"/>
        <v>0.15432098765432098</v>
      </c>
      <c r="H10" s="12">
        <f t="shared" si="2"/>
        <v>2.3199999999999943E-2</v>
      </c>
      <c r="I10" s="12">
        <f t="shared" si="3"/>
        <v>2.346153846153845E-2</v>
      </c>
      <c r="J10" s="12">
        <f t="shared" si="4"/>
        <v>1.4320987654320966E-2</v>
      </c>
      <c r="K10" s="14">
        <f t="shared" si="5"/>
        <v>0.38666666666666571</v>
      </c>
      <c r="L10" s="10"/>
    </row>
    <row r="11" spans="1:15" x14ac:dyDescent="0.2">
      <c r="A11" t="s">
        <v>10</v>
      </c>
      <c r="B11" s="19">
        <v>0.22</v>
      </c>
      <c r="C11" s="16">
        <v>0.21</v>
      </c>
      <c r="D11" s="17">
        <v>0.85</v>
      </c>
      <c r="E11" s="20">
        <v>0.02</v>
      </c>
      <c r="F11" s="12">
        <f t="shared" si="0"/>
        <v>0.76190476190476197</v>
      </c>
      <c r="G11" s="12">
        <f t="shared" si="1"/>
        <v>0.18823529411764706</v>
      </c>
      <c r="H11" s="12">
        <f t="shared" si="2"/>
        <v>4.1000000000000009E-2</v>
      </c>
      <c r="I11" s="12">
        <f t="shared" si="3"/>
        <v>-1.0476190476190472E-2</v>
      </c>
      <c r="J11" s="12">
        <f t="shared" si="4"/>
        <v>4.8235294117647043E-2</v>
      </c>
      <c r="K11" s="14">
        <f t="shared" si="5"/>
        <v>2.0500000000000003</v>
      </c>
      <c r="L11" s="10"/>
    </row>
    <row r="12" spans="1:15" x14ac:dyDescent="0.2">
      <c r="A12" t="s">
        <v>11</v>
      </c>
      <c r="B12" s="19">
        <v>0.4</v>
      </c>
      <c r="C12" s="16">
        <v>0.33</v>
      </c>
      <c r="D12" s="17">
        <v>2.5</v>
      </c>
      <c r="E12" s="20">
        <v>0.27</v>
      </c>
      <c r="F12" s="12">
        <f t="shared" si="0"/>
        <v>1.0303030303030303</v>
      </c>
      <c r="G12" s="12">
        <f t="shared" si="1"/>
        <v>0.13600000000000001</v>
      </c>
      <c r="H12" s="12">
        <f t="shared" si="2"/>
        <v>-1.0000000000000009E-2</v>
      </c>
      <c r="I12" s="12">
        <f t="shared" si="3"/>
        <v>3.5151515151515128E-2</v>
      </c>
      <c r="J12" s="12">
        <f t="shared" si="4"/>
        <v>-4.0000000000000036E-3</v>
      </c>
      <c r="K12" s="14">
        <f t="shared" si="5"/>
        <v>-3.703703703703707E-2</v>
      </c>
      <c r="L12" s="10"/>
    </row>
    <row r="13" spans="1:15" x14ac:dyDescent="0.2">
      <c r="A13" t="s">
        <v>12</v>
      </c>
      <c r="B13" s="19">
        <v>0.15</v>
      </c>
      <c r="C13" s="16">
        <v>0.13</v>
      </c>
      <c r="D13" s="17">
        <v>0.9</v>
      </c>
      <c r="E13" s="20">
        <v>0.03</v>
      </c>
      <c r="F13" s="12">
        <f t="shared" si="0"/>
        <v>0.69230769230769229</v>
      </c>
      <c r="G13" s="12">
        <f t="shared" si="1"/>
        <v>9.9999999999999992E-2</v>
      </c>
      <c r="H13" s="12">
        <f t="shared" si="2"/>
        <v>-3.6000000000000032E-2</v>
      </c>
      <c r="I13" s="12">
        <f t="shared" si="3"/>
        <v>-2.2307692307692334E-2</v>
      </c>
      <c r="J13" s="12">
        <f t="shared" si="4"/>
        <v>-4.0000000000000008E-2</v>
      </c>
      <c r="K13" s="14">
        <f t="shared" si="5"/>
        <v>-1.2000000000000011</v>
      </c>
      <c r="L13" s="10"/>
    </row>
    <row r="14" spans="1:15" x14ac:dyDescent="0.2">
      <c r="A14" t="s">
        <v>13</v>
      </c>
      <c r="B14" s="19">
        <v>0.28999999999999998</v>
      </c>
      <c r="C14" s="16">
        <v>0.24</v>
      </c>
      <c r="D14" s="17">
        <v>1.4</v>
      </c>
      <c r="E14" s="20">
        <v>0.16</v>
      </c>
      <c r="F14" s="12">
        <f t="shared" si="0"/>
        <v>0.95833333333333326</v>
      </c>
      <c r="G14" s="12">
        <f t="shared" si="1"/>
        <v>0.16428571428571428</v>
      </c>
      <c r="H14" s="12">
        <f t="shared" si="2"/>
        <v>3.3999999999999975E-2</v>
      </c>
      <c r="I14" s="12">
        <f t="shared" si="3"/>
        <v>2.2916666666666641E-2</v>
      </c>
      <c r="J14" s="12">
        <f t="shared" si="4"/>
        <v>2.4285714285714272E-2</v>
      </c>
      <c r="K14" s="14">
        <f t="shared" si="5"/>
        <v>0.21249999999999983</v>
      </c>
      <c r="L14" s="10"/>
    </row>
    <row r="15" spans="1:15" x14ac:dyDescent="0.2">
      <c r="A15" t="s">
        <v>14</v>
      </c>
      <c r="B15" s="19">
        <v>0.15</v>
      </c>
      <c r="C15" s="16">
        <v>0.11</v>
      </c>
      <c r="D15" s="17">
        <v>0.55000000000000004</v>
      </c>
      <c r="E15" s="20">
        <v>1.4999999999999999E-2</v>
      </c>
      <c r="F15" s="12">
        <f t="shared" si="0"/>
        <v>0.81818181818181812</v>
      </c>
      <c r="G15" s="12">
        <f t="shared" si="1"/>
        <v>0.16363636363636361</v>
      </c>
      <c r="H15" s="12">
        <f t="shared" si="2"/>
        <v>1.2999999999999984E-2</v>
      </c>
      <c r="I15" s="12">
        <f t="shared" si="3"/>
        <v>-9.0909090909091494E-4</v>
      </c>
      <c r="J15" s="12">
        <f t="shared" si="4"/>
        <v>2.3636363636363622E-2</v>
      </c>
      <c r="K15" s="14">
        <f t="shared" si="5"/>
        <v>0.86666666666666559</v>
      </c>
    </row>
    <row r="16" spans="1:15" x14ac:dyDescent="0.2">
      <c r="A16" t="s">
        <v>16</v>
      </c>
      <c r="B16" s="19">
        <v>0.2</v>
      </c>
      <c r="C16" s="16">
        <v>0.17</v>
      </c>
      <c r="D16" s="17">
        <v>1</v>
      </c>
      <c r="E16" s="20">
        <v>0</v>
      </c>
      <c r="F16" s="12">
        <f t="shared" si="0"/>
        <v>0.82352941176470595</v>
      </c>
      <c r="G16" s="12">
        <f t="shared" si="1"/>
        <v>0.14000000000000001</v>
      </c>
      <c r="H16" s="12">
        <f t="shared" si="2"/>
        <v>0</v>
      </c>
      <c r="I16" s="12">
        <f t="shared" si="3"/>
        <v>0</v>
      </c>
      <c r="J16" s="12">
        <f t="shared" si="4"/>
        <v>0</v>
      </c>
      <c r="K16" s="14">
        <v>0</v>
      </c>
    </row>
    <row r="17" spans="1:12" x14ac:dyDescent="0.2">
      <c r="A17" t="s">
        <v>15</v>
      </c>
      <c r="B17" s="19">
        <v>0.06</v>
      </c>
      <c r="D17" s="17">
        <v>0</v>
      </c>
    </row>
    <row r="19" spans="1:12" x14ac:dyDescent="0.2">
      <c r="A19" s="27" t="s">
        <v>35</v>
      </c>
      <c r="B19" s="27"/>
      <c r="E19" s="8" t="s">
        <v>26</v>
      </c>
    </row>
    <row r="20" spans="1:12" ht="14.25" x14ac:dyDescent="0.2">
      <c r="A20" s="1"/>
      <c r="B20" s="8" t="s">
        <v>2</v>
      </c>
      <c r="C20" s="8" t="s">
        <v>4</v>
      </c>
      <c r="D20" s="3" t="s">
        <v>6</v>
      </c>
      <c r="E20" s="8" t="s">
        <v>27</v>
      </c>
      <c r="F20" s="3" t="s">
        <v>32</v>
      </c>
      <c r="G20" s="3" t="s">
        <v>33</v>
      </c>
      <c r="H20" s="3" t="s">
        <v>34</v>
      </c>
      <c r="I20" s="3" t="s">
        <v>19</v>
      </c>
      <c r="J20" s="3" t="s">
        <v>22</v>
      </c>
      <c r="K20" s="3" t="s">
        <v>24</v>
      </c>
      <c r="L20" s="4"/>
    </row>
    <row r="21" spans="1:12" x14ac:dyDescent="0.2">
      <c r="A21" s="5" t="s">
        <v>1</v>
      </c>
      <c r="B21" s="9" t="s">
        <v>3</v>
      </c>
      <c r="C21" s="9" t="s">
        <v>5</v>
      </c>
      <c r="D21" s="6" t="s">
        <v>7</v>
      </c>
      <c r="E21" s="9" t="s">
        <v>23</v>
      </c>
      <c r="F21" s="6" t="s">
        <v>18</v>
      </c>
      <c r="G21" s="6" t="s">
        <v>18</v>
      </c>
      <c r="H21" s="6" t="s">
        <v>18</v>
      </c>
      <c r="I21" s="6" t="s">
        <v>18</v>
      </c>
      <c r="J21" s="6" t="s">
        <v>18</v>
      </c>
      <c r="K21" s="6" t="s">
        <v>17</v>
      </c>
      <c r="L21" s="4"/>
    </row>
    <row r="22" spans="1:12" x14ac:dyDescent="0.2">
      <c r="A22" t="s">
        <v>11</v>
      </c>
      <c r="B22" s="7">
        <v>0.4</v>
      </c>
      <c r="C22" s="7">
        <v>0.33</v>
      </c>
      <c r="D22" s="4">
        <v>2.5</v>
      </c>
      <c r="E22" s="7">
        <v>0.27</v>
      </c>
      <c r="F22" s="4">
        <f t="shared" ref="F22:F29" si="6">(B22-$B$17)/C22</f>
        <v>1.0303030303030303</v>
      </c>
      <c r="G22" s="4">
        <f t="shared" ref="G22:G29" si="7">(B22-$B$17)/D22</f>
        <v>0.13600000000000001</v>
      </c>
      <c r="H22" s="4">
        <f t="shared" ref="H22:H29" si="8">B22-($B$17+(D22*($B$16-$B$17)))</f>
        <v>-1.0000000000000009E-2</v>
      </c>
      <c r="I22" s="4">
        <f t="shared" ref="I22:I29" si="9">((($C$16/C22)*B22)+((1-($C$16/C22))*$B$17))-$B$16</f>
        <v>3.5151515151515128E-2</v>
      </c>
      <c r="J22" s="4">
        <f t="shared" ref="J22:J29" si="10">((1/D22)*(B22-$B$17))-($B$16-$B$17)</f>
        <v>-4.0000000000000036E-3</v>
      </c>
      <c r="K22" s="4">
        <f>H22/E22</f>
        <v>-3.703703703703707E-2</v>
      </c>
      <c r="L22" s="4"/>
    </row>
    <row r="23" spans="1:12" x14ac:dyDescent="0.2">
      <c r="A23" t="s">
        <v>9</v>
      </c>
      <c r="B23" s="7">
        <v>0.31</v>
      </c>
      <c r="C23" s="7">
        <v>0.26</v>
      </c>
      <c r="D23" s="4">
        <v>1.62</v>
      </c>
      <c r="E23" s="7">
        <v>0.06</v>
      </c>
      <c r="F23" s="4">
        <f t="shared" si="6"/>
        <v>0.96153846153846145</v>
      </c>
      <c r="G23" s="4">
        <f t="shared" si="7"/>
        <v>0.15432098765432098</v>
      </c>
      <c r="H23" s="4">
        <f t="shared" si="8"/>
        <v>2.3199999999999943E-2</v>
      </c>
      <c r="I23" s="4">
        <f t="shared" si="9"/>
        <v>2.346153846153845E-2</v>
      </c>
      <c r="J23" s="4">
        <f t="shared" si="10"/>
        <v>1.4320987654320966E-2</v>
      </c>
      <c r="K23" s="4">
        <f>H23/E23</f>
        <v>0.38666666666666571</v>
      </c>
      <c r="L23" s="4"/>
    </row>
    <row r="24" spans="1:12" x14ac:dyDescent="0.2">
      <c r="A24" t="s">
        <v>13</v>
      </c>
      <c r="B24" s="7">
        <v>0.28999999999999998</v>
      </c>
      <c r="C24" s="7">
        <v>0.24</v>
      </c>
      <c r="D24" s="4">
        <v>1.4</v>
      </c>
      <c r="E24" s="7">
        <v>0.16</v>
      </c>
      <c r="F24" s="4">
        <f t="shared" si="6"/>
        <v>0.95833333333333326</v>
      </c>
      <c r="G24" s="4">
        <f t="shared" si="7"/>
        <v>0.16428571428571428</v>
      </c>
      <c r="H24" s="4">
        <f t="shared" si="8"/>
        <v>3.3999999999999975E-2</v>
      </c>
      <c r="I24" s="4">
        <f t="shared" si="9"/>
        <v>2.2916666666666641E-2</v>
      </c>
      <c r="J24" s="4">
        <f t="shared" si="10"/>
        <v>2.4285714285714272E-2</v>
      </c>
      <c r="K24" s="4">
        <f>H24/E24</f>
        <v>0.21249999999999983</v>
      </c>
      <c r="L24" s="4"/>
    </row>
    <row r="25" spans="1:12" x14ac:dyDescent="0.2">
      <c r="A25" t="s">
        <v>16</v>
      </c>
      <c r="B25" s="7">
        <v>0.2</v>
      </c>
      <c r="C25" s="7">
        <v>0.17</v>
      </c>
      <c r="D25" s="4">
        <v>1</v>
      </c>
      <c r="E25" s="7">
        <v>0</v>
      </c>
      <c r="F25" s="4">
        <f t="shared" si="6"/>
        <v>0.82352941176470595</v>
      </c>
      <c r="G25" s="4">
        <f t="shared" si="7"/>
        <v>0.14000000000000001</v>
      </c>
      <c r="H25" s="4">
        <f t="shared" si="8"/>
        <v>0</v>
      </c>
      <c r="I25" s="4">
        <f t="shared" si="9"/>
        <v>0</v>
      </c>
      <c r="J25" s="4">
        <f t="shared" si="10"/>
        <v>0</v>
      </c>
      <c r="K25" s="4">
        <v>0</v>
      </c>
      <c r="L25" s="4"/>
    </row>
    <row r="26" spans="1:12" x14ac:dyDescent="0.2">
      <c r="A26" t="s">
        <v>14</v>
      </c>
      <c r="B26" s="7">
        <v>0.15</v>
      </c>
      <c r="C26" s="7">
        <v>0.11</v>
      </c>
      <c r="D26" s="4">
        <v>0.55000000000000004</v>
      </c>
      <c r="E26" s="7">
        <v>1.4999999999999999E-2</v>
      </c>
      <c r="F26" s="4">
        <f t="shared" si="6"/>
        <v>0.81818181818181812</v>
      </c>
      <c r="G26" s="4">
        <f t="shared" si="7"/>
        <v>0.16363636363636361</v>
      </c>
      <c r="H26" s="4">
        <f t="shared" si="8"/>
        <v>1.2999999999999984E-2</v>
      </c>
      <c r="I26" s="4">
        <f t="shared" si="9"/>
        <v>-9.0909090909091494E-4</v>
      </c>
      <c r="J26" s="4">
        <f t="shared" si="10"/>
        <v>2.3636363636363622E-2</v>
      </c>
      <c r="K26" s="4">
        <f>H26/E26</f>
        <v>0.86666666666666559</v>
      </c>
      <c r="L26" s="4"/>
    </row>
    <row r="27" spans="1:12" x14ac:dyDescent="0.2">
      <c r="A27" t="s">
        <v>8</v>
      </c>
      <c r="B27" s="7">
        <v>0.28000000000000003</v>
      </c>
      <c r="C27" s="7">
        <v>0.27</v>
      </c>
      <c r="D27" s="4">
        <v>1.7</v>
      </c>
      <c r="E27" s="7">
        <v>0.05</v>
      </c>
      <c r="F27" s="4">
        <f t="shared" si="6"/>
        <v>0.81481481481481488</v>
      </c>
      <c r="G27" s="4">
        <f t="shared" si="7"/>
        <v>0.12941176470588237</v>
      </c>
      <c r="H27" s="4">
        <f t="shared" si="8"/>
        <v>-1.8000000000000016E-2</v>
      </c>
      <c r="I27" s="4">
        <f t="shared" si="9"/>
        <v>-1.4814814814814725E-3</v>
      </c>
      <c r="J27" s="4">
        <f t="shared" si="10"/>
        <v>-1.0588235294117648E-2</v>
      </c>
      <c r="K27" s="4">
        <f>H27/E27</f>
        <v>-0.36000000000000032</v>
      </c>
      <c r="L27" s="4"/>
    </row>
    <row r="28" spans="1:12" x14ac:dyDescent="0.2">
      <c r="A28" t="s">
        <v>10</v>
      </c>
      <c r="B28" s="7">
        <v>0.22</v>
      </c>
      <c r="C28" s="7">
        <v>0.21</v>
      </c>
      <c r="D28" s="4">
        <v>0.85</v>
      </c>
      <c r="E28" s="7">
        <v>0.02</v>
      </c>
      <c r="F28" s="4">
        <f t="shared" si="6"/>
        <v>0.76190476190476197</v>
      </c>
      <c r="G28" s="4">
        <f t="shared" si="7"/>
        <v>0.18823529411764706</v>
      </c>
      <c r="H28" s="4">
        <f t="shared" si="8"/>
        <v>4.1000000000000009E-2</v>
      </c>
      <c r="I28" s="4">
        <f t="shared" si="9"/>
        <v>-1.0476190476190472E-2</v>
      </c>
      <c r="J28" s="4">
        <f t="shared" si="10"/>
        <v>4.8235294117647043E-2</v>
      </c>
      <c r="K28" s="4">
        <f>H28/E28</f>
        <v>2.0500000000000003</v>
      </c>
    </row>
    <row r="29" spans="1:12" x14ac:dyDescent="0.2">
      <c r="A29" t="s">
        <v>12</v>
      </c>
      <c r="B29" s="7">
        <v>0.15</v>
      </c>
      <c r="C29" s="7">
        <v>0.13</v>
      </c>
      <c r="D29" s="4">
        <v>0.9</v>
      </c>
      <c r="E29" s="7">
        <v>0.03</v>
      </c>
      <c r="F29" s="4">
        <f t="shared" si="6"/>
        <v>0.69230769230769229</v>
      </c>
      <c r="G29" s="4">
        <f t="shared" si="7"/>
        <v>9.9999999999999992E-2</v>
      </c>
      <c r="H29" s="4">
        <f t="shared" si="8"/>
        <v>-3.6000000000000032E-2</v>
      </c>
      <c r="I29" s="4">
        <f t="shared" si="9"/>
        <v>-2.2307692307692334E-2</v>
      </c>
      <c r="J29" s="4">
        <f t="shared" si="10"/>
        <v>-4.0000000000000008E-2</v>
      </c>
      <c r="K29" s="4">
        <f>H29/E29</f>
        <v>-1.2000000000000011</v>
      </c>
    </row>
    <row r="31" spans="1:12" x14ac:dyDescent="0.2">
      <c r="A31" s="27" t="s">
        <v>36</v>
      </c>
      <c r="B31" s="27"/>
      <c r="E31" s="8" t="s">
        <v>26</v>
      </c>
    </row>
    <row r="32" spans="1:12" ht="14.25" x14ac:dyDescent="0.2">
      <c r="B32" s="8" t="s">
        <v>2</v>
      </c>
      <c r="C32" s="8" t="s">
        <v>4</v>
      </c>
      <c r="D32" s="3" t="s">
        <v>6</v>
      </c>
      <c r="E32" s="8" t="s">
        <v>27</v>
      </c>
      <c r="F32" s="3" t="s">
        <v>32</v>
      </c>
      <c r="G32" s="3" t="s">
        <v>33</v>
      </c>
      <c r="H32" s="3" t="s">
        <v>34</v>
      </c>
      <c r="I32" s="3" t="s">
        <v>19</v>
      </c>
      <c r="J32" s="3" t="s">
        <v>22</v>
      </c>
      <c r="K32" s="3" t="s">
        <v>24</v>
      </c>
    </row>
    <row r="33" spans="1:11" x14ac:dyDescent="0.2">
      <c r="A33" s="5" t="s">
        <v>1</v>
      </c>
      <c r="B33" s="9" t="s">
        <v>3</v>
      </c>
      <c r="C33" s="9" t="s">
        <v>5</v>
      </c>
      <c r="D33" s="6" t="s">
        <v>7</v>
      </c>
      <c r="E33" s="9" t="s">
        <v>23</v>
      </c>
      <c r="F33" s="6" t="s">
        <v>18</v>
      </c>
      <c r="G33" s="6" t="s">
        <v>18</v>
      </c>
      <c r="H33" s="6" t="s">
        <v>18</v>
      </c>
      <c r="I33" s="6" t="s">
        <v>18</v>
      </c>
      <c r="J33" s="6" t="s">
        <v>18</v>
      </c>
      <c r="K33" s="6" t="s">
        <v>17</v>
      </c>
    </row>
    <row r="34" spans="1:11" x14ac:dyDescent="0.2">
      <c r="A34" t="s">
        <v>10</v>
      </c>
      <c r="B34" s="7">
        <v>0.22</v>
      </c>
      <c r="C34" s="7">
        <v>0.21</v>
      </c>
      <c r="D34" s="4">
        <v>0.85</v>
      </c>
      <c r="E34" s="7">
        <v>0.02</v>
      </c>
      <c r="F34" s="4">
        <f t="shared" ref="F34:F41" si="11">(B34-$B$17)/C34</f>
        <v>0.76190476190476197</v>
      </c>
      <c r="G34" s="4">
        <f t="shared" ref="G34:G41" si="12">(B34-$B$17)/D34</f>
        <v>0.18823529411764706</v>
      </c>
      <c r="H34" s="4">
        <f t="shared" ref="H34:H41" si="13">B34-($B$17+(D34*($B$16-$B$17)))</f>
        <v>4.1000000000000009E-2</v>
      </c>
      <c r="I34" s="4">
        <f t="shared" ref="I34:I41" si="14">((($C$16/C34)*B34)+((1-($C$16/C34))*$B$17))-$B$16</f>
        <v>-1.0476190476190472E-2</v>
      </c>
      <c r="J34" s="4">
        <f t="shared" ref="J34:J41" si="15">((1/D34)*(B34-$B$17))-($B$16-$B$17)</f>
        <v>4.8235294117647043E-2</v>
      </c>
      <c r="K34" s="4">
        <f>H34/E34</f>
        <v>2.0500000000000003</v>
      </c>
    </row>
    <row r="35" spans="1:11" x14ac:dyDescent="0.2">
      <c r="A35" t="s">
        <v>13</v>
      </c>
      <c r="B35" s="7">
        <v>0.28999999999999998</v>
      </c>
      <c r="C35" s="7">
        <v>0.24</v>
      </c>
      <c r="D35" s="4">
        <v>1.4</v>
      </c>
      <c r="E35" s="7">
        <v>0.16</v>
      </c>
      <c r="F35" s="4">
        <f t="shared" si="11"/>
        <v>0.95833333333333326</v>
      </c>
      <c r="G35" s="4">
        <f t="shared" si="12"/>
        <v>0.16428571428571428</v>
      </c>
      <c r="H35" s="4">
        <f t="shared" si="13"/>
        <v>3.3999999999999975E-2</v>
      </c>
      <c r="I35" s="4">
        <f t="shared" si="14"/>
        <v>2.2916666666666641E-2</v>
      </c>
      <c r="J35" s="4">
        <f t="shared" si="15"/>
        <v>2.4285714285714272E-2</v>
      </c>
      <c r="K35" s="4">
        <f>H35/E35</f>
        <v>0.21249999999999983</v>
      </c>
    </row>
    <row r="36" spans="1:11" x14ac:dyDescent="0.2">
      <c r="A36" t="s">
        <v>14</v>
      </c>
      <c r="B36" s="7">
        <v>0.15</v>
      </c>
      <c r="C36" s="7">
        <v>0.11</v>
      </c>
      <c r="D36" s="4">
        <v>0.55000000000000004</v>
      </c>
      <c r="E36" s="7">
        <v>1.4999999999999999E-2</v>
      </c>
      <c r="F36" s="4">
        <f t="shared" si="11"/>
        <v>0.81818181818181812</v>
      </c>
      <c r="G36" s="4">
        <f t="shared" si="12"/>
        <v>0.16363636363636361</v>
      </c>
      <c r="H36" s="4">
        <f t="shared" si="13"/>
        <v>1.2999999999999984E-2</v>
      </c>
      <c r="I36" s="4">
        <f t="shared" si="14"/>
        <v>-9.0909090909091494E-4</v>
      </c>
      <c r="J36" s="4">
        <f t="shared" si="15"/>
        <v>2.3636363636363622E-2</v>
      </c>
      <c r="K36" s="4">
        <f>H36/E36</f>
        <v>0.86666666666666559</v>
      </c>
    </row>
    <row r="37" spans="1:11" x14ac:dyDescent="0.2">
      <c r="A37" t="s">
        <v>9</v>
      </c>
      <c r="B37" s="7">
        <v>0.31</v>
      </c>
      <c r="C37" s="7">
        <v>0.26</v>
      </c>
      <c r="D37" s="4">
        <v>1.62</v>
      </c>
      <c r="E37" s="7">
        <v>0.06</v>
      </c>
      <c r="F37" s="4">
        <f t="shared" si="11"/>
        <v>0.96153846153846145</v>
      </c>
      <c r="G37" s="4">
        <f t="shared" si="12"/>
        <v>0.15432098765432098</v>
      </c>
      <c r="H37" s="4">
        <f t="shared" si="13"/>
        <v>2.3199999999999943E-2</v>
      </c>
      <c r="I37" s="4">
        <f t="shared" si="14"/>
        <v>2.346153846153845E-2</v>
      </c>
      <c r="J37" s="4">
        <f t="shared" si="15"/>
        <v>1.4320987654320966E-2</v>
      </c>
      <c r="K37" s="4">
        <f>H37/E37</f>
        <v>0.38666666666666571</v>
      </c>
    </row>
    <row r="38" spans="1:11" x14ac:dyDescent="0.2">
      <c r="A38" t="s">
        <v>16</v>
      </c>
      <c r="B38" s="7">
        <v>0.2</v>
      </c>
      <c r="C38" s="7">
        <v>0.17</v>
      </c>
      <c r="D38" s="4">
        <v>1</v>
      </c>
      <c r="E38" s="7">
        <v>0</v>
      </c>
      <c r="F38" s="4">
        <f t="shared" si="11"/>
        <v>0.82352941176470595</v>
      </c>
      <c r="G38" s="4">
        <f t="shared" si="12"/>
        <v>0.14000000000000001</v>
      </c>
      <c r="H38" s="4">
        <f t="shared" si="13"/>
        <v>0</v>
      </c>
      <c r="I38" s="4">
        <f t="shared" si="14"/>
        <v>0</v>
      </c>
      <c r="J38" s="4">
        <f t="shared" si="15"/>
        <v>0</v>
      </c>
      <c r="K38" s="4">
        <v>0</v>
      </c>
    </row>
    <row r="39" spans="1:11" x14ac:dyDescent="0.2">
      <c r="A39" t="s">
        <v>11</v>
      </c>
      <c r="B39" s="7">
        <v>0.4</v>
      </c>
      <c r="C39" s="7">
        <v>0.33</v>
      </c>
      <c r="D39" s="4">
        <v>2.5</v>
      </c>
      <c r="E39" s="7">
        <v>0.27</v>
      </c>
      <c r="F39" s="4">
        <f t="shared" si="11"/>
        <v>1.0303030303030303</v>
      </c>
      <c r="G39" s="4">
        <f t="shared" si="12"/>
        <v>0.13600000000000001</v>
      </c>
      <c r="H39" s="4">
        <f t="shared" si="13"/>
        <v>-1.0000000000000009E-2</v>
      </c>
      <c r="I39" s="4">
        <f t="shared" si="14"/>
        <v>3.5151515151515128E-2</v>
      </c>
      <c r="J39" s="4">
        <f t="shared" si="15"/>
        <v>-4.0000000000000036E-3</v>
      </c>
      <c r="K39" s="4">
        <f>H39/E39</f>
        <v>-3.703703703703707E-2</v>
      </c>
    </row>
    <row r="40" spans="1:11" x14ac:dyDescent="0.2">
      <c r="A40" t="s">
        <v>8</v>
      </c>
      <c r="B40" s="7">
        <v>0.28000000000000003</v>
      </c>
      <c r="C40" s="7">
        <v>0.27</v>
      </c>
      <c r="D40" s="4">
        <v>1.7</v>
      </c>
      <c r="E40" s="7">
        <v>0.05</v>
      </c>
      <c r="F40" s="4">
        <f t="shared" si="11"/>
        <v>0.81481481481481488</v>
      </c>
      <c r="G40" s="4">
        <f t="shared" si="12"/>
        <v>0.12941176470588237</v>
      </c>
      <c r="H40" s="4">
        <f t="shared" si="13"/>
        <v>-1.8000000000000016E-2</v>
      </c>
      <c r="I40" s="4">
        <f t="shared" si="14"/>
        <v>-1.4814814814814725E-3</v>
      </c>
      <c r="J40" s="4">
        <f t="shared" si="15"/>
        <v>-1.0588235294117648E-2</v>
      </c>
      <c r="K40" s="4">
        <f>H40/E40</f>
        <v>-0.36000000000000032</v>
      </c>
    </row>
    <row r="41" spans="1:11" x14ac:dyDescent="0.2">
      <c r="A41" t="s">
        <v>12</v>
      </c>
      <c r="B41" s="7">
        <v>0.15</v>
      </c>
      <c r="C41" s="7">
        <v>0.13</v>
      </c>
      <c r="D41" s="4">
        <v>0.9</v>
      </c>
      <c r="E41" s="7">
        <v>0.03</v>
      </c>
      <c r="F41" s="4">
        <f t="shared" si="11"/>
        <v>0.69230769230769229</v>
      </c>
      <c r="G41" s="4">
        <f t="shared" si="12"/>
        <v>9.9999999999999992E-2</v>
      </c>
      <c r="H41" s="4">
        <f t="shared" si="13"/>
        <v>-3.6000000000000032E-2</v>
      </c>
      <c r="I41" s="4">
        <f t="shared" si="14"/>
        <v>-2.2307692307692334E-2</v>
      </c>
      <c r="J41" s="4">
        <f t="shared" si="15"/>
        <v>-4.0000000000000008E-2</v>
      </c>
      <c r="K41" s="4">
        <f>H41/E41</f>
        <v>-1.2000000000000011</v>
      </c>
    </row>
    <row r="43" spans="1:11" x14ac:dyDescent="0.2">
      <c r="A43" s="27" t="s">
        <v>37</v>
      </c>
      <c r="B43" s="27"/>
      <c r="E43" s="8" t="s">
        <v>26</v>
      </c>
    </row>
    <row r="44" spans="1:11" ht="14.25" x14ac:dyDescent="0.2">
      <c r="B44" s="8" t="s">
        <v>2</v>
      </c>
      <c r="C44" s="8" t="s">
        <v>4</v>
      </c>
      <c r="D44" s="3" t="s">
        <v>6</v>
      </c>
      <c r="E44" s="8" t="s">
        <v>27</v>
      </c>
      <c r="F44" s="3" t="s">
        <v>32</v>
      </c>
      <c r="G44" s="3" t="s">
        <v>33</v>
      </c>
      <c r="H44" s="3" t="s">
        <v>34</v>
      </c>
      <c r="I44" s="3" t="s">
        <v>19</v>
      </c>
      <c r="J44" s="3" t="s">
        <v>22</v>
      </c>
      <c r="K44" s="3" t="s">
        <v>24</v>
      </c>
    </row>
    <row r="45" spans="1:11" x14ac:dyDescent="0.2">
      <c r="A45" s="5" t="s">
        <v>1</v>
      </c>
      <c r="B45" s="9" t="s">
        <v>3</v>
      </c>
      <c r="C45" s="9" t="s">
        <v>5</v>
      </c>
      <c r="D45" s="6" t="s">
        <v>7</v>
      </c>
      <c r="E45" s="9" t="s">
        <v>23</v>
      </c>
      <c r="F45" s="6" t="s">
        <v>18</v>
      </c>
      <c r="G45" s="6" t="s">
        <v>18</v>
      </c>
      <c r="H45" s="6" t="s">
        <v>18</v>
      </c>
      <c r="I45" s="6" t="s">
        <v>18</v>
      </c>
      <c r="J45" s="6" t="s">
        <v>18</v>
      </c>
      <c r="K45" s="6" t="s">
        <v>17</v>
      </c>
    </row>
    <row r="46" spans="1:11" x14ac:dyDescent="0.2">
      <c r="A46" t="s">
        <v>10</v>
      </c>
      <c r="B46" s="7">
        <v>0.22</v>
      </c>
      <c r="C46" s="7">
        <v>0.21</v>
      </c>
      <c r="D46" s="4">
        <v>0.85</v>
      </c>
      <c r="E46" s="7">
        <v>0.02</v>
      </c>
      <c r="F46" s="4">
        <f t="shared" ref="F46:F53" si="16">(B46-$B$17)/C46</f>
        <v>0.76190476190476197</v>
      </c>
      <c r="G46" s="4">
        <f t="shared" ref="G46:G53" si="17">(B46-$B$17)/D46</f>
        <v>0.18823529411764706</v>
      </c>
      <c r="H46" s="4">
        <f t="shared" ref="H46:H53" si="18">B46-($B$17+(D46*($B$16-$B$17)))</f>
        <v>4.1000000000000009E-2</v>
      </c>
      <c r="I46" s="4">
        <f t="shared" ref="I46:I53" si="19">((($C$16/C46)*B46)+((1-($C$16/C46))*$B$17))-$B$16</f>
        <v>-1.0476190476190472E-2</v>
      </c>
      <c r="J46" s="4">
        <f t="shared" ref="J46:J53" si="20">((1/D46)*(B46-$B$17))-($B$16-$B$17)</f>
        <v>4.8235294117647043E-2</v>
      </c>
      <c r="K46" s="4">
        <f>H46/E46</f>
        <v>2.0500000000000003</v>
      </c>
    </row>
    <row r="47" spans="1:11" x14ac:dyDescent="0.2">
      <c r="A47" t="s">
        <v>13</v>
      </c>
      <c r="B47" s="7">
        <v>0.28999999999999998</v>
      </c>
      <c r="C47" s="7">
        <v>0.24</v>
      </c>
      <c r="D47" s="4">
        <v>1.4</v>
      </c>
      <c r="E47" s="7">
        <v>0.16</v>
      </c>
      <c r="F47" s="4">
        <f t="shared" si="16"/>
        <v>0.95833333333333326</v>
      </c>
      <c r="G47" s="4">
        <f t="shared" si="17"/>
        <v>0.16428571428571428</v>
      </c>
      <c r="H47" s="4">
        <f t="shared" si="18"/>
        <v>3.3999999999999975E-2</v>
      </c>
      <c r="I47" s="4">
        <f t="shared" si="19"/>
        <v>2.2916666666666641E-2</v>
      </c>
      <c r="J47" s="4">
        <f t="shared" si="20"/>
        <v>2.4285714285714272E-2</v>
      </c>
      <c r="K47" s="4">
        <f>H47/E47</f>
        <v>0.21249999999999983</v>
      </c>
    </row>
    <row r="48" spans="1:11" x14ac:dyDescent="0.2">
      <c r="A48" t="s">
        <v>9</v>
      </c>
      <c r="B48" s="7">
        <v>0.31</v>
      </c>
      <c r="C48" s="7">
        <v>0.26</v>
      </c>
      <c r="D48" s="4">
        <v>1.62</v>
      </c>
      <c r="E48" s="7">
        <v>0.06</v>
      </c>
      <c r="F48" s="4">
        <f t="shared" si="16"/>
        <v>0.96153846153846145</v>
      </c>
      <c r="G48" s="4">
        <f t="shared" si="17"/>
        <v>0.15432098765432098</v>
      </c>
      <c r="H48" s="4">
        <f t="shared" si="18"/>
        <v>2.3199999999999943E-2</v>
      </c>
      <c r="I48" s="4">
        <f t="shared" si="19"/>
        <v>2.346153846153845E-2</v>
      </c>
      <c r="J48" s="4">
        <f t="shared" si="20"/>
        <v>1.4320987654320966E-2</v>
      </c>
      <c r="K48" s="4">
        <f>H48/E48</f>
        <v>0.38666666666666571</v>
      </c>
    </row>
    <row r="49" spans="1:11" x14ac:dyDescent="0.2">
      <c r="A49" t="s">
        <v>14</v>
      </c>
      <c r="B49" s="7">
        <v>0.15</v>
      </c>
      <c r="C49" s="7">
        <v>0.11</v>
      </c>
      <c r="D49" s="4">
        <v>0.55000000000000004</v>
      </c>
      <c r="E49" s="7">
        <v>1.4999999999999999E-2</v>
      </c>
      <c r="F49" s="4">
        <f t="shared" si="16"/>
        <v>0.81818181818181812</v>
      </c>
      <c r="G49" s="4">
        <f t="shared" si="17"/>
        <v>0.16363636363636361</v>
      </c>
      <c r="H49" s="4">
        <f t="shared" si="18"/>
        <v>1.2999999999999984E-2</v>
      </c>
      <c r="I49" s="4">
        <f t="shared" si="19"/>
        <v>-9.0909090909091494E-4</v>
      </c>
      <c r="J49" s="4">
        <f t="shared" si="20"/>
        <v>2.3636363636363622E-2</v>
      </c>
      <c r="K49" s="4">
        <f>H49/E49</f>
        <v>0.86666666666666559</v>
      </c>
    </row>
    <row r="50" spans="1:11" x14ac:dyDescent="0.2">
      <c r="A50" t="s">
        <v>16</v>
      </c>
      <c r="B50" s="7">
        <v>0.2</v>
      </c>
      <c r="C50" s="7">
        <v>0.17</v>
      </c>
      <c r="D50" s="4">
        <v>1</v>
      </c>
      <c r="E50" s="7">
        <v>0</v>
      </c>
      <c r="F50" s="4">
        <f t="shared" si="16"/>
        <v>0.82352941176470595</v>
      </c>
      <c r="G50" s="4">
        <f t="shared" si="17"/>
        <v>0.14000000000000001</v>
      </c>
      <c r="H50" s="4">
        <f t="shared" si="18"/>
        <v>0</v>
      </c>
      <c r="I50" s="4">
        <f t="shared" si="19"/>
        <v>0</v>
      </c>
      <c r="J50" s="4">
        <f t="shared" si="20"/>
        <v>0</v>
      </c>
      <c r="K50" s="4">
        <v>0</v>
      </c>
    </row>
    <row r="51" spans="1:11" x14ac:dyDescent="0.2">
      <c r="A51" t="s">
        <v>11</v>
      </c>
      <c r="B51" s="7">
        <v>0.4</v>
      </c>
      <c r="C51" s="7">
        <v>0.33</v>
      </c>
      <c r="D51" s="4">
        <v>2.5</v>
      </c>
      <c r="E51" s="7">
        <v>0.27</v>
      </c>
      <c r="F51" s="4">
        <f t="shared" si="16"/>
        <v>1.0303030303030303</v>
      </c>
      <c r="G51" s="4">
        <f t="shared" si="17"/>
        <v>0.13600000000000001</v>
      </c>
      <c r="H51" s="4">
        <f t="shared" si="18"/>
        <v>-1.0000000000000009E-2</v>
      </c>
      <c r="I51" s="4">
        <f t="shared" si="19"/>
        <v>3.5151515151515128E-2</v>
      </c>
      <c r="J51" s="4">
        <f t="shared" si="20"/>
        <v>-4.0000000000000036E-3</v>
      </c>
      <c r="K51" s="4">
        <f>H51/E51</f>
        <v>-3.703703703703707E-2</v>
      </c>
    </row>
    <row r="52" spans="1:11" x14ac:dyDescent="0.2">
      <c r="A52" t="s">
        <v>8</v>
      </c>
      <c r="B52" s="7">
        <v>0.28000000000000003</v>
      </c>
      <c r="C52" s="7">
        <v>0.27</v>
      </c>
      <c r="D52" s="4">
        <v>1.7</v>
      </c>
      <c r="E52" s="7">
        <v>0.05</v>
      </c>
      <c r="F52" s="4">
        <f t="shared" si="16"/>
        <v>0.81481481481481488</v>
      </c>
      <c r="G52" s="4">
        <f t="shared" si="17"/>
        <v>0.12941176470588237</v>
      </c>
      <c r="H52" s="4">
        <f t="shared" si="18"/>
        <v>-1.8000000000000016E-2</v>
      </c>
      <c r="I52" s="4">
        <f t="shared" si="19"/>
        <v>-1.4814814814814725E-3</v>
      </c>
      <c r="J52" s="4">
        <f t="shared" si="20"/>
        <v>-1.0588235294117648E-2</v>
      </c>
      <c r="K52" s="4">
        <f>H52/E52</f>
        <v>-0.36000000000000032</v>
      </c>
    </row>
    <row r="53" spans="1:11" x14ac:dyDescent="0.2">
      <c r="A53" t="s">
        <v>12</v>
      </c>
      <c r="B53" s="7">
        <v>0.15</v>
      </c>
      <c r="C53" s="7">
        <v>0.13</v>
      </c>
      <c r="D53" s="4">
        <v>0.9</v>
      </c>
      <c r="E53" s="7">
        <v>0.03</v>
      </c>
      <c r="F53" s="4">
        <f t="shared" si="16"/>
        <v>0.69230769230769229</v>
      </c>
      <c r="G53" s="4">
        <f t="shared" si="17"/>
        <v>9.9999999999999992E-2</v>
      </c>
      <c r="H53" s="4">
        <f t="shared" si="18"/>
        <v>-3.6000000000000032E-2</v>
      </c>
      <c r="I53" s="4">
        <f t="shared" si="19"/>
        <v>-2.2307692307692334E-2</v>
      </c>
      <c r="J53" s="4">
        <f t="shared" si="20"/>
        <v>-4.0000000000000008E-2</v>
      </c>
      <c r="K53" s="4">
        <f>H53/E53</f>
        <v>-1.2000000000000011</v>
      </c>
    </row>
    <row r="55" spans="1:11" ht="14.25" x14ac:dyDescent="0.2">
      <c r="A55" s="27" t="s">
        <v>20</v>
      </c>
      <c r="B55" s="27"/>
      <c r="E55" s="8" t="s">
        <v>26</v>
      </c>
    </row>
    <row r="56" spans="1:11" ht="14.25" x14ac:dyDescent="0.2">
      <c r="A56" s="1"/>
      <c r="B56" s="8" t="s">
        <v>2</v>
      </c>
      <c r="C56" s="8" t="s">
        <v>4</v>
      </c>
      <c r="D56" s="3" t="s">
        <v>6</v>
      </c>
      <c r="E56" s="8" t="s">
        <v>27</v>
      </c>
      <c r="F56" s="3" t="s">
        <v>32</v>
      </c>
      <c r="G56" s="3" t="s">
        <v>33</v>
      </c>
      <c r="H56" s="3" t="s">
        <v>34</v>
      </c>
      <c r="I56" s="3" t="s">
        <v>19</v>
      </c>
      <c r="J56" s="3" t="s">
        <v>22</v>
      </c>
      <c r="K56" s="3" t="s">
        <v>24</v>
      </c>
    </row>
    <row r="57" spans="1:11" x14ac:dyDescent="0.2">
      <c r="A57" s="5" t="s">
        <v>1</v>
      </c>
      <c r="B57" s="9" t="s">
        <v>3</v>
      </c>
      <c r="C57" s="9" t="s">
        <v>5</v>
      </c>
      <c r="D57" s="6" t="s">
        <v>7</v>
      </c>
      <c r="E57" s="9" t="s">
        <v>23</v>
      </c>
      <c r="F57" s="6" t="s">
        <v>18</v>
      </c>
      <c r="G57" s="6" t="s">
        <v>18</v>
      </c>
      <c r="H57" s="6" t="s">
        <v>18</v>
      </c>
      <c r="I57" s="6" t="s">
        <v>18</v>
      </c>
      <c r="J57" s="6" t="s">
        <v>18</v>
      </c>
      <c r="K57" s="6" t="s">
        <v>17</v>
      </c>
    </row>
    <row r="58" spans="1:11" x14ac:dyDescent="0.2">
      <c r="A58" t="s">
        <v>11</v>
      </c>
      <c r="B58" s="7">
        <v>0.4</v>
      </c>
      <c r="C58" s="7">
        <v>0.33</v>
      </c>
      <c r="D58" s="4">
        <v>2.5</v>
      </c>
      <c r="E58" s="7">
        <v>0.27</v>
      </c>
      <c r="F58" s="4">
        <f t="shared" ref="F58:F65" si="21">(B58-$B$17)/C58</f>
        <v>1.0303030303030303</v>
      </c>
      <c r="G58" s="4">
        <f t="shared" ref="G58:G65" si="22">(B58-$B$17)/D58</f>
        <v>0.13600000000000001</v>
      </c>
      <c r="H58" s="4">
        <f t="shared" ref="H58:H65" si="23">B58-($B$17+(D58*($B$16-$B$17)))</f>
        <v>-1.0000000000000009E-2</v>
      </c>
      <c r="I58" s="4">
        <f t="shared" ref="I58:I65" si="24">((($C$16/C58)*B58)+((1-($C$16/C58))*$B$17))-$B$16</f>
        <v>3.5151515151515128E-2</v>
      </c>
      <c r="J58" s="4">
        <f t="shared" ref="J58:J65" si="25">((1/D58)*(B58-$B$17))-($B$16-$B$17)</f>
        <v>-4.0000000000000036E-3</v>
      </c>
      <c r="K58" s="4">
        <f>H58/E58</f>
        <v>-3.703703703703707E-2</v>
      </c>
    </row>
    <row r="59" spans="1:11" x14ac:dyDescent="0.2">
      <c r="A59" t="s">
        <v>9</v>
      </c>
      <c r="B59" s="7">
        <v>0.31</v>
      </c>
      <c r="C59" s="7">
        <v>0.26</v>
      </c>
      <c r="D59" s="4">
        <v>1.62</v>
      </c>
      <c r="E59" s="7">
        <v>0.06</v>
      </c>
      <c r="F59" s="4">
        <f t="shared" si="21"/>
        <v>0.96153846153846145</v>
      </c>
      <c r="G59" s="4">
        <f t="shared" si="22"/>
        <v>0.15432098765432098</v>
      </c>
      <c r="H59" s="4">
        <f t="shared" si="23"/>
        <v>2.3199999999999943E-2</v>
      </c>
      <c r="I59" s="4">
        <f t="shared" si="24"/>
        <v>2.346153846153845E-2</v>
      </c>
      <c r="J59" s="4">
        <f t="shared" si="25"/>
        <v>1.4320987654320966E-2</v>
      </c>
      <c r="K59" s="4">
        <f>H59/E59</f>
        <v>0.38666666666666571</v>
      </c>
    </row>
    <row r="60" spans="1:11" x14ac:dyDescent="0.2">
      <c r="A60" t="s">
        <v>13</v>
      </c>
      <c r="B60" s="7">
        <v>0.28999999999999998</v>
      </c>
      <c r="C60" s="7">
        <v>0.24</v>
      </c>
      <c r="D60" s="4">
        <v>1.4</v>
      </c>
      <c r="E60" s="7">
        <v>0.16</v>
      </c>
      <c r="F60" s="4">
        <f t="shared" si="21"/>
        <v>0.95833333333333326</v>
      </c>
      <c r="G60" s="4">
        <f t="shared" si="22"/>
        <v>0.16428571428571428</v>
      </c>
      <c r="H60" s="4">
        <f t="shared" si="23"/>
        <v>3.3999999999999975E-2</v>
      </c>
      <c r="I60" s="4">
        <f t="shared" si="24"/>
        <v>2.2916666666666641E-2</v>
      </c>
      <c r="J60" s="4">
        <f t="shared" si="25"/>
        <v>2.4285714285714272E-2</v>
      </c>
      <c r="K60" s="4">
        <f>H60/E60</f>
        <v>0.21249999999999983</v>
      </c>
    </row>
    <row r="61" spans="1:11" x14ac:dyDescent="0.2">
      <c r="A61" t="s">
        <v>16</v>
      </c>
      <c r="B61" s="7">
        <v>0.2</v>
      </c>
      <c r="C61" s="7">
        <v>0.17</v>
      </c>
      <c r="D61" s="4">
        <v>1</v>
      </c>
      <c r="E61" s="7">
        <v>0</v>
      </c>
      <c r="F61" s="4">
        <f t="shared" si="21"/>
        <v>0.82352941176470595</v>
      </c>
      <c r="G61" s="4">
        <f t="shared" si="22"/>
        <v>0.14000000000000001</v>
      </c>
      <c r="H61" s="4">
        <f t="shared" si="23"/>
        <v>0</v>
      </c>
      <c r="I61" s="4">
        <f t="shared" si="24"/>
        <v>0</v>
      </c>
      <c r="J61" s="4">
        <f t="shared" si="25"/>
        <v>0</v>
      </c>
      <c r="K61" s="4">
        <v>0</v>
      </c>
    </row>
    <row r="62" spans="1:11" x14ac:dyDescent="0.2">
      <c r="A62" t="s">
        <v>14</v>
      </c>
      <c r="B62" s="7">
        <v>0.15</v>
      </c>
      <c r="C62" s="7">
        <v>0.11</v>
      </c>
      <c r="D62" s="4">
        <v>0.55000000000000004</v>
      </c>
      <c r="E62" s="7">
        <v>1.4999999999999999E-2</v>
      </c>
      <c r="F62" s="4">
        <f t="shared" si="21"/>
        <v>0.81818181818181812</v>
      </c>
      <c r="G62" s="4">
        <f t="shared" si="22"/>
        <v>0.16363636363636361</v>
      </c>
      <c r="H62" s="4">
        <f t="shared" si="23"/>
        <v>1.2999999999999984E-2</v>
      </c>
      <c r="I62" s="4">
        <f t="shared" si="24"/>
        <v>-9.0909090909091494E-4</v>
      </c>
      <c r="J62" s="4">
        <f t="shared" si="25"/>
        <v>2.3636363636363622E-2</v>
      </c>
      <c r="K62" s="4">
        <f>H62/E62</f>
        <v>0.86666666666666559</v>
      </c>
    </row>
    <row r="63" spans="1:11" x14ac:dyDescent="0.2">
      <c r="A63" t="s">
        <v>8</v>
      </c>
      <c r="B63" s="7">
        <v>0.28000000000000003</v>
      </c>
      <c r="C63" s="7">
        <v>0.27</v>
      </c>
      <c r="D63" s="4">
        <v>1.7</v>
      </c>
      <c r="E63" s="7">
        <v>0.05</v>
      </c>
      <c r="F63" s="4">
        <f t="shared" si="21"/>
        <v>0.81481481481481488</v>
      </c>
      <c r="G63" s="4">
        <f t="shared" si="22"/>
        <v>0.12941176470588237</v>
      </c>
      <c r="H63" s="4">
        <f t="shared" si="23"/>
        <v>-1.8000000000000016E-2</v>
      </c>
      <c r="I63" s="4">
        <f t="shared" si="24"/>
        <v>-1.4814814814814725E-3</v>
      </c>
      <c r="J63" s="4">
        <f t="shared" si="25"/>
        <v>-1.0588235294117648E-2</v>
      </c>
      <c r="K63" s="4">
        <f>H63/E63</f>
        <v>-0.36000000000000032</v>
      </c>
    </row>
    <row r="64" spans="1:11" x14ac:dyDescent="0.2">
      <c r="A64" t="s">
        <v>10</v>
      </c>
      <c r="B64" s="7">
        <v>0.22</v>
      </c>
      <c r="C64" s="7">
        <v>0.21</v>
      </c>
      <c r="D64" s="4">
        <v>0.85</v>
      </c>
      <c r="E64" s="7">
        <v>0.02</v>
      </c>
      <c r="F64" s="4">
        <f t="shared" si="21"/>
        <v>0.76190476190476197</v>
      </c>
      <c r="G64" s="4">
        <f t="shared" si="22"/>
        <v>0.18823529411764706</v>
      </c>
      <c r="H64" s="4">
        <f t="shared" si="23"/>
        <v>4.1000000000000009E-2</v>
      </c>
      <c r="I64" s="4">
        <f t="shared" si="24"/>
        <v>-1.0476190476190472E-2</v>
      </c>
      <c r="J64" s="4">
        <f t="shared" si="25"/>
        <v>4.8235294117647043E-2</v>
      </c>
      <c r="K64" s="4">
        <f>H64/E64</f>
        <v>2.0500000000000003</v>
      </c>
    </row>
    <row r="65" spans="1:11" x14ac:dyDescent="0.2">
      <c r="A65" t="s">
        <v>12</v>
      </c>
      <c r="B65" s="7">
        <v>0.15</v>
      </c>
      <c r="C65" s="7">
        <v>0.13</v>
      </c>
      <c r="D65" s="4">
        <v>0.9</v>
      </c>
      <c r="E65" s="7">
        <v>0.03</v>
      </c>
      <c r="F65" s="4">
        <f t="shared" si="21"/>
        <v>0.69230769230769229</v>
      </c>
      <c r="G65" s="4">
        <f t="shared" si="22"/>
        <v>9.9999999999999992E-2</v>
      </c>
      <c r="H65" s="4">
        <f t="shared" si="23"/>
        <v>-3.6000000000000032E-2</v>
      </c>
      <c r="I65" s="4">
        <f t="shared" si="24"/>
        <v>-2.2307692307692334E-2</v>
      </c>
      <c r="J65" s="4">
        <f t="shared" si="25"/>
        <v>-4.0000000000000008E-2</v>
      </c>
      <c r="K65" s="4">
        <f>H65/E65</f>
        <v>-1.2000000000000011</v>
      </c>
    </row>
    <row r="67" spans="1:11" ht="14.25" x14ac:dyDescent="0.2">
      <c r="A67" s="27" t="s">
        <v>21</v>
      </c>
      <c r="B67" s="27"/>
      <c r="E67" s="8" t="s">
        <v>26</v>
      </c>
    </row>
    <row r="68" spans="1:11" ht="14.25" x14ac:dyDescent="0.2">
      <c r="A68" s="1"/>
      <c r="B68" s="8" t="s">
        <v>2</v>
      </c>
      <c r="C68" s="8" t="s">
        <v>4</v>
      </c>
      <c r="D68" s="3" t="s">
        <v>6</v>
      </c>
      <c r="E68" s="8" t="s">
        <v>27</v>
      </c>
      <c r="F68" s="3" t="s">
        <v>32</v>
      </c>
      <c r="G68" s="3" t="s">
        <v>33</v>
      </c>
      <c r="H68" s="3" t="s">
        <v>34</v>
      </c>
      <c r="I68" s="3" t="s">
        <v>19</v>
      </c>
      <c r="J68" s="3" t="s">
        <v>22</v>
      </c>
      <c r="K68" s="3" t="s">
        <v>24</v>
      </c>
    </row>
    <row r="69" spans="1:11" x14ac:dyDescent="0.2">
      <c r="A69" s="5" t="s">
        <v>1</v>
      </c>
      <c r="B69" s="9" t="s">
        <v>3</v>
      </c>
      <c r="C69" s="9" t="s">
        <v>5</v>
      </c>
      <c r="D69" s="6" t="s">
        <v>7</v>
      </c>
      <c r="E69" s="9" t="s">
        <v>23</v>
      </c>
      <c r="F69" s="6" t="s">
        <v>18</v>
      </c>
      <c r="G69" s="6" t="s">
        <v>18</v>
      </c>
      <c r="H69" s="6" t="s">
        <v>18</v>
      </c>
      <c r="I69" s="6" t="s">
        <v>18</v>
      </c>
      <c r="J69" s="6" t="s">
        <v>18</v>
      </c>
      <c r="K69" s="6" t="s">
        <v>17</v>
      </c>
    </row>
    <row r="70" spans="1:11" x14ac:dyDescent="0.2">
      <c r="A70" t="s">
        <v>10</v>
      </c>
      <c r="B70" s="7">
        <v>0.22</v>
      </c>
      <c r="C70" s="7">
        <v>0.21</v>
      </c>
      <c r="D70" s="4">
        <v>0.85</v>
      </c>
      <c r="E70" s="7">
        <v>0.02</v>
      </c>
      <c r="F70" s="4">
        <f t="shared" ref="F70:F77" si="26">(B70-$B$17)/C70</f>
        <v>0.76190476190476197</v>
      </c>
      <c r="G70" s="4">
        <f t="shared" ref="G70:G77" si="27">(B70-$B$17)/D70</f>
        <v>0.18823529411764706</v>
      </c>
      <c r="H70" s="4">
        <f t="shared" ref="H70:H77" si="28">B70-($B$17+(D70*($B$16-$B$17)))</f>
        <v>4.1000000000000009E-2</v>
      </c>
      <c r="I70" s="4">
        <f t="shared" ref="I70:I77" si="29">((($C$16/C70)*B70)+((1-($C$16/C70))*$B$17))-$B$16</f>
        <v>-1.0476190476190472E-2</v>
      </c>
      <c r="J70" s="4">
        <f t="shared" ref="J70:J77" si="30">((1/D70)*(B70-$B$17))-($B$16-$B$17)</f>
        <v>4.8235294117647043E-2</v>
      </c>
      <c r="K70" s="4">
        <f>H70/E70</f>
        <v>2.0500000000000003</v>
      </c>
    </row>
    <row r="71" spans="1:11" x14ac:dyDescent="0.2">
      <c r="A71" t="s">
        <v>13</v>
      </c>
      <c r="B71" s="7">
        <v>0.28999999999999998</v>
      </c>
      <c r="C71" s="7">
        <v>0.24</v>
      </c>
      <c r="D71" s="4">
        <v>1.4</v>
      </c>
      <c r="E71" s="7">
        <v>0.16</v>
      </c>
      <c r="F71" s="4">
        <f t="shared" si="26"/>
        <v>0.95833333333333326</v>
      </c>
      <c r="G71" s="4">
        <f t="shared" si="27"/>
        <v>0.16428571428571428</v>
      </c>
      <c r="H71" s="4">
        <f t="shared" si="28"/>
        <v>3.3999999999999975E-2</v>
      </c>
      <c r="I71" s="4">
        <f t="shared" si="29"/>
        <v>2.2916666666666641E-2</v>
      </c>
      <c r="J71" s="4">
        <f t="shared" si="30"/>
        <v>2.4285714285714272E-2</v>
      </c>
      <c r="K71" s="4">
        <f>H71/E71</f>
        <v>0.21249999999999983</v>
      </c>
    </row>
    <row r="72" spans="1:11" x14ac:dyDescent="0.2">
      <c r="A72" t="s">
        <v>14</v>
      </c>
      <c r="B72" s="7">
        <v>0.15</v>
      </c>
      <c r="C72" s="7">
        <v>0.11</v>
      </c>
      <c r="D72" s="4">
        <v>0.55000000000000004</v>
      </c>
      <c r="E72" s="7">
        <v>1.4999999999999999E-2</v>
      </c>
      <c r="F72" s="4">
        <f t="shared" si="26"/>
        <v>0.81818181818181812</v>
      </c>
      <c r="G72" s="4">
        <f t="shared" si="27"/>
        <v>0.16363636363636361</v>
      </c>
      <c r="H72" s="4">
        <f t="shared" si="28"/>
        <v>1.2999999999999984E-2</v>
      </c>
      <c r="I72" s="4">
        <f t="shared" si="29"/>
        <v>-9.0909090909091494E-4</v>
      </c>
      <c r="J72" s="4">
        <f t="shared" si="30"/>
        <v>2.3636363636363622E-2</v>
      </c>
      <c r="K72" s="4">
        <f>H72/E72</f>
        <v>0.86666666666666559</v>
      </c>
    </row>
    <row r="73" spans="1:11" x14ac:dyDescent="0.2">
      <c r="A73" t="s">
        <v>9</v>
      </c>
      <c r="B73" s="7">
        <v>0.31</v>
      </c>
      <c r="C73" s="7">
        <v>0.26</v>
      </c>
      <c r="D73" s="4">
        <v>1.62</v>
      </c>
      <c r="E73" s="7">
        <v>0.06</v>
      </c>
      <c r="F73" s="4">
        <f t="shared" si="26"/>
        <v>0.96153846153846145</v>
      </c>
      <c r="G73" s="4">
        <f t="shared" si="27"/>
        <v>0.15432098765432098</v>
      </c>
      <c r="H73" s="4">
        <f t="shared" si="28"/>
        <v>2.3199999999999943E-2</v>
      </c>
      <c r="I73" s="4">
        <f t="shared" si="29"/>
        <v>2.346153846153845E-2</v>
      </c>
      <c r="J73" s="4">
        <f t="shared" si="30"/>
        <v>1.4320987654320966E-2</v>
      </c>
      <c r="K73" s="4">
        <f>H73/E73</f>
        <v>0.38666666666666571</v>
      </c>
    </row>
    <row r="74" spans="1:11" x14ac:dyDescent="0.2">
      <c r="A74" t="s">
        <v>16</v>
      </c>
      <c r="B74" s="7">
        <v>0.2</v>
      </c>
      <c r="C74" s="7">
        <v>0.17</v>
      </c>
      <c r="D74" s="4">
        <v>1</v>
      </c>
      <c r="E74" s="7">
        <v>0</v>
      </c>
      <c r="F74" s="4">
        <f t="shared" si="26"/>
        <v>0.82352941176470595</v>
      </c>
      <c r="G74" s="4">
        <f t="shared" si="27"/>
        <v>0.14000000000000001</v>
      </c>
      <c r="H74" s="4">
        <f t="shared" si="28"/>
        <v>0</v>
      </c>
      <c r="I74" s="4">
        <f t="shared" si="29"/>
        <v>0</v>
      </c>
      <c r="J74" s="4">
        <f t="shared" si="30"/>
        <v>0</v>
      </c>
      <c r="K74" s="4">
        <v>0</v>
      </c>
    </row>
    <row r="75" spans="1:11" x14ac:dyDescent="0.2">
      <c r="A75" t="s">
        <v>11</v>
      </c>
      <c r="B75" s="7">
        <v>0.4</v>
      </c>
      <c r="C75" s="7">
        <v>0.33</v>
      </c>
      <c r="D75" s="4">
        <v>2.5</v>
      </c>
      <c r="E75" s="7">
        <v>0.27</v>
      </c>
      <c r="F75" s="4">
        <f t="shared" si="26"/>
        <v>1.0303030303030303</v>
      </c>
      <c r="G75" s="4">
        <f t="shared" si="27"/>
        <v>0.13600000000000001</v>
      </c>
      <c r="H75" s="4">
        <f t="shared" si="28"/>
        <v>-1.0000000000000009E-2</v>
      </c>
      <c r="I75" s="4">
        <f t="shared" si="29"/>
        <v>3.5151515151515128E-2</v>
      </c>
      <c r="J75" s="4">
        <f t="shared" si="30"/>
        <v>-4.0000000000000036E-3</v>
      </c>
      <c r="K75" s="4">
        <f>H75/E75</f>
        <v>-3.703703703703707E-2</v>
      </c>
    </row>
    <row r="76" spans="1:11" x14ac:dyDescent="0.2">
      <c r="A76" t="s">
        <v>8</v>
      </c>
      <c r="B76" s="7">
        <v>0.28000000000000003</v>
      </c>
      <c r="C76" s="7">
        <v>0.27</v>
      </c>
      <c r="D76" s="4">
        <v>1.7</v>
      </c>
      <c r="E76" s="7">
        <v>0.05</v>
      </c>
      <c r="F76" s="4">
        <f t="shared" si="26"/>
        <v>0.81481481481481488</v>
      </c>
      <c r="G76" s="4">
        <f t="shared" si="27"/>
        <v>0.12941176470588237</v>
      </c>
      <c r="H76" s="4">
        <f t="shared" si="28"/>
        <v>-1.8000000000000016E-2</v>
      </c>
      <c r="I76" s="4">
        <f t="shared" si="29"/>
        <v>-1.4814814814814725E-3</v>
      </c>
      <c r="J76" s="4">
        <f t="shared" si="30"/>
        <v>-1.0588235294117648E-2</v>
      </c>
      <c r="K76" s="4">
        <f>H76/E76</f>
        <v>-0.36000000000000032</v>
      </c>
    </row>
    <row r="77" spans="1:11" x14ac:dyDescent="0.2">
      <c r="A77" t="s">
        <v>12</v>
      </c>
      <c r="B77" s="7">
        <v>0.15</v>
      </c>
      <c r="C77" s="7">
        <v>0.13</v>
      </c>
      <c r="D77" s="4">
        <v>0.9</v>
      </c>
      <c r="E77" s="7">
        <v>0.03</v>
      </c>
      <c r="F77" s="4">
        <f t="shared" si="26"/>
        <v>0.69230769230769229</v>
      </c>
      <c r="G77" s="4">
        <f t="shared" si="27"/>
        <v>9.9999999999999992E-2</v>
      </c>
      <c r="H77" s="4">
        <f t="shared" si="28"/>
        <v>-3.6000000000000032E-2</v>
      </c>
      <c r="I77" s="4">
        <f t="shared" si="29"/>
        <v>-2.2307692307692334E-2</v>
      </c>
      <c r="J77" s="4">
        <f t="shared" si="30"/>
        <v>-4.0000000000000008E-2</v>
      </c>
      <c r="K77" s="4">
        <f>H77/E77</f>
        <v>-1.2000000000000011</v>
      </c>
    </row>
    <row r="79" spans="1:11" x14ac:dyDescent="0.2">
      <c r="A79" s="27" t="s">
        <v>25</v>
      </c>
      <c r="B79" s="27"/>
      <c r="E79" s="8" t="s">
        <v>26</v>
      </c>
    </row>
    <row r="80" spans="1:11" ht="14.25" x14ac:dyDescent="0.2">
      <c r="A80" s="1"/>
      <c r="B80" s="8" t="s">
        <v>2</v>
      </c>
      <c r="C80" s="8" t="s">
        <v>4</v>
      </c>
      <c r="D80" s="3" t="s">
        <v>6</v>
      </c>
      <c r="E80" s="8" t="s">
        <v>27</v>
      </c>
      <c r="F80" s="3" t="s">
        <v>32</v>
      </c>
      <c r="G80" s="3" t="s">
        <v>33</v>
      </c>
      <c r="H80" s="3" t="s">
        <v>34</v>
      </c>
      <c r="I80" s="3" t="s">
        <v>19</v>
      </c>
      <c r="J80" s="3" t="s">
        <v>22</v>
      </c>
      <c r="K80" s="3" t="s">
        <v>24</v>
      </c>
    </row>
    <row r="81" spans="1:11" x14ac:dyDescent="0.2">
      <c r="A81" s="5" t="s">
        <v>1</v>
      </c>
      <c r="B81" s="9" t="s">
        <v>3</v>
      </c>
      <c r="C81" s="9" t="s">
        <v>5</v>
      </c>
      <c r="D81" s="6" t="s">
        <v>7</v>
      </c>
      <c r="E81" s="9" t="s">
        <v>23</v>
      </c>
      <c r="F81" s="6" t="s">
        <v>18</v>
      </c>
      <c r="G81" s="6" t="s">
        <v>18</v>
      </c>
      <c r="H81" s="6" t="s">
        <v>18</v>
      </c>
      <c r="I81" s="6" t="s">
        <v>18</v>
      </c>
      <c r="J81" s="6" t="s">
        <v>18</v>
      </c>
      <c r="K81" s="6" t="s">
        <v>17</v>
      </c>
    </row>
    <row r="82" spans="1:11" x14ac:dyDescent="0.2">
      <c r="A82" t="s">
        <v>10</v>
      </c>
      <c r="B82" s="7">
        <v>0.22</v>
      </c>
      <c r="C82" s="7">
        <v>0.21</v>
      </c>
      <c r="D82" s="4">
        <v>0.85</v>
      </c>
      <c r="E82" s="7">
        <v>0.02</v>
      </c>
      <c r="F82" s="4">
        <f t="shared" ref="F82:F89" si="31">(B82-$B$17)/C82</f>
        <v>0.76190476190476197</v>
      </c>
      <c r="G82" s="4">
        <f t="shared" ref="G82:G89" si="32">(B82-$B$17)/D82</f>
        <v>0.18823529411764706</v>
      </c>
      <c r="H82" s="4">
        <f t="shared" ref="H82:H89" si="33">B82-($B$17+(D82*($B$16-$B$17)))</f>
        <v>4.1000000000000009E-2</v>
      </c>
      <c r="I82" s="4">
        <f t="shared" ref="I82:I89" si="34">((($C$16/C82)*B82)+((1-($C$16/C82))*$B$17))-$B$16</f>
        <v>-1.0476190476190472E-2</v>
      </c>
      <c r="J82" s="4">
        <f t="shared" ref="J82:J89" si="35">((1/D82)*(B82-$B$17))-($B$16-$B$17)</f>
        <v>4.8235294117647043E-2</v>
      </c>
      <c r="K82" s="4">
        <f>H82/E82</f>
        <v>2.0500000000000003</v>
      </c>
    </row>
    <row r="83" spans="1:11" x14ac:dyDescent="0.2">
      <c r="A83" t="s">
        <v>14</v>
      </c>
      <c r="B83" s="7">
        <v>0.15</v>
      </c>
      <c r="C83" s="7">
        <v>0.11</v>
      </c>
      <c r="D83" s="4">
        <v>0.55000000000000004</v>
      </c>
      <c r="E83" s="7">
        <v>1.4999999999999999E-2</v>
      </c>
      <c r="F83" s="4">
        <f t="shared" si="31"/>
        <v>0.81818181818181812</v>
      </c>
      <c r="G83" s="4">
        <f t="shared" si="32"/>
        <v>0.16363636363636361</v>
      </c>
      <c r="H83" s="4">
        <f t="shared" si="33"/>
        <v>1.2999999999999984E-2</v>
      </c>
      <c r="I83" s="4">
        <f t="shared" si="34"/>
        <v>-9.0909090909091494E-4</v>
      </c>
      <c r="J83" s="4">
        <f t="shared" si="35"/>
        <v>2.3636363636363622E-2</v>
      </c>
      <c r="K83" s="4">
        <f>H83/E83</f>
        <v>0.86666666666666559</v>
      </c>
    </row>
    <row r="84" spans="1:11" x14ac:dyDescent="0.2">
      <c r="A84" t="s">
        <v>9</v>
      </c>
      <c r="B84" s="7">
        <v>0.31</v>
      </c>
      <c r="C84" s="7">
        <v>0.26</v>
      </c>
      <c r="D84" s="4">
        <v>1.62</v>
      </c>
      <c r="E84" s="7">
        <v>0.06</v>
      </c>
      <c r="F84" s="4">
        <f t="shared" si="31"/>
        <v>0.96153846153846145</v>
      </c>
      <c r="G84" s="4">
        <f t="shared" si="32"/>
        <v>0.15432098765432098</v>
      </c>
      <c r="H84" s="4">
        <f t="shared" si="33"/>
        <v>2.3199999999999943E-2</v>
      </c>
      <c r="I84" s="4">
        <f t="shared" si="34"/>
        <v>2.346153846153845E-2</v>
      </c>
      <c r="J84" s="4">
        <f t="shared" si="35"/>
        <v>1.4320987654320966E-2</v>
      </c>
      <c r="K84" s="4">
        <f>H84/E84</f>
        <v>0.38666666666666571</v>
      </c>
    </row>
    <row r="85" spans="1:11" x14ac:dyDescent="0.2">
      <c r="A85" t="s">
        <v>13</v>
      </c>
      <c r="B85" s="7">
        <v>0.28999999999999998</v>
      </c>
      <c r="C85" s="7">
        <v>0.24</v>
      </c>
      <c r="D85" s="4">
        <v>1.4</v>
      </c>
      <c r="E85" s="7">
        <v>0.16</v>
      </c>
      <c r="F85" s="4">
        <f t="shared" si="31"/>
        <v>0.95833333333333326</v>
      </c>
      <c r="G85" s="4">
        <f t="shared" si="32"/>
        <v>0.16428571428571428</v>
      </c>
      <c r="H85" s="4">
        <f t="shared" si="33"/>
        <v>3.3999999999999975E-2</v>
      </c>
      <c r="I85" s="4">
        <f t="shared" si="34"/>
        <v>2.2916666666666641E-2</v>
      </c>
      <c r="J85" s="4">
        <f t="shared" si="35"/>
        <v>2.4285714285714272E-2</v>
      </c>
      <c r="K85" s="4">
        <f>H85/E85</f>
        <v>0.21249999999999983</v>
      </c>
    </row>
    <row r="86" spans="1:11" x14ac:dyDescent="0.2">
      <c r="A86" t="s">
        <v>16</v>
      </c>
      <c r="B86" s="7">
        <v>0.2</v>
      </c>
      <c r="C86" s="7">
        <v>0.17</v>
      </c>
      <c r="D86" s="4">
        <v>1</v>
      </c>
      <c r="E86" s="7">
        <v>0</v>
      </c>
      <c r="F86" s="4">
        <f t="shared" si="31"/>
        <v>0.82352941176470595</v>
      </c>
      <c r="G86" s="4">
        <f t="shared" si="32"/>
        <v>0.14000000000000001</v>
      </c>
      <c r="H86" s="4">
        <f t="shared" si="33"/>
        <v>0</v>
      </c>
      <c r="I86" s="4">
        <f t="shared" si="34"/>
        <v>0</v>
      </c>
      <c r="J86" s="4">
        <f t="shared" si="35"/>
        <v>0</v>
      </c>
      <c r="K86" s="4">
        <v>0</v>
      </c>
    </row>
    <row r="87" spans="1:11" x14ac:dyDescent="0.2">
      <c r="A87" t="s">
        <v>11</v>
      </c>
      <c r="B87" s="7">
        <v>0.4</v>
      </c>
      <c r="C87" s="7">
        <v>0.33</v>
      </c>
      <c r="D87" s="4">
        <v>2.5</v>
      </c>
      <c r="E87" s="7">
        <v>0.27</v>
      </c>
      <c r="F87" s="4">
        <f t="shared" si="31"/>
        <v>1.0303030303030303</v>
      </c>
      <c r="G87" s="4">
        <f t="shared" si="32"/>
        <v>0.13600000000000001</v>
      </c>
      <c r="H87" s="4">
        <f t="shared" si="33"/>
        <v>-1.0000000000000009E-2</v>
      </c>
      <c r="I87" s="4">
        <f t="shared" si="34"/>
        <v>3.5151515151515128E-2</v>
      </c>
      <c r="J87" s="4">
        <f t="shared" si="35"/>
        <v>-4.0000000000000036E-3</v>
      </c>
      <c r="K87" s="4">
        <f>H87/E87</f>
        <v>-3.703703703703707E-2</v>
      </c>
    </row>
    <row r="88" spans="1:11" x14ac:dyDescent="0.2">
      <c r="A88" t="s">
        <v>8</v>
      </c>
      <c r="B88" s="7">
        <v>0.28000000000000003</v>
      </c>
      <c r="C88" s="7">
        <v>0.27</v>
      </c>
      <c r="D88" s="4">
        <v>1.7</v>
      </c>
      <c r="E88" s="7">
        <v>0.05</v>
      </c>
      <c r="F88" s="4">
        <f t="shared" si="31"/>
        <v>0.81481481481481488</v>
      </c>
      <c r="G88" s="4">
        <f t="shared" si="32"/>
        <v>0.12941176470588237</v>
      </c>
      <c r="H88" s="4">
        <f t="shared" si="33"/>
        <v>-1.8000000000000016E-2</v>
      </c>
      <c r="I88" s="4">
        <f t="shared" si="34"/>
        <v>-1.4814814814814725E-3</v>
      </c>
      <c r="J88" s="4">
        <f t="shared" si="35"/>
        <v>-1.0588235294117648E-2</v>
      </c>
      <c r="K88" s="4">
        <f>H88/E88</f>
        <v>-0.36000000000000032</v>
      </c>
    </row>
    <row r="89" spans="1:11" x14ac:dyDescent="0.2">
      <c r="A89" t="s">
        <v>12</v>
      </c>
      <c r="B89" s="7">
        <v>0.15</v>
      </c>
      <c r="C89" s="7">
        <v>0.13</v>
      </c>
      <c r="D89" s="4">
        <v>0.9</v>
      </c>
      <c r="E89" s="7">
        <v>0.03</v>
      </c>
      <c r="F89" s="4">
        <f t="shared" si="31"/>
        <v>0.69230769230769229</v>
      </c>
      <c r="G89" s="4">
        <f t="shared" si="32"/>
        <v>9.9999999999999992E-2</v>
      </c>
      <c r="H89" s="4">
        <f t="shared" si="33"/>
        <v>-3.6000000000000032E-2</v>
      </c>
      <c r="I89" s="4">
        <f t="shared" si="34"/>
        <v>-2.2307692307692334E-2</v>
      </c>
      <c r="J89" s="4">
        <f t="shared" si="35"/>
        <v>-4.0000000000000008E-2</v>
      </c>
      <c r="K89" s="4">
        <f>H89/E89</f>
        <v>-1.2000000000000011</v>
      </c>
    </row>
  </sheetData>
  <mergeCells count="14">
    <mergeCell ref="H1:I1"/>
    <mergeCell ref="H2:I2"/>
    <mergeCell ref="H3:I3"/>
    <mergeCell ref="H4:I4"/>
    <mergeCell ref="N1:O1"/>
    <mergeCell ref="N2:O2"/>
    <mergeCell ref="N3:O3"/>
    <mergeCell ref="N4:O4"/>
    <mergeCell ref="A67:B67"/>
    <mergeCell ref="A79:B79"/>
    <mergeCell ref="A19:B19"/>
    <mergeCell ref="A31:B31"/>
    <mergeCell ref="A43:B43"/>
    <mergeCell ref="A55:B55"/>
  </mergeCells>
  <phoneticPr fontId="0" type="noConversion"/>
  <printOptions headings="1" gridLines="1"/>
  <pageMargins left="0.75" right="0.75" top="1" bottom="1" header="0.5" footer="0.5"/>
  <pageSetup scale="62" orientation="portrait" horizontalDpi="300" verticalDpi="300" r:id="rId1"/>
  <headerFooter alignWithMargins="0">
    <oddHeader>&amp;A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Book Model</vt:lpstr>
      <vt:lpstr>Web Model </vt:lpstr>
      <vt:lpstr>'Book Model'!Print_Area</vt:lpstr>
      <vt:lpstr>'Web Model '!Print_Area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Johnson</dc:creator>
  <cp:lastModifiedBy>Bathurst, Noelle</cp:lastModifiedBy>
  <cp:lastPrinted>2003-06-19T18:01:38Z</cp:lastPrinted>
  <dcterms:created xsi:type="dcterms:W3CDTF">2000-01-30T21:13:49Z</dcterms:created>
  <dcterms:modified xsi:type="dcterms:W3CDTF">2017-05-12T18:04:02Z</dcterms:modified>
</cp:coreProperties>
</file>