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ektra_Systems\"/>
    </mc:Choice>
  </mc:AlternateContent>
  <xr:revisionPtr revIDLastSave="0" documentId="8_{9BD5A03A-334D-40E8-83D0-93463D694C0B}" xr6:coauthVersionLast="47" xr6:coauthVersionMax="47" xr10:uidLastSave="{00000000-0000-0000-0000-000000000000}"/>
  <bookViews>
    <workbookView xWindow="-108" yWindow="-108" windowWidth="23256" windowHeight="12456" xr2:uid="{E4F6C956-FC39-49F7-BDF2-D9935C8995F1}"/>
  </bookViews>
  <sheets>
    <sheet name="Cost_estimation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4" l="1"/>
  <c r="H10" i="4"/>
  <c r="H11" i="4"/>
  <c r="H12" i="4"/>
  <c r="H13" i="4"/>
  <c r="H14" i="4"/>
  <c r="H15" i="4"/>
  <c r="A18" i="4"/>
  <c r="H8" i="4"/>
  <c r="H16" i="4" l="1"/>
  <c r="H18" i="4" s="1"/>
</calcChain>
</file>

<file path=xl/sharedStrings.xml><?xml version="1.0" encoding="utf-8"?>
<sst xmlns="http://schemas.openxmlformats.org/spreadsheetml/2006/main" count="29" uniqueCount="29">
  <si>
    <t>CloudLabs - AWS Cost Calculator</t>
  </si>
  <si>
    <t xml:space="preserve">Please enter duration (In Hours) </t>
  </si>
  <si>
    <t>Please enter uptime (In hours)</t>
  </si>
  <si>
    <t>Total Number of Lab Seats</t>
  </si>
  <si>
    <t>COST ESTIMATE</t>
  </si>
  <si>
    <t>Track name</t>
  </si>
  <si>
    <t>Dedicated Resources Deployed</t>
  </si>
  <si>
    <t>Type and Size</t>
  </si>
  <si>
    <t>Resource can be paused, if true enter 1 otherwise 0</t>
  </si>
  <si>
    <t>Cost/Month</t>
  </si>
  <si>
    <t>Fixed Cost</t>
  </si>
  <si>
    <t>Count</t>
  </si>
  <si>
    <t>Resource Cost</t>
  </si>
  <si>
    <t>N virginia(us-east-1)</t>
  </si>
  <si>
    <t xml:space="preserve">Sample </t>
  </si>
  <si>
    <t>EC2 instance- Windows</t>
  </si>
  <si>
    <t>EBS -Windows</t>
  </si>
  <si>
    <t>General Purpose SSD - 30GB</t>
  </si>
  <si>
    <t>Public IP</t>
  </si>
  <si>
    <t>Network Bandwidth - Buffer</t>
  </si>
  <si>
    <t>50GB</t>
  </si>
  <si>
    <t>Total Cost Per Seat</t>
  </si>
  <si>
    <r>
      <rPr>
        <b/>
        <sz val="11"/>
        <color rgb="FFFF0000"/>
        <rFont val="Calibri"/>
      </rPr>
      <t xml:space="preserve">IMPORTANT: </t>
    </r>
    <r>
      <rPr>
        <sz val="11"/>
        <color rgb="FF000000"/>
        <rFont val="Calibri"/>
      </rPr>
      <t xml:space="preserve">You may update following values to determine the cost. 
1. D2: Duration for which Virtual Machines/ EC2 instances needs to be preserved.
2. D3: Duration for which you expect virtual machines/EC2 instances to be running in overall duration.
3. D4: Total number of lab users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</rPr>
      <t>This cost sheet is considering the Marketplace images of Kali Linux, Metasploitable and Windows EC2 instances</t>
    </r>
  </si>
  <si>
    <t>t2.medium</t>
  </si>
  <si>
    <t>Static IP</t>
  </si>
  <si>
    <t>Data Migration</t>
  </si>
  <si>
    <t>RDS</t>
  </si>
  <si>
    <t>db.t3.medium</t>
  </si>
  <si>
    <t>dms.t3.micro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</si>
</sst>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"/>
    <numFmt numFmtId="165" formatCode="&quot;₹&quot;\ #,##0.000"/>
    <numFmt numFmtId="166" formatCode="[$$-1009]#,##0.000"/>
    <numFmt numFmtId="167" formatCode="[$$-409]#,##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1F4E78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0" tint="-0.499984740745262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2" borderId="3" xfId="0" applyFont="1" applyFill="1" applyBorder="1"/>
    <xf numFmtId="0" fontId="3" fillId="2" borderId="3" xfId="0" applyFont="1" applyFill="1" applyBorder="1" applyAlignment="1">
      <alignment horizontal="center"/>
    </xf>
    <xf numFmtId="0" fontId="6" fillId="0" borderId="3" xfId="0" applyFont="1" applyBorder="1"/>
    <xf numFmtId="0" fontId="6" fillId="0" borderId="3" xfId="0" applyFont="1" applyBorder="1" applyAlignment="1">
      <alignment wrapText="1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6" fillId="0" borderId="11" xfId="0" applyFont="1" applyBorder="1" applyAlignment="1">
      <alignment wrapText="1"/>
    </xf>
    <xf numFmtId="0" fontId="6" fillId="0" borderId="16" xfId="0" applyFont="1" applyBorder="1"/>
    <xf numFmtId="2" fontId="3" fillId="3" borderId="3" xfId="0" applyNumberFormat="1" applyFont="1" applyFill="1" applyBorder="1"/>
    <xf numFmtId="0" fontId="3" fillId="5" borderId="11" xfId="0" applyFont="1" applyFill="1" applyBorder="1"/>
    <xf numFmtId="0" fontId="4" fillId="5" borderId="11" xfId="0" applyFont="1" applyFill="1" applyBorder="1"/>
    <xf numFmtId="0" fontId="3" fillId="5" borderId="11" xfId="0" applyFont="1" applyFill="1" applyBorder="1" applyAlignment="1">
      <alignment wrapText="1"/>
    </xf>
    <xf numFmtId="164" fontId="3" fillId="5" borderId="11" xfId="0" applyNumberFormat="1" applyFont="1" applyFill="1" applyBorder="1"/>
    <xf numFmtId="165" fontId="3" fillId="5" borderId="11" xfId="0" applyNumberFormat="1" applyFont="1" applyFill="1" applyBorder="1"/>
    <xf numFmtId="166" fontId="6" fillId="0" borderId="3" xfId="0" applyNumberFormat="1" applyFont="1" applyBorder="1" applyAlignment="1">
      <alignment wrapText="1"/>
    </xf>
    <xf numFmtId="165" fontId="6" fillId="0" borderId="11" xfId="0" applyNumberFormat="1" applyFont="1" applyBorder="1"/>
    <xf numFmtId="167" fontId="6" fillId="0" borderId="11" xfId="0" applyNumberFormat="1" applyFont="1" applyBorder="1"/>
    <xf numFmtId="167" fontId="5" fillId="0" borderId="15" xfId="0" applyNumberFormat="1" applyFont="1" applyBorder="1"/>
    <xf numFmtId="164" fontId="0" fillId="0" borderId="0" xfId="0" applyNumberFormat="1"/>
    <xf numFmtId="165" fontId="0" fillId="0" borderId="0" xfId="0" applyNumberFormat="1"/>
    <xf numFmtId="167" fontId="1" fillId="6" borderId="19" xfId="0" applyNumberFormat="1" applyFont="1" applyFill="1" applyBorder="1"/>
    <xf numFmtId="0" fontId="0" fillId="6" borderId="20" xfId="0" applyFill="1" applyBorder="1"/>
    <xf numFmtId="0" fontId="7" fillId="0" borderId="3" xfId="0" applyFont="1" applyBorder="1" applyAlignment="1">
      <alignment wrapText="1"/>
    </xf>
    <xf numFmtId="0" fontId="3" fillId="2" borderId="11" xfId="0" applyFont="1" applyFill="1" applyBorder="1"/>
    <xf numFmtId="2" fontId="3" fillId="3" borderId="5" xfId="0" applyNumberFormat="1" applyFont="1" applyFill="1" applyBorder="1"/>
    <xf numFmtId="0" fontId="3" fillId="2" borderId="26" xfId="0" applyFont="1" applyFill="1" applyBorder="1"/>
    <xf numFmtId="0" fontId="5" fillId="0" borderId="11" xfId="0" applyFont="1" applyBorder="1" applyAlignment="1">
      <alignment wrapText="1"/>
    </xf>
    <xf numFmtId="0" fontId="9" fillId="5" borderId="11" xfId="0" applyFont="1" applyFill="1" applyBorder="1"/>
    <xf numFmtId="164" fontId="1" fillId="6" borderId="17" xfId="0" applyNumberFormat="1" applyFont="1" applyFill="1" applyBorder="1" applyAlignment="1">
      <alignment horizontal="right"/>
    </xf>
    <xf numFmtId="164" fontId="1" fillId="6" borderId="18" xfId="0" applyNumberFormat="1" applyFont="1" applyFill="1" applyBorder="1" applyAlignment="1">
      <alignment horizontal="right"/>
    </xf>
    <xf numFmtId="164" fontId="1" fillId="6" borderId="21" xfId="0" applyNumberFormat="1" applyFont="1" applyFill="1" applyBorder="1" applyAlignment="1">
      <alignment horizontal="right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2" borderId="26" xfId="0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25" xfId="0" applyFont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8" fillId="2" borderId="4" xfId="0" applyFont="1" applyFill="1" applyBorder="1"/>
    <xf numFmtId="0" fontId="8" fillId="2" borderId="6" xfId="0" applyFont="1" applyFill="1" applyBorder="1"/>
    <xf numFmtId="0" fontId="8" fillId="2" borderId="5" xfId="0" applyFont="1" applyFill="1" applyBorder="1"/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5A58F-2B0E-4905-8788-3016272ADA94}">
  <dimension ref="A1:I29"/>
  <sheetViews>
    <sheetView tabSelected="1" topLeftCell="A2" workbookViewId="0">
      <selection activeCell="D10" sqref="D10"/>
    </sheetView>
  </sheetViews>
  <sheetFormatPr defaultRowHeight="14.4" x14ac:dyDescent="0.3"/>
  <cols>
    <col min="1" max="1" width="12.33203125" bestFit="1" customWidth="1"/>
    <col min="2" max="2" width="42.44140625" bestFit="1" customWidth="1"/>
    <col min="3" max="3" width="45.88671875" customWidth="1"/>
    <col min="4" max="4" width="23.44140625" customWidth="1"/>
    <col min="5" max="5" width="20.5546875" style="20" customWidth="1"/>
    <col min="6" max="6" width="12.33203125" style="21" customWidth="1"/>
    <col min="7" max="7" width="17.6640625" bestFit="1" customWidth="1"/>
    <col min="8" max="8" width="14.33203125" customWidth="1"/>
    <col min="9" max="9" width="22" customWidth="1"/>
  </cols>
  <sheetData>
    <row r="1" spans="1:9" ht="25.8" x14ac:dyDescent="0.5">
      <c r="A1" s="48" t="s">
        <v>0</v>
      </c>
      <c r="B1" s="49"/>
      <c r="C1" s="49"/>
      <c r="D1" s="49"/>
      <c r="E1" s="49"/>
      <c r="F1" s="49"/>
      <c r="G1" s="49"/>
      <c r="H1" s="49"/>
      <c r="I1" s="50"/>
    </row>
    <row r="2" spans="1:9" ht="15.6" x14ac:dyDescent="0.3">
      <c r="A2" s="25"/>
      <c r="B2" s="51" t="s">
        <v>1</v>
      </c>
      <c r="C2" s="51"/>
      <c r="D2" s="26">
        <v>2</v>
      </c>
      <c r="E2" s="52"/>
      <c r="F2" s="53"/>
      <c r="G2" s="53"/>
      <c r="H2" s="54"/>
      <c r="I2" s="1"/>
    </row>
    <row r="3" spans="1:9" ht="15.6" x14ac:dyDescent="0.3">
      <c r="A3" s="25"/>
      <c r="B3" s="51" t="s">
        <v>2</v>
      </c>
      <c r="C3" s="51"/>
      <c r="D3" s="26">
        <v>1.5</v>
      </c>
      <c r="E3" s="55"/>
      <c r="F3" s="56"/>
      <c r="G3" s="56"/>
      <c r="H3" s="56"/>
      <c r="I3" s="57"/>
    </row>
    <row r="4" spans="1:9" ht="15.75" customHeight="1" x14ac:dyDescent="0.3">
      <c r="A4" s="27"/>
      <c r="B4" s="35" t="s">
        <v>3</v>
      </c>
      <c r="C4" s="35"/>
      <c r="D4" s="10">
        <v>1</v>
      </c>
      <c r="E4" s="2"/>
      <c r="F4" s="36"/>
      <c r="G4" s="37"/>
      <c r="H4" s="37"/>
      <c r="I4" s="38"/>
    </row>
    <row r="5" spans="1:9" ht="15.75" customHeight="1" x14ac:dyDescent="0.3">
      <c r="A5" s="39"/>
      <c r="B5" s="40"/>
      <c r="C5" s="40"/>
      <c r="D5" s="40"/>
      <c r="E5" s="40"/>
      <c r="F5" s="40"/>
      <c r="G5" s="40"/>
      <c r="H5" s="40"/>
      <c r="I5" s="41"/>
    </row>
    <row r="6" spans="1:9" ht="15.75" customHeight="1" x14ac:dyDescent="0.3">
      <c r="A6" s="42" t="s">
        <v>4</v>
      </c>
      <c r="B6" s="43"/>
      <c r="C6" s="43"/>
      <c r="D6" s="43"/>
      <c r="E6" s="43"/>
      <c r="F6" s="43"/>
      <c r="G6" s="43"/>
      <c r="H6" s="43"/>
      <c r="I6" s="44"/>
    </row>
    <row r="7" spans="1:9" ht="48" x14ac:dyDescent="0.4">
      <c r="A7" s="11" t="s">
        <v>5</v>
      </c>
      <c r="B7" s="12" t="s">
        <v>6</v>
      </c>
      <c r="C7" s="11" t="s">
        <v>7</v>
      </c>
      <c r="D7" s="13" t="s">
        <v>8</v>
      </c>
      <c r="E7" s="14" t="s">
        <v>9</v>
      </c>
      <c r="F7" s="15" t="s">
        <v>10</v>
      </c>
      <c r="G7" s="11" t="s">
        <v>11</v>
      </c>
      <c r="H7" s="11" t="s">
        <v>12</v>
      </c>
      <c r="I7" s="29" t="s">
        <v>13</v>
      </c>
    </row>
    <row r="8" spans="1:9" x14ac:dyDescent="0.3">
      <c r="A8" s="28" t="s">
        <v>14</v>
      </c>
      <c r="B8" s="3" t="s">
        <v>15</v>
      </c>
      <c r="C8" s="24" t="s">
        <v>23</v>
      </c>
      <c r="D8" s="5">
        <v>1</v>
      </c>
      <c r="E8" s="16">
        <v>3.92</v>
      </c>
      <c r="F8" s="17"/>
      <c r="G8" s="5">
        <v>1</v>
      </c>
      <c r="H8" s="18">
        <f>IF(D8=0,(E8/720)*D$2*G8+F8*G8,(E8/730)*D$3*G8+F8*G8)</f>
        <v>8.0547945205479456E-3</v>
      </c>
      <c r="I8" s="5"/>
    </row>
    <row r="9" spans="1:9" x14ac:dyDescent="0.3">
      <c r="A9" s="28"/>
      <c r="B9" s="3" t="s">
        <v>25</v>
      </c>
      <c r="C9" s="24" t="s">
        <v>28</v>
      </c>
      <c r="D9" s="5">
        <v>1</v>
      </c>
      <c r="E9" s="16">
        <v>17.03</v>
      </c>
      <c r="F9" s="17"/>
      <c r="G9" s="5">
        <v>1</v>
      </c>
      <c r="H9" s="18">
        <f t="shared" ref="H9:H11" si="0">IF(D9=0,(E9/720)*D$2*G9+F9*G9,(E9/730)*D$3*G9+F9*G9)</f>
        <v>3.4993150684931508E-2</v>
      </c>
      <c r="I9" s="7"/>
    </row>
    <row r="10" spans="1:9" x14ac:dyDescent="0.3">
      <c r="A10" s="28"/>
      <c r="B10" s="3"/>
      <c r="C10" s="24"/>
      <c r="D10" s="5">
        <v>1</v>
      </c>
      <c r="E10" s="16"/>
      <c r="F10" s="17"/>
      <c r="G10" s="5">
        <v>0</v>
      </c>
      <c r="H10" s="18">
        <f>IF(D10=0,(E10/720)*D$2*G10+F10*G10,(E10/730)*D$3*G10+F10*G10)</f>
        <v>0</v>
      </c>
      <c r="I10" s="7"/>
    </row>
    <row r="11" spans="1:9" x14ac:dyDescent="0.3">
      <c r="A11" s="5"/>
      <c r="B11" s="3" t="s">
        <v>16</v>
      </c>
      <c r="C11" s="4" t="s">
        <v>17</v>
      </c>
      <c r="D11" s="5">
        <v>0</v>
      </c>
      <c r="E11" s="16">
        <v>0.14000000000000001</v>
      </c>
      <c r="F11" s="17"/>
      <c r="G11" s="5">
        <v>1</v>
      </c>
      <c r="H11" s="18">
        <f t="shared" si="0"/>
        <v>3.8888888888888892E-4</v>
      </c>
      <c r="I11" s="7"/>
    </row>
    <row r="12" spans="1:9" x14ac:dyDescent="0.3">
      <c r="A12" s="5"/>
      <c r="B12" s="3"/>
      <c r="C12" s="4"/>
      <c r="D12" s="5">
        <v>0</v>
      </c>
      <c r="E12" s="16"/>
      <c r="F12" s="17"/>
      <c r="G12" s="5">
        <v>0</v>
      </c>
      <c r="H12" s="18">
        <f t="shared" ref="H12" si="1">IF(D12=0,(E12/720)*D$2*G12+F12*G12,(E12/730)*D$3*G12+F12*G12)</f>
        <v>0</v>
      </c>
      <c r="I12" s="7"/>
    </row>
    <row r="13" spans="1:9" x14ac:dyDescent="0.3">
      <c r="A13" s="5"/>
      <c r="B13" s="3" t="s">
        <v>26</v>
      </c>
      <c r="C13" s="4" t="s">
        <v>27</v>
      </c>
      <c r="D13" s="5">
        <v>0</v>
      </c>
      <c r="E13" s="16">
        <v>7.59</v>
      </c>
      <c r="F13" s="17"/>
      <c r="G13" s="5">
        <v>1</v>
      </c>
      <c r="H13" s="18">
        <f t="shared" ref="H13:H15" si="2">IF(D13=0,(E13/720)*D$2*G13+F13*G13,(E13/730)*D$3*G13+F13*G13)</f>
        <v>2.1083333333333332E-2</v>
      </c>
      <c r="I13" s="7"/>
    </row>
    <row r="14" spans="1:9" x14ac:dyDescent="0.3">
      <c r="A14" s="5"/>
      <c r="B14" s="3" t="s">
        <v>18</v>
      </c>
      <c r="C14" s="4" t="s">
        <v>24</v>
      </c>
      <c r="D14" s="5">
        <v>0</v>
      </c>
      <c r="E14" s="16">
        <v>10.95</v>
      </c>
      <c r="F14" s="17"/>
      <c r="G14" s="5">
        <v>3</v>
      </c>
      <c r="H14" s="18">
        <f t="shared" si="2"/>
        <v>9.1249999999999998E-2</v>
      </c>
      <c r="I14" s="6"/>
    </row>
    <row r="15" spans="1:9" x14ac:dyDescent="0.3">
      <c r="A15" s="5"/>
      <c r="B15" s="3" t="s">
        <v>19</v>
      </c>
      <c r="C15" s="4" t="s">
        <v>20</v>
      </c>
      <c r="D15" s="8">
        <v>1</v>
      </c>
      <c r="E15" s="16"/>
      <c r="F15" s="16">
        <v>2</v>
      </c>
      <c r="G15" s="5">
        <v>1</v>
      </c>
      <c r="H15" s="18">
        <f t="shared" si="2"/>
        <v>2</v>
      </c>
      <c r="I15" s="3"/>
    </row>
    <row r="16" spans="1:9" x14ac:dyDescent="0.3">
      <c r="A16" s="45" t="s">
        <v>21</v>
      </c>
      <c r="B16" s="46"/>
      <c r="C16" s="46"/>
      <c r="D16" s="46"/>
      <c r="E16" s="46"/>
      <c r="F16" s="46"/>
      <c r="G16" s="47"/>
      <c r="H16" s="19">
        <f>SUM(H8:H15)</f>
        <v>2.1557701674277014</v>
      </c>
      <c r="I16" s="9"/>
    </row>
    <row r="18" spans="1:9" x14ac:dyDescent="0.3">
      <c r="A18" s="30" t="str">
        <f>CONCATENATE("Total cost for ", D4,""," seat(s)")</f>
        <v>Total cost for 1 seat(s)</v>
      </c>
      <c r="B18" s="31"/>
      <c r="C18" s="31"/>
      <c r="D18" s="31"/>
      <c r="E18" s="31"/>
      <c r="F18" s="31"/>
      <c r="G18" s="32"/>
      <c r="H18" s="22">
        <f>H16*D4</f>
        <v>2.1557701674277014</v>
      </c>
      <c r="I18" s="23"/>
    </row>
    <row r="19" spans="1:9" x14ac:dyDescent="0.3">
      <c r="A19" s="33" t="s">
        <v>22</v>
      </c>
      <c r="B19" s="34"/>
      <c r="C19" s="34"/>
    </row>
    <row r="20" spans="1:9" x14ac:dyDescent="0.3">
      <c r="A20" s="34"/>
      <c r="B20" s="34"/>
      <c r="C20" s="34"/>
    </row>
    <row r="21" spans="1:9" x14ac:dyDescent="0.3">
      <c r="A21" s="34"/>
      <c r="B21" s="34"/>
      <c r="C21" s="34"/>
    </row>
    <row r="22" spans="1:9" x14ac:dyDescent="0.3">
      <c r="A22" s="34"/>
      <c r="B22" s="34"/>
      <c r="C22" s="34"/>
    </row>
    <row r="23" spans="1:9" x14ac:dyDescent="0.3">
      <c r="A23" s="34"/>
      <c r="B23" s="34"/>
      <c r="C23" s="34"/>
    </row>
    <row r="24" spans="1:9" x14ac:dyDescent="0.3">
      <c r="A24" s="34"/>
      <c r="B24" s="34"/>
      <c r="C24" s="34"/>
      <c r="F24" s="16"/>
    </row>
    <row r="25" spans="1:9" x14ac:dyDescent="0.3">
      <c r="A25" s="34"/>
      <c r="B25" s="34"/>
      <c r="C25" s="34"/>
      <c r="F25" s="16"/>
    </row>
    <row r="26" spans="1:9" x14ac:dyDescent="0.3">
      <c r="A26" s="34"/>
      <c r="B26" s="34"/>
      <c r="C26" s="34"/>
    </row>
    <row r="27" spans="1:9" x14ac:dyDescent="0.3">
      <c r="A27" s="34"/>
      <c r="B27" s="34"/>
      <c r="C27" s="34"/>
    </row>
    <row r="28" spans="1:9" x14ac:dyDescent="0.3">
      <c r="A28" s="34"/>
      <c r="B28" s="34"/>
      <c r="C28" s="34"/>
    </row>
    <row r="29" spans="1:9" x14ac:dyDescent="0.3">
      <c r="A29" s="34"/>
      <c r="B29" s="34"/>
      <c r="C29" s="34"/>
    </row>
  </sheetData>
  <mergeCells count="12">
    <mergeCell ref="A1:I1"/>
    <mergeCell ref="B2:C2"/>
    <mergeCell ref="E2:H2"/>
    <mergeCell ref="B3:C3"/>
    <mergeCell ref="E3:I3"/>
    <mergeCell ref="A18:G18"/>
    <mergeCell ref="A19:C29"/>
    <mergeCell ref="B4:C4"/>
    <mergeCell ref="F4:I4"/>
    <mergeCell ref="A5:I5"/>
    <mergeCell ref="A6:I6"/>
    <mergeCell ref="A16:G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f2c8bca-a41f-4758-9622-6e9d15292d3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96F4B18B05FF459707F40630412E76" ma:contentTypeVersion="15" ma:contentTypeDescription="Create a new document." ma:contentTypeScope="" ma:versionID="ff0a8bfb5a241af57fa3ab2256819845">
  <xsd:schema xmlns:xsd="http://www.w3.org/2001/XMLSchema" xmlns:xs="http://www.w3.org/2001/XMLSchema" xmlns:p="http://schemas.microsoft.com/office/2006/metadata/properties" xmlns:ns2="6f2c8bca-a41f-4758-9622-6e9d15292d35" xmlns:ns3="dee1c3cc-91bc-415a-823e-fce587fedeae" targetNamespace="http://schemas.microsoft.com/office/2006/metadata/properties" ma:root="true" ma:fieldsID="f0ac867f5253d9de86b2e0a9dd8808e7" ns2:_="" ns3:_="">
    <xsd:import namespace="6f2c8bca-a41f-4758-9622-6e9d15292d35"/>
    <xsd:import namespace="dee1c3cc-91bc-415a-823e-fce587fede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2c8bca-a41f-4758-9622-6e9d15292d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9cc7c8bc-0ab0-43df-9128-3d7a417bb1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e1c3cc-91bc-415a-823e-fce587fed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C0479C-6402-4068-8F49-3BF72C20E440}">
  <ds:schemaRefs>
    <ds:schemaRef ds:uri="http://schemas.microsoft.com/office/2006/metadata/properties"/>
    <ds:schemaRef ds:uri="http://schemas.microsoft.com/office/infopath/2007/PartnerControls"/>
    <ds:schemaRef ds:uri="6f2c8bca-a41f-4758-9622-6e9d15292d35"/>
  </ds:schemaRefs>
</ds:datastoreItem>
</file>

<file path=customXml/itemProps2.xml><?xml version="1.0" encoding="utf-8"?>
<ds:datastoreItem xmlns:ds="http://schemas.openxmlformats.org/officeDocument/2006/customXml" ds:itemID="{7FA97F66-D657-4771-A294-976A0C3853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2c8bca-a41f-4758-9622-6e9d15292d35"/>
    <ds:schemaRef ds:uri="dee1c3cc-91bc-415a-823e-fce587fede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93BCB8-1731-4647-815A-9612150A70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Cost_estimation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Malik</dc:creator>
  <cp:keywords/>
  <dc:description/>
  <cp:lastModifiedBy>Sumit Purandare</cp:lastModifiedBy>
  <cp:revision/>
  <dcterms:created xsi:type="dcterms:W3CDTF">2023-05-17T17:27:54Z</dcterms:created>
  <dcterms:modified xsi:type="dcterms:W3CDTF">2024-05-17T08:55:59Z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0x0101008596F4B18B05FF459707F40630412E76</vt:lpwstr>
  </property>
  <property fmtid="{D5CDD505-2E9C-101B-9397-08002B2CF9AE}" pid="3" name="MediaServiceImageTags">
    <vt:lpwstr/>
  </property>
</Properties>
</file>