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2.xml" ContentType="application/vnd.openxmlformats-officedocument.spreadsheetml.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18.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8_{D957A36A-32AC-4CE2-B257-A9D10DAC94D3}" xr6:coauthVersionLast="47" xr6:coauthVersionMax="47" xr10:uidLastSave="{00000000-0000-0000-0000-000000000000}"/>
  <bookViews>
    <workbookView xWindow="-110" yWindow="-110" windowWidth="19420" windowHeight="10300" tabRatio="791" firstSheet="1" activeTab="1" xr2:uid="{11762DBB-AB6D-4FA0-8593-88C12181C696}"/>
  </bookViews>
  <sheets>
    <sheet name="Performance Dashboard" sheetId="10" r:id="rId1"/>
    <sheet name="KPI DASHBOARD" sheetId="12" r:id="rId2"/>
    <sheet name="Findings and Insights" sheetId="14" r:id="rId3"/>
    <sheet name="Price Cash Flow Ratio" sheetId="4" r:id="rId4"/>
    <sheet name="Div Yield" sheetId="7" r:id="rId5"/>
    <sheet name="PEG ratio" sheetId="8" r:id="rId6"/>
    <sheet name="PB ratio" sheetId="6" r:id="rId7"/>
    <sheet name="EV_EBITDA" sheetId="5" r:id="rId8"/>
    <sheet name="PriceReturn" sheetId="9" r:id="rId9"/>
    <sheet name="sectoral price change" sheetId="11" r:id="rId10"/>
    <sheet name="Gainers Losers" sheetId="21" r:id="rId11"/>
    <sheet name="3 Yr Return" sheetId="17" r:id="rId12"/>
    <sheet name="Median EV" sheetId="15" r:id="rId13"/>
    <sheet name="division of MarketCapital" sheetId="19" r:id="rId14"/>
    <sheet name="DPS vs Mkt Cap" sheetId="16" r:id="rId15"/>
    <sheet name="Current vs 3 vs 5 year" sheetId="25" r:id="rId16"/>
    <sheet name="Investment Advice" sheetId="2" r:id="rId17"/>
    <sheet name="Div Per Share" sheetId="1" r:id="rId18"/>
  </sheets>
  <definedNames>
    <definedName name="_xlchart.v1.0" hidden="1">'Div Per Share'!$D$1</definedName>
    <definedName name="_xlchart.v1.1" hidden="1">'Div Per Share'!$D$2:$D$160</definedName>
    <definedName name="_xlchart.v1.2" hidden="1">'Div Per Share'!$E$1</definedName>
    <definedName name="_xlchart.v1.3" hidden="1">'Div Per Share'!$E$2:$E$160</definedName>
    <definedName name="ExternalData_1" localSheetId="16" hidden="1">'Investment Advice'!$A$1:$AO$502</definedName>
    <definedName name="Slicer_Industry">#N/A</definedName>
    <definedName name="Slicer_Sector">#N/A</definedName>
  </definedNames>
  <calcPr calcId="191029"/>
  <pivotCaches>
    <pivotCache cacheId="0" r:id="rId19"/>
    <pivotCache cacheId="1" r:id="rId20"/>
    <pivotCache cacheId="2" r:id="rId21"/>
    <pivotCache cacheId="3" r:id="rId22"/>
  </pivotCaches>
  <extLst>
    <ext xmlns:x14="http://schemas.microsoft.com/office/spreadsheetml/2009/9/main" uri="{BBE1A952-AA13-448e-AADC-164F8A28A991}">
      <x14:slicerCaches>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W49" i="10" l="1"/>
  <c r="V49" i="10" s="1"/>
  <c r="W37" i="10"/>
  <c r="V37" i="10" s="1"/>
  <c r="W34" i="10"/>
  <c r="V34" i="10" s="1"/>
  <c r="W46" i="10"/>
  <c r="V46" i="10" s="1"/>
  <c r="W31" i="10"/>
  <c r="V31" i="10" s="1"/>
  <c r="W43" i="10"/>
  <c r="V43" i="10" s="1"/>
  <c r="B2" i="17"/>
  <c r="B3" i="17"/>
  <c r="B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104" i="17"/>
  <c r="B105" i="17"/>
  <c r="B106" i="17"/>
  <c r="B107" i="17"/>
  <c r="B108" i="17"/>
  <c r="B109" i="17"/>
  <c r="B110" i="17"/>
  <c r="B111" i="17"/>
  <c r="B112" i="17"/>
  <c r="B113" i="17"/>
  <c r="B114" i="17"/>
  <c r="B115" i="17"/>
  <c r="B116" i="17"/>
  <c r="B117" i="17"/>
  <c r="B118" i="17"/>
  <c r="B119" i="17"/>
  <c r="B120" i="17"/>
  <c r="B121" i="17"/>
  <c r="B122" i="17"/>
  <c r="B123" i="17"/>
  <c r="B124" i="17"/>
  <c r="B125" i="17"/>
  <c r="B126" i="17"/>
  <c r="B127" i="17"/>
  <c r="B128" i="17"/>
  <c r="B129" i="17"/>
  <c r="B130" i="17"/>
  <c r="B131" i="17"/>
  <c r="B132" i="17"/>
  <c r="B133" i="17"/>
  <c r="B134" i="17"/>
  <c r="B135" i="17"/>
  <c r="B136" i="17"/>
  <c r="B137" i="17"/>
  <c r="B138" i="17"/>
  <c r="B139" i="17"/>
  <c r="B140" i="17"/>
  <c r="B141" i="17"/>
  <c r="B142" i="17"/>
  <c r="B143" i="17"/>
  <c r="B144" i="17"/>
  <c r="B145" i="17"/>
  <c r="B146" i="17"/>
  <c r="B147" i="17"/>
  <c r="B148" i="17"/>
  <c r="B149" i="17"/>
  <c r="B150" i="17"/>
  <c r="B151" i="17"/>
  <c r="B152" i="17"/>
  <c r="B153" i="17"/>
  <c r="B154" i="17"/>
  <c r="B155" i="17"/>
  <c r="B156" i="17"/>
  <c r="B157" i="17"/>
  <c r="B158" i="17"/>
  <c r="B159" i="17"/>
  <c r="B160" i="17"/>
  <c r="B161" i="17"/>
  <c r="B162" i="17"/>
  <c r="B163" i="17"/>
  <c r="B164" i="17"/>
  <c r="B165" i="17"/>
  <c r="B166" i="17"/>
  <c r="B167" i="17"/>
  <c r="B168" i="17"/>
  <c r="B169" i="17"/>
  <c r="B170" i="17"/>
  <c r="B171" i="17"/>
  <c r="B172" i="17"/>
  <c r="B173" i="17"/>
  <c r="B174" i="17"/>
  <c r="B175" i="17"/>
  <c r="B176" i="17"/>
  <c r="B177" i="17"/>
  <c r="B178" i="17"/>
  <c r="B179" i="17"/>
  <c r="B180" i="17"/>
  <c r="B181" i="17"/>
  <c r="B182" i="17"/>
  <c r="B183" i="17"/>
  <c r="B184" i="17"/>
  <c r="B185" i="17"/>
  <c r="B186" i="17"/>
  <c r="B187" i="17"/>
  <c r="B188" i="17"/>
  <c r="B189" i="17"/>
  <c r="B190" i="17"/>
  <c r="B191" i="17"/>
  <c r="B192" i="17"/>
  <c r="B193" i="17"/>
  <c r="B194" i="17"/>
  <c r="B195" i="17"/>
  <c r="B196" i="17"/>
  <c r="B197" i="17"/>
  <c r="B198" i="17"/>
  <c r="B199" i="17"/>
  <c r="B200" i="17"/>
  <c r="B201" i="17"/>
  <c r="B202" i="17"/>
  <c r="B203" i="17"/>
  <c r="B204" i="17"/>
  <c r="B205" i="17"/>
  <c r="B206" i="17"/>
  <c r="B207" i="17"/>
  <c r="B208" i="17"/>
  <c r="B209" i="17"/>
  <c r="B210" i="17"/>
  <c r="B211" i="17"/>
  <c r="B212" i="17"/>
  <c r="B213" i="17"/>
  <c r="B214" i="17"/>
  <c r="B215" i="17"/>
  <c r="B216" i="17"/>
  <c r="B217" i="17"/>
  <c r="B218" i="17"/>
  <c r="B219" i="17"/>
  <c r="B220" i="17"/>
  <c r="B221" i="17"/>
  <c r="B222" i="17"/>
  <c r="B223" i="17"/>
  <c r="B224" i="17"/>
  <c r="B225" i="17"/>
  <c r="B226" i="17"/>
  <c r="B227" i="17"/>
  <c r="B228" i="17"/>
  <c r="B229" i="17"/>
  <c r="B230" i="17"/>
  <c r="B231" i="17"/>
  <c r="B232" i="17"/>
  <c r="B233" i="17"/>
  <c r="B234" i="17"/>
  <c r="B235" i="17"/>
  <c r="B236" i="17"/>
  <c r="B237" i="17"/>
  <c r="B238" i="17"/>
  <c r="B239" i="17"/>
  <c r="B240" i="17"/>
  <c r="B241" i="17"/>
  <c r="B242" i="17"/>
  <c r="B243" i="17"/>
  <c r="B244" i="17"/>
  <c r="B245" i="17"/>
  <c r="B246" i="17"/>
  <c r="B247" i="17"/>
  <c r="B248" i="17"/>
  <c r="B249" i="17"/>
  <c r="B250" i="17"/>
  <c r="B251" i="17"/>
  <c r="B252" i="17"/>
  <c r="B253" i="17"/>
  <c r="B254" i="17"/>
  <c r="B255" i="17"/>
  <c r="B256" i="17"/>
  <c r="B257" i="17"/>
  <c r="B258" i="17"/>
  <c r="B259" i="17"/>
  <c r="B260" i="17"/>
  <c r="B261" i="17"/>
  <c r="B262" i="17"/>
  <c r="B263" i="17"/>
  <c r="B264" i="17"/>
  <c r="B265" i="17"/>
  <c r="B266" i="17"/>
  <c r="B267" i="17"/>
  <c r="B268" i="17"/>
  <c r="B269" i="17"/>
  <c r="B270" i="17"/>
  <c r="B271" i="17"/>
  <c r="B272" i="17"/>
  <c r="B273" i="17"/>
  <c r="B274" i="17"/>
  <c r="B275" i="17"/>
  <c r="B276" i="17"/>
  <c r="B277" i="17"/>
  <c r="B278" i="17"/>
  <c r="B279" i="17"/>
  <c r="B280" i="17"/>
  <c r="B281" i="17"/>
  <c r="B282" i="17"/>
  <c r="B283" i="17"/>
  <c r="B284" i="17"/>
  <c r="B285" i="17"/>
  <c r="B286" i="17"/>
  <c r="B287" i="17"/>
  <c r="B288" i="17"/>
  <c r="B289" i="17"/>
  <c r="B290" i="17"/>
  <c r="B291" i="17"/>
  <c r="B292" i="17"/>
  <c r="B293" i="17"/>
  <c r="B294" i="17"/>
  <c r="B295" i="17"/>
  <c r="B296" i="17"/>
  <c r="B297" i="17"/>
  <c r="B298" i="17"/>
  <c r="B299" i="17"/>
  <c r="B300" i="17"/>
  <c r="B301" i="17"/>
  <c r="B302" i="17"/>
  <c r="B303" i="17"/>
  <c r="B304" i="17"/>
  <c r="B305" i="17"/>
  <c r="B306" i="17"/>
  <c r="B307" i="17"/>
  <c r="B308" i="17"/>
  <c r="B309" i="17"/>
  <c r="B310" i="17"/>
  <c r="B311" i="17"/>
  <c r="B312" i="17"/>
  <c r="B313" i="17"/>
  <c r="B314" i="17"/>
  <c r="B315" i="17"/>
  <c r="B316" i="17"/>
  <c r="B317" i="17"/>
  <c r="B318" i="17"/>
  <c r="B319" i="17"/>
  <c r="B320" i="17"/>
  <c r="B321" i="17"/>
  <c r="B322" i="17"/>
  <c r="B323" i="17"/>
  <c r="B324" i="17"/>
  <c r="B325" i="17"/>
  <c r="B326" i="17"/>
  <c r="B327" i="17"/>
  <c r="B328" i="17"/>
  <c r="B329" i="17"/>
  <c r="B330" i="17"/>
  <c r="B331" i="17"/>
  <c r="B332" i="17"/>
  <c r="B333" i="17"/>
  <c r="B334" i="17"/>
  <c r="B335" i="17"/>
  <c r="B336" i="17"/>
  <c r="B337" i="17"/>
  <c r="B338" i="17"/>
  <c r="B339" i="17"/>
  <c r="B340" i="17"/>
  <c r="B341" i="17"/>
  <c r="B342" i="17"/>
  <c r="B343" i="17"/>
  <c r="B344" i="17"/>
  <c r="B345" i="17"/>
  <c r="B346" i="17"/>
  <c r="B347" i="17"/>
  <c r="B348" i="17"/>
  <c r="B349" i="17"/>
  <c r="B350" i="17"/>
  <c r="B351" i="17"/>
  <c r="B352" i="17"/>
  <c r="B353" i="17"/>
  <c r="B354" i="17"/>
  <c r="B355" i="17"/>
  <c r="B356" i="17"/>
  <c r="B357" i="17"/>
  <c r="B358" i="17"/>
  <c r="B359" i="17"/>
  <c r="B360" i="17"/>
  <c r="B361" i="17"/>
  <c r="B362" i="17"/>
  <c r="B363" i="17"/>
  <c r="B364" i="17"/>
  <c r="B365" i="17"/>
  <c r="B366" i="17"/>
  <c r="B367" i="17"/>
  <c r="B368" i="17"/>
  <c r="B369" i="17"/>
  <c r="B370" i="17"/>
  <c r="B371" i="17"/>
  <c r="B372" i="17"/>
  <c r="B373" i="17"/>
  <c r="B374" i="17"/>
  <c r="B375" i="17"/>
  <c r="B376" i="17"/>
  <c r="B377" i="17"/>
  <c r="B378" i="17"/>
  <c r="B379" i="17"/>
  <c r="B380" i="17"/>
  <c r="B381" i="17"/>
  <c r="B382" i="17"/>
  <c r="B383" i="17"/>
  <c r="B384" i="17"/>
  <c r="B385" i="17"/>
  <c r="B386" i="17"/>
  <c r="B387" i="17"/>
  <c r="B388" i="17"/>
  <c r="B389" i="17"/>
  <c r="B390" i="17"/>
  <c r="B391" i="17"/>
  <c r="B392" i="17"/>
  <c r="B393" i="17"/>
  <c r="B394" i="17"/>
  <c r="B395" i="17"/>
  <c r="B396" i="17"/>
  <c r="B397" i="17"/>
  <c r="B398" i="17"/>
  <c r="B399" i="17"/>
  <c r="B400" i="17"/>
  <c r="B401" i="17"/>
  <c r="B402" i="17"/>
  <c r="B403" i="17"/>
  <c r="B404" i="17"/>
  <c r="B405" i="17"/>
  <c r="B406" i="17"/>
  <c r="B407" i="17"/>
  <c r="B408" i="17"/>
  <c r="B409" i="17"/>
  <c r="B410" i="17"/>
  <c r="B411" i="17"/>
  <c r="B412" i="17"/>
  <c r="B413" i="17"/>
  <c r="B414" i="17"/>
  <c r="B415" i="17"/>
  <c r="B416" i="17"/>
  <c r="B417" i="17"/>
  <c r="B418" i="17"/>
  <c r="B419" i="17"/>
  <c r="B420" i="17"/>
  <c r="B421" i="17"/>
  <c r="B422" i="17"/>
  <c r="B423" i="17"/>
  <c r="B424" i="17"/>
  <c r="B425" i="17"/>
  <c r="B426" i="17"/>
  <c r="B427" i="17"/>
  <c r="B428" i="17"/>
  <c r="B429" i="17"/>
  <c r="B430" i="17"/>
  <c r="B431" i="17"/>
  <c r="B432" i="17"/>
  <c r="B433" i="17"/>
  <c r="B434" i="17"/>
  <c r="B435" i="17"/>
  <c r="B436" i="17"/>
  <c r="B437" i="17"/>
  <c r="B438" i="17"/>
  <c r="B439" i="17"/>
  <c r="B440" i="17"/>
  <c r="B441" i="17"/>
  <c r="B442" i="17"/>
  <c r="B443" i="17"/>
  <c r="B444" i="17"/>
  <c r="B445" i="17"/>
  <c r="B446" i="17"/>
  <c r="B447" i="17"/>
  <c r="B448" i="17"/>
  <c r="B449" i="17"/>
  <c r="B450" i="17"/>
  <c r="B451" i="17"/>
  <c r="B452" i="17"/>
  <c r="B453" i="17"/>
  <c r="B454" i="17"/>
  <c r="B455" i="17"/>
  <c r="B456" i="17"/>
  <c r="B457" i="17"/>
  <c r="B458" i="17"/>
  <c r="B459" i="17"/>
  <c r="B460" i="17"/>
  <c r="B461" i="17"/>
  <c r="B462" i="17"/>
  <c r="B463" i="17"/>
  <c r="B464" i="17"/>
  <c r="B465" i="17"/>
  <c r="B466" i="17"/>
  <c r="B467" i="17"/>
  <c r="B468" i="17"/>
  <c r="B469" i="17"/>
  <c r="B470" i="17"/>
  <c r="B471" i="17"/>
  <c r="B472" i="17"/>
  <c r="B473" i="17"/>
  <c r="B474" i="17"/>
  <c r="B475" i="17"/>
  <c r="B476" i="17"/>
  <c r="B477" i="17"/>
  <c r="B478" i="17"/>
  <c r="B479" i="17"/>
  <c r="B480" i="17"/>
  <c r="B481" i="17"/>
  <c r="B482" i="17"/>
  <c r="B483" i="17"/>
  <c r="B484" i="17"/>
  <c r="B485" i="17"/>
  <c r="B486" i="17"/>
  <c r="B487" i="17"/>
  <c r="B488" i="17"/>
  <c r="B489" i="17"/>
  <c r="B490" i="17"/>
  <c r="B491" i="17"/>
  <c r="B492" i="17"/>
  <c r="B493" i="17"/>
  <c r="B494" i="17"/>
  <c r="B495" i="17"/>
  <c r="B496" i="17"/>
  <c r="B497" i="17"/>
  <c r="B498" i="17"/>
  <c r="B499" i="17"/>
  <c r="B500" i="17"/>
  <c r="B501" i="17"/>
  <c r="B502" i="17"/>
  <c r="A1" i="21" a="1"/>
  <c r="B22" i="21" s="1"/>
  <c r="C22" i="21" s="1" a="1"/>
  <c r="C22" i="21" s="1"/>
  <c r="D1" i="1" a="1"/>
  <c r="D1" i="1" s="1"/>
  <c r="B495" i="21" l="1"/>
  <c r="C495" i="21" s="1" a="1"/>
  <c r="C495" i="21" s="1"/>
  <c r="B472" i="21"/>
  <c r="C472" i="21" s="1" a="1"/>
  <c r="C472" i="21" s="1"/>
  <c r="B452" i="21"/>
  <c r="C452" i="21" s="1" a="1"/>
  <c r="C452" i="21" s="1"/>
  <c r="B432" i="21"/>
  <c r="C432" i="21" s="1" a="1"/>
  <c r="C432" i="21" s="1"/>
  <c r="B411" i="21"/>
  <c r="C411" i="21" s="1" a="1"/>
  <c r="C411" i="21" s="1"/>
  <c r="B384" i="21"/>
  <c r="C384" i="21" s="1" a="1"/>
  <c r="C384" i="21" s="1"/>
  <c r="B356" i="21"/>
  <c r="C356" i="21" s="1" a="1"/>
  <c r="C356" i="21" s="1"/>
  <c r="B309" i="21"/>
  <c r="C309" i="21" s="1" a="1"/>
  <c r="C309" i="21" s="1"/>
  <c r="B261" i="21"/>
  <c r="C261" i="21" s="1" a="1"/>
  <c r="C261" i="21" s="1"/>
  <c r="B221" i="21"/>
  <c r="C221" i="21" s="1" a="1"/>
  <c r="C221" i="21" s="1"/>
  <c r="B172" i="21"/>
  <c r="C172" i="21" s="1" a="1"/>
  <c r="C172" i="21" s="1"/>
  <c r="B124" i="21"/>
  <c r="C124" i="21" s="1" a="1"/>
  <c r="C124" i="21" s="1"/>
  <c r="B85" i="21"/>
  <c r="C85" i="21" s="1" a="1"/>
  <c r="C85" i="21" s="1"/>
  <c r="B29" i="21"/>
  <c r="C29" i="21" s="1" a="1"/>
  <c r="C29" i="21" s="1"/>
  <c r="B491" i="21"/>
  <c r="C491" i="21" s="1" a="1"/>
  <c r="C491" i="21" s="1"/>
  <c r="B471" i="21"/>
  <c r="C471" i="21" s="1" a="1"/>
  <c r="C471" i="21" s="1"/>
  <c r="B448" i="21"/>
  <c r="C448" i="21" s="1" a="1"/>
  <c r="C448" i="21" s="1"/>
  <c r="B431" i="21"/>
  <c r="C431" i="21" s="1" a="1"/>
  <c r="C431" i="21" s="1"/>
  <c r="B408" i="21"/>
  <c r="C408" i="21" s="1" a="1"/>
  <c r="C408" i="21" s="1"/>
  <c r="B383" i="21"/>
  <c r="C383" i="21" s="1" a="1"/>
  <c r="C383" i="21" s="1"/>
  <c r="B345" i="21"/>
  <c r="C345" i="21" s="1" a="1"/>
  <c r="C345" i="21" s="1"/>
  <c r="B305" i="21"/>
  <c r="C305" i="21" s="1" a="1"/>
  <c r="C305" i="21" s="1"/>
  <c r="B256" i="21"/>
  <c r="C256" i="21" s="1" a="1"/>
  <c r="C256" i="21" s="1"/>
  <c r="B208" i="21"/>
  <c r="C208" i="21" s="1" a="1"/>
  <c r="C208" i="21" s="1"/>
  <c r="B169" i="21"/>
  <c r="C169" i="21" s="1" a="1"/>
  <c r="C169" i="21" s="1"/>
  <c r="B121" i="21"/>
  <c r="C121" i="21" s="1" a="1"/>
  <c r="C121" i="21" s="1"/>
  <c r="B71" i="21"/>
  <c r="C71" i="21" s="1" a="1"/>
  <c r="C71" i="21" s="1"/>
  <c r="B28" i="21"/>
  <c r="C28" i="21" s="1" a="1"/>
  <c r="C28" i="21" s="1"/>
  <c r="B487" i="21"/>
  <c r="C487" i="21" s="1" a="1"/>
  <c r="C487" i="21" s="1"/>
  <c r="B469" i="21"/>
  <c r="C469" i="21" s="1" a="1"/>
  <c r="C469" i="21" s="1"/>
  <c r="B447" i="21"/>
  <c r="C447" i="21" s="1" a="1"/>
  <c r="C447" i="21" s="1"/>
  <c r="B427" i="21"/>
  <c r="C427" i="21" s="1" a="1"/>
  <c r="C427" i="21" s="1"/>
  <c r="B407" i="21"/>
  <c r="C407" i="21" s="1" a="1"/>
  <c r="C407" i="21" s="1"/>
  <c r="B381" i="21"/>
  <c r="C381" i="21" s="1" a="1"/>
  <c r="C381" i="21" s="1"/>
  <c r="B342" i="21"/>
  <c r="C342" i="21" s="1" a="1"/>
  <c r="C342" i="21" s="1"/>
  <c r="B294" i="21"/>
  <c r="C294" i="21" s="1" a="1"/>
  <c r="C294" i="21" s="1"/>
  <c r="B255" i="21"/>
  <c r="C255" i="21" s="1" a="1"/>
  <c r="C255" i="21" s="1"/>
  <c r="B207" i="21"/>
  <c r="C207" i="21" s="1" a="1"/>
  <c r="C207" i="21" s="1"/>
  <c r="B157" i="21"/>
  <c r="C157" i="21" s="1" a="1"/>
  <c r="C157" i="21" s="1"/>
  <c r="B118" i="21"/>
  <c r="C118" i="21" s="1" a="1"/>
  <c r="C118" i="21" s="1"/>
  <c r="B70" i="21"/>
  <c r="C70" i="21" s="1" a="1"/>
  <c r="C70" i="21" s="1"/>
  <c r="B12" i="21"/>
  <c r="C12" i="21" s="1" a="1"/>
  <c r="C12" i="21" s="1"/>
  <c r="B485" i="21"/>
  <c r="C485" i="21" s="1" a="1"/>
  <c r="C485" i="21" s="1"/>
  <c r="B464" i="21"/>
  <c r="C464" i="21" s="1" a="1"/>
  <c r="C464" i="21" s="1"/>
  <c r="B445" i="21"/>
  <c r="C445" i="21" s="1" a="1"/>
  <c r="C445" i="21" s="1"/>
  <c r="B423" i="21"/>
  <c r="C423" i="21" s="1" a="1"/>
  <c r="C423" i="21" s="1"/>
  <c r="B405" i="21"/>
  <c r="C405" i="21" s="1" a="1"/>
  <c r="C405" i="21" s="1"/>
  <c r="B372" i="21"/>
  <c r="C372" i="21" s="1" a="1"/>
  <c r="C372" i="21" s="1"/>
  <c r="B341" i="21"/>
  <c r="C341" i="21" s="1" a="1"/>
  <c r="C341" i="21" s="1"/>
  <c r="B293" i="21"/>
  <c r="C293" i="21" s="1" a="1"/>
  <c r="C293" i="21" s="1"/>
  <c r="B241" i="21"/>
  <c r="C241" i="21" s="1" a="1"/>
  <c r="C241" i="21" s="1"/>
  <c r="B204" i="21"/>
  <c r="C204" i="21" s="1" a="1"/>
  <c r="C204" i="21" s="1"/>
  <c r="B156" i="21"/>
  <c r="C156" i="21" s="1" a="1"/>
  <c r="C156" i="21" s="1"/>
  <c r="B105" i="21"/>
  <c r="C105" i="21" s="1" a="1"/>
  <c r="C105" i="21" s="1"/>
  <c r="B69" i="21"/>
  <c r="C69" i="21" s="1" a="1"/>
  <c r="C69" i="21" s="1"/>
  <c r="B7" i="21"/>
  <c r="C7" i="21" s="1" a="1"/>
  <c r="C7" i="21" s="1"/>
  <c r="B2" i="21"/>
  <c r="C2" i="21" s="1" a="1"/>
  <c r="C2" i="21" s="1"/>
  <c r="B484" i="21"/>
  <c r="C484" i="21" s="1" a="1"/>
  <c r="C484" i="21" s="1"/>
  <c r="B461" i="21"/>
  <c r="C461" i="21" s="1" a="1"/>
  <c r="C461" i="21" s="1"/>
  <c r="B444" i="21"/>
  <c r="C444" i="21" s="1" a="1"/>
  <c r="C444" i="21" s="1"/>
  <c r="B421" i="21"/>
  <c r="C421" i="21" s="1" a="1"/>
  <c r="C421" i="21" s="1"/>
  <c r="B400" i="21"/>
  <c r="C400" i="21" s="1" a="1"/>
  <c r="C400" i="21" s="1"/>
  <c r="B371" i="21"/>
  <c r="C371" i="21" s="1" a="1"/>
  <c r="C371" i="21" s="1"/>
  <c r="B327" i="21"/>
  <c r="C327" i="21" s="1" a="1"/>
  <c r="C327" i="21" s="1"/>
  <c r="B288" i="21"/>
  <c r="C288" i="21" s="1" a="1"/>
  <c r="C288" i="21" s="1"/>
  <c r="B240" i="21"/>
  <c r="C240" i="21" s="1" a="1"/>
  <c r="C240" i="21" s="1"/>
  <c r="B191" i="21"/>
  <c r="C191" i="21" s="1" a="1"/>
  <c r="C191" i="21" s="1"/>
  <c r="B153" i="21"/>
  <c r="C153" i="21" s="1" a="1"/>
  <c r="C153" i="21" s="1"/>
  <c r="B103" i="21"/>
  <c r="C103" i="21" s="1" a="1"/>
  <c r="C103" i="21" s="1"/>
  <c r="B53" i="21"/>
  <c r="C53" i="21" s="1" a="1"/>
  <c r="C53" i="21" s="1"/>
  <c r="B6" i="21"/>
  <c r="C6" i="21" s="1" a="1"/>
  <c r="C6" i="21" s="1"/>
  <c r="B500" i="21"/>
  <c r="C500" i="21" s="1" a="1"/>
  <c r="C500" i="21" s="1"/>
  <c r="B483" i="21"/>
  <c r="C483" i="21" s="1" a="1"/>
  <c r="C483" i="21" s="1"/>
  <c r="B460" i="21"/>
  <c r="C460" i="21" s="1" a="1"/>
  <c r="C460" i="21" s="1"/>
  <c r="B439" i="21"/>
  <c r="C439" i="21" s="1" a="1"/>
  <c r="C439" i="21" s="1"/>
  <c r="B420" i="21"/>
  <c r="C420" i="21" s="1" a="1"/>
  <c r="C420" i="21" s="1"/>
  <c r="B397" i="21"/>
  <c r="C397" i="21" s="1" a="1"/>
  <c r="C397" i="21" s="1"/>
  <c r="B368" i="21"/>
  <c r="C368" i="21" s="1" a="1"/>
  <c r="C368" i="21" s="1"/>
  <c r="B326" i="21"/>
  <c r="C326" i="21" s="1" a="1"/>
  <c r="C326" i="21" s="1"/>
  <c r="B277" i="21"/>
  <c r="C277" i="21" s="1" a="1"/>
  <c r="C277" i="21" s="1"/>
  <c r="B239" i="21"/>
  <c r="C239" i="21" s="1" a="1"/>
  <c r="C239" i="21" s="1"/>
  <c r="B189" i="21"/>
  <c r="C189" i="21" s="1" a="1"/>
  <c r="C189" i="21" s="1"/>
  <c r="B140" i="21"/>
  <c r="C140" i="21" s="1" a="1"/>
  <c r="C140" i="21" s="1"/>
  <c r="B102" i="21"/>
  <c r="C102" i="21" s="1" a="1"/>
  <c r="C102" i="21" s="1"/>
  <c r="B49" i="21"/>
  <c r="C49" i="21" s="1" a="1"/>
  <c r="C49" i="21" s="1"/>
  <c r="B499" i="21"/>
  <c r="C499" i="21" s="1" a="1"/>
  <c r="C499" i="21" s="1"/>
  <c r="B477" i="21"/>
  <c r="C477" i="21" s="1" a="1"/>
  <c r="C477" i="21" s="1"/>
  <c r="B459" i="21"/>
  <c r="C459" i="21" s="1" a="1"/>
  <c r="C459" i="21" s="1"/>
  <c r="B436" i="21"/>
  <c r="C436" i="21" s="1" a="1"/>
  <c r="C436" i="21" s="1"/>
  <c r="B419" i="21"/>
  <c r="C419" i="21" s="1" a="1"/>
  <c r="C419" i="21" s="1"/>
  <c r="B396" i="21"/>
  <c r="C396" i="21" s="1" a="1"/>
  <c r="C396" i="21" s="1"/>
  <c r="B359" i="21"/>
  <c r="C359" i="21" s="1" a="1"/>
  <c r="C359" i="21" s="1"/>
  <c r="B325" i="21"/>
  <c r="C325" i="21" s="1" a="1"/>
  <c r="C325" i="21" s="1"/>
  <c r="B273" i="21"/>
  <c r="C273" i="21" s="1" a="1"/>
  <c r="C273" i="21" s="1"/>
  <c r="B224" i="21"/>
  <c r="C224" i="21" s="1" a="1"/>
  <c r="C224" i="21" s="1"/>
  <c r="B188" i="21"/>
  <c r="C188" i="21" s="1" a="1"/>
  <c r="C188" i="21" s="1"/>
  <c r="B137" i="21"/>
  <c r="C137" i="21" s="1" a="1"/>
  <c r="C137" i="21" s="1"/>
  <c r="B89" i="21"/>
  <c r="C89" i="21" s="1" a="1"/>
  <c r="C89" i="21" s="1"/>
  <c r="B48" i="21"/>
  <c r="C48" i="21" s="1" a="1"/>
  <c r="C48" i="21" s="1"/>
  <c r="B496" i="21"/>
  <c r="C496" i="21" s="1" a="1"/>
  <c r="C496" i="21" s="1"/>
  <c r="B475" i="21"/>
  <c r="C475" i="21" s="1" a="1"/>
  <c r="C475" i="21" s="1"/>
  <c r="B456" i="21"/>
  <c r="C456" i="21" s="1" a="1"/>
  <c r="C456" i="21" s="1"/>
  <c r="B435" i="21"/>
  <c r="C435" i="21" s="1" a="1"/>
  <c r="C435" i="21" s="1"/>
  <c r="B413" i="21"/>
  <c r="C413" i="21" s="1" a="1"/>
  <c r="C413" i="21" s="1"/>
  <c r="B395" i="21"/>
  <c r="C395" i="21" s="1" a="1"/>
  <c r="C395" i="21" s="1"/>
  <c r="B357" i="21"/>
  <c r="C357" i="21" s="1" a="1"/>
  <c r="C357" i="21" s="1"/>
  <c r="B310" i="21"/>
  <c r="C310" i="21" s="1" a="1"/>
  <c r="C310" i="21" s="1"/>
  <c r="B272" i="21"/>
  <c r="C272" i="21" s="1" a="1"/>
  <c r="C272" i="21" s="1"/>
  <c r="B223" i="21"/>
  <c r="C223" i="21" s="1" a="1"/>
  <c r="C223" i="21" s="1"/>
  <c r="B175" i="21"/>
  <c r="C175" i="21" s="1" a="1"/>
  <c r="C175" i="21" s="1"/>
  <c r="B135" i="21"/>
  <c r="C135" i="21" s="1" a="1"/>
  <c r="C135" i="21" s="1"/>
  <c r="B86" i="21"/>
  <c r="C86" i="21" s="1" a="1"/>
  <c r="C86" i="21" s="1"/>
  <c r="B32" i="21"/>
  <c r="C32" i="21" s="1" a="1"/>
  <c r="C32" i="21" s="1"/>
  <c r="D364" i="21"/>
  <c r="B392" i="21"/>
  <c r="C392" i="21" s="1" a="1"/>
  <c r="C392" i="21" s="1"/>
  <c r="B380" i="21"/>
  <c r="C380" i="21" s="1" a="1"/>
  <c r="C380" i="21" s="1"/>
  <c r="B367" i="21"/>
  <c r="C367" i="21" s="1" a="1"/>
  <c r="C367" i="21" s="1"/>
  <c r="B355" i="21"/>
  <c r="C355" i="21" s="1" a="1"/>
  <c r="C355" i="21" s="1"/>
  <c r="B337" i="21"/>
  <c r="C337" i="21" s="1" a="1"/>
  <c r="C337" i="21" s="1"/>
  <c r="B320" i="21"/>
  <c r="C320" i="21" s="1" a="1"/>
  <c r="C320" i="21" s="1"/>
  <c r="B304" i="21"/>
  <c r="C304" i="21" s="1" a="1"/>
  <c r="C304" i="21" s="1"/>
  <c r="B287" i="21"/>
  <c r="C287" i="21" s="1" a="1"/>
  <c r="C287" i="21" s="1"/>
  <c r="B271" i="21"/>
  <c r="C271" i="21" s="1" a="1"/>
  <c r="C271" i="21" s="1"/>
  <c r="B253" i="21"/>
  <c r="C253" i="21" s="1" a="1"/>
  <c r="C253" i="21" s="1"/>
  <c r="B236" i="21"/>
  <c r="C236" i="21" s="1" a="1"/>
  <c r="C236" i="21" s="1"/>
  <c r="B220" i="21"/>
  <c r="C220" i="21" s="1" a="1"/>
  <c r="C220" i="21" s="1"/>
  <c r="B201" i="21"/>
  <c r="C201" i="21" s="1" a="1"/>
  <c r="C201" i="21" s="1"/>
  <c r="B185" i="21"/>
  <c r="C185" i="21" s="1" a="1"/>
  <c r="C185" i="21" s="1"/>
  <c r="B167" i="21"/>
  <c r="C167" i="21" s="1" a="1"/>
  <c r="C167" i="21" s="1"/>
  <c r="B150" i="21"/>
  <c r="C150" i="21" s="1" a="1"/>
  <c r="C150" i="21" s="1"/>
  <c r="B134" i="21"/>
  <c r="C134" i="21" s="1" a="1"/>
  <c r="C134" i="21" s="1"/>
  <c r="B117" i="21"/>
  <c r="C117" i="21" s="1" a="1"/>
  <c r="C117" i="21" s="1"/>
  <c r="B101" i="21"/>
  <c r="C101" i="21" s="1" a="1"/>
  <c r="C101" i="21" s="1"/>
  <c r="B81" i="21"/>
  <c r="C81" i="21" s="1" a="1"/>
  <c r="C81" i="21" s="1"/>
  <c r="B64" i="21"/>
  <c r="C64" i="21" s="1" a="1"/>
  <c r="C64" i="21" s="1"/>
  <c r="B47" i="21"/>
  <c r="C47" i="21" s="1" a="1"/>
  <c r="C47" i="21" s="1"/>
  <c r="B25" i="21"/>
  <c r="C25" i="21" s="1" a="1"/>
  <c r="C25" i="21" s="1"/>
  <c r="B5" i="21"/>
  <c r="C5" i="21" s="1" a="1"/>
  <c r="C5" i="21" s="1"/>
  <c r="B493" i="21"/>
  <c r="C493" i="21" s="1" a="1"/>
  <c r="C493" i="21" s="1"/>
  <c r="B480" i="21"/>
  <c r="C480" i="21" s="1" a="1"/>
  <c r="C480" i="21" s="1"/>
  <c r="B468" i="21"/>
  <c r="C468" i="21" s="1" a="1"/>
  <c r="C468" i="21" s="1"/>
  <c r="B455" i="21"/>
  <c r="C455" i="21" s="1" a="1"/>
  <c r="C455" i="21" s="1"/>
  <c r="B443" i="21"/>
  <c r="C443" i="21" s="1" a="1"/>
  <c r="C443" i="21" s="1"/>
  <c r="B429" i="21"/>
  <c r="C429" i="21" s="1" a="1"/>
  <c r="C429" i="21" s="1"/>
  <c r="B416" i="21"/>
  <c r="C416" i="21" s="1" a="1"/>
  <c r="C416" i="21" s="1"/>
  <c r="B404" i="21"/>
  <c r="C404" i="21" s="1" a="1"/>
  <c r="C404" i="21" s="1"/>
  <c r="B391" i="21"/>
  <c r="C391" i="21" s="1" a="1"/>
  <c r="C391" i="21" s="1"/>
  <c r="B379" i="21"/>
  <c r="C379" i="21" s="1" a="1"/>
  <c r="C379" i="21" s="1"/>
  <c r="B365" i="21"/>
  <c r="C365" i="21" s="1" a="1"/>
  <c r="C365" i="21" s="1"/>
  <c r="B352" i="21"/>
  <c r="C352" i="21" s="1" a="1"/>
  <c r="C352" i="21" s="1"/>
  <c r="B336" i="21"/>
  <c r="C336" i="21" s="1" a="1"/>
  <c r="C336" i="21" s="1"/>
  <c r="B319" i="21"/>
  <c r="C319" i="21" s="1" a="1"/>
  <c r="C319" i="21" s="1"/>
  <c r="B303" i="21"/>
  <c r="C303" i="21" s="1" a="1"/>
  <c r="C303" i="21" s="1"/>
  <c r="B285" i="21"/>
  <c r="C285" i="21" s="1" a="1"/>
  <c r="C285" i="21" s="1"/>
  <c r="B268" i="21"/>
  <c r="C268" i="21" s="1" a="1"/>
  <c r="C268" i="21" s="1"/>
  <c r="B252" i="21"/>
  <c r="C252" i="21" s="1" a="1"/>
  <c r="C252" i="21" s="1"/>
  <c r="B233" i="21"/>
  <c r="C233" i="21" s="1" a="1"/>
  <c r="C233" i="21" s="1"/>
  <c r="B217" i="21"/>
  <c r="C217" i="21" s="1" a="1"/>
  <c r="C217" i="21" s="1"/>
  <c r="B199" i="21"/>
  <c r="C199" i="21" s="1" a="1"/>
  <c r="C199" i="21" s="1"/>
  <c r="B182" i="21"/>
  <c r="C182" i="21" s="1" a="1"/>
  <c r="C182" i="21" s="1"/>
  <c r="B166" i="21"/>
  <c r="C166" i="21" s="1" a="1"/>
  <c r="C166" i="21" s="1"/>
  <c r="B149" i="21"/>
  <c r="C149" i="21" s="1" a="1"/>
  <c r="C149" i="21" s="1"/>
  <c r="B133" i="21"/>
  <c r="C133" i="21" s="1" a="1"/>
  <c r="C133" i="21" s="1"/>
  <c r="B113" i="21"/>
  <c r="C113" i="21" s="1" a="1"/>
  <c r="C113" i="21" s="1"/>
  <c r="B96" i="21"/>
  <c r="C96" i="21" s="1" a="1"/>
  <c r="C96" i="21" s="1"/>
  <c r="B80" i="21"/>
  <c r="C80" i="21" s="1" a="1"/>
  <c r="C80" i="21" s="1"/>
  <c r="B61" i="21"/>
  <c r="C61" i="21" s="1" a="1"/>
  <c r="C61" i="21" s="1"/>
  <c r="B44" i="21"/>
  <c r="C44" i="21" s="1" a="1"/>
  <c r="C44" i="21" s="1"/>
  <c r="A1" i="21"/>
  <c r="D7" i="21"/>
  <c r="D15" i="21"/>
  <c r="D23" i="21"/>
  <c r="D31" i="21"/>
  <c r="D39" i="21"/>
  <c r="D47" i="21"/>
  <c r="D55" i="21"/>
  <c r="D63" i="21"/>
  <c r="D71" i="21"/>
  <c r="D79" i="21"/>
  <c r="D87" i="21"/>
  <c r="D95" i="21"/>
  <c r="D103" i="21"/>
  <c r="D111" i="21"/>
  <c r="D119" i="21"/>
  <c r="D127" i="21"/>
  <c r="D135" i="21"/>
  <c r="D143" i="21"/>
  <c r="D151" i="21"/>
  <c r="D159" i="21"/>
  <c r="D167" i="21"/>
  <c r="D175" i="21"/>
  <c r="D9" i="21"/>
  <c r="D17" i="21"/>
  <c r="D25" i="21"/>
  <c r="D33" i="21"/>
  <c r="D41" i="21"/>
  <c r="D49" i="21"/>
  <c r="D57" i="21"/>
  <c r="D65" i="21"/>
  <c r="D73" i="21"/>
  <c r="D81" i="21"/>
  <c r="D89" i="21"/>
  <c r="D97" i="21"/>
  <c r="D105" i="21"/>
  <c r="D113" i="21"/>
  <c r="D121" i="21"/>
  <c r="D129" i="21"/>
  <c r="D137" i="21"/>
  <c r="D145" i="21"/>
  <c r="D153" i="21"/>
  <c r="D161" i="21"/>
  <c r="D169" i="21"/>
  <c r="D177" i="21"/>
  <c r="D3" i="21"/>
  <c r="D11" i="21"/>
  <c r="D19" i="21"/>
  <c r="D27" i="21"/>
  <c r="D35" i="21"/>
  <c r="D43" i="21"/>
  <c r="D51" i="21"/>
  <c r="D59" i="21"/>
  <c r="D67" i="21"/>
  <c r="D75" i="21"/>
  <c r="D83" i="21"/>
  <c r="D91" i="21"/>
  <c r="D99" i="21"/>
  <c r="D107" i="21"/>
  <c r="D115" i="21"/>
  <c r="D123" i="21"/>
  <c r="D131" i="21"/>
  <c r="D139" i="21"/>
  <c r="D147" i="21"/>
  <c r="D14" i="21"/>
  <c r="D28" i="21"/>
  <c r="D40" i="21"/>
  <c r="D53" i="21"/>
  <c r="D66" i="21"/>
  <c r="D78" i="21"/>
  <c r="D92" i="21"/>
  <c r="D104" i="21"/>
  <c r="D117" i="21"/>
  <c r="D130" i="21"/>
  <c r="D142" i="21"/>
  <c r="D155" i="21"/>
  <c r="D165" i="21"/>
  <c r="D5" i="21"/>
  <c r="D18" i="21"/>
  <c r="D30" i="21"/>
  <c r="D44" i="21"/>
  <c r="D56" i="21"/>
  <c r="D69" i="21"/>
  <c r="D82" i="21"/>
  <c r="D94" i="21"/>
  <c r="D108" i="21"/>
  <c r="D120" i="21"/>
  <c r="D133" i="21"/>
  <c r="D146" i="21"/>
  <c r="D157" i="21"/>
  <c r="D8" i="21"/>
  <c r="D21" i="21"/>
  <c r="D34" i="21"/>
  <c r="D46" i="21"/>
  <c r="D60" i="21"/>
  <c r="D72" i="21"/>
  <c r="D85" i="21"/>
  <c r="D98" i="21"/>
  <c r="D110" i="21"/>
  <c r="D124" i="21"/>
  <c r="D136" i="21"/>
  <c r="D149" i="21"/>
  <c r="D160" i="21"/>
  <c r="D171" i="21"/>
  <c r="D181" i="21"/>
  <c r="D189" i="21"/>
  <c r="D197" i="21"/>
  <c r="D205" i="21"/>
  <c r="D213" i="21"/>
  <c r="D221" i="21"/>
  <c r="D229" i="21"/>
  <c r="D237" i="21"/>
  <c r="D245" i="21"/>
  <c r="D253" i="21"/>
  <c r="D261" i="21"/>
  <c r="D269" i="21"/>
  <c r="D277" i="21"/>
  <c r="D285" i="21"/>
  <c r="D293" i="21"/>
  <c r="D301" i="21"/>
  <c r="D309" i="21"/>
  <c r="D317" i="21"/>
  <c r="D325" i="21"/>
  <c r="D333" i="21"/>
  <c r="D341" i="21"/>
  <c r="D349" i="21"/>
  <c r="D357" i="21"/>
  <c r="D365" i="21"/>
  <c r="D373" i="21"/>
  <c r="D381" i="21"/>
  <c r="D389" i="21"/>
  <c r="D397" i="21"/>
  <c r="D405" i="21"/>
  <c r="D413" i="21"/>
  <c r="D421" i="21"/>
  <c r="D10" i="21"/>
  <c r="D22" i="21"/>
  <c r="D36" i="21"/>
  <c r="D48" i="21"/>
  <c r="D61" i="21"/>
  <c r="D74" i="21"/>
  <c r="D86" i="21"/>
  <c r="D100" i="21"/>
  <c r="D112" i="21"/>
  <c r="D125" i="21"/>
  <c r="D138" i="21"/>
  <c r="D150" i="21"/>
  <c r="D162" i="21"/>
  <c r="D172" i="21"/>
  <c r="D182" i="21"/>
  <c r="D190" i="21"/>
  <c r="D198" i="21"/>
  <c r="D206" i="21"/>
  <c r="D214" i="21"/>
  <c r="D222" i="21"/>
  <c r="D230" i="21"/>
  <c r="D238" i="21"/>
  <c r="D246" i="21"/>
  <c r="D254" i="21"/>
  <c r="D262" i="21"/>
  <c r="D270" i="21"/>
  <c r="D278" i="21"/>
  <c r="D286" i="21"/>
  <c r="D294" i="21"/>
  <c r="D302" i="21"/>
  <c r="D310" i="21"/>
  <c r="D318" i="21"/>
  <c r="D326" i="21"/>
  <c r="D334" i="21"/>
  <c r="D342" i="21"/>
  <c r="D350" i="21"/>
  <c r="D358" i="21"/>
  <c r="D366" i="21"/>
  <c r="D374" i="21"/>
  <c r="D382" i="21"/>
  <c r="D390" i="21"/>
  <c r="D398" i="21"/>
  <c r="D406" i="21"/>
  <c r="D414" i="21"/>
  <c r="D422" i="21"/>
  <c r="D430" i="21"/>
  <c r="D438" i="21"/>
  <c r="D446" i="21"/>
  <c r="D454" i="21"/>
  <c r="D462" i="21"/>
  <c r="D470" i="21"/>
  <c r="D478" i="21"/>
  <c r="D486" i="21"/>
  <c r="D494" i="21"/>
  <c r="D502" i="21"/>
  <c r="D12" i="21"/>
  <c r="D24" i="21"/>
  <c r="D37" i="21"/>
  <c r="D50" i="21"/>
  <c r="D62" i="21"/>
  <c r="D76" i="21"/>
  <c r="D88" i="21"/>
  <c r="D101" i="21"/>
  <c r="D114" i="21"/>
  <c r="D126" i="21"/>
  <c r="D140" i="21"/>
  <c r="D152" i="21"/>
  <c r="D163" i="21"/>
  <c r="D173" i="21"/>
  <c r="D183" i="21"/>
  <c r="D191" i="21"/>
  <c r="D199" i="21"/>
  <c r="D207" i="21"/>
  <c r="D215" i="21"/>
  <c r="D223" i="21"/>
  <c r="D231" i="21"/>
  <c r="D239" i="21"/>
  <c r="D247" i="21"/>
  <c r="D255" i="21"/>
  <c r="D263" i="21"/>
  <c r="D271" i="21"/>
  <c r="D279" i="21"/>
  <c r="D287" i="21"/>
  <c r="D295" i="21"/>
  <c r="D303" i="21"/>
  <c r="D311" i="21"/>
  <c r="D319" i="21"/>
  <c r="D327" i="21"/>
  <c r="D335" i="21"/>
  <c r="D343" i="21"/>
  <c r="D351" i="21"/>
  <c r="D359" i="21"/>
  <c r="D367" i="21"/>
  <c r="D375" i="21"/>
  <c r="D383" i="21"/>
  <c r="D391" i="21"/>
  <c r="D399" i="21"/>
  <c r="D407" i="21"/>
  <c r="D415" i="21"/>
  <c r="D423" i="21"/>
  <c r="D431" i="21"/>
  <c r="D439" i="21"/>
  <c r="D447" i="21"/>
  <c r="D455" i="21"/>
  <c r="D463" i="21"/>
  <c r="D471" i="21"/>
  <c r="D479" i="21"/>
  <c r="D487" i="21"/>
  <c r="D495" i="21"/>
  <c r="D2" i="21"/>
  <c r="D20" i="21"/>
  <c r="D54" i="21"/>
  <c r="D90" i="21"/>
  <c r="D122" i="21"/>
  <c r="D156" i="21"/>
  <c r="D178" i="21"/>
  <c r="D192" i="21"/>
  <c r="D203" i="21"/>
  <c r="D217" i="21"/>
  <c r="D228" i="21"/>
  <c r="D242" i="21"/>
  <c r="D256" i="21"/>
  <c r="D267" i="21"/>
  <c r="D281" i="21"/>
  <c r="D292" i="21"/>
  <c r="D306" i="21"/>
  <c r="D320" i="21"/>
  <c r="D331" i="21"/>
  <c r="D345" i="21"/>
  <c r="D356" i="21"/>
  <c r="D370" i="21"/>
  <c r="D384" i="21"/>
  <c r="D395" i="21"/>
  <c r="D409" i="21"/>
  <c r="D420" i="21"/>
  <c r="D433" i="21"/>
  <c r="D443" i="21"/>
  <c r="D453" i="21"/>
  <c r="D465" i="21"/>
  <c r="D475" i="21"/>
  <c r="D485" i="21"/>
  <c r="D497" i="21"/>
  <c r="D26" i="21"/>
  <c r="D58" i="21"/>
  <c r="D93" i="21"/>
  <c r="D128" i="21"/>
  <c r="D158" i="21"/>
  <c r="D179" i="21"/>
  <c r="D193" i="21"/>
  <c r="D204" i="21"/>
  <c r="D218" i="21"/>
  <c r="D232" i="21"/>
  <c r="D243" i="21"/>
  <c r="D257" i="21"/>
  <c r="D268" i="21"/>
  <c r="D282" i="21"/>
  <c r="D296" i="21"/>
  <c r="D307" i="21"/>
  <c r="D321" i="21"/>
  <c r="D332" i="21"/>
  <c r="D346" i="21"/>
  <c r="D360" i="21"/>
  <c r="D371" i="21"/>
  <c r="D385" i="21"/>
  <c r="D396" i="21"/>
  <c r="D410" i="21"/>
  <c r="D424" i="21"/>
  <c r="D434" i="21"/>
  <c r="D444" i="21"/>
  <c r="D456" i="21"/>
  <c r="D466" i="21"/>
  <c r="D476" i="21"/>
  <c r="D488" i="21"/>
  <c r="D498" i="21"/>
  <c r="B10" i="21"/>
  <c r="C10" i="21" s="1" a="1"/>
  <c r="C10" i="21" s="1"/>
  <c r="B18" i="21"/>
  <c r="C18" i="21" s="1" a="1"/>
  <c r="C18" i="21" s="1"/>
  <c r="B26" i="21"/>
  <c r="C26" i="21" s="1" a="1"/>
  <c r="C26" i="21" s="1"/>
  <c r="B34" i="21"/>
  <c r="C34" i="21" s="1" a="1"/>
  <c r="C34" i="21" s="1"/>
  <c r="B42" i="21"/>
  <c r="C42" i="21" s="1" a="1"/>
  <c r="C42" i="21" s="1"/>
  <c r="B50" i="21"/>
  <c r="C50" i="21" s="1" a="1"/>
  <c r="C50" i="21" s="1"/>
  <c r="B58" i="21"/>
  <c r="C58" i="21" s="1" a="1"/>
  <c r="C58" i="21" s="1"/>
  <c r="B66" i="21"/>
  <c r="C66" i="21" s="1" a="1"/>
  <c r="C66" i="21" s="1"/>
  <c r="B74" i="21"/>
  <c r="C74" i="21" s="1" a="1"/>
  <c r="C74" i="21" s="1"/>
  <c r="B82" i="21"/>
  <c r="C82" i="21" s="1" a="1"/>
  <c r="C82" i="21" s="1"/>
  <c r="B90" i="21"/>
  <c r="C90" i="21" s="1" a="1"/>
  <c r="C90" i="21" s="1"/>
  <c r="B98" i="21"/>
  <c r="C98" i="21" s="1" a="1"/>
  <c r="C98" i="21" s="1"/>
  <c r="B106" i="21"/>
  <c r="C106" i="21" s="1" a="1"/>
  <c r="C106" i="21" s="1"/>
  <c r="B114" i="21"/>
  <c r="C114" i="21" s="1" a="1"/>
  <c r="C114" i="21" s="1"/>
  <c r="B122" i="21"/>
  <c r="C122" i="21" s="1" a="1"/>
  <c r="C122" i="21" s="1"/>
  <c r="B130" i="21"/>
  <c r="C130" i="21" s="1" a="1"/>
  <c r="C130" i="21" s="1"/>
  <c r="B138" i="21"/>
  <c r="C138" i="21" s="1" a="1"/>
  <c r="C138" i="21" s="1"/>
  <c r="B146" i="21"/>
  <c r="C146" i="21" s="1" a="1"/>
  <c r="C146" i="21" s="1"/>
  <c r="B154" i="21"/>
  <c r="C154" i="21" s="1" a="1"/>
  <c r="C154" i="21" s="1"/>
  <c r="B162" i="21"/>
  <c r="C162" i="21" s="1" a="1"/>
  <c r="C162" i="21" s="1"/>
  <c r="B170" i="21"/>
  <c r="C170" i="21" s="1" a="1"/>
  <c r="C170" i="21" s="1"/>
  <c r="B178" i="21"/>
  <c r="C178" i="21" s="1" a="1"/>
  <c r="C178" i="21" s="1"/>
  <c r="B186" i="21"/>
  <c r="C186" i="21" s="1" a="1"/>
  <c r="C186" i="21" s="1"/>
  <c r="B194" i="21"/>
  <c r="C194" i="21" s="1" a="1"/>
  <c r="C194" i="21" s="1"/>
  <c r="B202" i="21"/>
  <c r="C202" i="21" s="1" a="1"/>
  <c r="C202" i="21" s="1"/>
  <c r="B210" i="21"/>
  <c r="C210" i="21" s="1" a="1"/>
  <c r="C210" i="21" s="1"/>
  <c r="B218" i="21"/>
  <c r="C218" i="21" s="1" a="1"/>
  <c r="C218" i="21" s="1"/>
  <c r="B226" i="21"/>
  <c r="C226" i="21" s="1" a="1"/>
  <c r="C226" i="21" s="1"/>
  <c r="B234" i="21"/>
  <c r="C234" i="21" s="1" a="1"/>
  <c r="C234" i="21" s="1"/>
  <c r="B242" i="21"/>
  <c r="C242" i="21" s="1" a="1"/>
  <c r="C242" i="21" s="1"/>
  <c r="B250" i="21"/>
  <c r="C250" i="21" s="1" a="1"/>
  <c r="C250" i="21" s="1"/>
  <c r="B258" i="21"/>
  <c r="C258" i="21" s="1" a="1"/>
  <c r="C258" i="21" s="1"/>
  <c r="B266" i="21"/>
  <c r="C266" i="21" s="1" a="1"/>
  <c r="C266" i="21" s="1"/>
  <c r="B274" i="21"/>
  <c r="C274" i="21" s="1" a="1"/>
  <c r="C274" i="21" s="1"/>
  <c r="B282" i="21"/>
  <c r="C282" i="21" s="1" a="1"/>
  <c r="C282" i="21" s="1"/>
  <c r="B290" i="21"/>
  <c r="C290" i="21" s="1" a="1"/>
  <c r="C290" i="21" s="1"/>
  <c r="B298" i="21"/>
  <c r="C298" i="21" s="1" a="1"/>
  <c r="C298" i="21" s="1"/>
  <c r="B306" i="21"/>
  <c r="C306" i="21" s="1" a="1"/>
  <c r="C306" i="21" s="1"/>
  <c r="B314" i="21"/>
  <c r="C314" i="21" s="1" a="1"/>
  <c r="C314" i="21" s="1"/>
  <c r="B322" i="21"/>
  <c r="C322" i="21" s="1" a="1"/>
  <c r="C322" i="21" s="1"/>
  <c r="B330" i="21"/>
  <c r="C330" i="21" s="1" a="1"/>
  <c r="C330" i="21" s="1"/>
  <c r="B338" i="21"/>
  <c r="C338" i="21" s="1" a="1"/>
  <c r="C338" i="21" s="1"/>
  <c r="B346" i="21"/>
  <c r="C346" i="21" s="1" a="1"/>
  <c r="C346" i="21" s="1"/>
  <c r="D29" i="21"/>
  <c r="D64" i="21"/>
  <c r="D96" i="21"/>
  <c r="D132" i="21"/>
  <c r="D164" i="21"/>
  <c r="D180" i="21"/>
  <c r="D194" i="21"/>
  <c r="D208" i="21"/>
  <c r="D219" i="21"/>
  <c r="D233" i="21"/>
  <c r="D244" i="21"/>
  <c r="D258" i="21"/>
  <c r="D272" i="21"/>
  <c r="D283" i="21"/>
  <c r="D297" i="21"/>
  <c r="D308" i="21"/>
  <c r="D322" i="21"/>
  <c r="D336" i="21"/>
  <c r="D347" i="21"/>
  <c r="D361" i="21"/>
  <c r="D372" i="21"/>
  <c r="D386" i="21"/>
  <c r="D400" i="21"/>
  <c r="D411" i="21"/>
  <c r="D425" i="21"/>
  <c r="D435" i="21"/>
  <c r="D445" i="21"/>
  <c r="D457" i="21"/>
  <c r="D467" i="21"/>
  <c r="D477" i="21"/>
  <c r="D489" i="21"/>
  <c r="D499" i="21"/>
  <c r="B3" i="21"/>
  <c r="C3" i="21" s="1" a="1"/>
  <c r="C3" i="21" s="1"/>
  <c r="B11" i="21"/>
  <c r="C11" i="21" s="1" a="1"/>
  <c r="C11" i="21" s="1"/>
  <c r="B19" i="21"/>
  <c r="C19" i="21" s="1" a="1"/>
  <c r="C19" i="21" s="1"/>
  <c r="B27" i="21"/>
  <c r="C27" i="21" s="1" a="1"/>
  <c r="C27" i="21" s="1"/>
  <c r="B35" i="21"/>
  <c r="C35" i="21" s="1" a="1"/>
  <c r="C35" i="21" s="1"/>
  <c r="B43" i="21"/>
  <c r="C43" i="21" s="1" a="1"/>
  <c r="C43" i="21" s="1"/>
  <c r="B51" i="21"/>
  <c r="C51" i="21" s="1" a="1"/>
  <c r="C51" i="21" s="1"/>
  <c r="B59" i="21"/>
  <c r="C59" i="21" s="1" a="1"/>
  <c r="C59" i="21" s="1"/>
  <c r="B67" i="21"/>
  <c r="C67" i="21" s="1" a="1"/>
  <c r="C67" i="21" s="1"/>
  <c r="B75" i="21"/>
  <c r="C75" i="21" s="1" a="1"/>
  <c r="C75" i="21" s="1"/>
  <c r="B83" i="21"/>
  <c r="C83" i="21" s="1" a="1"/>
  <c r="C83" i="21" s="1"/>
  <c r="B91" i="21"/>
  <c r="C91" i="21" s="1" a="1"/>
  <c r="C91" i="21" s="1"/>
  <c r="B99" i="21"/>
  <c r="C99" i="21" s="1" a="1"/>
  <c r="C99" i="21" s="1"/>
  <c r="B107" i="21"/>
  <c r="C107" i="21" s="1" a="1"/>
  <c r="C107" i="21" s="1"/>
  <c r="B115" i="21"/>
  <c r="C115" i="21" s="1" a="1"/>
  <c r="C115" i="21" s="1"/>
  <c r="B123" i="21"/>
  <c r="C123" i="21" s="1" a="1"/>
  <c r="C123" i="21" s="1"/>
  <c r="B131" i="21"/>
  <c r="C131" i="21" s="1" a="1"/>
  <c r="C131" i="21" s="1"/>
  <c r="B139" i="21"/>
  <c r="C139" i="21" s="1" a="1"/>
  <c r="C139" i="21" s="1"/>
  <c r="B147" i="21"/>
  <c r="C147" i="21" s="1" a="1"/>
  <c r="C147" i="21" s="1"/>
  <c r="B155" i="21"/>
  <c r="C155" i="21" s="1" a="1"/>
  <c r="C155" i="21" s="1"/>
  <c r="B163" i="21"/>
  <c r="C163" i="21" s="1" a="1"/>
  <c r="C163" i="21" s="1"/>
  <c r="B171" i="21"/>
  <c r="C171" i="21" s="1" a="1"/>
  <c r="C171" i="21" s="1"/>
  <c r="B179" i="21"/>
  <c r="C179" i="21" s="1" a="1"/>
  <c r="C179" i="21" s="1"/>
  <c r="B187" i="21"/>
  <c r="C187" i="21" s="1" a="1"/>
  <c r="C187" i="21" s="1"/>
  <c r="B195" i="21"/>
  <c r="C195" i="21" s="1" a="1"/>
  <c r="C195" i="21" s="1"/>
  <c r="B203" i="21"/>
  <c r="C203" i="21" s="1" a="1"/>
  <c r="C203" i="21" s="1"/>
  <c r="B211" i="21"/>
  <c r="C211" i="21" s="1" a="1"/>
  <c r="C211" i="21" s="1"/>
  <c r="B219" i="21"/>
  <c r="C219" i="21" s="1" a="1"/>
  <c r="C219" i="21" s="1"/>
  <c r="B227" i="21"/>
  <c r="C227" i="21" s="1" a="1"/>
  <c r="C227" i="21" s="1"/>
  <c r="B235" i="21"/>
  <c r="C235" i="21" s="1" a="1"/>
  <c r="C235" i="21" s="1"/>
  <c r="B243" i="21"/>
  <c r="C243" i="21" s="1" a="1"/>
  <c r="C243" i="21" s="1"/>
  <c r="B251" i="21"/>
  <c r="C251" i="21" s="1" a="1"/>
  <c r="C251" i="21" s="1"/>
  <c r="B259" i="21"/>
  <c r="C259" i="21" s="1" a="1"/>
  <c r="C259" i="21" s="1"/>
  <c r="B267" i="21"/>
  <c r="C267" i="21" s="1" a="1"/>
  <c r="C267" i="21" s="1"/>
  <c r="B275" i="21"/>
  <c r="C275" i="21" s="1" a="1"/>
  <c r="C275" i="21" s="1"/>
  <c r="B283" i="21"/>
  <c r="C283" i="21" s="1" a="1"/>
  <c r="C283" i="21" s="1"/>
  <c r="B291" i="21"/>
  <c r="C291" i="21" s="1" a="1"/>
  <c r="C291" i="21" s="1"/>
  <c r="B299" i="21"/>
  <c r="C299" i="21" s="1" a="1"/>
  <c r="C299" i="21" s="1"/>
  <c r="B307" i="21"/>
  <c r="C307" i="21" s="1" a="1"/>
  <c r="C307" i="21" s="1"/>
  <c r="B315" i="21"/>
  <c r="C315" i="21" s="1" a="1"/>
  <c r="C315" i="21" s="1"/>
  <c r="B323" i="21"/>
  <c r="C323" i="21" s="1" a="1"/>
  <c r="C323" i="21" s="1"/>
  <c r="B331" i="21"/>
  <c r="C331" i="21" s="1" a="1"/>
  <c r="C331" i="21" s="1"/>
  <c r="B339" i="21"/>
  <c r="C339" i="21" s="1" a="1"/>
  <c r="C339" i="21" s="1"/>
  <c r="B347" i="21"/>
  <c r="C347" i="21" s="1" a="1"/>
  <c r="C347" i="21" s="1"/>
  <c r="D42" i="21"/>
  <c r="D102" i="21"/>
  <c r="D148" i="21"/>
  <c r="D185" i="21"/>
  <c r="D202" i="21"/>
  <c r="D225" i="21"/>
  <c r="D248" i="21"/>
  <c r="D265" i="21"/>
  <c r="D288" i="21"/>
  <c r="D305" i="21"/>
  <c r="D328" i="21"/>
  <c r="D348" i="21"/>
  <c r="D368" i="21"/>
  <c r="D388" i="21"/>
  <c r="D408" i="21"/>
  <c r="D428" i="21"/>
  <c r="D448" i="21"/>
  <c r="D461" i="21"/>
  <c r="D481" i="21"/>
  <c r="D496" i="21"/>
  <c r="D45" i="21"/>
  <c r="D106" i="21"/>
  <c r="D154" i="21"/>
  <c r="D186" i="21"/>
  <c r="D209" i="21"/>
  <c r="D226" i="21"/>
  <c r="D249" i="21"/>
  <c r="D266" i="21"/>
  <c r="D289" i="21"/>
  <c r="D312" i="21"/>
  <c r="D329" i="21"/>
  <c r="D352" i="21"/>
  <c r="D369" i="21"/>
  <c r="D392" i="21"/>
  <c r="D412" i="21"/>
  <c r="D429" i="21"/>
  <c r="D449" i="21"/>
  <c r="D464" i="21"/>
  <c r="D482" i="21"/>
  <c r="D500" i="21"/>
  <c r="D4" i="21"/>
  <c r="D52" i="21"/>
  <c r="D109" i="21"/>
  <c r="D166" i="21"/>
  <c r="D187" i="21"/>
  <c r="D210" i="21"/>
  <c r="D227" i="21"/>
  <c r="D250" i="21"/>
  <c r="D273" i="21"/>
  <c r="D290" i="21"/>
  <c r="D313" i="21"/>
  <c r="D330" i="21"/>
  <c r="D353" i="21"/>
  <c r="D376" i="21"/>
  <c r="D393" i="21"/>
  <c r="D416" i="21"/>
  <c r="D432" i="21"/>
  <c r="D450" i="21"/>
  <c r="D468" i="21"/>
  <c r="D483" i="21"/>
  <c r="D501" i="21"/>
  <c r="B8" i="21"/>
  <c r="C8" i="21" s="1" a="1"/>
  <c r="C8" i="21" s="1"/>
  <c r="B20" i="21"/>
  <c r="C20" i="21" s="1" a="1"/>
  <c r="C20" i="21" s="1"/>
  <c r="B30" i="21"/>
  <c r="C30" i="21" s="1" a="1"/>
  <c r="C30" i="21" s="1"/>
  <c r="B40" i="21"/>
  <c r="C40" i="21" s="1" a="1"/>
  <c r="C40" i="21" s="1"/>
  <c r="B52" i="21"/>
  <c r="C52" i="21" s="1" a="1"/>
  <c r="C52" i="21" s="1"/>
  <c r="B62" i="21"/>
  <c r="C62" i="21" s="1" a="1"/>
  <c r="C62" i="21" s="1"/>
  <c r="B72" i="21"/>
  <c r="C72" i="21" s="1" a="1"/>
  <c r="C72" i="21" s="1"/>
  <c r="B84" i="21"/>
  <c r="C84" i="21" s="1" a="1"/>
  <c r="C84" i="21" s="1"/>
  <c r="B94" i="21"/>
  <c r="C94" i="21" s="1" a="1"/>
  <c r="C94" i="21" s="1"/>
  <c r="B104" i="21"/>
  <c r="C104" i="21" s="1" a="1"/>
  <c r="C104" i="21" s="1"/>
  <c r="B116" i="21"/>
  <c r="C116" i="21" s="1" a="1"/>
  <c r="C116" i="21" s="1"/>
  <c r="B126" i="21"/>
  <c r="C126" i="21" s="1" a="1"/>
  <c r="C126" i="21" s="1"/>
  <c r="B136" i="21"/>
  <c r="C136" i="21" s="1" a="1"/>
  <c r="C136" i="21" s="1"/>
  <c r="B148" i="21"/>
  <c r="C148" i="21" s="1" a="1"/>
  <c r="C148" i="21" s="1"/>
  <c r="B158" i="21"/>
  <c r="C158" i="21" s="1" a="1"/>
  <c r="C158" i="21" s="1"/>
  <c r="B168" i="21"/>
  <c r="C168" i="21" s="1" a="1"/>
  <c r="C168" i="21" s="1"/>
  <c r="B180" i="21"/>
  <c r="C180" i="21" s="1" a="1"/>
  <c r="C180" i="21" s="1"/>
  <c r="B190" i="21"/>
  <c r="C190" i="21" s="1" a="1"/>
  <c r="C190" i="21" s="1"/>
  <c r="B200" i="21"/>
  <c r="C200" i="21" s="1" a="1"/>
  <c r="C200" i="21" s="1"/>
  <c r="B212" i="21"/>
  <c r="C212" i="21" s="1" a="1"/>
  <c r="C212" i="21" s="1"/>
  <c r="B222" i="21"/>
  <c r="C222" i="21" s="1" a="1"/>
  <c r="C222" i="21" s="1"/>
  <c r="B232" i="21"/>
  <c r="C232" i="21" s="1" a="1"/>
  <c r="C232" i="21" s="1"/>
  <c r="B244" i="21"/>
  <c r="C244" i="21" s="1" a="1"/>
  <c r="C244" i="21" s="1"/>
  <c r="B254" i="21"/>
  <c r="C254" i="21" s="1" a="1"/>
  <c r="C254" i="21" s="1"/>
  <c r="B264" i="21"/>
  <c r="C264" i="21" s="1" a="1"/>
  <c r="C264" i="21" s="1"/>
  <c r="B276" i="21"/>
  <c r="C276" i="21" s="1" a="1"/>
  <c r="C276" i="21" s="1"/>
  <c r="B286" i="21"/>
  <c r="C286" i="21" s="1" a="1"/>
  <c r="C286" i="21" s="1"/>
  <c r="B296" i="21"/>
  <c r="C296" i="21" s="1" a="1"/>
  <c r="C296" i="21" s="1"/>
  <c r="B308" i="21"/>
  <c r="C308" i="21" s="1" a="1"/>
  <c r="C308" i="21" s="1"/>
  <c r="B318" i="21"/>
  <c r="C318" i="21" s="1" a="1"/>
  <c r="C318" i="21" s="1"/>
  <c r="B328" i="21"/>
  <c r="C328" i="21" s="1" a="1"/>
  <c r="C328" i="21" s="1"/>
  <c r="B340" i="21"/>
  <c r="C340" i="21" s="1" a="1"/>
  <c r="C340" i="21" s="1"/>
  <c r="B350" i="21"/>
  <c r="C350" i="21" s="1" a="1"/>
  <c r="C350" i="21" s="1"/>
  <c r="B358" i="21"/>
  <c r="C358" i="21" s="1" a="1"/>
  <c r="C358" i="21" s="1"/>
  <c r="B366" i="21"/>
  <c r="C366" i="21" s="1" a="1"/>
  <c r="C366" i="21" s="1"/>
  <c r="B374" i="21"/>
  <c r="C374" i="21" s="1" a="1"/>
  <c r="C374" i="21" s="1"/>
  <c r="B382" i="21"/>
  <c r="C382" i="21" s="1" a="1"/>
  <c r="C382" i="21" s="1"/>
  <c r="B390" i="21"/>
  <c r="C390" i="21" s="1" a="1"/>
  <c r="C390" i="21" s="1"/>
  <c r="B398" i="21"/>
  <c r="C398" i="21" s="1" a="1"/>
  <c r="C398" i="21" s="1"/>
  <c r="B406" i="21"/>
  <c r="C406" i="21" s="1" a="1"/>
  <c r="C406" i="21" s="1"/>
  <c r="B414" i="21"/>
  <c r="C414" i="21" s="1" a="1"/>
  <c r="C414" i="21" s="1"/>
  <c r="B422" i="21"/>
  <c r="C422" i="21" s="1" a="1"/>
  <c r="C422" i="21" s="1"/>
  <c r="B430" i="21"/>
  <c r="C430" i="21" s="1" a="1"/>
  <c r="C430" i="21" s="1"/>
  <c r="B438" i="21"/>
  <c r="C438" i="21" s="1" a="1"/>
  <c r="C438" i="21" s="1"/>
  <c r="B446" i="21"/>
  <c r="C446" i="21" s="1" a="1"/>
  <c r="C446" i="21" s="1"/>
  <c r="B454" i="21"/>
  <c r="C454" i="21" s="1" a="1"/>
  <c r="C454" i="21" s="1"/>
  <c r="B462" i="21"/>
  <c r="C462" i="21" s="1" a="1"/>
  <c r="C462" i="21" s="1"/>
  <c r="B470" i="21"/>
  <c r="C470" i="21" s="1" a="1"/>
  <c r="C470" i="21" s="1"/>
  <c r="B478" i="21"/>
  <c r="C478" i="21" s="1" a="1"/>
  <c r="C478" i="21" s="1"/>
  <c r="B486" i="21"/>
  <c r="C486" i="21" s="1" a="1"/>
  <c r="C486" i="21" s="1"/>
  <c r="B494" i="21"/>
  <c r="C494" i="21" s="1" a="1"/>
  <c r="C494" i="21" s="1"/>
  <c r="B502" i="21"/>
  <c r="C502" i="21" s="1" a="1"/>
  <c r="C502" i="21" s="1"/>
  <c r="D6" i="21"/>
  <c r="D436" i="21"/>
  <c r="D469" i="21"/>
  <c r="B9" i="21"/>
  <c r="C9" i="21" s="1" a="1"/>
  <c r="C9" i="21" s="1"/>
  <c r="B21" i="21"/>
  <c r="C21" i="21" s="1" a="1"/>
  <c r="C21" i="21" s="1"/>
  <c r="B31" i="21"/>
  <c r="C31" i="21" s="1" a="1"/>
  <c r="C31" i="21" s="1"/>
  <c r="B41" i="21"/>
  <c r="C41" i="21" s="1" a="1"/>
  <c r="C41" i="21" s="1"/>
  <c r="B63" i="21"/>
  <c r="C63" i="21" s="1" a="1"/>
  <c r="C63" i="21" s="1"/>
  <c r="D68" i="21"/>
  <c r="D116" i="21"/>
  <c r="D168" i="21"/>
  <c r="D188" i="21"/>
  <c r="D211" i="21"/>
  <c r="D234" i="21"/>
  <c r="D251" i="21"/>
  <c r="D274" i="21"/>
  <c r="D291" i="21"/>
  <c r="D314" i="21"/>
  <c r="D337" i="21"/>
  <c r="D354" i="21"/>
  <c r="D377" i="21"/>
  <c r="D394" i="21"/>
  <c r="D417" i="21"/>
  <c r="D451" i="21"/>
  <c r="D484" i="21"/>
  <c r="D13" i="21"/>
  <c r="D70" i="21"/>
  <c r="D118" i="21"/>
  <c r="D170" i="21"/>
  <c r="D195" i="21"/>
  <c r="D212" i="21"/>
  <c r="D235" i="21"/>
  <c r="D252" i="21"/>
  <c r="D275" i="21"/>
  <c r="D298" i="21"/>
  <c r="D315" i="21"/>
  <c r="D338" i="21"/>
  <c r="D355" i="21"/>
  <c r="D378" i="21"/>
  <c r="D401" i="21"/>
  <c r="D418" i="21"/>
  <c r="D437" i="21"/>
  <c r="D452" i="21"/>
  <c r="D472" i="21"/>
  <c r="D490" i="21"/>
  <c r="D16" i="21"/>
  <c r="D77" i="21"/>
  <c r="D134" i="21"/>
  <c r="D174" i="21"/>
  <c r="D196" i="21"/>
  <c r="D216" i="21"/>
  <c r="D236" i="21"/>
  <c r="D259" i="21"/>
  <c r="D276" i="21"/>
  <c r="D299" i="21"/>
  <c r="D316" i="21"/>
  <c r="D339" i="21"/>
  <c r="D362" i="21"/>
  <c r="D379" i="21"/>
  <c r="D402" i="21"/>
  <c r="D419" i="21"/>
  <c r="D440" i="21"/>
  <c r="D458" i="21"/>
  <c r="D473" i="21"/>
  <c r="D491" i="21"/>
  <c r="B13" i="21"/>
  <c r="C13" i="21" s="1" a="1"/>
  <c r="C13" i="21" s="1"/>
  <c r="B23" i="21"/>
  <c r="C23" i="21" s="1" a="1"/>
  <c r="C23" i="21" s="1"/>
  <c r="B33" i="21"/>
  <c r="C33" i="21" s="1" a="1"/>
  <c r="C33" i="21" s="1"/>
  <c r="B45" i="21"/>
  <c r="C45" i="21" s="1" a="1"/>
  <c r="C45" i="21" s="1"/>
  <c r="B55" i="21"/>
  <c r="C55" i="21" s="1" a="1"/>
  <c r="C55" i="21" s="1"/>
  <c r="B65" i="21"/>
  <c r="C65" i="21" s="1" a="1"/>
  <c r="C65" i="21" s="1"/>
  <c r="B77" i="21"/>
  <c r="C77" i="21" s="1" a="1"/>
  <c r="C77" i="21" s="1"/>
  <c r="B87" i="21"/>
  <c r="C87" i="21" s="1" a="1"/>
  <c r="C87" i="21" s="1"/>
  <c r="B97" i="21"/>
  <c r="C97" i="21" s="1" a="1"/>
  <c r="C97" i="21" s="1"/>
  <c r="B109" i="21"/>
  <c r="C109" i="21" s="1" a="1"/>
  <c r="C109" i="21" s="1"/>
  <c r="B119" i="21"/>
  <c r="C119" i="21" s="1" a="1"/>
  <c r="C119" i="21" s="1"/>
  <c r="B129" i="21"/>
  <c r="C129" i="21" s="1" a="1"/>
  <c r="C129" i="21" s="1"/>
  <c r="B141" i="21"/>
  <c r="C141" i="21" s="1" a="1"/>
  <c r="C141" i="21" s="1"/>
  <c r="B151" i="21"/>
  <c r="C151" i="21" s="1" a="1"/>
  <c r="C151" i="21" s="1"/>
  <c r="B161" i="21"/>
  <c r="C161" i="21" s="1" a="1"/>
  <c r="C161" i="21" s="1"/>
  <c r="B173" i="21"/>
  <c r="C173" i="21" s="1" a="1"/>
  <c r="C173" i="21" s="1"/>
  <c r="B183" i="21"/>
  <c r="C183" i="21" s="1" a="1"/>
  <c r="C183" i="21" s="1"/>
  <c r="B193" i="21"/>
  <c r="C193" i="21" s="1" a="1"/>
  <c r="C193" i="21" s="1"/>
  <c r="B205" i="21"/>
  <c r="C205" i="21" s="1" a="1"/>
  <c r="C205" i="21" s="1"/>
  <c r="B215" i="21"/>
  <c r="C215" i="21" s="1" a="1"/>
  <c r="C215" i="21" s="1"/>
  <c r="B225" i="21"/>
  <c r="C225" i="21" s="1" a="1"/>
  <c r="C225" i="21" s="1"/>
  <c r="B237" i="21"/>
  <c r="C237" i="21" s="1" a="1"/>
  <c r="C237" i="21" s="1"/>
  <c r="B247" i="21"/>
  <c r="C247" i="21" s="1" a="1"/>
  <c r="C247" i="21" s="1"/>
  <c r="B257" i="21"/>
  <c r="C257" i="21" s="1" a="1"/>
  <c r="C257" i="21" s="1"/>
  <c r="B269" i="21"/>
  <c r="C269" i="21" s="1" a="1"/>
  <c r="C269" i="21" s="1"/>
  <c r="B279" i="21"/>
  <c r="C279" i="21" s="1" a="1"/>
  <c r="C279" i="21" s="1"/>
  <c r="B289" i="21"/>
  <c r="C289" i="21" s="1" a="1"/>
  <c r="C289" i="21" s="1"/>
  <c r="B301" i="21"/>
  <c r="C301" i="21" s="1" a="1"/>
  <c r="C301" i="21" s="1"/>
  <c r="B311" i="21"/>
  <c r="C311" i="21" s="1" a="1"/>
  <c r="C311" i="21" s="1"/>
  <c r="B321" i="21"/>
  <c r="C321" i="21" s="1" a="1"/>
  <c r="C321" i="21" s="1"/>
  <c r="B333" i="21"/>
  <c r="C333" i="21" s="1" a="1"/>
  <c r="C333" i="21" s="1"/>
  <c r="B343" i="21"/>
  <c r="C343" i="21" s="1" a="1"/>
  <c r="C343" i="21" s="1"/>
  <c r="B353" i="21"/>
  <c r="C353" i="21" s="1" a="1"/>
  <c r="C353" i="21" s="1"/>
  <c r="B361" i="21"/>
  <c r="C361" i="21" s="1" a="1"/>
  <c r="C361" i="21" s="1"/>
  <c r="B369" i="21"/>
  <c r="C369" i="21" s="1" a="1"/>
  <c r="C369" i="21" s="1"/>
  <c r="B377" i="21"/>
  <c r="C377" i="21" s="1" a="1"/>
  <c r="C377" i="21" s="1"/>
  <c r="B385" i="21"/>
  <c r="C385" i="21" s="1" a="1"/>
  <c r="C385" i="21" s="1"/>
  <c r="B393" i="21"/>
  <c r="C393" i="21" s="1" a="1"/>
  <c r="C393" i="21" s="1"/>
  <c r="B401" i="21"/>
  <c r="C401" i="21" s="1" a="1"/>
  <c r="C401" i="21" s="1"/>
  <c r="B409" i="21"/>
  <c r="C409" i="21" s="1" a="1"/>
  <c r="C409" i="21" s="1"/>
  <c r="B417" i="21"/>
  <c r="C417" i="21" s="1" a="1"/>
  <c r="C417" i="21" s="1"/>
  <c r="B425" i="21"/>
  <c r="C425" i="21" s="1" a="1"/>
  <c r="C425" i="21" s="1"/>
  <c r="B433" i="21"/>
  <c r="C433" i="21" s="1" a="1"/>
  <c r="C433" i="21" s="1"/>
  <c r="B441" i="21"/>
  <c r="C441" i="21" s="1" a="1"/>
  <c r="C441" i="21" s="1"/>
  <c r="B449" i="21"/>
  <c r="C449" i="21" s="1" a="1"/>
  <c r="C449" i="21" s="1"/>
  <c r="B457" i="21"/>
  <c r="C457" i="21" s="1" a="1"/>
  <c r="C457" i="21" s="1"/>
  <c r="B465" i="21"/>
  <c r="C465" i="21" s="1" a="1"/>
  <c r="C465" i="21" s="1"/>
  <c r="B473" i="21"/>
  <c r="C473" i="21" s="1" a="1"/>
  <c r="C473" i="21" s="1"/>
  <c r="B481" i="21"/>
  <c r="C481" i="21" s="1" a="1"/>
  <c r="C481" i="21" s="1"/>
  <c r="B489" i="21"/>
  <c r="C489" i="21" s="1" a="1"/>
  <c r="C489" i="21" s="1"/>
  <c r="B497" i="21"/>
  <c r="C497" i="21" s="1" a="1"/>
  <c r="C497" i="21" s="1"/>
  <c r="B324" i="21"/>
  <c r="C324" i="21" s="1" a="1"/>
  <c r="C324" i="21" s="1"/>
  <c r="B362" i="21"/>
  <c r="C362" i="21" s="1" a="1"/>
  <c r="C362" i="21" s="1"/>
  <c r="B386" i="21"/>
  <c r="C386" i="21" s="1" a="1"/>
  <c r="C386" i="21" s="1"/>
  <c r="B402" i="21"/>
  <c r="C402" i="21" s="1" a="1"/>
  <c r="C402" i="21" s="1"/>
  <c r="B418" i="21"/>
  <c r="C418" i="21" s="1" a="1"/>
  <c r="C418" i="21" s="1"/>
  <c r="B434" i="21"/>
  <c r="C434" i="21" s="1" a="1"/>
  <c r="C434" i="21" s="1"/>
  <c r="B442" i="21"/>
  <c r="C442" i="21" s="1" a="1"/>
  <c r="C442" i="21" s="1"/>
  <c r="B458" i="21"/>
  <c r="C458" i="21" s="1" a="1"/>
  <c r="C458" i="21" s="1"/>
  <c r="B474" i="21"/>
  <c r="C474" i="21" s="1" a="1"/>
  <c r="C474" i="21" s="1"/>
  <c r="B490" i="21"/>
  <c r="C490" i="21" s="1" a="1"/>
  <c r="C490" i="21" s="1"/>
  <c r="D32" i="21"/>
  <c r="D80" i="21"/>
  <c r="D141" i="21"/>
  <c r="D176" i="21"/>
  <c r="D200" i="21"/>
  <c r="D220" i="21"/>
  <c r="D240" i="21"/>
  <c r="D260" i="21"/>
  <c r="D280" i="21"/>
  <c r="D300" i="21"/>
  <c r="D323" i="21"/>
  <c r="D340" i="21"/>
  <c r="D363" i="21"/>
  <c r="D380" i="21"/>
  <c r="D403" i="21"/>
  <c r="D426" i="21"/>
  <c r="D441" i="21"/>
  <c r="D459" i="21"/>
  <c r="D474" i="21"/>
  <c r="D492" i="21"/>
  <c r="B4" i="21"/>
  <c r="C4" i="21" s="1" a="1"/>
  <c r="C4" i="21" s="1"/>
  <c r="B14" i="21"/>
  <c r="C14" i="21" s="1" a="1"/>
  <c r="C14" i="21" s="1"/>
  <c r="B24" i="21"/>
  <c r="C24" i="21" s="1" a="1"/>
  <c r="C24" i="21" s="1"/>
  <c r="B36" i="21"/>
  <c r="C36" i="21" s="1" a="1"/>
  <c r="C36" i="21" s="1"/>
  <c r="B46" i="21"/>
  <c r="C46" i="21" s="1" a="1"/>
  <c r="C46" i="21" s="1"/>
  <c r="B56" i="21"/>
  <c r="C56" i="21" s="1" a="1"/>
  <c r="C56" i="21" s="1"/>
  <c r="B68" i="21"/>
  <c r="C68" i="21" s="1" a="1"/>
  <c r="C68" i="21" s="1"/>
  <c r="B78" i="21"/>
  <c r="C78" i="21" s="1" a="1"/>
  <c r="C78" i="21" s="1"/>
  <c r="B88" i="21"/>
  <c r="C88" i="21" s="1" a="1"/>
  <c r="C88" i="21" s="1"/>
  <c r="B100" i="21"/>
  <c r="C100" i="21" s="1" a="1"/>
  <c r="C100" i="21" s="1"/>
  <c r="B110" i="21"/>
  <c r="C110" i="21" s="1" a="1"/>
  <c r="C110" i="21" s="1"/>
  <c r="B120" i="21"/>
  <c r="C120" i="21" s="1" a="1"/>
  <c r="C120" i="21" s="1"/>
  <c r="B132" i="21"/>
  <c r="C132" i="21" s="1" a="1"/>
  <c r="C132" i="21" s="1"/>
  <c r="B142" i="21"/>
  <c r="C142" i="21" s="1" a="1"/>
  <c r="C142" i="21" s="1"/>
  <c r="B152" i="21"/>
  <c r="C152" i="21" s="1" a="1"/>
  <c r="C152" i="21" s="1"/>
  <c r="B164" i="21"/>
  <c r="C164" i="21" s="1" a="1"/>
  <c r="C164" i="21" s="1"/>
  <c r="B174" i="21"/>
  <c r="C174" i="21" s="1" a="1"/>
  <c r="C174" i="21" s="1"/>
  <c r="B184" i="21"/>
  <c r="C184" i="21" s="1" a="1"/>
  <c r="C184" i="21" s="1"/>
  <c r="B196" i="21"/>
  <c r="C196" i="21" s="1" a="1"/>
  <c r="C196" i="21" s="1"/>
  <c r="B206" i="21"/>
  <c r="C206" i="21" s="1" a="1"/>
  <c r="C206" i="21" s="1"/>
  <c r="B216" i="21"/>
  <c r="C216" i="21" s="1" a="1"/>
  <c r="C216" i="21" s="1"/>
  <c r="B228" i="21"/>
  <c r="C228" i="21" s="1" a="1"/>
  <c r="C228" i="21" s="1"/>
  <c r="B238" i="21"/>
  <c r="C238" i="21" s="1" a="1"/>
  <c r="C238" i="21" s="1"/>
  <c r="B248" i="21"/>
  <c r="C248" i="21" s="1" a="1"/>
  <c r="C248" i="21" s="1"/>
  <c r="B260" i="21"/>
  <c r="C260" i="21" s="1" a="1"/>
  <c r="C260" i="21" s="1"/>
  <c r="B270" i="21"/>
  <c r="C270" i="21" s="1" a="1"/>
  <c r="C270" i="21" s="1"/>
  <c r="B280" i="21"/>
  <c r="C280" i="21" s="1" a="1"/>
  <c r="C280" i="21" s="1"/>
  <c r="B292" i="21"/>
  <c r="C292" i="21" s="1" a="1"/>
  <c r="C292" i="21" s="1"/>
  <c r="B302" i="21"/>
  <c r="C302" i="21" s="1" a="1"/>
  <c r="C302" i="21" s="1"/>
  <c r="B312" i="21"/>
  <c r="C312" i="21" s="1" a="1"/>
  <c r="C312" i="21" s="1"/>
  <c r="B334" i="21"/>
  <c r="C334" i="21" s="1" a="1"/>
  <c r="C334" i="21" s="1"/>
  <c r="B344" i="21"/>
  <c r="C344" i="21" s="1" a="1"/>
  <c r="C344" i="21" s="1"/>
  <c r="B354" i="21"/>
  <c r="C354" i="21" s="1" a="1"/>
  <c r="C354" i="21" s="1"/>
  <c r="B370" i="21"/>
  <c r="C370" i="21" s="1" a="1"/>
  <c r="C370" i="21" s="1"/>
  <c r="B378" i="21"/>
  <c r="C378" i="21" s="1" a="1"/>
  <c r="C378" i="21" s="1"/>
  <c r="B394" i="21"/>
  <c r="C394" i="21" s="1" a="1"/>
  <c r="C394" i="21" s="1"/>
  <c r="B410" i="21"/>
  <c r="C410" i="21" s="1" a="1"/>
  <c r="C410" i="21" s="1"/>
  <c r="B426" i="21"/>
  <c r="C426" i="21" s="1" a="1"/>
  <c r="C426" i="21" s="1"/>
  <c r="B450" i="21"/>
  <c r="C450" i="21" s="1" a="1"/>
  <c r="C450" i="21" s="1"/>
  <c r="B466" i="21"/>
  <c r="C466" i="21" s="1" a="1"/>
  <c r="C466" i="21" s="1"/>
  <c r="B482" i="21"/>
  <c r="C482" i="21" s="1" a="1"/>
  <c r="C482" i="21" s="1"/>
  <c r="B498" i="21"/>
  <c r="C498" i="21" s="1" a="1"/>
  <c r="C498" i="21" s="1"/>
  <c r="D38" i="21"/>
  <c r="D84" i="21"/>
  <c r="D144" i="21"/>
  <c r="D184" i="21"/>
  <c r="D201" i="21"/>
  <c r="D224" i="21"/>
  <c r="D241" i="21"/>
  <c r="D264" i="21"/>
  <c r="D284" i="21"/>
  <c r="D304" i="21"/>
  <c r="D324" i="21"/>
  <c r="D344" i="21"/>
  <c r="D387" i="21"/>
  <c r="D404" i="21"/>
  <c r="D427" i="21"/>
  <c r="D442" i="21"/>
  <c r="D460" i="21"/>
  <c r="D480" i="21"/>
  <c r="D493" i="21"/>
  <c r="B492" i="21"/>
  <c r="C492" i="21" s="1" a="1"/>
  <c r="C492" i="21" s="1"/>
  <c r="B479" i="21"/>
  <c r="C479" i="21" s="1" a="1"/>
  <c r="C479" i="21" s="1"/>
  <c r="B467" i="21"/>
  <c r="C467" i="21" s="1" a="1"/>
  <c r="C467" i="21" s="1"/>
  <c r="B453" i="21"/>
  <c r="C453" i="21" s="1" a="1"/>
  <c r="C453" i="21" s="1"/>
  <c r="B440" i="21"/>
  <c r="C440" i="21" s="1" a="1"/>
  <c r="C440" i="21" s="1"/>
  <c r="B428" i="21"/>
  <c r="C428" i="21" s="1" a="1"/>
  <c r="C428" i="21" s="1"/>
  <c r="B415" i="21"/>
  <c r="C415" i="21" s="1" a="1"/>
  <c r="C415" i="21" s="1"/>
  <c r="B403" i="21"/>
  <c r="C403" i="21" s="1" a="1"/>
  <c r="C403" i="21" s="1"/>
  <c r="B389" i="21"/>
  <c r="C389" i="21" s="1" a="1"/>
  <c r="C389" i="21" s="1"/>
  <c r="B376" i="21"/>
  <c r="C376" i="21" s="1" a="1"/>
  <c r="C376" i="21" s="1"/>
  <c r="B364" i="21"/>
  <c r="C364" i="21" s="1" a="1"/>
  <c r="C364" i="21" s="1"/>
  <c r="B351" i="21"/>
  <c r="C351" i="21" s="1" a="1"/>
  <c r="C351" i="21" s="1"/>
  <c r="B335" i="21"/>
  <c r="C335" i="21" s="1" a="1"/>
  <c r="C335" i="21" s="1"/>
  <c r="B317" i="21"/>
  <c r="C317" i="21" s="1" a="1"/>
  <c r="C317" i="21" s="1"/>
  <c r="B300" i="21"/>
  <c r="C300" i="21" s="1" a="1"/>
  <c r="C300" i="21" s="1"/>
  <c r="B284" i="21"/>
  <c r="C284" i="21" s="1" a="1"/>
  <c r="C284" i="21" s="1"/>
  <c r="B265" i="21"/>
  <c r="C265" i="21" s="1" a="1"/>
  <c r="C265" i="21" s="1"/>
  <c r="B249" i="21"/>
  <c r="C249" i="21" s="1" a="1"/>
  <c r="C249" i="21" s="1"/>
  <c r="B231" i="21"/>
  <c r="C231" i="21" s="1" a="1"/>
  <c r="C231" i="21" s="1"/>
  <c r="B214" i="21"/>
  <c r="C214" i="21" s="1" a="1"/>
  <c r="C214" i="21" s="1"/>
  <c r="B198" i="21"/>
  <c r="C198" i="21" s="1" a="1"/>
  <c r="C198" i="21" s="1"/>
  <c r="B181" i="21"/>
  <c r="C181" i="21" s="1" a="1"/>
  <c r="C181" i="21" s="1"/>
  <c r="B165" i="21"/>
  <c r="C165" i="21" s="1" a="1"/>
  <c r="C165" i="21" s="1"/>
  <c r="B145" i="21"/>
  <c r="C145" i="21" s="1" a="1"/>
  <c r="C145" i="21" s="1"/>
  <c r="B128" i="21"/>
  <c r="C128" i="21" s="1" a="1"/>
  <c r="C128" i="21" s="1"/>
  <c r="B112" i="21"/>
  <c r="C112" i="21" s="1" a="1"/>
  <c r="C112" i="21" s="1"/>
  <c r="B95" i="21"/>
  <c r="C95" i="21" s="1" a="1"/>
  <c r="C95" i="21" s="1"/>
  <c r="B79" i="21"/>
  <c r="C79" i="21" s="1" a="1"/>
  <c r="C79" i="21" s="1"/>
  <c r="B60" i="21"/>
  <c r="C60" i="21" s="1" a="1"/>
  <c r="C60" i="21" s="1"/>
  <c r="B39" i="21"/>
  <c r="C39" i="21" s="1" a="1"/>
  <c r="C39" i="21" s="1"/>
  <c r="B17" i="21"/>
  <c r="C17" i="21" s="1" a="1"/>
  <c r="C17" i="21" s="1"/>
  <c r="B388" i="21"/>
  <c r="C388" i="21" s="1" a="1"/>
  <c r="C388" i="21" s="1"/>
  <c r="B375" i="21"/>
  <c r="C375" i="21" s="1" a="1"/>
  <c r="C375" i="21" s="1"/>
  <c r="B363" i="21"/>
  <c r="C363" i="21" s="1" a="1"/>
  <c r="C363" i="21" s="1"/>
  <c r="B349" i="21"/>
  <c r="C349" i="21" s="1" a="1"/>
  <c r="C349" i="21" s="1"/>
  <c r="B332" i="21"/>
  <c r="C332" i="21" s="1" a="1"/>
  <c r="C332" i="21" s="1"/>
  <c r="B316" i="21"/>
  <c r="C316" i="21" s="1" a="1"/>
  <c r="C316" i="21" s="1"/>
  <c r="B297" i="21"/>
  <c r="C297" i="21" s="1" a="1"/>
  <c r="C297" i="21" s="1"/>
  <c r="B281" i="21"/>
  <c r="C281" i="21" s="1" a="1"/>
  <c r="C281" i="21" s="1"/>
  <c r="B263" i="21"/>
  <c r="C263" i="21" s="1" a="1"/>
  <c r="C263" i="21" s="1"/>
  <c r="B246" i="21"/>
  <c r="C246" i="21" s="1" a="1"/>
  <c r="C246" i="21" s="1"/>
  <c r="B230" i="21"/>
  <c r="C230" i="21" s="1" a="1"/>
  <c r="C230" i="21" s="1"/>
  <c r="B213" i="21"/>
  <c r="C213" i="21" s="1" a="1"/>
  <c r="C213" i="21" s="1"/>
  <c r="B197" i="21"/>
  <c r="C197" i="21" s="1" a="1"/>
  <c r="C197" i="21" s="1"/>
  <c r="B177" i="21"/>
  <c r="C177" i="21" s="1" a="1"/>
  <c r="C177" i="21" s="1"/>
  <c r="B160" i="21"/>
  <c r="C160" i="21" s="1" a="1"/>
  <c r="C160" i="21" s="1"/>
  <c r="B144" i="21"/>
  <c r="C144" i="21" s="1" a="1"/>
  <c r="C144" i="21" s="1"/>
  <c r="B127" i="21"/>
  <c r="C127" i="21" s="1" a="1"/>
  <c r="C127" i="21" s="1"/>
  <c r="B111" i="21"/>
  <c r="C111" i="21" s="1" a="1"/>
  <c r="C111" i="21" s="1"/>
  <c r="B93" i="21"/>
  <c r="C93" i="21" s="1" a="1"/>
  <c r="C93" i="21" s="1"/>
  <c r="B76" i="21"/>
  <c r="C76" i="21" s="1" a="1"/>
  <c r="C76" i="21" s="1"/>
  <c r="B57" i="21"/>
  <c r="C57" i="21" s="1" a="1"/>
  <c r="C57" i="21" s="1"/>
  <c r="B38" i="21"/>
  <c r="C38" i="21" s="1" a="1"/>
  <c r="C38" i="21" s="1"/>
  <c r="B16" i="21"/>
  <c r="C16" i="21" s="1" a="1"/>
  <c r="C16" i="21" s="1"/>
  <c r="B501" i="21"/>
  <c r="C501" i="21" s="1" a="1"/>
  <c r="C501" i="21" s="1"/>
  <c r="B488" i="21"/>
  <c r="C488" i="21" s="1" a="1"/>
  <c r="C488" i="21" s="1"/>
  <c r="B476" i="21"/>
  <c r="C476" i="21" s="1" a="1"/>
  <c r="C476" i="21" s="1"/>
  <c r="B463" i="21"/>
  <c r="C463" i="21" s="1" a="1"/>
  <c r="C463" i="21" s="1"/>
  <c r="B451" i="21"/>
  <c r="C451" i="21" s="1" a="1"/>
  <c r="C451" i="21" s="1"/>
  <c r="B437" i="21"/>
  <c r="C437" i="21" s="1" a="1"/>
  <c r="C437" i="21" s="1"/>
  <c r="B424" i="21"/>
  <c r="C424" i="21" s="1" a="1"/>
  <c r="C424" i="21" s="1"/>
  <c r="B412" i="21"/>
  <c r="C412" i="21" s="1" a="1"/>
  <c r="C412" i="21" s="1"/>
  <c r="B399" i="21"/>
  <c r="C399" i="21" s="1" a="1"/>
  <c r="C399" i="21" s="1"/>
  <c r="B387" i="21"/>
  <c r="C387" i="21" s="1" a="1"/>
  <c r="C387" i="21" s="1"/>
  <c r="B373" i="21"/>
  <c r="C373" i="21" s="1" a="1"/>
  <c r="C373" i="21" s="1"/>
  <c r="B360" i="21"/>
  <c r="C360" i="21" s="1" a="1"/>
  <c r="C360" i="21" s="1"/>
  <c r="B348" i="21"/>
  <c r="C348" i="21" s="1" a="1"/>
  <c r="C348" i="21" s="1"/>
  <c r="B329" i="21"/>
  <c r="C329" i="21" s="1" a="1"/>
  <c r="C329" i="21" s="1"/>
  <c r="B313" i="21"/>
  <c r="C313" i="21" s="1" a="1"/>
  <c r="C313" i="21" s="1"/>
  <c r="B295" i="21"/>
  <c r="C295" i="21" s="1" a="1"/>
  <c r="C295" i="21" s="1"/>
  <c r="B278" i="21"/>
  <c r="C278" i="21" s="1" a="1"/>
  <c r="C278" i="21" s="1"/>
  <c r="B262" i="21"/>
  <c r="C262" i="21" s="1" a="1"/>
  <c r="C262" i="21" s="1"/>
  <c r="B245" i="21"/>
  <c r="C245" i="21" s="1" a="1"/>
  <c r="C245" i="21" s="1"/>
  <c r="B229" i="21"/>
  <c r="C229" i="21" s="1" a="1"/>
  <c r="C229" i="21" s="1"/>
  <c r="B209" i="21"/>
  <c r="C209" i="21" s="1" a="1"/>
  <c r="C209" i="21" s="1"/>
  <c r="B192" i="21"/>
  <c r="C192" i="21" s="1" a="1"/>
  <c r="C192" i="21" s="1"/>
  <c r="B176" i="21"/>
  <c r="C176" i="21" s="1" a="1"/>
  <c r="C176" i="21" s="1"/>
  <c r="B159" i="21"/>
  <c r="C159" i="21" s="1" a="1"/>
  <c r="C159" i="21" s="1"/>
  <c r="B143" i="21"/>
  <c r="C143" i="21" s="1" a="1"/>
  <c r="C143" i="21" s="1"/>
  <c r="B125" i="21"/>
  <c r="C125" i="21" s="1" a="1"/>
  <c r="C125" i="21" s="1"/>
  <c r="B108" i="21"/>
  <c r="C108" i="21" s="1" a="1"/>
  <c r="C108" i="21" s="1"/>
  <c r="B92" i="21"/>
  <c r="C92" i="21" s="1" a="1"/>
  <c r="C92" i="21" s="1"/>
  <c r="B73" i="21"/>
  <c r="C73" i="21" s="1" a="1"/>
  <c r="C73" i="21" s="1"/>
  <c r="B54" i="21"/>
  <c r="C54" i="21" s="1" a="1"/>
  <c r="C54" i="21" s="1"/>
  <c r="B37" i="21"/>
  <c r="C37" i="21" s="1" a="1"/>
  <c r="C37" i="21" s="1"/>
  <c r="B15" i="21"/>
  <c r="C15" i="21" s="1" a="1"/>
  <c r="C15" i="21" s="1"/>
  <c r="A2" i="17" a="1"/>
  <c r="D4" i="16"/>
  <c r="D2" i="16"/>
  <c r="E1" i="15" a="1"/>
  <c r="V8" i="10" a="1"/>
  <c r="V8" i="10" s="1"/>
  <c r="H46" i="15" l="1" a="1"/>
  <c r="H46" i="15" s="1"/>
  <c r="H3" i="15" a="1"/>
  <c r="H3" i="15" s="1"/>
  <c r="C333" i="17"/>
  <c r="D333" i="17" s="1" a="1"/>
  <c r="D333" i="17" s="1"/>
  <c r="C87" i="17"/>
  <c r="D87" i="17" s="1" a="1"/>
  <c r="D87" i="17" s="1"/>
  <c r="C121" i="17"/>
  <c r="D121" i="17" s="1" a="1"/>
  <c r="D121" i="17" s="1"/>
  <c r="C444" i="17"/>
  <c r="D444" i="17" s="1" a="1"/>
  <c r="D444" i="17" s="1"/>
  <c r="C397" i="17"/>
  <c r="D397" i="17" s="1" a="1"/>
  <c r="D397" i="17" s="1"/>
  <c r="C107" i="17"/>
  <c r="D107" i="17" s="1" a="1"/>
  <c r="D107" i="17" s="1"/>
  <c r="C139" i="17"/>
  <c r="D139" i="17" s="1" a="1"/>
  <c r="D139" i="17" s="1"/>
  <c r="C65" i="17"/>
  <c r="D65" i="17" s="1" a="1"/>
  <c r="D65" i="17" s="1"/>
  <c r="C337" i="17"/>
  <c r="D337" i="17" s="1" a="1"/>
  <c r="D337" i="17" s="1"/>
  <c r="C13" i="17"/>
  <c r="D13" i="17" s="1" a="1"/>
  <c r="D13" i="17" s="1"/>
  <c r="C231" i="17"/>
  <c r="D231" i="17" s="1" a="1"/>
  <c r="D231" i="17" s="1"/>
  <c r="C339" i="17"/>
  <c r="D339" i="17" s="1" a="1"/>
  <c r="D339" i="17" s="1"/>
  <c r="C14" i="17"/>
  <c r="D14" i="17" s="1" a="1"/>
  <c r="D14" i="17" s="1"/>
  <c r="C47" i="17"/>
  <c r="D47" i="17" s="1" a="1"/>
  <c r="D47" i="17" s="1"/>
  <c r="C174" i="17"/>
  <c r="D174" i="17" s="1" a="1"/>
  <c r="D174" i="17" s="1"/>
  <c r="C482" i="17"/>
  <c r="D482" i="17" s="1" a="1"/>
  <c r="D482" i="17" s="1"/>
  <c r="C97" i="17"/>
  <c r="D97" i="17" s="1" a="1"/>
  <c r="D97" i="17" s="1"/>
  <c r="C151" i="17"/>
  <c r="D151" i="17" s="1" a="1"/>
  <c r="D151" i="17" s="1"/>
  <c r="C116" i="17"/>
  <c r="D116" i="17" s="1" a="1"/>
  <c r="D116" i="17" s="1"/>
  <c r="C225" i="17"/>
  <c r="D225" i="17" s="1" a="1"/>
  <c r="D225" i="17" s="1"/>
  <c r="C224" i="17"/>
  <c r="D224" i="17" s="1" a="1"/>
  <c r="D224" i="17" s="1"/>
  <c r="C255" i="17"/>
  <c r="D255" i="17" s="1" a="1"/>
  <c r="D255" i="17" s="1"/>
  <c r="C368" i="17"/>
  <c r="D368" i="17" s="1" a="1"/>
  <c r="D368" i="17" s="1"/>
  <c r="C364" i="17"/>
  <c r="D364" i="17" s="1" a="1"/>
  <c r="D364" i="17" s="1"/>
  <c r="C228" i="17"/>
  <c r="D228" i="17" s="1" a="1"/>
  <c r="D228" i="17" s="1"/>
  <c r="C322" i="17"/>
  <c r="D322" i="17" s="1" a="1"/>
  <c r="D322" i="17" s="1"/>
  <c r="C184" i="17"/>
  <c r="D184" i="17" s="1" a="1"/>
  <c r="D184" i="17" s="1"/>
  <c r="C54" i="17"/>
  <c r="D54" i="17" s="1" a="1"/>
  <c r="D54" i="17" s="1"/>
  <c r="C165" i="17"/>
  <c r="D165" i="17" s="1" a="1"/>
  <c r="D165" i="17" s="1"/>
  <c r="C360" i="17"/>
  <c r="D360" i="17" s="1" a="1"/>
  <c r="D360" i="17" s="1"/>
  <c r="C437" i="17"/>
  <c r="D437" i="17" s="1" a="1"/>
  <c r="D437" i="17" s="1"/>
  <c r="C423" i="17"/>
  <c r="D423" i="17" s="1" a="1"/>
  <c r="D423" i="17" s="1"/>
  <c r="C98" i="17"/>
  <c r="D98" i="17" s="1" a="1"/>
  <c r="D98" i="17" s="1"/>
  <c r="C209" i="17"/>
  <c r="D209" i="17" s="1" a="1"/>
  <c r="D209" i="17" s="1"/>
  <c r="C66" i="17"/>
  <c r="D66" i="17" s="1" a="1"/>
  <c r="D66" i="17" s="1"/>
  <c r="C152" i="17"/>
  <c r="D152" i="17" s="1" a="1"/>
  <c r="D152" i="17" s="1"/>
  <c r="C50" i="17"/>
  <c r="D50" i="17" s="1" a="1"/>
  <c r="D50" i="17" s="1"/>
  <c r="C241" i="17"/>
  <c r="D241" i="17" s="1" a="1"/>
  <c r="D241" i="17" s="1"/>
  <c r="C453" i="17"/>
  <c r="D453" i="17" s="1" a="1"/>
  <c r="D453" i="17" s="1"/>
  <c r="C3" i="17"/>
  <c r="D3" i="17" s="1" a="1"/>
  <c r="D3" i="17" s="1"/>
  <c r="C233" i="17"/>
  <c r="D233" i="17" s="1" a="1"/>
  <c r="D233" i="17" s="1"/>
  <c r="C38" i="17"/>
  <c r="D38" i="17" s="1" a="1"/>
  <c r="D38" i="17" s="1"/>
  <c r="C383" i="17"/>
  <c r="D383" i="17" s="1" a="1"/>
  <c r="D383" i="17" s="1"/>
  <c r="C33" i="17"/>
  <c r="D33" i="17" s="1" a="1"/>
  <c r="D33" i="17" s="1"/>
  <c r="C432" i="17"/>
  <c r="D432" i="17" s="1" a="1"/>
  <c r="D432" i="17" s="1"/>
  <c r="C454" i="17"/>
  <c r="D454" i="17" s="1" a="1"/>
  <c r="D454" i="17" s="1"/>
  <c r="C412" i="17"/>
  <c r="D412" i="17" s="1" a="1"/>
  <c r="D412" i="17" s="1"/>
  <c r="C462" i="17"/>
  <c r="D462" i="17" s="1" a="1"/>
  <c r="D462" i="17" s="1"/>
  <c r="C58" i="17"/>
  <c r="D58" i="17" s="1" a="1"/>
  <c r="D58" i="17" s="1"/>
  <c r="C365" i="17"/>
  <c r="D365" i="17" s="1" a="1"/>
  <c r="D365" i="17" s="1"/>
  <c r="C501" i="17"/>
  <c r="D501" i="17" s="1" a="1"/>
  <c r="D501" i="17" s="1"/>
  <c r="C217" i="17"/>
  <c r="D217" i="17" s="1" a="1"/>
  <c r="D217" i="17" s="1"/>
  <c r="C430" i="17"/>
  <c r="D430" i="17" s="1" a="1"/>
  <c r="D430" i="17" s="1"/>
  <c r="C486" i="17"/>
  <c r="D486" i="17" s="1" a="1"/>
  <c r="D486" i="17" s="1"/>
  <c r="C336" i="17"/>
  <c r="D336" i="17" s="1" a="1"/>
  <c r="D336" i="17" s="1"/>
  <c r="C5" i="17"/>
  <c r="D5" i="17" s="1" a="1"/>
  <c r="D5" i="17" s="1"/>
  <c r="C461" i="17"/>
  <c r="D461" i="17" s="1" a="1"/>
  <c r="D461" i="17" s="1"/>
  <c r="C465" i="17"/>
  <c r="D465" i="17" s="1" a="1"/>
  <c r="D465" i="17" s="1"/>
  <c r="C385" i="17"/>
  <c r="D385" i="17" s="1" a="1"/>
  <c r="D385" i="17" s="1"/>
  <c r="C292" i="17"/>
  <c r="D292" i="17" s="1" a="1"/>
  <c r="D292" i="17" s="1"/>
  <c r="C343" i="17"/>
  <c r="D343" i="17" s="1" a="1"/>
  <c r="D343" i="17" s="1"/>
  <c r="C190" i="17"/>
  <c r="D190" i="17" s="1" a="1"/>
  <c r="D190" i="17" s="1"/>
  <c r="C274" i="17"/>
  <c r="D274" i="17" s="1" a="1"/>
  <c r="D274" i="17" s="1"/>
  <c r="C301" i="17"/>
  <c r="D301" i="17" s="1" a="1"/>
  <c r="D301" i="17" s="1"/>
  <c r="C206" i="17"/>
  <c r="D206" i="17" s="1" a="1"/>
  <c r="D206" i="17" s="1"/>
  <c r="C35" i="17"/>
  <c r="D35" i="17" s="1" a="1"/>
  <c r="D35" i="17" s="1"/>
  <c r="C502" i="17"/>
  <c r="D502" i="17" s="1" a="1"/>
  <c r="D502" i="17" s="1"/>
  <c r="C262" i="17"/>
  <c r="D262" i="17" s="1" a="1"/>
  <c r="D262" i="17" s="1"/>
  <c r="C142" i="17"/>
  <c r="D142" i="17" s="1" a="1"/>
  <c r="D142" i="17" s="1"/>
  <c r="C199" i="17"/>
  <c r="D199" i="17" s="1" a="1"/>
  <c r="D199" i="17" s="1"/>
  <c r="C150" i="17"/>
  <c r="D150" i="17" s="1" a="1"/>
  <c r="D150" i="17" s="1"/>
  <c r="C147" i="17"/>
  <c r="D147" i="17" s="1" a="1"/>
  <c r="D147" i="17" s="1"/>
  <c r="C390" i="17"/>
  <c r="D390" i="17" s="1" a="1"/>
  <c r="D390" i="17" s="1"/>
  <c r="C164" i="17"/>
  <c r="D164" i="17" s="1" a="1"/>
  <c r="D164" i="17" s="1"/>
  <c r="C377" i="17"/>
  <c r="D377" i="17" s="1" a="1"/>
  <c r="D377" i="17" s="1"/>
  <c r="C211" i="17"/>
  <c r="D211" i="17" s="1" a="1"/>
  <c r="D211" i="17" s="1"/>
  <c r="C119" i="17"/>
  <c r="D119" i="17" s="1" a="1"/>
  <c r="D119" i="17" s="1"/>
  <c r="C472" i="17"/>
  <c r="D472" i="17" s="1" a="1"/>
  <c r="D472" i="17" s="1"/>
  <c r="C253" i="17"/>
  <c r="D253" i="17" s="1" a="1"/>
  <c r="D253" i="17" s="1"/>
  <c r="C366" i="17"/>
  <c r="D366" i="17" s="1" a="1"/>
  <c r="D366" i="17" s="1"/>
  <c r="C12" i="17"/>
  <c r="D12" i="17" s="1" a="1"/>
  <c r="D12" i="17" s="1"/>
  <c r="C471" i="17"/>
  <c r="D471" i="17" s="1" a="1"/>
  <c r="D471" i="17" s="1"/>
  <c r="C389" i="17"/>
  <c r="D389" i="17" s="1" a="1"/>
  <c r="D389" i="17" s="1"/>
  <c r="C154" i="17"/>
  <c r="D154" i="17" s="1" a="1"/>
  <c r="D154" i="17" s="1"/>
  <c r="C200" i="17"/>
  <c r="D200" i="17" s="1" a="1"/>
  <c r="D200" i="17" s="1"/>
  <c r="C278" i="17"/>
  <c r="D278" i="17" s="1" a="1"/>
  <c r="D278" i="17" s="1"/>
  <c r="C488" i="17"/>
  <c r="D488" i="17" s="1" a="1"/>
  <c r="D488" i="17" s="1"/>
  <c r="C222" i="17"/>
  <c r="D222" i="17" s="1" a="1"/>
  <c r="D222" i="17" s="1"/>
  <c r="C22" i="17"/>
  <c r="D22" i="17" s="1" a="1"/>
  <c r="D22" i="17" s="1"/>
  <c r="C148" i="17"/>
  <c r="D148" i="17" s="1" a="1"/>
  <c r="D148" i="17" s="1"/>
  <c r="C72" i="17"/>
  <c r="D72" i="17" s="1" a="1"/>
  <c r="D72" i="17" s="1"/>
  <c r="C276" i="17"/>
  <c r="D276" i="17" s="1" a="1"/>
  <c r="D276" i="17" s="1"/>
  <c r="C288" i="17"/>
  <c r="D288" i="17" s="1" a="1"/>
  <c r="D288" i="17" s="1"/>
  <c r="C297" i="17"/>
  <c r="D297" i="17" s="1" a="1"/>
  <c r="D297" i="17" s="1"/>
  <c r="C273" i="17"/>
  <c r="D273" i="17" s="1" a="1"/>
  <c r="D273" i="17" s="1"/>
  <c r="C409" i="17"/>
  <c r="D409" i="17" s="1" a="1"/>
  <c r="D409" i="17" s="1"/>
  <c r="C442" i="17"/>
  <c r="D442" i="17" s="1" a="1"/>
  <c r="D442" i="17" s="1"/>
  <c r="C266" i="17"/>
  <c r="D266" i="17" s="1" a="1"/>
  <c r="D266" i="17" s="1"/>
  <c r="C448" i="17"/>
  <c r="D448" i="17" s="1" a="1"/>
  <c r="D448" i="17" s="1"/>
  <c r="C414" i="17"/>
  <c r="D414" i="17" s="1" a="1"/>
  <c r="D414" i="17" s="1"/>
  <c r="C493" i="17"/>
  <c r="D493" i="17" s="1" a="1"/>
  <c r="D493" i="17" s="1"/>
  <c r="C15" i="17"/>
  <c r="D15" i="17" s="1" a="1"/>
  <c r="D15" i="17" s="1"/>
  <c r="C19" i="17"/>
  <c r="D19" i="17" s="1" a="1"/>
  <c r="D19" i="17" s="1"/>
  <c r="C117" i="17"/>
  <c r="D117" i="17" s="1" a="1"/>
  <c r="D117" i="17" s="1"/>
  <c r="C445" i="17"/>
  <c r="D445" i="17" s="1" a="1"/>
  <c r="D445" i="17" s="1"/>
  <c r="C452" i="17"/>
  <c r="D452" i="17" s="1" a="1"/>
  <c r="D452" i="17" s="1"/>
  <c r="C413" i="17"/>
  <c r="D413" i="17" s="1" a="1"/>
  <c r="D413" i="17" s="1"/>
  <c r="C53" i="17"/>
  <c r="D53" i="17" s="1" a="1"/>
  <c r="D53" i="17" s="1"/>
  <c r="C219" i="17"/>
  <c r="D219" i="17" s="1" a="1"/>
  <c r="D219" i="17" s="1"/>
  <c r="C123" i="17"/>
  <c r="D123" i="17" s="1" a="1"/>
  <c r="D123" i="17" s="1"/>
  <c r="C314" i="17"/>
  <c r="D314" i="17" s="1" a="1"/>
  <c r="D314" i="17" s="1"/>
  <c r="C329" i="17"/>
  <c r="D329" i="17" s="1" a="1"/>
  <c r="D329" i="17" s="1"/>
  <c r="C11" i="17"/>
  <c r="D11" i="17" s="1" a="1"/>
  <c r="D11" i="17" s="1"/>
  <c r="C122" i="17"/>
  <c r="D122" i="17" s="1" a="1"/>
  <c r="D122" i="17" s="1"/>
  <c r="C131" i="17"/>
  <c r="D131" i="17" s="1" a="1"/>
  <c r="D131" i="17" s="1"/>
  <c r="C326" i="17"/>
  <c r="D326" i="17" s="1" a="1"/>
  <c r="D326" i="17" s="1"/>
  <c r="C357" i="17"/>
  <c r="D357" i="17" s="1" a="1"/>
  <c r="D357" i="17" s="1"/>
  <c r="C37" i="17"/>
  <c r="D37" i="17" s="1" a="1"/>
  <c r="D37" i="17" s="1"/>
  <c r="C477" i="17"/>
  <c r="D477" i="17" s="1" a="1"/>
  <c r="D477" i="17" s="1"/>
  <c r="C302" i="17"/>
  <c r="D302" i="17" s="1" a="1"/>
  <c r="D302" i="17" s="1"/>
  <c r="C136" i="17"/>
  <c r="D136" i="17" s="1" a="1"/>
  <c r="D136" i="17" s="1"/>
  <c r="C298" i="17"/>
  <c r="D298" i="17" s="1" a="1"/>
  <c r="D298" i="17" s="1"/>
  <c r="C399" i="17"/>
  <c r="D399" i="17" s="1" a="1"/>
  <c r="D399" i="17" s="1"/>
  <c r="C187" i="17"/>
  <c r="D187" i="17" s="1" a="1"/>
  <c r="D187" i="17" s="1"/>
  <c r="C157" i="17"/>
  <c r="D157" i="17" s="1" a="1"/>
  <c r="D157" i="17" s="1"/>
  <c r="C95" i="17"/>
  <c r="D95" i="17" s="1" a="1"/>
  <c r="D95" i="17" s="1"/>
  <c r="C208" i="17"/>
  <c r="D208" i="17" s="1" a="1"/>
  <c r="D208" i="17" s="1"/>
  <c r="C416" i="17"/>
  <c r="D416" i="17" s="1" a="1"/>
  <c r="D416" i="17" s="1"/>
  <c r="C492" i="17"/>
  <c r="D492" i="17" s="1" a="1"/>
  <c r="D492" i="17" s="1"/>
  <c r="C125" i="17"/>
  <c r="D125" i="17" s="1" a="1"/>
  <c r="D125" i="17" s="1"/>
  <c r="C382" i="17"/>
  <c r="D382" i="17" s="1" a="1"/>
  <c r="D382" i="17" s="1"/>
  <c r="C113" i="17"/>
  <c r="D113" i="17" s="1" a="1"/>
  <c r="D113" i="17" s="1"/>
  <c r="C175" i="17"/>
  <c r="D175" i="17" s="1" a="1"/>
  <c r="D175" i="17" s="1"/>
  <c r="C394" i="17"/>
  <c r="D394" i="17" s="1" a="1"/>
  <c r="D394" i="17" s="1"/>
  <c r="C110" i="17"/>
  <c r="D110" i="17" s="1" a="1"/>
  <c r="D110" i="17" s="1"/>
  <c r="C129" i="17"/>
  <c r="D129" i="17" s="1" a="1"/>
  <c r="D129" i="17" s="1"/>
  <c r="C248" i="17"/>
  <c r="D248" i="17" s="1" a="1"/>
  <c r="D248" i="17" s="1"/>
  <c r="C197" i="17"/>
  <c r="D197" i="17" s="1" a="1"/>
  <c r="D197" i="17" s="1"/>
  <c r="C249" i="17"/>
  <c r="D249" i="17" s="1" a="1"/>
  <c r="D249" i="17" s="1"/>
  <c r="C112" i="17"/>
  <c r="D112" i="17" s="1" a="1"/>
  <c r="D112" i="17" s="1"/>
  <c r="C9" i="17"/>
  <c r="D9" i="17" s="1" a="1"/>
  <c r="D9" i="17" s="1"/>
  <c r="C490" i="17"/>
  <c r="D490" i="17" s="1" a="1"/>
  <c r="D490" i="17" s="1"/>
  <c r="C89" i="17"/>
  <c r="D89" i="17" s="1" a="1"/>
  <c r="D89" i="17" s="1"/>
  <c r="C101" i="17"/>
  <c r="D101" i="17" s="1" a="1"/>
  <c r="D101" i="17" s="1"/>
  <c r="C146" i="17"/>
  <c r="D146" i="17" s="1" a="1"/>
  <c r="D146" i="17" s="1"/>
  <c r="C425" i="17"/>
  <c r="D425" i="17" s="1" a="1"/>
  <c r="D425" i="17" s="1"/>
  <c r="C406" i="17"/>
  <c r="D406" i="17" s="1" a="1"/>
  <c r="D406" i="17" s="1"/>
  <c r="C236" i="17"/>
  <c r="D236" i="17" s="1" a="1"/>
  <c r="D236" i="17" s="1"/>
  <c r="C162" i="17"/>
  <c r="D162" i="17" s="1" a="1"/>
  <c r="D162" i="17" s="1"/>
  <c r="C345" i="17"/>
  <c r="D345" i="17" s="1" a="1"/>
  <c r="D345" i="17" s="1"/>
  <c r="C450" i="17"/>
  <c r="D450" i="17" s="1" a="1"/>
  <c r="D450" i="17" s="1"/>
  <c r="C213" i="17"/>
  <c r="D213" i="17" s="1" a="1"/>
  <c r="D213" i="17" s="1"/>
  <c r="C40" i="17"/>
  <c r="D40" i="17" s="1" a="1"/>
  <c r="D40" i="17" s="1"/>
  <c r="C196" i="17"/>
  <c r="D196" i="17" s="1" a="1"/>
  <c r="D196" i="17" s="1"/>
  <c r="C108" i="17"/>
  <c r="D108" i="17" s="1" a="1"/>
  <c r="D108" i="17" s="1"/>
  <c r="C439" i="17"/>
  <c r="D439" i="17" s="1" a="1"/>
  <c r="D439" i="17" s="1"/>
  <c r="C138" i="17"/>
  <c r="D138" i="17" s="1" a="1"/>
  <c r="D138" i="17" s="1"/>
  <c r="C470" i="17"/>
  <c r="D470" i="17" s="1" a="1"/>
  <c r="D470" i="17" s="1"/>
  <c r="C223" i="17"/>
  <c r="D223" i="17" s="1" a="1"/>
  <c r="D223" i="17" s="1"/>
  <c r="C487" i="17"/>
  <c r="D487" i="17" s="1" a="1"/>
  <c r="D487" i="17" s="1"/>
  <c r="C183" i="17"/>
  <c r="D183" i="17" s="1" a="1"/>
  <c r="D183" i="17" s="1"/>
  <c r="C242" i="17"/>
  <c r="D242" i="17" s="1" a="1"/>
  <c r="D242" i="17" s="1"/>
  <c r="C474" i="17"/>
  <c r="D474" i="17" s="1" a="1"/>
  <c r="D474" i="17" s="1"/>
  <c r="C240" i="17"/>
  <c r="D240" i="17" s="1" a="1"/>
  <c r="D240" i="17" s="1"/>
  <c r="C391" i="17"/>
  <c r="D391" i="17" s="1" a="1"/>
  <c r="D391" i="17" s="1"/>
  <c r="C163" i="17"/>
  <c r="D163" i="17" s="1" a="1"/>
  <c r="D163" i="17" s="1"/>
  <c r="C57" i="17"/>
  <c r="D57" i="17" s="1" a="1"/>
  <c r="D57" i="17" s="1"/>
  <c r="C500" i="17"/>
  <c r="D500" i="17" s="1" a="1"/>
  <c r="D500" i="17" s="1"/>
  <c r="A2" i="17"/>
  <c r="C70" i="17"/>
  <c r="D70" i="17" s="1" a="1"/>
  <c r="D70" i="17" s="1"/>
  <c r="C259" i="17"/>
  <c r="D259" i="17" s="1" a="1"/>
  <c r="D259" i="17" s="1"/>
  <c r="C420" i="17"/>
  <c r="D420" i="17" s="1" a="1"/>
  <c r="D420" i="17" s="1"/>
  <c r="C132" i="17"/>
  <c r="D132" i="17" s="1" a="1"/>
  <c r="D132" i="17" s="1"/>
  <c r="C218" i="17"/>
  <c r="D218" i="17" s="1" a="1"/>
  <c r="D218" i="17" s="1"/>
  <c r="C20" i="17"/>
  <c r="D20" i="17" s="1" a="1"/>
  <c r="D20" i="17" s="1"/>
  <c r="C261" i="17"/>
  <c r="D261" i="17" s="1" a="1"/>
  <c r="D261" i="17" s="1"/>
  <c r="C181" i="17"/>
  <c r="D181" i="17" s="1" a="1"/>
  <c r="D181" i="17" s="1"/>
  <c r="C191" i="17"/>
  <c r="D191" i="17" s="1" a="1"/>
  <c r="D191" i="17" s="1"/>
  <c r="C303" i="17"/>
  <c r="D303" i="17" s="1" a="1"/>
  <c r="D303" i="17" s="1"/>
  <c r="C201" i="17"/>
  <c r="D201" i="17" s="1" a="1"/>
  <c r="D201" i="17" s="1"/>
  <c r="C404" i="17"/>
  <c r="D404" i="17" s="1" a="1"/>
  <c r="D404" i="17" s="1"/>
  <c r="C102" i="17"/>
  <c r="D102" i="17" s="1" a="1"/>
  <c r="D102" i="17" s="1"/>
  <c r="C149" i="17"/>
  <c r="D149" i="17" s="1" a="1"/>
  <c r="D149" i="17" s="1"/>
  <c r="C305" i="17"/>
  <c r="D305" i="17" s="1" a="1"/>
  <c r="D305" i="17" s="1"/>
  <c r="C353" i="17"/>
  <c r="D353" i="17" s="1" a="1"/>
  <c r="D353" i="17" s="1"/>
  <c r="C310" i="17"/>
  <c r="D310" i="17" s="1" a="1"/>
  <c r="D310" i="17" s="1"/>
  <c r="C494" i="17"/>
  <c r="D494" i="17" s="1" a="1"/>
  <c r="D494" i="17" s="1"/>
  <c r="C362" i="17"/>
  <c r="D362" i="17" s="1" a="1"/>
  <c r="D362" i="17" s="1"/>
  <c r="C349" i="17"/>
  <c r="D349" i="17" s="1" a="1"/>
  <c r="D349" i="17" s="1"/>
  <c r="C23" i="17"/>
  <c r="D23" i="17" s="1" a="1"/>
  <c r="D23" i="17" s="1"/>
  <c r="C4" i="17"/>
  <c r="D4" i="17" s="1" a="1"/>
  <c r="D4" i="17" s="1"/>
  <c r="C480" i="17"/>
  <c r="D480" i="17" s="1" a="1"/>
  <c r="D480" i="17" s="1"/>
  <c r="C109" i="17"/>
  <c r="D109" i="17" s="1" a="1"/>
  <c r="D109" i="17" s="1"/>
  <c r="C361" i="17"/>
  <c r="D361" i="17" s="1" a="1"/>
  <c r="D361" i="17" s="1"/>
  <c r="C195" i="17"/>
  <c r="D195" i="17" s="1" a="1"/>
  <c r="D195" i="17" s="1"/>
  <c r="C265" i="17"/>
  <c r="D265" i="17" s="1" a="1"/>
  <c r="D265" i="17" s="1"/>
  <c r="C257" i="17"/>
  <c r="D257" i="17" s="1" a="1"/>
  <c r="D257" i="17" s="1"/>
  <c r="C318" i="17"/>
  <c r="D318" i="17" s="1" a="1"/>
  <c r="D318" i="17" s="1"/>
  <c r="C269" i="17"/>
  <c r="D269" i="17" s="1" a="1"/>
  <c r="D269" i="17" s="1"/>
  <c r="C282" i="17"/>
  <c r="D282" i="17" s="1" a="1"/>
  <c r="D282" i="17" s="1"/>
  <c r="C370" i="17"/>
  <c r="D370" i="17" s="1" a="1"/>
  <c r="D370" i="17" s="1"/>
  <c r="C464" i="17"/>
  <c r="D464" i="17" s="1" a="1"/>
  <c r="D464" i="17" s="1"/>
  <c r="C475" i="17"/>
  <c r="D475" i="17" s="1" a="1"/>
  <c r="D475" i="17" s="1"/>
  <c r="C347" i="17"/>
  <c r="D347" i="17" s="1" a="1"/>
  <c r="D347" i="17" s="1"/>
  <c r="C299" i="17"/>
  <c r="D299" i="17" s="1" a="1"/>
  <c r="D299" i="17" s="1"/>
  <c r="C354" i="17"/>
  <c r="D354" i="17" s="1" a="1"/>
  <c r="D354" i="17" s="1"/>
  <c r="C130" i="17"/>
  <c r="D130" i="17" s="1" a="1"/>
  <c r="D130" i="17" s="1"/>
  <c r="C168" i="17"/>
  <c r="D168" i="17" s="1" a="1"/>
  <c r="D168" i="17" s="1"/>
  <c r="C411" i="17"/>
  <c r="D411" i="17" s="1" a="1"/>
  <c r="D411" i="17" s="1"/>
  <c r="C193" i="17"/>
  <c r="D193" i="17" s="1" a="1"/>
  <c r="D193" i="17" s="1"/>
  <c r="C359" i="17"/>
  <c r="D359" i="17" s="1" a="1"/>
  <c r="D359" i="17" s="1"/>
  <c r="C247" i="17"/>
  <c r="D247" i="17" s="1" a="1"/>
  <c r="D247" i="17" s="1"/>
  <c r="C205" i="17"/>
  <c r="D205" i="17" s="1" a="1"/>
  <c r="D205" i="17" s="1"/>
  <c r="C457" i="17"/>
  <c r="D457" i="17" s="1" a="1"/>
  <c r="D457" i="17" s="1"/>
  <c r="C100" i="17"/>
  <c r="D100" i="17" s="1" a="1"/>
  <c r="D100" i="17" s="1"/>
  <c r="C230" i="17"/>
  <c r="D230" i="17" s="1" a="1"/>
  <c r="D230" i="17" s="1"/>
  <c r="C340" i="17"/>
  <c r="D340" i="17" s="1" a="1"/>
  <c r="D340" i="17" s="1"/>
  <c r="C141" i="17"/>
  <c r="D141" i="17" s="1" a="1"/>
  <c r="D141" i="17" s="1"/>
  <c r="C78" i="17"/>
  <c r="D78" i="17" s="1" a="1"/>
  <c r="D78" i="17" s="1"/>
  <c r="C207" i="17"/>
  <c r="D207" i="17" s="1" a="1"/>
  <c r="D207" i="17" s="1"/>
  <c r="C133" i="17"/>
  <c r="D133" i="17" s="1" a="1"/>
  <c r="D133" i="17" s="1"/>
  <c r="C235" i="17"/>
  <c r="D235" i="17" s="1" a="1"/>
  <c r="D235" i="17" s="1"/>
  <c r="C335" i="17"/>
  <c r="D335" i="17" s="1" a="1"/>
  <c r="D335" i="17" s="1"/>
  <c r="C384" i="17"/>
  <c r="D384" i="17" s="1" a="1"/>
  <c r="D384" i="17" s="1"/>
  <c r="C440" i="17"/>
  <c r="D440" i="17" s="1" a="1"/>
  <c r="D440" i="17" s="1"/>
  <c r="C202" i="17"/>
  <c r="D202" i="17" s="1" a="1"/>
  <c r="D202" i="17" s="1"/>
  <c r="C415" i="17"/>
  <c r="D415" i="17" s="1" a="1"/>
  <c r="D415" i="17" s="1"/>
  <c r="C398" i="17"/>
  <c r="D398" i="17" s="1" a="1"/>
  <c r="D398" i="17" s="1"/>
  <c r="C334" i="17"/>
  <c r="D334" i="17" s="1" a="1"/>
  <c r="D334" i="17" s="1"/>
  <c r="C166" i="17"/>
  <c r="D166" i="17" s="1" a="1"/>
  <c r="D166" i="17" s="1"/>
  <c r="C170" i="17"/>
  <c r="D170" i="17" s="1" a="1"/>
  <c r="D170" i="17" s="1"/>
  <c r="C447" i="17"/>
  <c r="D447" i="17" s="1" a="1"/>
  <c r="D447" i="17" s="1"/>
  <c r="C71" i="17"/>
  <c r="D71" i="17" s="1" a="1"/>
  <c r="D71" i="17" s="1"/>
  <c r="C178" i="17"/>
  <c r="D178" i="17" s="1" a="1"/>
  <c r="D178" i="17" s="1"/>
  <c r="C312" i="17"/>
  <c r="D312" i="17" s="1" a="1"/>
  <c r="D312" i="17" s="1"/>
  <c r="C8" i="17"/>
  <c r="D8" i="17" s="1" a="1"/>
  <c r="D8" i="17" s="1"/>
  <c r="C403" i="17"/>
  <c r="D403" i="17" s="1" a="1"/>
  <c r="D403" i="17" s="1"/>
  <c r="C172" i="17"/>
  <c r="D172" i="17" s="1" a="1"/>
  <c r="D172" i="17" s="1"/>
  <c r="C52" i="17"/>
  <c r="D52" i="17" s="1" a="1"/>
  <c r="D52" i="17" s="1"/>
  <c r="C375" i="17"/>
  <c r="D375" i="17" s="1" a="1"/>
  <c r="D375" i="17" s="1"/>
  <c r="C422" i="17"/>
  <c r="D422" i="17" s="1" a="1"/>
  <c r="D422" i="17" s="1"/>
  <c r="C153" i="17"/>
  <c r="D153" i="17" s="1" a="1"/>
  <c r="D153" i="17" s="1"/>
  <c r="C275" i="17"/>
  <c r="D275" i="17" s="1" a="1"/>
  <c r="D275" i="17" s="1"/>
  <c r="C221" i="17"/>
  <c r="D221" i="17" s="1" a="1"/>
  <c r="D221" i="17" s="1"/>
  <c r="C306" i="17"/>
  <c r="D306" i="17" s="1" a="1"/>
  <c r="D306" i="17" s="1"/>
  <c r="C371" i="17"/>
  <c r="D371" i="17" s="1" a="1"/>
  <c r="D371" i="17" s="1"/>
  <c r="C254" i="17"/>
  <c r="D254" i="17" s="1" a="1"/>
  <c r="D254" i="17" s="1"/>
  <c r="C6" i="17"/>
  <c r="D6" i="17" s="1" a="1"/>
  <c r="D6" i="17" s="1"/>
  <c r="C252" i="17"/>
  <c r="D252" i="17" s="1" a="1"/>
  <c r="D252" i="17" s="1"/>
  <c r="C44" i="17"/>
  <c r="D44" i="17" s="1" a="1"/>
  <c r="D44" i="17" s="1"/>
  <c r="C363" i="17"/>
  <c r="D363" i="17" s="1" a="1"/>
  <c r="D363" i="17" s="1"/>
  <c r="C321" i="17"/>
  <c r="D321" i="17" s="1" a="1"/>
  <c r="D321" i="17" s="1"/>
  <c r="C215" i="17"/>
  <c r="D215" i="17" s="1" a="1"/>
  <c r="D215" i="17" s="1"/>
  <c r="C270" i="17"/>
  <c r="D270" i="17" s="1" a="1"/>
  <c r="D270" i="17" s="1"/>
  <c r="C379" i="17"/>
  <c r="D379" i="17" s="1" a="1"/>
  <c r="D379" i="17" s="1"/>
  <c r="C91" i="17"/>
  <c r="D91" i="17" s="1" a="1"/>
  <c r="D91" i="17" s="1"/>
  <c r="C341" i="17"/>
  <c r="D341" i="17" s="1" a="1"/>
  <c r="D341" i="17" s="1"/>
  <c r="C429" i="17"/>
  <c r="D429" i="17" s="1" a="1"/>
  <c r="D429" i="17" s="1"/>
  <c r="C284" i="17"/>
  <c r="D284" i="17" s="1" a="1"/>
  <c r="D284" i="17" s="1"/>
  <c r="C372" i="17"/>
  <c r="D372" i="17" s="1" a="1"/>
  <c r="D372" i="17" s="1"/>
  <c r="C56" i="17"/>
  <c r="D56" i="17" s="1" a="1"/>
  <c r="D56" i="17" s="1"/>
  <c r="C49" i="17"/>
  <c r="D49" i="17" s="1" a="1"/>
  <c r="D49" i="17" s="1"/>
  <c r="C271" i="17"/>
  <c r="D271" i="17" s="1" a="1"/>
  <c r="D271" i="17" s="1"/>
  <c r="C393" i="17"/>
  <c r="D393" i="17" s="1" a="1"/>
  <c r="D393" i="17" s="1"/>
  <c r="C405" i="17"/>
  <c r="D405" i="17" s="1" a="1"/>
  <c r="D405" i="17" s="1"/>
  <c r="C436" i="17"/>
  <c r="D436" i="17" s="1" a="1"/>
  <c r="D436" i="17" s="1"/>
  <c r="C51" i="17"/>
  <c r="D51" i="17" s="1" a="1"/>
  <c r="D51" i="17" s="1"/>
  <c r="C386" i="17"/>
  <c r="D386" i="17" s="1" a="1"/>
  <c r="D386" i="17" s="1"/>
  <c r="C134" i="17"/>
  <c r="D134" i="17" s="1" a="1"/>
  <c r="D134" i="17" s="1"/>
  <c r="C481" i="17"/>
  <c r="D481" i="17" s="1" a="1"/>
  <c r="D481" i="17" s="1"/>
  <c r="C237" i="17"/>
  <c r="D237" i="17" s="1" a="1"/>
  <c r="D237" i="17" s="1"/>
  <c r="C313" i="17"/>
  <c r="D313" i="17" s="1" a="1"/>
  <c r="D313" i="17" s="1"/>
  <c r="C103" i="17"/>
  <c r="D103" i="17" s="1" a="1"/>
  <c r="D103" i="17" s="1"/>
  <c r="C264" i="17"/>
  <c r="D264" i="17" s="1" a="1"/>
  <c r="D264" i="17" s="1"/>
  <c r="C155" i="17"/>
  <c r="D155" i="17" s="1" a="1"/>
  <c r="D155" i="17" s="1"/>
  <c r="C260" i="17"/>
  <c r="D260" i="17" s="1" a="1"/>
  <c r="D260" i="17" s="1"/>
  <c r="C63" i="17"/>
  <c r="D63" i="17" s="1" a="1"/>
  <c r="D63" i="17" s="1"/>
  <c r="C289" i="17"/>
  <c r="D289" i="17" s="1" a="1"/>
  <c r="D289" i="17" s="1"/>
  <c r="C460" i="17"/>
  <c r="D460" i="17" s="1" a="1"/>
  <c r="D460" i="17" s="1"/>
  <c r="C137" i="17"/>
  <c r="D137" i="17" s="1" a="1"/>
  <c r="D137" i="17" s="1"/>
  <c r="C104" i="17"/>
  <c r="D104" i="17" s="1" a="1"/>
  <c r="D104" i="17" s="1"/>
  <c r="C451" i="17"/>
  <c r="D451" i="17" s="1" a="1"/>
  <c r="D451" i="17" s="1"/>
  <c r="C127" i="17"/>
  <c r="D127" i="17" s="1" a="1"/>
  <c r="D127" i="17" s="1"/>
  <c r="C421" i="17"/>
  <c r="D421" i="17" s="1" a="1"/>
  <c r="D421" i="17" s="1"/>
  <c r="C42" i="17"/>
  <c r="D42" i="17" s="1" a="1"/>
  <c r="D42" i="17" s="1"/>
  <c r="C304" i="17"/>
  <c r="D304" i="17" s="1" a="1"/>
  <c r="D304" i="17" s="1"/>
  <c r="C459" i="17"/>
  <c r="D459" i="17" s="1" a="1"/>
  <c r="D459" i="17" s="1"/>
  <c r="C387" i="17"/>
  <c r="D387" i="17" s="1" a="1"/>
  <c r="D387" i="17" s="1"/>
  <c r="C489" i="17"/>
  <c r="D489" i="17" s="1" a="1"/>
  <c r="D489" i="17" s="1"/>
  <c r="C25" i="17"/>
  <c r="D25" i="17" s="1" a="1"/>
  <c r="D25" i="17" s="1"/>
  <c r="C431" i="17"/>
  <c r="D431" i="17" s="1" a="1"/>
  <c r="D431" i="17" s="1"/>
  <c r="C27" i="17"/>
  <c r="D27" i="17" s="1" a="1"/>
  <c r="D27" i="17" s="1"/>
  <c r="C105" i="17"/>
  <c r="D105" i="17" s="1" a="1"/>
  <c r="D105" i="17" s="1"/>
  <c r="C36" i="17"/>
  <c r="D36" i="17" s="1" a="1"/>
  <c r="D36" i="17" s="1"/>
  <c r="C401" i="17"/>
  <c r="D401" i="17" s="1" a="1"/>
  <c r="D401" i="17" s="1"/>
  <c r="C73" i="17"/>
  <c r="D73" i="17" s="1" a="1"/>
  <c r="D73" i="17" s="1"/>
  <c r="C86" i="17"/>
  <c r="D86" i="17" s="1" a="1"/>
  <c r="D86" i="17" s="1"/>
  <c r="C455" i="17"/>
  <c r="D455" i="17" s="1" a="1"/>
  <c r="D455" i="17" s="1"/>
  <c r="C320" i="17"/>
  <c r="D320" i="17" s="1" a="1"/>
  <c r="D320" i="17" s="1"/>
  <c r="C64" i="17"/>
  <c r="D64" i="17" s="1" a="1"/>
  <c r="D64" i="17" s="1"/>
  <c r="C216" i="17"/>
  <c r="D216" i="17" s="1" a="1"/>
  <c r="D216" i="17" s="1"/>
  <c r="C204" i="17"/>
  <c r="D204" i="17" s="1" a="1"/>
  <c r="D204" i="17" s="1"/>
  <c r="C441" i="17"/>
  <c r="D441" i="17" s="1" a="1"/>
  <c r="D441" i="17" s="1"/>
  <c r="C2" i="17"/>
  <c r="C7" i="17"/>
  <c r="D7" i="17" s="1" a="1"/>
  <c r="D7" i="17" s="1"/>
  <c r="C285" i="17"/>
  <c r="D285" i="17" s="1" a="1"/>
  <c r="D285" i="17" s="1"/>
  <c r="C378" i="17"/>
  <c r="D378" i="17" s="1" a="1"/>
  <c r="D378" i="17" s="1"/>
  <c r="C173" i="17"/>
  <c r="D173" i="17" s="1" a="1"/>
  <c r="D173" i="17" s="1"/>
  <c r="C309" i="17"/>
  <c r="D309" i="17" s="1" a="1"/>
  <c r="D309" i="17" s="1"/>
  <c r="C344" i="17"/>
  <c r="D344" i="17" s="1" a="1"/>
  <c r="D344" i="17" s="1"/>
  <c r="C88" i="17"/>
  <c r="D88" i="17" s="1" a="1"/>
  <c r="D88" i="17" s="1"/>
  <c r="C267" i="17"/>
  <c r="D267" i="17" s="1" a="1"/>
  <c r="D267" i="17" s="1"/>
  <c r="C32" i="17"/>
  <c r="D32" i="17" s="1" a="1"/>
  <c r="D32" i="17" s="1"/>
  <c r="C268" i="17"/>
  <c r="D268" i="17" s="1" a="1"/>
  <c r="D268" i="17" s="1"/>
  <c r="C293" i="17"/>
  <c r="D293" i="17" s="1" a="1"/>
  <c r="D293" i="17" s="1"/>
  <c r="C244" i="17"/>
  <c r="D244" i="17" s="1" a="1"/>
  <c r="D244" i="17" s="1"/>
  <c r="C327" i="17"/>
  <c r="D327" i="17" s="1" a="1"/>
  <c r="D327" i="17" s="1"/>
  <c r="C369" i="17"/>
  <c r="D369" i="17" s="1" a="1"/>
  <c r="D369" i="17" s="1"/>
  <c r="C176" i="17"/>
  <c r="D176" i="17" s="1" a="1"/>
  <c r="D176" i="17" s="1"/>
  <c r="C395" i="17"/>
  <c r="D395" i="17" s="1" a="1"/>
  <c r="D395" i="17" s="1"/>
  <c r="C171" i="17"/>
  <c r="D171" i="17" s="1" a="1"/>
  <c r="D171" i="17" s="1"/>
  <c r="C16" i="17"/>
  <c r="D16" i="17" s="1" a="1"/>
  <c r="D16" i="17" s="1"/>
  <c r="C496" i="17"/>
  <c r="D496" i="17" s="1" a="1"/>
  <c r="D496" i="17" s="1"/>
  <c r="C239" i="17"/>
  <c r="D239" i="17" s="1" a="1"/>
  <c r="D239" i="17" s="1"/>
  <c r="C280" i="17"/>
  <c r="D280" i="17" s="1" a="1"/>
  <c r="D280" i="17" s="1"/>
  <c r="C29" i="17"/>
  <c r="D29" i="17" s="1" a="1"/>
  <c r="D29" i="17" s="1"/>
  <c r="C443" i="17"/>
  <c r="D443" i="17" s="1" a="1"/>
  <c r="D443" i="17" s="1"/>
  <c r="C495" i="17"/>
  <c r="D495" i="17" s="1" a="1"/>
  <c r="D495" i="17" s="1"/>
  <c r="C159" i="17"/>
  <c r="D159" i="17" s="1" a="1"/>
  <c r="D159" i="17" s="1"/>
  <c r="C342" i="17"/>
  <c r="D342" i="17" s="1" a="1"/>
  <c r="D342" i="17" s="1"/>
  <c r="C376" i="17"/>
  <c r="D376" i="17" s="1" a="1"/>
  <c r="D376" i="17" s="1"/>
  <c r="C479" i="17"/>
  <c r="D479" i="17" s="1" a="1"/>
  <c r="D479" i="17" s="1"/>
  <c r="C186" i="17"/>
  <c r="D186" i="17" s="1" a="1"/>
  <c r="D186" i="17" s="1"/>
  <c r="C250" i="17"/>
  <c r="D250" i="17" s="1" a="1"/>
  <c r="D250" i="17" s="1"/>
  <c r="C156" i="17"/>
  <c r="D156" i="17" s="1" a="1"/>
  <c r="D156" i="17" s="1"/>
  <c r="C92" i="17"/>
  <c r="D92" i="17" s="1" a="1"/>
  <c r="D92" i="17" s="1"/>
  <c r="C115" i="17"/>
  <c r="D115" i="17" s="1" a="1"/>
  <c r="D115" i="17" s="1"/>
  <c r="C428" i="17"/>
  <c r="D428" i="17" s="1" a="1"/>
  <c r="D428" i="17" s="1"/>
  <c r="C498" i="17"/>
  <c r="D498" i="17" s="1" a="1"/>
  <c r="D498" i="17" s="1"/>
  <c r="C438" i="17"/>
  <c r="D438" i="17" s="1" a="1"/>
  <c r="D438" i="17" s="1"/>
  <c r="C350" i="17"/>
  <c r="D350" i="17" s="1" a="1"/>
  <c r="D350" i="17" s="1"/>
  <c r="C77" i="17"/>
  <c r="D77" i="17" s="1" a="1"/>
  <c r="D77" i="17" s="1"/>
  <c r="C21" i="17"/>
  <c r="D21" i="17" s="1" a="1"/>
  <c r="D21" i="17" s="1"/>
  <c r="C279" i="17"/>
  <c r="D279" i="17" s="1" a="1"/>
  <c r="D279" i="17" s="1"/>
  <c r="C39" i="17"/>
  <c r="D39" i="17" s="1" a="1"/>
  <c r="D39" i="17" s="1"/>
  <c r="C75" i="17"/>
  <c r="D75" i="17" s="1" a="1"/>
  <c r="D75" i="17" s="1"/>
  <c r="C356" i="17"/>
  <c r="D356" i="17" s="1" a="1"/>
  <c r="D356" i="17" s="1"/>
  <c r="C374" i="17"/>
  <c r="D374" i="17" s="1" a="1"/>
  <c r="D374" i="17" s="1"/>
  <c r="C234" i="17"/>
  <c r="D234" i="17" s="1" a="1"/>
  <c r="D234" i="17" s="1"/>
  <c r="C408" i="17"/>
  <c r="D408" i="17" s="1" a="1"/>
  <c r="D408" i="17" s="1"/>
  <c r="C226" i="17"/>
  <c r="D226" i="17" s="1" a="1"/>
  <c r="D226" i="17" s="1"/>
  <c r="C410" i="17"/>
  <c r="D410" i="17" s="1" a="1"/>
  <c r="D410" i="17" s="1"/>
  <c r="C96" i="17"/>
  <c r="D96" i="17" s="1" a="1"/>
  <c r="D96" i="17" s="1"/>
  <c r="C323" i="17"/>
  <c r="D323" i="17" s="1" a="1"/>
  <c r="D323" i="17" s="1"/>
  <c r="C484" i="17"/>
  <c r="D484" i="17" s="1" a="1"/>
  <c r="D484" i="17" s="1"/>
  <c r="C68" i="17"/>
  <c r="D68" i="17" s="1" a="1"/>
  <c r="D68" i="17" s="1"/>
  <c r="C76" i="17"/>
  <c r="D76" i="17" s="1" a="1"/>
  <c r="D76" i="17" s="1"/>
  <c r="C243" i="17"/>
  <c r="D243" i="17" s="1" a="1"/>
  <c r="D243" i="17" s="1"/>
  <c r="C24" i="17"/>
  <c r="D24" i="17" s="1" a="1"/>
  <c r="D24" i="17" s="1"/>
  <c r="C158" i="17"/>
  <c r="D158" i="17" s="1" a="1"/>
  <c r="D158" i="17" s="1"/>
  <c r="C246" i="17"/>
  <c r="D246" i="17" s="1" a="1"/>
  <c r="D246" i="17" s="1"/>
  <c r="C263" i="17"/>
  <c r="D263" i="17" s="1" a="1"/>
  <c r="D263" i="17" s="1"/>
  <c r="C348" i="17"/>
  <c r="D348" i="17" s="1" a="1"/>
  <c r="D348" i="17" s="1"/>
  <c r="C120" i="17"/>
  <c r="D120" i="17" s="1" a="1"/>
  <c r="D120" i="17" s="1"/>
  <c r="C319" i="17"/>
  <c r="D319" i="17" s="1" a="1"/>
  <c r="D319" i="17" s="1"/>
  <c r="C331" i="17"/>
  <c r="D331" i="17" s="1" a="1"/>
  <c r="D331" i="17" s="1"/>
  <c r="C179" i="17"/>
  <c r="D179" i="17" s="1" a="1"/>
  <c r="D179" i="17" s="1"/>
  <c r="C358" i="17"/>
  <c r="D358" i="17" s="1" a="1"/>
  <c r="D358" i="17" s="1"/>
  <c r="C18" i="17"/>
  <c r="D18" i="17" s="1" a="1"/>
  <c r="D18" i="17" s="1"/>
  <c r="C111" i="17"/>
  <c r="D111" i="17" s="1" a="1"/>
  <c r="D111" i="17" s="1"/>
  <c r="C424" i="17"/>
  <c r="D424" i="17" s="1" a="1"/>
  <c r="D424" i="17" s="1"/>
  <c r="C367" i="17"/>
  <c r="D367" i="17" s="1" a="1"/>
  <c r="D367" i="17" s="1"/>
  <c r="C180" i="17"/>
  <c r="D180" i="17" s="1" a="1"/>
  <c r="D180" i="17" s="1"/>
  <c r="C169" i="17"/>
  <c r="D169" i="17" s="1" a="1"/>
  <c r="D169" i="17" s="1"/>
  <c r="C392" i="17"/>
  <c r="D392" i="17" s="1" a="1"/>
  <c r="D392" i="17" s="1"/>
  <c r="C258" i="17"/>
  <c r="D258" i="17" s="1" a="1"/>
  <c r="D258" i="17" s="1"/>
  <c r="C287" i="17"/>
  <c r="D287" i="17" s="1" a="1"/>
  <c r="D287" i="17" s="1"/>
  <c r="C296" i="17"/>
  <c r="D296" i="17" s="1" a="1"/>
  <c r="D296" i="17" s="1"/>
  <c r="C67" i="17"/>
  <c r="D67" i="17" s="1" a="1"/>
  <c r="D67" i="17" s="1"/>
  <c r="C469" i="17"/>
  <c r="D469" i="17" s="1" a="1"/>
  <c r="D469" i="17" s="1"/>
  <c r="C373" i="17"/>
  <c r="D373" i="17" s="1" a="1"/>
  <c r="D373" i="17" s="1"/>
  <c r="C497" i="17"/>
  <c r="D497" i="17" s="1" a="1"/>
  <c r="D497" i="17" s="1"/>
  <c r="C93" i="17"/>
  <c r="D93" i="17" s="1" a="1"/>
  <c r="D93" i="17" s="1"/>
  <c r="C381" i="17"/>
  <c r="D381" i="17" s="1" a="1"/>
  <c r="D381" i="17" s="1"/>
  <c r="C419" i="17"/>
  <c r="D419" i="17" s="1" a="1"/>
  <c r="D419" i="17" s="1"/>
  <c r="C400" i="17"/>
  <c r="D400" i="17" s="1" a="1"/>
  <c r="D400" i="17" s="1"/>
  <c r="C214" i="17"/>
  <c r="D214" i="17" s="1" a="1"/>
  <c r="D214" i="17" s="1"/>
  <c r="C467" i="17"/>
  <c r="D467" i="17" s="1" a="1"/>
  <c r="D467" i="17" s="1"/>
  <c r="C124" i="17"/>
  <c r="D124" i="17" s="1" a="1"/>
  <c r="D124" i="17" s="1"/>
  <c r="C83" i="17"/>
  <c r="D83" i="17" s="1" a="1"/>
  <c r="D83" i="17" s="1"/>
  <c r="C227" i="17"/>
  <c r="D227" i="17" s="1" a="1"/>
  <c r="D227" i="17" s="1"/>
  <c r="C417" i="17"/>
  <c r="D417" i="17" s="1" a="1"/>
  <c r="D417" i="17" s="1"/>
  <c r="C466" i="17"/>
  <c r="D466" i="17" s="1" a="1"/>
  <c r="D466" i="17" s="1"/>
  <c r="C427" i="17"/>
  <c r="D427" i="17" s="1" a="1"/>
  <c r="D427" i="17" s="1"/>
  <c r="C396" i="17"/>
  <c r="D396" i="17" s="1" a="1"/>
  <c r="D396" i="17" s="1"/>
  <c r="C94" i="17"/>
  <c r="D94" i="17" s="1" a="1"/>
  <c r="D94" i="17" s="1"/>
  <c r="C210" i="17"/>
  <c r="D210" i="17" s="1" a="1"/>
  <c r="D210" i="17" s="1"/>
  <c r="C185" i="17"/>
  <c r="D185" i="17" s="1" a="1"/>
  <c r="D185" i="17" s="1"/>
  <c r="C458" i="17"/>
  <c r="D458" i="17" s="1" a="1"/>
  <c r="D458" i="17" s="1"/>
  <c r="C62" i="17"/>
  <c r="D62" i="17" s="1" a="1"/>
  <c r="D62" i="17" s="1"/>
  <c r="C435" i="17"/>
  <c r="D435" i="17" s="1" a="1"/>
  <c r="D435" i="17" s="1"/>
  <c r="C380" i="17"/>
  <c r="D380" i="17" s="1" a="1"/>
  <c r="D380" i="17" s="1"/>
  <c r="C82" i="17"/>
  <c r="D82" i="17" s="1" a="1"/>
  <c r="D82" i="17" s="1"/>
  <c r="C388" i="17"/>
  <c r="D388" i="17" s="1" a="1"/>
  <c r="D388" i="17" s="1"/>
  <c r="C491" i="17"/>
  <c r="D491" i="17" s="1" a="1"/>
  <c r="D491" i="17" s="1"/>
  <c r="C189" i="17"/>
  <c r="D189" i="17" s="1" a="1"/>
  <c r="D189" i="17" s="1"/>
  <c r="C43" i="17"/>
  <c r="D43" i="17" s="1" a="1"/>
  <c r="D43" i="17" s="1"/>
  <c r="C90" i="17"/>
  <c r="D90" i="17" s="1" a="1"/>
  <c r="D90" i="17" s="1"/>
  <c r="C316" i="17"/>
  <c r="D316" i="17" s="1" a="1"/>
  <c r="D316" i="17" s="1"/>
  <c r="C294" i="17"/>
  <c r="D294" i="17" s="1" a="1"/>
  <c r="D294" i="17" s="1"/>
  <c r="C74" i="17"/>
  <c r="D74" i="17" s="1" a="1"/>
  <c r="D74" i="17" s="1"/>
  <c r="C328" i="17"/>
  <c r="D328" i="17" s="1" a="1"/>
  <c r="D328" i="17" s="1"/>
  <c r="C352" i="17"/>
  <c r="D352" i="17" s="1" a="1"/>
  <c r="D352" i="17" s="1"/>
  <c r="C315" i="17"/>
  <c r="D315" i="17" s="1" a="1"/>
  <c r="D315" i="17" s="1"/>
  <c r="C48" i="17"/>
  <c r="D48" i="17" s="1" a="1"/>
  <c r="D48" i="17" s="1"/>
  <c r="C418" i="17"/>
  <c r="D418" i="17" s="1" a="1"/>
  <c r="D418" i="17" s="1"/>
  <c r="C351" i="17"/>
  <c r="D351" i="17" s="1" a="1"/>
  <c r="D351" i="17" s="1"/>
  <c r="C31" i="17"/>
  <c r="D31" i="17" s="1" a="1"/>
  <c r="D31" i="17" s="1"/>
  <c r="C145" i="17"/>
  <c r="D145" i="17" s="1" a="1"/>
  <c r="D145" i="17" s="1"/>
  <c r="C203" i="17"/>
  <c r="D203" i="17" s="1" a="1"/>
  <c r="D203" i="17" s="1"/>
  <c r="C212" i="17"/>
  <c r="D212" i="17" s="1" a="1"/>
  <c r="D212" i="17" s="1"/>
  <c r="C476" i="17"/>
  <c r="D476" i="17" s="1" a="1"/>
  <c r="D476" i="17" s="1"/>
  <c r="C160" i="17"/>
  <c r="D160" i="17" s="1" a="1"/>
  <c r="D160" i="17" s="1"/>
  <c r="C114" i="17"/>
  <c r="D114" i="17" s="1" a="1"/>
  <c r="D114" i="17" s="1"/>
  <c r="C118" i="17"/>
  <c r="D118" i="17" s="1" a="1"/>
  <c r="D118" i="17" s="1"/>
  <c r="C26" i="17"/>
  <c r="D26" i="17" s="1" a="1"/>
  <c r="D26" i="17" s="1"/>
  <c r="C332" i="17"/>
  <c r="D332" i="17" s="1" a="1"/>
  <c r="D332" i="17" s="1"/>
  <c r="C106" i="17"/>
  <c r="D106" i="17" s="1" a="1"/>
  <c r="D106" i="17" s="1"/>
  <c r="C55" i="17"/>
  <c r="D55" i="17" s="1" a="1"/>
  <c r="D55" i="17" s="1"/>
  <c r="C198" i="17"/>
  <c r="D198" i="17" s="1" a="1"/>
  <c r="D198" i="17" s="1"/>
  <c r="C41" i="17"/>
  <c r="D41" i="17" s="1" a="1"/>
  <c r="D41" i="17" s="1"/>
  <c r="C182" i="17"/>
  <c r="D182" i="17" s="1" a="1"/>
  <c r="D182" i="17" s="1"/>
  <c r="C499" i="17"/>
  <c r="D499" i="17" s="1" a="1"/>
  <c r="D499" i="17" s="1"/>
  <c r="C426" i="17"/>
  <c r="D426" i="17" s="1" a="1"/>
  <c r="D426" i="17" s="1"/>
  <c r="C407" i="17"/>
  <c r="D407" i="17" s="1" a="1"/>
  <c r="D407" i="17" s="1"/>
  <c r="C478" i="17"/>
  <c r="D478" i="17" s="1" a="1"/>
  <c r="D478" i="17" s="1"/>
  <c r="C30" i="17"/>
  <c r="D30" i="17" s="1" a="1"/>
  <c r="D30" i="17" s="1"/>
  <c r="C229" i="17"/>
  <c r="D229" i="17" s="1" a="1"/>
  <c r="D229" i="17" s="1"/>
  <c r="C238" i="17"/>
  <c r="D238" i="17" s="1" a="1"/>
  <c r="D238" i="17" s="1"/>
  <c r="C232" i="17"/>
  <c r="D232" i="17" s="1" a="1"/>
  <c r="D232" i="17" s="1"/>
  <c r="C84" i="17"/>
  <c r="D84" i="17" s="1" a="1"/>
  <c r="D84" i="17" s="1"/>
  <c r="C251" i="17"/>
  <c r="D251" i="17" s="1" a="1"/>
  <c r="D251" i="17" s="1"/>
  <c r="C256" i="17"/>
  <c r="D256" i="17" s="1" a="1"/>
  <c r="D256" i="17" s="1"/>
  <c r="C295" i="17"/>
  <c r="D295" i="17" s="1" a="1"/>
  <c r="D295" i="17" s="1"/>
  <c r="C34" i="17"/>
  <c r="D34" i="17" s="1" a="1"/>
  <c r="D34" i="17" s="1"/>
  <c r="C272" i="17"/>
  <c r="D272" i="17" s="1" a="1"/>
  <c r="D272" i="17" s="1"/>
  <c r="C10" i="17"/>
  <c r="D10" i="17" s="1" a="1"/>
  <c r="D10" i="17" s="1"/>
  <c r="C402" i="17"/>
  <c r="D402" i="17" s="1" a="1"/>
  <c r="D402" i="17" s="1"/>
  <c r="C434" i="17"/>
  <c r="D434" i="17" s="1" a="1"/>
  <c r="D434" i="17" s="1"/>
  <c r="C468" i="17"/>
  <c r="D468" i="17" s="1" a="1"/>
  <c r="D468" i="17" s="1"/>
  <c r="C28" i="17"/>
  <c r="D28" i="17" s="1" a="1"/>
  <c r="D28" i="17" s="1"/>
  <c r="C291" i="17"/>
  <c r="D291" i="17" s="1" a="1"/>
  <c r="D291" i="17" s="1"/>
  <c r="C194" i="17"/>
  <c r="D194" i="17" s="1" a="1"/>
  <c r="D194" i="17" s="1"/>
  <c r="C128" i="17"/>
  <c r="D128" i="17" s="1" a="1"/>
  <c r="D128" i="17" s="1"/>
  <c r="C85" i="17"/>
  <c r="D85" i="17" s="1" a="1"/>
  <c r="D85" i="17" s="1"/>
  <c r="C140" i="17"/>
  <c r="D140" i="17" s="1" a="1"/>
  <c r="D140" i="17" s="1"/>
  <c r="C126" i="17"/>
  <c r="D126" i="17" s="1" a="1"/>
  <c r="D126" i="17" s="1"/>
  <c r="C59" i="17"/>
  <c r="D59" i="17" s="1" a="1"/>
  <c r="D59" i="17" s="1"/>
  <c r="C325" i="17"/>
  <c r="D325" i="17" s="1" a="1"/>
  <c r="D325" i="17" s="1"/>
  <c r="C60" i="17"/>
  <c r="D60" i="17" s="1" a="1"/>
  <c r="D60" i="17" s="1"/>
  <c r="C338" i="17"/>
  <c r="D338" i="17" s="1" a="1"/>
  <c r="D338" i="17" s="1"/>
  <c r="C45" i="17"/>
  <c r="D45" i="17" s="1" a="1"/>
  <c r="D45" i="17" s="1"/>
  <c r="C286" i="17"/>
  <c r="D286" i="17" s="1" a="1"/>
  <c r="D286" i="17" s="1"/>
  <c r="C277" i="17"/>
  <c r="D277" i="17" s="1" a="1"/>
  <c r="D277" i="17" s="1"/>
  <c r="C346" i="17"/>
  <c r="D346" i="17" s="1" a="1"/>
  <c r="D346" i="17" s="1"/>
  <c r="C311" i="17"/>
  <c r="D311" i="17" s="1" a="1"/>
  <c r="D311" i="17" s="1"/>
  <c r="C80" i="17"/>
  <c r="D80" i="17" s="1" a="1"/>
  <c r="D80" i="17" s="1"/>
  <c r="C99" i="17"/>
  <c r="D99" i="17" s="1" a="1"/>
  <c r="D99" i="17" s="1"/>
  <c r="C446" i="17"/>
  <c r="D446" i="17" s="1" a="1"/>
  <c r="D446" i="17" s="1"/>
  <c r="C300" i="17"/>
  <c r="D300" i="17" s="1" a="1"/>
  <c r="D300" i="17" s="1"/>
  <c r="C177" i="17"/>
  <c r="D177" i="17" s="1" a="1"/>
  <c r="D177" i="17" s="1"/>
  <c r="C433" i="17"/>
  <c r="D433" i="17" s="1" a="1"/>
  <c r="D433" i="17" s="1"/>
  <c r="C456" i="17"/>
  <c r="D456" i="17" s="1" a="1"/>
  <c r="D456" i="17" s="1"/>
  <c r="C283" i="17"/>
  <c r="D283" i="17" s="1" a="1"/>
  <c r="D283" i="17" s="1"/>
  <c r="C308" i="17"/>
  <c r="D308" i="17" s="1" a="1"/>
  <c r="D308" i="17" s="1"/>
  <c r="C473" i="17"/>
  <c r="D473" i="17" s="1" a="1"/>
  <c r="D473" i="17" s="1"/>
  <c r="C61" i="17"/>
  <c r="D61" i="17" s="1" a="1"/>
  <c r="D61" i="17" s="1"/>
  <c r="C317" i="17"/>
  <c r="D317" i="17" s="1" a="1"/>
  <c r="D317" i="17" s="1"/>
  <c r="C81" i="17"/>
  <c r="D81" i="17" s="1" a="1"/>
  <c r="D81" i="17" s="1"/>
  <c r="C307" i="17"/>
  <c r="D307" i="17" s="1" a="1"/>
  <c r="D307" i="17" s="1"/>
  <c r="C324" i="17"/>
  <c r="D324" i="17" s="1" a="1"/>
  <c r="D324" i="17" s="1"/>
  <c r="C245" i="17"/>
  <c r="D245" i="17" s="1" a="1"/>
  <c r="D245" i="17" s="1"/>
  <c r="C161" i="17"/>
  <c r="D161" i="17" s="1" a="1"/>
  <c r="D161" i="17" s="1"/>
  <c r="C188" i="17"/>
  <c r="D188" i="17" s="1" a="1"/>
  <c r="D188" i="17" s="1"/>
  <c r="C355" i="17"/>
  <c r="D355" i="17" s="1" a="1"/>
  <c r="D355" i="17" s="1"/>
  <c r="C144" i="17"/>
  <c r="D144" i="17" s="1" a="1"/>
  <c r="D144" i="17" s="1"/>
  <c r="C17" i="17"/>
  <c r="D17" i="17" s="1" a="1"/>
  <c r="D17" i="17" s="1"/>
  <c r="C463" i="17"/>
  <c r="D463" i="17" s="1" a="1"/>
  <c r="D463" i="17" s="1"/>
  <c r="C46" i="17"/>
  <c r="D46" i="17" s="1" a="1"/>
  <c r="D46" i="17" s="1"/>
  <c r="C483" i="17"/>
  <c r="D483" i="17" s="1" a="1"/>
  <c r="D483" i="17" s="1"/>
  <c r="C135" i="17"/>
  <c r="D135" i="17" s="1" a="1"/>
  <c r="D135" i="17" s="1"/>
  <c r="C449" i="17"/>
  <c r="D449" i="17" s="1" a="1"/>
  <c r="D449" i="17" s="1"/>
  <c r="C167" i="17"/>
  <c r="D167" i="17" s="1" a="1"/>
  <c r="D167" i="17" s="1"/>
  <c r="C69" i="17"/>
  <c r="D69" i="17" s="1" a="1"/>
  <c r="D69" i="17" s="1"/>
  <c r="C79" i="17"/>
  <c r="D79" i="17" s="1" a="1"/>
  <c r="D79" i="17" s="1"/>
  <c r="C290" i="17"/>
  <c r="D290" i="17" s="1" a="1"/>
  <c r="D290" i="17" s="1"/>
  <c r="C143" i="17"/>
  <c r="D143" i="17" s="1" a="1"/>
  <c r="D143" i="17" s="1"/>
  <c r="C192" i="17"/>
  <c r="D192" i="17" s="1" a="1"/>
  <c r="D192" i="17" s="1"/>
  <c r="C220" i="17"/>
  <c r="D220" i="17" s="1" a="1"/>
  <c r="D220" i="17" s="1"/>
  <c r="C330" i="17"/>
  <c r="D330" i="17" s="1" a="1"/>
  <c r="D330" i="17" s="1"/>
  <c r="C281" i="17"/>
  <c r="D281" i="17" s="1" a="1"/>
  <c r="D281" i="17" s="1"/>
  <c r="H376" i="15" a="1"/>
  <c r="H376" i="15" s="1"/>
  <c r="H229" i="15" a="1"/>
  <c r="H229" i="15" s="1"/>
  <c r="H133" i="15" a="1"/>
  <c r="H133" i="15" s="1"/>
  <c r="H496" i="15" a="1"/>
  <c r="H496" i="15" s="1"/>
  <c r="H493" i="15" a="1"/>
  <c r="H493" i="15" s="1"/>
  <c r="H481" i="15" a="1"/>
  <c r="H481" i="15" s="1"/>
  <c r="H468" i="15" a="1"/>
  <c r="H468" i="15" s="1"/>
  <c r="H452" i="15" a="1"/>
  <c r="H452" i="15" s="1"/>
  <c r="H432" i="15" a="1"/>
  <c r="H432" i="15" s="1"/>
  <c r="H414" i="15" a="1"/>
  <c r="H414" i="15" s="1"/>
  <c r="H395" i="15" a="1"/>
  <c r="H395" i="15" s="1"/>
  <c r="H332" i="15" a="1"/>
  <c r="H332" i="15" s="1"/>
  <c r="H317" i="15" a="1"/>
  <c r="H317" i="15" s="1"/>
  <c r="H301" i="15" a="1"/>
  <c r="H301" i="15" s="1"/>
  <c r="H277" i="15" a="1"/>
  <c r="H277" i="15" s="1"/>
  <c r="H254" i="15" a="1"/>
  <c r="H254" i="15" s="1"/>
  <c r="H205" i="15" a="1"/>
  <c r="H205" i="15" s="1"/>
  <c r="H179" i="15" a="1"/>
  <c r="H179" i="15" s="1"/>
  <c r="H111" i="15" a="1"/>
  <c r="H111" i="15" s="1"/>
  <c r="H90" i="15" a="1"/>
  <c r="H90" i="15" s="1"/>
  <c r="E1" i="15"/>
  <c r="H9" i="15" a="1"/>
  <c r="H9" i="15" s="1"/>
  <c r="H14" i="15" a="1"/>
  <c r="H14" i="15" s="1"/>
  <c r="H26" i="15" a="1"/>
  <c r="H26" i="15" s="1"/>
  <c r="H32" i="15" a="1"/>
  <c r="H32" i="15" s="1"/>
  <c r="H37" i="15" a="1"/>
  <c r="H37" i="15" s="1"/>
  <c r="H42" i="15" a="1"/>
  <c r="H42" i="15" s="1"/>
  <c r="H47" i="15" a="1"/>
  <c r="H47" i="15" s="1"/>
  <c r="H53" i="15" a="1"/>
  <c r="H53" i="15" s="1"/>
  <c r="H59" i="15" a="1"/>
  <c r="H59" i="15" s="1"/>
  <c r="H80" i="15" a="1"/>
  <c r="H80" i="15" s="1"/>
  <c r="H86" i="15" a="1"/>
  <c r="H86" i="15" s="1"/>
  <c r="H92" i="15" a="1"/>
  <c r="H92" i="15" s="1"/>
  <c r="H97" i="15" a="1"/>
  <c r="H97" i="15" s="1"/>
  <c r="H102" i="15" a="1"/>
  <c r="H102" i="15" s="1"/>
  <c r="H107" i="15" a="1"/>
  <c r="H107" i="15" s="1"/>
  <c r="H113" i="15" a="1"/>
  <c r="H113" i="15" s="1"/>
  <c r="H140" i="15" a="1"/>
  <c r="H140" i="15" s="1"/>
  <c r="H146" i="15" a="1"/>
  <c r="H146" i="15" s="1"/>
  <c r="H151" i="15" a="1"/>
  <c r="H151" i="15" s="1"/>
  <c r="H164" i="15" a="1"/>
  <c r="H164" i="15" s="1"/>
  <c r="H169" i="15" a="1"/>
  <c r="H169" i="15" s="1"/>
  <c r="H181" i="15" a="1"/>
  <c r="H181" i="15" s="1"/>
  <c r="H188" i="15" a="1"/>
  <c r="H188" i="15" s="1"/>
  <c r="H194" i="15" a="1"/>
  <c r="H194" i="15" s="1"/>
  <c r="H200" i="15" a="1"/>
  <c r="H200" i="15" s="1"/>
  <c r="H206" i="15" a="1"/>
  <c r="H206" i="15" s="1"/>
  <c r="H212" i="15" a="1"/>
  <c r="H212" i="15" s="1"/>
  <c r="H219" i="15" a="1"/>
  <c r="H219" i="15" s="1"/>
  <c r="H225" i="15" a="1"/>
  <c r="H225" i="15" s="1"/>
  <c r="H231" i="15" a="1"/>
  <c r="H231" i="15" s="1"/>
  <c r="H243" i="15" a="1"/>
  <c r="H243" i="15" s="1"/>
  <c r="H256" i="15" a="1"/>
  <c r="H256" i="15" s="1"/>
  <c r="H261" i="15" a="1"/>
  <c r="H261" i="15" s="1"/>
  <c r="H267" i="15" a="1"/>
  <c r="H267" i="15" s="1"/>
  <c r="H296" i="15" a="1"/>
  <c r="H296" i="15" s="1"/>
  <c r="H302" i="15" a="1"/>
  <c r="H302" i="15" s="1"/>
  <c r="H307" i="15" a="1"/>
  <c r="H307" i="15" s="1"/>
  <c r="H320" i="15" a="1"/>
  <c r="H320" i="15" s="1"/>
  <c r="H325" i="15" a="1"/>
  <c r="H325" i="15" s="1"/>
  <c r="H331" i="15" a="1"/>
  <c r="H331" i="15" s="1"/>
  <c r="H353" i="15" a="1"/>
  <c r="H353" i="15" s="1"/>
  <c r="H365" i="15" a="1"/>
  <c r="H365" i="15" s="1"/>
  <c r="H371" i="15" a="1"/>
  <c r="H371" i="15" s="1"/>
  <c r="H378" i="15" a="1"/>
  <c r="H378" i="15" s="1"/>
  <c r="H384" i="15" a="1"/>
  <c r="H384" i="15" s="1"/>
  <c r="H397" i="15" a="1"/>
  <c r="H397" i="15" s="1"/>
  <c r="H403" i="15" a="1"/>
  <c r="H403" i="15" s="1"/>
  <c r="H410" i="15" a="1"/>
  <c r="H410" i="15" s="1"/>
  <c r="H416" i="15" a="1"/>
  <c r="H416" i="15" s="1"/>
  <c r="H423" i="15" a="1"/>
  <c r="H423" i="15" s="1"/>
  <c r="H431" i="15" a="1"/>
  <c r="H431" i="15" s="1"/>
  <c r="H439" i="15" a="1"/>
  <c r="H439" i="15" s="1"/>
  <c r="H447" i="15" a="1"/>
  <c r="H447" i="15" s="1"/>
  <c r="H455" i="15" a="1"/>
  <c r="H455" i="15" s="1"/>
  <c r="H463" i="15" a="1"/>
  <c r="H463" i="15" s="1"/>
  <c r="H471" i="15" a="1"/>
  <c r="H471" i="15" s="1"/>
  <c r="H479" i="15" a="1"/>
  <c r="H479" i="15" s="1"/>
  <c r="H487" i="15" a="1"/>
  <c r="H487" i="15" s="1"/>
  <c r="H495" i="15" a="1"/>
  <c r="H495" i="15" s="1"/>
  <c r="H2" i="15" a="1"/>
  <c r="H2" i="15" s="1"/>
  <c r="H285" i="15" a="1"/>
  <c r="H285" i="15" s="1"/>
  <c r="H297" i="15" a="1"/>
  <c r="H297" i="15" s="1"/>
  <c r="H4" i="15" a="1"/>
  <c r="H4" i="15" s="1"/>
  <c r="H15" i="15" a="1"/>
  <c r="H15" i="15" s="1"/>
  <c r="H21" i="15" a="1"/>
  <c r="H21" i="15" s="1"/>
  <c r="H27" i="15" a="1"/>
  <c r="H27" i="15" s="1"/>
  <c r="H48" i="15" a="1"/>
  <c r="H48" i="15" s="1"/>
  <c r="H54" i="15" a="1"/>
  <c r="H54" i="15" s="1"/>
  <c r="H60" i="15" a="1"/>
  <c r="H60" i="15" s="1"/>
  <c r="H65" i="15" a="1"/>
  <c r="H65" i="15" s="1"/>
  <c r="H70" i="15" a="1"/>
  <c r="H70" i="15" s="1"/>
  <c r="H75" i="15" a="1"/>
  <c r="H75" i="15" s="1"/>
  <c r="H81" i="15" a="1"/>
  <c r="H81" i="15" s="1"/>
  <c r="H108" i="15" a="1"/>
  <c r="H108" i="15" s="1"/>
  <c r="H114" i="15" a="1"/>
  <c r="H114" i="15" s="1"/>
  <c r="H119" i="15" a="1"/>
  <c r="H119" i="15" s="1"/>
  <c r="H125" i="15" a="1"/>
  <c r="H125" i="15" s="1"/>
  <c r="H130" i="15" a="1"/>
  <c r="H130" i="15" s="1"/>
  <c r="H135" i="15" a="1"/>
  <c r="H135" i="15" s="1"/>
  <c r="H141" i="15" a="1"/>
  <c r="H141" i="15" s="1"/>
  <c r="H152" i="15" a="1"/>
  <c r="H152" i="15" s="1"/>
  <c r="H158" i="15" a="1"/>
  <c r="H158" i="15" s="1"/>
  <c r="H175" i="15" a="1"/>
  <c r="H175" i="15" s="1"/>
  <c r="H182" i="15" a="1"/>
  <c r="H182" i="15" s="1"/>
  <c r="H195" i="15" a="1"/>
  <c r="H195" i="15" s="1"/>
  <c r="H201" i="15" a="1"/>
  <c r="H201" i="15" s="1"/>
  <c r="H213" i="15" a="1"/>
  <c r="H213" i="15" s="1"/>
  <c r="H220" i="15" a="1"/>
  <c r="H220" i="15" s="1"/>
  <c r="H226" i="15" a="1"/>
  <c r="H226" i="15" s="1"/>
  <c r="H232" i="15" a="1"/>
  <c r="H232" i="15" s="1"/>
  <c r="H238" i="15" a="1"/>
  <c r="H238" i="15" s="1"/>
  <c r="H244" i="15" a="1"/>
  <c r="H244" i="15" s="1"/>
  <c r="H250" i="15" a="1"/>
  <c r="H250" i="15" s="1"/>
  <c r="H268" i="15" a="1"/>
  <c r="H268" i="15" s="1"/>
  <c r="H273" i="15" a="1"/>
  <c r="H273" i="15" s="1"/>
  <c r="H279" i="15" a="1"/>
  <c r="H279" i="15" s="1"/>
  <c r="H291" i="15" a="1"/>
  <c r="H291" i="15" s="1"/>
  <c r="H10" i="15" a="1"/>
  <c r="H10" i="15" s="1"/>
  <c r="H16" i="15" a="1"/>
  <c r="H16" i="15" s="1"/>
  <c r="H22" i="15" a="1"/>
  <c r="H22" i="15" s="1"/>
  <c r="H28" i="15" a="1"/>
  <c r="H28" i="15" s="1"/>
  <c r="H33" i="15" a="1"/>
  <c r="H33" i="15" s="1"/>
  <c r="H38" i="15" a="1"/>
  <c r="H38" i="15" s="1"/>
  <c r="H43" i="15" a="1"/>
  <c r="H43" i="15" s="1"/>
  <c r="H49" i="15" a="1"/>
  <c r="H49" i="15" s="1"/>
  <c r="H76" i="15" a="1"/>
  <c r="H76" i="15" s="1"/>
  <c r="H82" i="15" a="1"/>
  <c r="H82" i="15" s="1"/>
  <c r="H87" i="15" a="1"/>
  <c r="H87" i="15" s="1"/>
  <c r="H93" i="15" a="1"/>
  <c r="H93" i="15" s="1"/>
  <c r="H98" i="15" a="1"/>
  <c r="H98" i="15" s="1"/>
  <c r="H103" i="15" a="1"/>
  <c r="H103" i="15" s="1"/>
  <c r="H109" i="15" a="1"/>
  <c r="H109" i="15" s="1"/>
  <c r="H120" i="15" a="1"/>
  <c r="H120" i="15" s="1"/>
  <c r="H131" i="15" a="1"/>
  <c r="H131" i="15" s="1"/>
  <c r="H136" i="15" a="1"/>
  <c r="H136" i="15" s="1"/>
  <c r="H147" i="15" a="1"/>
  <c r="H147" i="15" s="1"/>
  <c r="H153" i="15" a="1"/>
  <c r="H153" i="15" s="1"/>
  <c r="H159" i="15" a="1"/>
  <c r="H159" i="15" s="1"/>
  <c r="H165" i="15" a="1"/>
  <c r="H165" i="15" s="1"/>
  <c r="H170" i="15" a="1"/>
  <c r="H170" i="15" s="1"/>
  <c r="H176" i="15" a="1"/>
  <c r="H176" i="15" s="1"/>
  <c r="H189" i="15" a="1"/>
  <c r="H189" i="15" s="1"/>
  <c r="H196" i="15" a="1"/>
  <c r="H196" i="15" s="1"/>
  <c r="H207" i="15" a="1"/>
  <c r="H207" i="15" s="1"/>
  <c r="H214" i="15" a="1"/>
  <c r="H214" i="15" s="1"/>
  <c r="H227" i="15" a="1"/>
  <c r="H227" i="15" s="1"/>
  <c r="H233" i="15" a="1"/>
  <c r="H233" i="15" s="1"/>
  <c r="H245" i="15" a="1"/>
  <c r="H245" i="15" s="1"/>
  <c r="H251" i="15" a="1"/>
  <c r="H251" i="15" s="1"/>
  <c r="H257" i="15" a="1"/>
  <c r="H257" i="15" s="1"/>
  <c r="H262" i="15" a="1"/>
  <c r="H262" i="15" s="1"/>
  <c r="H269" i="15" a="1"/>
  <c r="H269" i="15" s="1"/>
  <c r="H274" i="15" a="1"/>
  <c r="H274" i="15" s="1"/>
  <c r="H280" i="15" a="1"/>
  <c r="H280" i="15" s="1"/>
  <c r="H286" i="15" a="1"/>
  <c r="H286" i="15" s="1"/>
  <c r="H292" i="15" a="1"/>
  <c r="H292" i="15" s="1"/>
  <c r="H303" i="15" a="1"/>
  <c r="H303" i="15" s="1"/>
  <c r="H309" i="15" a="1"/>
  <c r="H309" i="15" s="1"/>
  <c r="H315" i="15" a="1"/>
  <c r="H315" i="15" s="1"/>
  <c r="H321" i="15" a="1"/>
  <c r="H321" i="15" s="1"/>
  <c r="H326" i="15" a="1"/>
  <c r="H326" i="15" s="1"/>
  <c r="H333" i="15" a="1"/>
  <c r="H333" i="15" s="1"/>
  <c r="H338" i="15" a="1"/>
  <c r="H338" i="15" s="1"/>
  <c r="H349" i="15" a="1"/>
  <c r="H349" i="15" s="1"/>
  <c r="H360" i="15" a="1"/>
  <c r="H360" i="15" s="1"/>
  <c r="H373" i="15" a="1"/>
  <c r="H373" i="15" s="1"/>
  <c r="H379" i="15" a="1"/>
  <c r="H379" i="15" s="1"/>
  <c r="H386" i="15" a="1"/>
  <c r="H386" i="15" s="1"/>
  <c r="H392" i="15" a="1"/>
  <c r="H392" i="15" s="1"/>
  <c r="H405" i="15" a="1"/>
  <c r="H405" i="15" s="1"/>
  <c r="H411" i="15" a="1"/>
  <c r="H411" i="15" s="1"/>
  <c r="H418" i="15" a="1"/>
  <c r="H418" i="15" s="1"/>
  <c r="H425" i="15" a="1"/>
  <c r="H425" i="15" s="1"/>
  <c r="H433" i="15" a="1"/>
  <c r="H433" i="15" s="1"/>
  <c r="H441" i="15" a="1"/>
  <c r="H441" i="15" s="1"/>
  <c r="H449" i="15" a="1"/>
  <c r="H449" i="15" s="1"/>
  <c r="H457" i="15" a="1"/>
  <c r="H457" i="15" s="1"/>
  <c r="H465" i="15" a="1"/>
  <c r="H465" i="15" s="1"/>
  <c r="H5" i="15" a="1"/>
  <c r="H5" i="15" s="1"/>
  <c r="H17" i="15" a="1"/>
  <c r="H17" i="15" s="1"/>
  <c r="H44" i="15" a="1"/>
  <c r="H44" i="15" s="1"/>
  <c r="H50" i="15" a="1"/>
  <c r="H50" i="15" s="1"/>
  <c r="H55" i="15" a="1"/>
  <c r="H55" i="15" s="1"/>
  <c r="H61" i="15" a="1"/>
  <c r="H61" i="15" s="1"/>
  <c r="H66" i="15" a="1"/>
  <c r="H66" i="15" s="1"/>
  <c r="H71" i="15" a="1"/>
  <c r="H71" i="15" s="1"/>
  <c r="H77" i="15" a="1"/>
  <c r="H77" i="15" s="1"/>
  <c r="H88" i="15" a="1"/>
  <c r="H88" i="15" s="1"/>
  <c r="H99" i="15" a="1"/>
  <c r="H99" i="15" s="1"/>
  <c r="H104" i="15" a="1"/>
  <c r="H104" i="15" s="1"/>
  <c r="H115" i="15" a="1"/>
  <c r="H115" i="15" s="1"/>
  <c r="H126" i="15" a="1"/>
  <c r="H126" i="15" s="1"/>
  <c r="H132" i="15" a="1"/>
  <c r="H132" i="15" s="1"/>
  <c r="H137" i="15" a="1"/>
  <c r="H137" i="15" s="1"/>
  <c r="H142" i="15" a="1"/>
  <c r="H142" i="15" s="1"/>
  <c r="H148" i="15" a="1"/>
  <c r="H148" i="15" s="1"/>
  <c r="H154" i="15" a="1"/>
  <c r="H154" i="15" s="1"/>
  <c r="H160" i="15" a="1"/>
  <c r="H160" i="15" s="1"/>
  <c r="H171" i="15" a="1"/>
  <c r="H171" i="15" s="1"/>
  <c r="H177" i="15" a="1"/>
  <c r="H177" i="15" s="1"/>
  <c r="H183" i="15" a="1"/>
  <c r="H183" i="15" s="1"/>
  <c r="H190" i="15" a="1"/>
  <c r="H190" i="15" s="1"/>
  <c r="H202" i="15" a="1"/>
  <c r="H202" i="15" s="1"/>
  <c r="H208" i="15" a="1"/>
  <c r="H208" i="15" s="1"/>
  <c r="H221" i="15" a="1"/>
  <c r="H221" i="15" s="1"/>
  <c r="H228" i="15" a="1"/>
  <c r="H228" i="15" s="1"/>
  <c r="H239" i="15" a="1"/>
  <c r="H239" i="15" s="1"/>
  <c r="H246" i="15" a="1"/>
  <c r="H246" i="15" s="1"/>
  <c r="H252" i="15" a="1"/>
  <c r="H252" i="15" s="1"/>
  <c r="H258" i="15" a="1"/>
  <c r="H258" i="15" s="1"/>
  <c r="H263" i="15" a="1"/>
  <c r="H263" i="15" s="1"/>
  <c r="H281" i="15" a="1"/>
  <c r="H281" i="15" s="1"/>
  <c r="H287" i="15" a="1"/>
  <c r="H287" i="15" s="1"/>
  <c r="H298" i="15" a="1"/>
  <c r="H298" i="15" s="1"/>
  <c r="H304" i="15" a="1"/>
  <c r="H304" i="15" s="1"/>
  <c r="H310" i="15" a="1"/>
  <c r="H310" i="15" s="1"/>
  <c r="H316" i="15" a="1"/>
  <c r="H316" i="15" s="1"/>
  <c r="H322" i="15" a="1"/>
  <c r="H322" i="15" s="1"/>
  <c r="H327" i="15" a="1"/>
  <c r="H327" i="15" s="1"/>
  <c r="H344" i="15" a="1"/>
  <c r="H344" i="15" s="1"/>
  <c r="H350" i="15" a="1"/>
  <c r="H350" i="15" s="1"/>
  <c r="H355" i="15" a="1"/>
  <c r="H355" i="15" s="1"/>
  <c r="H361" i="15" a="1"/>
  <c r="H361" i="15" s="1"/>
  <c r="H367" i="15" a="1"/>
  <c r="H367" i="15" s="1"/>
  <c r="H374" i="15" a="1"/>
  <c r="H374" i="15" s="1"/>
  <c r="H380" i="15" a="1"/>
  <c r="H380" i="15" s="1"/>
  <c r="H393" i="15" a="1"/>
  <c r="H393" i="15" s="1"/>
  <c r="H399" i="15" a="1"/>
  <c r="H399" i="15" s="1"/>
  <c r="H406" i="15" a="1"/>
  <c r="H406" i="15" s="1"/>
  <c r="H412" i="15" a="1"/>
  <c r="H412" i="15" s="1"/>
  <c r="H426" i="15" a="1"/>
  <c r="H426" i="15" s="1"/>
  <c r="H434" i="15" a="1"/>
  <c r="H434" i="15" s="1"/>
  <c r="H442" i="15" a="1"/>
  <c r="H442" i="15" s="1"/>
  <c r="H450" i="15" a="1"/>
  <c r="H450" i="15" s="1"/>
  <c r="H458" i="15" a="1"/>
  <c r="H458" i="15" s="1"/>
  <c r="H466" i="15" a="1"/>
  <c r="H466" i="15" s="1"/>
  <c r="H474" i="15" a="1"/>
  <c r="H474" i="15" s="1"/>
  <c r="H482" i="15" a="1"/>
  <c r="H482" i="15" s="1"/>
  <c r="H490" i="15" a="1"/>
  <c r="H490" i="15" s="1"/>
  <c r="H498" i="15" a="1"/>
  <c r="H498" i="15" s="1"/>
  <c r="H6" i="15" a="1"/>
  <c r="H6" i="15" s="1"/>
  <c r="H11" i="15" a="1"/>
  <c r="H11" i="15" s="1"/>
  <c r="H18" i="15" a="1"/>
  <c r="H18" i="15" s="1"/>
  <c r="H23" i="15" a="1"/>
  <c r="H23" i="15" s="1"/>
  <c r="H29" i="15" a="1"/>
  <c r="H29" i="15" s="1"/>
  <c r="H34" i="15" a="1"/>
  <c r="H34" i="15" s="1"/>
  <c r="H39" i="15" a="1"/>
  <c r="H39" i="15" s="1"/>
  <c r="H45" i="15" a="1"/>
  <c r="H45" i="15" s="1"/>
  <c r="H56" i="15" a="1"/>
  <c r="H56" i="15" s="1"/>
  <c r="H67" i="15" a="1"/>
  <c r="H67" i="15" s="1"/>
  <c r="H72" i="15" a="1"/>
  <c r="H72" i="15" s="1"/>
  <c r="H83" i="15" a="1"/>
  <c r="H83" i="15" s="1"/>
  <c r="H94" i="15" a="1"/>
  <c r="H94" i="15" s="1"/>
  <c r="H100" i="15" a="1"/>
  <c r="H100" i="15" s="1"/>
  <c r="H105" i="15" a="1"/>
  <c r="H105" i="15" s="1"/>
  <c r="H110" i="15" a="1"/>
  <c r="H110" i="15" s="1"/>
  <c r="H116" i="15" a="1"/>
  <c r="H116" i="15" s="1"/>
  <c r="H121" i="15" a="1"/>
  <c r="H121" i="15" s="1"/>
  <c r="H127" i="15" a="1"/>
  <c r="H127" i="15" s="1"/>
  <c r="H155" i="15" a="1"/>
  <c r="H155" i="15" s="1"/>
  <c r="H166" i="15" a="1"/>
  <c r="H166" i="15" s="1"/>
  <c r="H172" i="15" a="1"/>
  <c r="H172" i="15" s="1"/>
  <c r="H178" i="15" a="1"/>
  <c r="H178" i="15" s="1"/>
  <c r="H184" i="15" a="1"/>
  <c r="H184" i="15" s="1"/>
  <c r="H191" i="15" a="1"/>
  <c r="H191" i="15" s="1"/>
  <c r="H197" i="15" a="1"/>
  <c r="H197" i="15" s="1"/>
  <c r="H203" i="15" a="1"/>
  <c r="H203" i="15" s="1"/>
  <c r="H209" i="15" a="1"/>
  <c r="H209" i="15" s="1"/>
  <c r="H215" i="15" a="1"/>
  <c r="H215" i="15" s="1"/>
  <c r="H222" i="15" a="1"/>
  <c r="H222" i="15" s="1"/>
  <c r="H234" i="15" a="1"/>
  <c r="H234" i="15" s="1"/>
  <c r="H240" i="15" a="1"/>
  <c r="H240" i="15" s="1"/>
  <c r="H264" i="15" a="1"/>
  <c r="H264" i="15" s="1"/>
  <c r="H270" i="15" a="1"/>
  <c r="H270" i="15" s="1"/>
  <c r="H275" i="15" a="1"/>
  <c r="H275" i="15" s="1"/>
  <c r="H288" i="15" a="1"/>
  <c r="H288" i="15" s="1"/>
  <c r="H293" i="15" a="1"/>
  <c r="H293" i="15" s="1"/>
  <c r="H299" i="15" a="1"/>
  <c r="H299" i="15" s="1"/>
  <c r="H328" i="15" a="1"/>
  <c r="H328" i="15" s="1"/>
  <c r="H334" i="15" a="1"/>
  <c r="H334" i="15" s="1"/>
  <c r="H339" i="15" a="1"/>
  <c r="H339" i="15" s="1"/>
  <c r="H345" i="15" a="1"/>
  <c r="H345" i="15" s="1"/>
  <c r="H362" i="15" a="1"/>
  <c r="H362" i="15" s="1"/>
  <c r="H368" i="15" a="1"/>
  <c r="H368" i="15" s="1"/>
  <c r="H381" i="15" a="1"/>
  <c r="H381" i="15" s="1"/>
  <c r="H387" i="15" a="1"/>
  <c r="H387" i="15" s="1"/>
  <c r="H394" i="15" a="1"/>
  <c r="H394" i="15" s="1"/>
  <c r="H400" i="15" a="1"/>
  <c r="H400" i="15" s="1"/>
  <c r="H413" i="15" a="1"/>
  <c r="H413" i="15" s="1"/>
  <c r="H419" i="15" a="1"/>
  <c r="H419" i="15" s="1"/>
  <c r="H427" i="15" a="1"/>
  <c r="H427" i="15" s="1"/>
  <c r="H435" i="15" a="1"/>
  <c r="H435" i="15" s="1"/>
  <c r="H443" i="15" a="1"/>
  <c r="H443" i="15" s="1"/>
  <c r="H8" i="15" a="1"/>
  <c r="H8" i="15" s="1"/>
  <c r="H20" i="15" a="1"/>
  <c r="H20" i="15" s="1"/>
  <c r="H25" i="15" a="1"/>
  <c r="H25" i="15" s="1"/>
  <c r="H31" i="15" a="1"/>
  <c r="H31" i="15" s="1"/>
  <c r="H58" i="15" a="1"/>
  <c r="H58" i="15" s="1"/>
  <c r="H64" i="15" a="1"/>
  <c r="H64" i="15" s="1"/>
  <c r="H69" i="15" a="1"/>
  <c r="H69" i="15" s="1"/>
  <c r="H74" i="15" a="1"/>
  <c r="H74" i="15" s="1"/>
  <c r="H79" i="15" a="1"/>
  <c r="H79" i="15" s="1"/>
  <c r="H85" i="15" a="1"/>
  <c r="H85" i="15" s="1"/>
  <c r="H91" i="15" a="1"/>
  <c r="H91" i="15" s="1"/>
  <c r="H112" i="15" a="1"/>
  <c r="H112" i="15" s="1"/>
  <c r="H118" i="15" a="1"/>
  <c r="H118" i="15" s="1"/>
  <c r="H124" i="15" a="1"/>
  <c r="H124" i="15" s="1"/>
  <c r="H129" i="15" a="1"/>
  <c r="H129" i="15" s="1"/>
  <c r="H134" i="15" a="1"/>
  <c r="H134" i="15" s="1"/>
  <c r="H139" i="15" a="1"/>
  <c r="H139" i="15" s="1"/>
  <c r="H145" i="15" a="1"/>
  <c r="H145" i="15" s="1"/>
  <c r="H157" i="15" a="1"/>
  <c r="H157" i="15" s="1"/>
  <c r="H163" i="15" a="1"/>
  <c r="H163" i="15" s="1"/>
  <c r="H168" i="15" a="1"/>
  <c r="H168" i="15" s="1"/>
  <c r="H174" i="15" a="1"/>
  <c r="H174" i="15" s="1"/>
  <c r="H180" i="15" a="1"/>
  <c r="H180" i="15" s="1"/>
  <c r="H187" i="15" a="1"/>
  <c r="H187" i="15" s="1"/>
  <c r="H193" i="15" a="1"/>
  <c r="H193" i="15" s="1"/>
  <c r="H199" i="15" a="1"/>
  <c r="H199" i="15" s="1"/>
  <c r="H211" i="15" a="1"/>
  <c r="H211" i="15" s="1"/>
  <c r="H218" i="15" a="1"/>
  <c r="H218" i="15" s="1"/>
  <c r="H230" i="15" a="1"/>
  <c r="H230" i="15" s="1"/>
  <c r="H237" i="15" a="1"/>
  <c r="H237" i="15" s="1"/>
  <c r="H249" i="15" a="1"/>
  <c r="H249" i="15" s="1"/>
  <c r="H255" i="15" a="1"/>
  <c r="H255" i="15" s="1"/>
  <c r="H266" i="15" a="1"/>
  <c r="H266" i="15" s="1"/>
  <c r="H272" i="15" a="1"/>
  <c r="H272" i="15" s="1"/>
  <c r="H278" i="15" a="1"/>
  <c r="H278" i="15" s="1"/>
  <c r="H284" i="15" a="1"/>
  <c r="H284" i="15" s="1"/>
  <c r="H290" i="15" a="1"/>
  <c r="H290" i="15" s="1"/>
  <c r="H295" i="15" a="1"/>
  <c r="H295" i="15" s="1"/>
  <c r="H313" i="15" a="1"/>
  <c r="H313" i="15" s="1"/>
  <c r="H319" i="15" a="1"/>
  <c r="H319" i="15" s="1"/>
  <c r="H330" i="15" a="1"/>
  <c r="H330" i="15" s="1"/>
  <c r="H336" i="15" a="1"/>
  <c r="H336" i="15" s="1"/>
  <c r="H342" i="15" a="1"/>
  <c r="H342" i="15" s="1"/>
  <c r="H347" i="15" a="1"/>
  <c r="H347" i="15" s="1"/>
  <c r="H352" i="15" a="1"/>
  <c r="H352" i="15" s="1"/>
  <c r="H358" i="15" a="1"/>
  <c r="H358" i="15" s="1"/>
  <c r="H364" i="15" a="1"/>
  <c r="H364" i="15" s="1"/>
  <c r="H377" i="15" a="1"/>
  <c r="H377" i="15" s="1"/>
  <c r="H383" i="15" a="1"/>
  <c r="H383" i="15" s="1"/>
  <c r="H390" i="15" a="1"/>
  <c r="H390" i="15" s="1"/>
  <c r="H396" i="15" a="1"/>
  <c r="H396" i="15" s="1"/>
  <c r="H409" i="15" a="1"/>
  <c r="H409" i="15" s="1"/>
  <c r="H415" i="15" a="1"/>
  <c r="H415" i="15" s="1"/>
  <c r="H422" i="15" a="1"/>
  <c r="H422" i="15" s="1"/>
  <c r="H430" i="15" a="1"/>
  <c r="H430" i="15" s="1"/>
  <c r="H438" i="15" a="1"/>
  <c r="H438" i="15" s="1"/>
  <c r="H446" i="15" a="1"/>
  <c r="H446" i="15" s="1"/>
  <c r="H454" i="15" a="1"/>
  <c r="H454" i="15" s="1"/>
  <c r="H462" i="15" a="1"/>
  <c r="H462" i="15" s="1"/>
  <c r="H470" i="15" a="1"/>
  <c r="H470" i="15" s="1"/>
  <c r="H478" i="15" a="1"/>
  <c r="H478" i="15" s="1"/>
  <c r="H486" i="15" a="1"/>
  <c r="H486" i="15" s="1"/>
  <c r="H494" i="15" a="1"/>
  <c r="H494" i="15" s="1"/>
  <c r="H502" i="15" a="1"/>
  <c r="H502" i="15" s="1"/>
  <c r="H477" i="15" a="1"/>
  <c r="H477" i="15" s="1"/>
  <c r="H464" i="15" a="1"/>
  <c r="H464" i="15" s="1"/>
  <c r="H448" i="15" a="1"/>
  <c r="H448" i="15" s="1"/>
  <c r="H428" i="15" a="1"/>
  <c r="H428" i="15" s="1"/>
  <c r="H408" i="15" a="1"/>
  <c r="H408" i="15" s="1"/>
  <c r="H391" i="15" a="1"/>
  <c r="H391" i="15" s="1"/>
  <c r="H375" i="15" a="1"/>
  <c r="H375" i="15" s="1"/>
  <c r="H357" i="15" a="1"/>
  <c r="H357" i="15" s="1"/>
  <c r="H343" i="15" a="1"/>
  <c r="H343" i="15" s="1"/>
  <c r="H329" i="15" a="1"/>
  <c r="H329" i="15" s="1"/>
  <c r="H312" i="15" a="1"/>
  <c r="H312" i="15" s="1"/>
  <c r="H294" i="15" a="1"/>
  <c r="H294" i="15" s="1"/>
  <c r="H271" i="15" a="1"/>
  <c r="H271" i="15" s="1"/>
  <c r="H248" i="15" a="1"/>
  <c r="H248" i="15" s="1"/>
  <c r="H224" i="15" a="1"/>
  <c r="H224" i="15" s="1"/>
  <c r="H198" i="15" a="1"/>
  <c r="H198" i="15" s="1"/>
  <c r="H150" i="15" a="1"/>
  <c r="H150" i="15" s="1"/>
  <c r="H106" i="15" a="1"/>
  <c r="H106" i="15" s="1"/>
  <c r="H63" i="15" a="1"/>
  <c r="H63" i="15" s="1"/>
  <c r="H41" i="15" a="1"/>
  <c r="H41" i="15" s="1"/>
  <c r="H19" i="15" a="1"/>
  <c r="H19" i="15" s="1"/>
  <c r="H480" i="15" a="1"/>
  <c r="H480" i="15" s="1"/>
  <c r="H346" i="15" a="1"/>
  <c r="H346" i="15" s="1"/>
  <c r="H156" i="15" a="1"/>
  <c r="H156" i="15" s="1"/>
  <c r="H491" i="15" a="1"/>
  <c r="H491" i="15" s="1"/>
  <c r="H501" i="15" a="1"/>
  <c r="H501" i="15" s="1"/>
  <c r="H489" i="15" a="1"/>
  <c r="H489" i="15" s="1"/>
  <c r="H476" i="15" a="1"/>
  <c r="H476" i="15" s="1"/>
  <c r="H461" i="15" a="1"/>
  <c r="H461" i="15" s="1"/>
  <c r="H445" i="15" a="1"/>
  <c r="H445" i="15" s="1"/>
  <c r="H424" i="15" a="1"/>
  <c r="H424" i="15" s="1"/>
  <c r="H407" i="15" a="1"/>
  <c r="H407" i="15" s="1"/>
  <c r="H389" i="15" a="1"/>
  <c r="H389" i="15" s="1"/>
  <c r="H372" i="15" a="1"/>
  <c r="H372" i="15" s="1"/>
  <c r="H356" i="15" a="1"/>
  <c r="H356" i="15" s="1"/>
  <c r="H341" i="15" a="1"/>
  <c r="H341" i="15" s="1"/>
  <c r="H311" i="15" a="1"/>
  <c r="H311" i="15" s="1"/>
  <c r="H247" i="15" a="1"/>
  <c r="H247" i="15" s="1"/>
  <c r="H223" i="15" a="1"/>
  <c r="H223" i="15" s="1"/>
  <c r="H173" i="15" a="1"/>
  <c r="H173" i="15" s="1"/>
  <c r="H149" i="15" a="1"/>
  <c r="H149" i="15" s="1"/>
  <c r="H128" i="15" a="1"/>
  <c r="H128" i="15" s="1"/>
  <c r="H84" i="15" a="1"/>
  <c r="H84" i="15" s="1"/>
  <c r="H62" i="15" a="1"/>
  <c r="H62" i="15" s="1"/>
  <c r="H40" i="15" a="1"/>
  <c r="H40" i="15" s="1"/>
  <c r="H467" i="15" a="1"/>
  <c r="H467" i="15" s="1"/>
  <c r="H314" i="15" a="1"/>
  <c r="H314" i="15" s="1"/>
  <c r="H204" i="15" a="1"/>
  <c r="H204" i="15" s="1"/>
  <c r="H500" i="15" a="1"/>
  <c r="H500" i="15" s="1"/>
  <c r="H475" i="15" a="1"/>
  <c r="H475" i="15" s="1"/>
  <c r="H460" i="15" a="1"/>
  <c r="H460" i="15" s="1"/>
  <c r="H444" i="15" a="1"/>
  <c r="H444" i="15" s="1"/>
  <c r="H421" i="15" a="1"/>
  <c r="H421" i="15" s="1"/>
  <c r="H404" i="15" a="1"/>
  <c r="H404" i="15" s="1"/>
  <c r="H388" i="15" a="1"/>
  <c r="H388" i="15" s="1"/>
  <c r="H370" i="15" a="1"/>
  <c r="H370" i="15" s="1"/>
  <c r="H354" i="15" a="1"/>
  <c r="H354" i="15" s="1"/>
  <c r="H340" i="15" a="1"/>
  <c r="H340" i="15" s="1"/>
  <c r="H324" i="15" a="1"/>
  <c r="H324" i="15" s="1"/>
  <c r="H308" i="15" a="1"/>
  <c r="H308" i="15" s="1"/>
  <c r="H289" i="15" a="1"/>
  <c r="H289" i="15" s="1"/>
  <c r="H242" i="15" a="1"/>
  <c r="H242" i="15" s="1"/>
  <c r="H217" i="15" a="1"/>
  <c r="H217" i="15" s="1"/>
  <c r="H167" i="15" a="1"/>
  <c r="H167" i="15" s="1"/>
  <c r="H144" i="15" a="1"/>
  <c r="H144" i="15" s="1"/>
  <c r="H123" i="15" a="1"/>
  <c r="H123" i="15" s="1"/>
  <c r="H101" i="15" a="1"/>
  <c r="H101" i="15" s="1"/>
  <c r="H57" i="15" a="1"/>
  <c r="H57" i="15" s="1"/>
  <c r="H36" i="15" a="1"/>
  <c r="H36" i="15" s="1"/>
  <c r="H13" i="15" a="1"/>
  <c r="H13" i="15" s="1"/>
  <c r="H492" i="15" a="1"/>
  <c r="H492" i="15" s="1"/>
  <c r="H359" i="15" a="1"/>
  <c r="H359" i="15" s="1"/>
  <c r="H276" i="15" a="1"/>
  <c r="H276" i="15" s="1"/>
  <c r="H68" i="15" a="1"/>
  <c r="H68" i="15" s="1"/>
  <c r="H488" i="15" a="1"/>
  <c r="H488" i="15" s="1"/>
  <c r="H499" i="15" a="1"/>
  <c r="H499" i="15" s="1"/>
  <c r="H485" i="15" a="1"/>
  <c r="H485" i="15" s="1"/>
  <c r="H473" i="15" a="1"/>
  <c r="H473" i="15" s="1"/>
  <c r="H459" i="15" a="1"/>
  <c r="H459" i="15" s="1"/>
  <c r="H440" i="15" a="1"/>
  <c r="H440" i="15" s="1"/>
  <c r="H420" i="15" a="1"/>
  <c r="H420" i="15" s="1"/>
  <c r="H402" i="15" a="1"/>
  <c r="H402" i="15" s="1"/>
  <c r="H385" i="15" a="1"/>
  <c r="H385" i="15" s="1"/>
  <c r="H369" i="15" a="1"/>
  <c r="H369" i="15" s="1"/>
  <c r="H337" i="15" a="1"/>
  <c r="H337" i="15" s="1"/>
  <c r="H323" i="15" a="1"/>
  <c r="H323" i="15" s="1"/>
  <c r="H306" i="15" a="1"/>
  <c r="H306" i="15" s="1"/>
  <c r="H265" i="15" a="1"/>
  <c r="H265" i="15" s="1"/>
  <c r="H241" i="15" a="1"/>
  <c r="H241" i="15" s="1"/>
  <c r="H216" i="15" a="1"/>
  <c r="H216" i="15" s="1"/>
  <c r="H192" i="15" a="1"/>
  <c r="H192" i="15" s="1"/>
  <c r="H143" i="15" a="1"/>
  <c r="H143" i="15" s="1"/>
  <c r="H122" i="15" a="1"/>
  <c r="H122" i="15" s="1"/>
  <c r="H78" i="15" a="1"/>
  <c r="H78" i="15" s="1"/>
  <c r="H35" i="15" a="1"/>
  <c r="H35" i="15" s="1"/>
  <c r="H12" i="15" a="1"/>
  <c r="H12" i="15" s="1"/>
  <c r="H429" i="15" a="1"/>
  <c r="H429" i="15" s="1"/>
  <c r="H253" i="15" a="1"/>
  <c r="H253" i="15" s="1"/>
  <c r="H24" i="15" a="1"/>
  <c r="H24" i="15" s="1"/>
  <c r="H484" i="15" a="1"/>
  <c r="H484" i="15" s="1"/>
  <c r="H472" i="15" a="1"/>
  <c r="H472" i="15" s="1"/>
  <c r="H456" i="15" a="1"/>
  <c r="H456" i="15" s="1"/>
  <c r="H437" i="15" a="1"/>
  <c r="H437" i="15" s="1"/>
  <c r="H417" i="15" a="1"/>
  <c r="H417" i="15" s="1"/>
  <c r="H401" i="15" a="1"/>
  <c r="H401" i="15" s="1"/>
  <c r="H366" i="15" a="1"/>
  <c r="H366" i="15" s="1"/>
  <c r="H351" i="15" a="1"/>
  <c r="H351" i="15" s="1"/>
  <c r="H335" i="15" a="1"/>
  <c r="H335" i="15" s="1"/>
  <c r="H305" i="15" a="1"/>
  <c r="H305" i="15" s="1"/>
  <c r="H283" i="15" a="1"/>
  <c r="H283" i="15" s="1"/>
  <c r="H260" i="15" a="1"/>
  <c r="H260" i="15" s="1"/>
  <c r="H236" i="15" a="1"/>
  <c r="H236" i="15" s="1"/>
  <c r="H186" i="15" a="1"/>
  <c r="H186" i="15" s="1"/>
  <c r="H162" i="15" a="1"/>
  <c r="H162" i="15" s="1"/>
  <c r="H117" i="15" a="1"/>
  <c r="H117" i="15" s="1"/>
  <c r="H96" i="15" a="1"/>
  <c r="H96" i="15" s="1"/>
  <c r="H52" i="15" a="1"/>
  <c r="H52" i="15" s="1"/>
  <c r="H30" i="15" a="1"/>
  <c r="H30" i="15" s="1"/>
  <c r="H7" i="15" a="1"/>
  <c r="H7" i="15" s="1"/>
  <c r="H451" i="15" a="1"/>
  <c r="H451" i="15" s="1"/>
  <c r="H300" i="15" a="1"/>
  <c r="H300" i="15" s="1"/>
  <c r="H89" i="15" a="1"/>
  <c r="H89" i="15" s="1"/>
  <c r="H497" i="15" a="1"/>
  <c r="H497" i="15" s="1"/>
  <c r="H483" i="15" a="1"/>
  <c r="H483" i="15" s="1"/>
  <c r="H469" i="15" a="1"/>
  <c r="H469" i="15" s="1"/>
  <c r="H453" i="15" a="1"/>
  <c r="H453" i="15" s="1"/>
  <c r="H436" i="15" a="1"/>
  <c r="H436" i="15" s="1"/>
  <c r="H398" i="15" a="1"/>
  <c r="H398" i="15" s="1"/>
  <c r="H382" i="15" a="1"/>
  <c r="H382" i="15" s="1"/>
  <c r="H363" i="15" a="1"/>
  <c r="H363" i="15" s="1"/>
  <c r="H348" i="15" a="1"/>
  <c r="H348" i="15" s="1"/>
  <c r="H318" i="15" a="1"/>
  <c r="H318" i="15" s="1"/>
  <c r="H282" i="15" a="1"/>
  <c r="H282" i="15" s="1"/>
  <c r="H259" i="15" a="1"/>
  <c r="H259" i="15" s="1"/>
  <c r="H235" i="15" a="1"/>
  <c r="H235" i="15" s="1"/>
  <c r="H210" i="15" a="1"/>
  <c r="H210" i="15" s="1"/>
  <c r="H185" i="15" a="1"/>
  <c r="H185" i="15" s="1"/>
  <c r="H161" i="15" a="1"/>
  <c r="H161" i="15" s="1"/>
  <c r="H138" i="15" a="1"/>
  <c r="H138" i="15" s="1"/>
  <c r="H95" i="15" a="1"/>
  <c r="H95" i="15" s="1"/>
  <c r="H73" i="15" a="1"/>
  <c r="H73" i="15" s="1"/>
  <c r="H51" i="15" a="1"/>
  <c r="H51" i="15" s="1"/>
  <c r="D2" i="17" l="1" a="1"/>
  <c r="D2" i="17" s="1"/>
  <c r="C485" i="17"/>
  <c r="D485" i="17" s="1" a="1"/>
  <c r="D485" i="17" s="1"/>
  <c r="E160" i="1"/>
  <c r="D160" i="1"/>
  <c r="E159" i="1"/>
  <c r="D159" i="1"/>
  <c r="E158" i="1"/>
  <c r="D158" i="1"/>
  <c r="E157" i="1"/>
  <c r="D157" i="1"/>
  <c r="E156" i="1"/>
  <c r="D156" i="1"/>
  <c r="E155" i="1"/>
  <c r="D155" i="1"/>
  <c r="E154" i="1"/>
  <c r="D154" i="1"/>
  <c r="E153" i="1"/>
  <c r="D153" i="1"/>
  <c r="E152" i="1"/>
  <c r="D152" i="1"/>
  <c r="E151" i="1"/>
  <c r="D151" i="1"/>
  <c r="E150" i="1"/>
  <c r="D150" i="1"/>
  <c r="E149" i="1"/>
  <c r="D149" i="1"/>
  <c r="E148" i="1"/>
  <c r="D148" i="1"/>
  <c r="E147" i="1"/>
  <c r="D147" i="1"/>
  <c r="E146" i="1"/>
  <c r="D146" i="1"/>
  <c r="E145" i="1"/>
  <c r="D145" i="1"/>
  <c r="E144" i="1"/>
  <c r="D144" i="1"/>
  <c r="E143" i="1"/>
  <c r="D143" i="1"/>
  <c r="E142" i="1"/>
  <c r="D142" i="1"/>
  <c r="E141" i="1"/>
  <c r="D141" i="1"/>
  <c r="E140" i="1"/>
  <c r="D140" i="1"/>
  <c r="E139" i="1"/>
  <c r="D139" i="1"/>
  <c r="E138" i="1"/>
  <c r="D138" i="1"/>
  <c r="E137" i="1"/>
  <c r="D137" i="1"/>
  <c r="E136" i="1"/>
  <c r="D136" i="1"/>
  <c r="E135" i="1"/>
  <c r="D135" i="1"/>
  <c r="E134" i="1"/>
  <c r="D134" i="1"/>
  <c r="E133" i="1"/>
  <c r="D133" i="1"/>
  <c r="E132" i="1"/>
  <c r="D132" i="1"/>
  <c r="E131" i="1"/>
  <c r="D131" i="1"/>
  <c r="E130" i="1"/>
  <c r="D130" i="1"/>
  <c r="E129" i="1"/>
  <c r="D129" i="1"/>
  <c r="E128" i="1"/>
  <c r="D128" i="1"/>
  <c r="E127" i="1"/>
  <c r="D127" i="1"/>
  <c r="E126" i="1"/>
  <c r="D126" i="1"/>
  <c r="E125" i="1"/>
  <c r="D125" i="1"/>
  <c r="E124" i="1"/>
  <c r="D124" i="1"/>
  <c r="E123" i="1"/>
  <c r="D123" i="1"/>
  <c r="E122" i="1"/>
  <c r="D122" i="1"/>
  <c r="E121" i="1"/>
  <c r="D121" i="1"/>
  <c r="E120" i="1"/>
  <c r="D120" i="1"/>
  <c r="E119" i="1"/>
  <c r="D119" i="1"/>
  <c r="E118" i="1"/>
  <c r="D118" i="1"/>
  <c r="E117" i="1"/>
  <c r="D117" i="1"/>
  <c r="E116" i="1"/>
  <c r="D116" i="1"/>
  <c r="E115" i="1"/>
  <c r="D115" i="1"/>
  <c r="E114" i="1"/>
  <c r="D114" i="1"/>
  <c r="E113" i="1"/>
  <c r="D113" i="1"/>
  <c r="E112" i="1"/>
  <c r="D112" i="1"/>
  <c r="E111" i="1"/>
  <c r="D111" i="1"/>
  <c r="E110" i="1"/>
  <c r="D110" i="1"/>
  <c r="E109" i="1"/>
  <c r="D109" i="1"/>
  <c r="E108" i="1"/>
  <c r="D108" i="1"/>
  <c r="E107" i="1"/>
  <c r="D107" i="1"/>
  <c r="E106" i="1"/>
  <c r="D106" i="1"/>
  <c r="E105" i="1"/>
  <c r="D105" i="1"/>
  <c r="E104" i="1"/>
  <c r="D104" i="1"/>
  <c r="E103" i="1"/>
  <c r="D103" i="1"/>
  <c r="E102" i="1"/>
  <c r="D102" i="1"/>
  <c r="E101" i="1"/>
  <c r="D101" i="1"/>
  <c r="E100" i="1"/>
  <c r="D100" i="1"/>
  <c r="E99" i="1"/>
  <c r="D99" i="1"/>
  <c r="E98" i="1"/>
  <c r="D98" i="1"/>
  <c r="E97" i="1"/>
  <c r="D97" i="1"/>
  <c r="E96" i="1"/>
  <c r="D96" i="1"/>
  <c r="E95" i="1"/>
  <c r="D95" i="1"/>
  <c r="E94" i="1"/>
  <c r="D94" i="1"/>
  <c r="E93" i="1"/>
  <c r="D93" i="1"/>
  <c r="E92" i="1"/>
  <c r="D92" i="1"/>
  <c r="E91" i="1"/>
  <c r="D91" i="1"/>
  <c r="E90" i="1"/>
  <c r="D90" i="1"/>
  <c r="E89" i="1"/>
  <c r="D89" i="1"/>
  <c r="E88" i="1"/>
  <c r="D88" i="1"/>
  <c r="E87" i="1"/>
  <c r="D87" i="1"/>
  <c r="E86" i="1"/>
  <c r="D86" i="1"/>
  <c r="E85" i="1"/>
  <c r="D85" i="1"/>
  <c r="E84" i="1"/>
  <c r="D84" i="1"/>
  <c r="E83" i="1"/>
  <c r="D83" i="1"/>
  <c r="E82" i="1"/>
  <c r="D82" i="1"/>
  <c r="E81" i="1"/>
  <c r="D81" i="1"/>
  <c r="E80" i="1"/>
  <c r="D80" i="1"/>
  <c r="E79" i="1"/>
  <c r="D79" i="1"/>
  <c r="E78" i="1"/>
  <c r="D78" i="1"/>
  <c r="E77" i="1"/>
  <c r="D77" i="1"/>
  <c r="E76" i="1"/>
  <c r="D76" i="1"/>
  <c r="E75" i="1"/>
  <c r="D75" i="1"/>
  <c r="E74" i="1"/>
  <c r="D74" i="1"/>
  <c r="E73" i="1"/>
  <c r="D73" i="1"/>
  <c r="E72" i="1"/>
  <c r="D72" i="1"/>
  <c r="E71" i="1"/>
  <c r="D71" i="1"/>
  <c r="E70" i="1"/>
  <c r="D70" i="1"/>
  <c r="E69" i="1"/>
  <c r="D69" i="1"/>
  <c r="E68" i="1"/>
  <c r="D68" i="1"/>
  <c r="E67" i="1"/>
  <c r="D67" i="1"/>
  <c r="E66" i="1"/>
  <c r="D66" i="1"/>
  <c r="E65" i="1"/>
  <c r="D65" i="1"/>
  <c r="E64" i="1"/>
  <c r="D64" i="1"/>
  <c r="E63" i="1"/>
  <c r="D63" i="1"/>
  <c r="E62" i="1"/>
  <c r="D62" i="1"/>
  <c r="E61" i="1"/>
  <c r="D61" i="1"/>
  <c r="E60" i="1"/>
  <c r="D60" i="1"/>
  <c r="E59" i="1"/>
  <c r="D59" i="1"/>
  <c r="E58" i="1"/>
  <c r="D58" i="1"/>
  <c r="E57" i="1"/>
  <c r="D57" i="1"/>
  <c r="E56" i="1"/>
  <c r="D56" i="1"/>
  <c r="E55" i="1"/>
  <c r="D55" i="1"/>
  <c r="E54" i="1"/>
  <c r="D54" i="1"/>
  <c r="E53" i="1"/>
  <c r="D53" i="1"/>
  <c r="E52" i="1"/>
  <c r="D52" i="1"/>
  <c r="E51" i="1"/>
  <c r="D51" i="1"/>
  <c r="E50" i="1"/>
  <c r="D50" i="1"/>
  <c r="E49" i="1"/>
  <c r="D49" i="1"/>
  <c r="E48" i="1"/>
  <c r="D48" i="1"/>
  <c r="E47" i="1"/>
  <c r="D47" i="1"/>
  <c r="E46" i="1"/>
  <c r="D46" i="1"/>
  <c r="E45" i="1"/>
  <c r="D45" i="1"/>
  <c r="E44" i="1"/>
  <c r="D44" i="1"/>
  <c r="E43" i="1"/>
  <c r="D43" i="1"/>
  <c r="E42" i="1"/>
  <c r="D42" i="1"/>
  <c r="E41" i="1"/>
  <c r="D41" i="1"/>
  <c r="E40" i="1"/>
  <c r="D40" i="1"/>
  <c r="E39" i="1"/>
  <c r="D39" i="1"/>
  <c r="E38" i="1"/>
  <c r="D38" i="1"/>
  <c r="E37" i="1"/>
  <c r="D37" i="1"/>
  <c r="E36" i="1"/>
  <c r="D36" i="1"/>
  <c r="E35" i="1"/>
  <c r="D35" i="1"/>
  <c r="E34" i="1"/>
  <c r="D34" i="1"/>
  <c r="E33" i="1"/>
  <c r="D33" i="1"/>
  <c r="E32" i="1"/>
  <c r="D32" i="1"/>
  <c r="E31" i="1"/>
  <c r="D31" i="1"/>
  <c r="E30" i="1"/>
  <c r="D30" i="1"/>
  <c r="E29" i="1"/>
  <c r="D29" i="1"/>
  <c r="E28" i="1"/>
  <c r="D28" i="1"/>
  <c r="E27" i="1"/>
  <c r="D27" i="1"/>
  <c r="E26" i="1"/>
  <c r="D26" i="1"/>
  <c r="E25" i="1"/>
  <c r="D25" i="1"/>
  <c r="E24" i="1"/>
  <c r="D24" i="1"/>
  <c r="E23" i="1"/>
  <c r="D23" i="1"/>
  <c r="E22" i="1"/>
  <c r="D22" i="1"/>
  <c r="E21" i="1"/>
  <c r="D21" i="1"/>
  <c r="E20" i="1"/>
  <c r="D20" i="1"/>
  <c r="E19" i="1"/>
  <c r="D19" i="1"/>
  <c r="E18" i="1"/>
  <c r="D18" i="1"/>
  <c r="E17" i="1"/>
  <c r="D17" i="1"/>
  <c r="E16" i="1"/>
  <c r="D16" i="1"/>
  <c r="E15" i="1"/>
  <c r="D15" i="1"/>
  <c r="E14" i="1"/>
  <c r="D14" i="1"/>
  <c r="E13" i="1"/>
  <c r="D13" i="1"/>
  <c r="E12" i="1"/>
  <c r="D12" i="1"/>
  <c r="E11" i="1"/>
  <c r="D11" i="1"/>
  <c r="E10" i="1"/>
  <c r="D10" i="1"/>
  <c r="E9" i="1"/>
  <c r="D9" i="1"/>
  <c r="E8" i="1"/>
  <c r="D8" i="1"/>
  <c r="E7" i="1"/>
  <c r="D7" i="1"/>
  <c r="E6" i="1"/>
  <c r="D6" i="1"/>
  <c r="E5" i="1"/>
  <c r="D5" i="1"/>
  <c r="E4" i="1"/>
  <c r="D4" i="1"/>
  <c r="E3" i="1"/>
  <c r="D3" i="1"/>
  <c r="E2" i="1"/>
  <c r="D2" i="1"/>
  <c r="E1" i="1"/>
  <c r="G502" i="15"/>
  <c r="F502" i="15"/>
  <c r="E502" i="15"/>
  <c r="G501" i="15"/>
  <c r="F501" i="15"/>
  <c r="E501" i="15"/>
  <c r="G500" i="15"/>
  <c r="F500" i="15"/>
  <c r="E500" i="15"/>
  <c r="G499" i="15"/>
  <c r="F499" i="15"/>
  <c r="E499" i="15"/>
  <c r="G498" i="15"/>
  <c r="F498" i="15"/>
  <c r="E498" i="15"/>
  <c r="G497" i="15"/>
  <c r="F497" i="15"/>
  <c r="E497" i="15"/>
  <c r="G496" i="15"/>
  <c r="F496" i="15"/>
  <c r="E496" i="15"/>
  <c r="G495" i="15"/>
  <c r="F495" i="15"/>
  <c r="E495" i="15"/>
  <c r="G494" i="15"/>
  <c r="F494" i="15"/>
  <c r="E494" i="15"/>
  <c r="G493" i="15"/>
  <c r="F493" i="15"/>
  <c r="E493" i="15"/>
  <c r="G492" i="15"/>
  <c r="F492" i="15"/>
  <c r="E492" i="15"/>
  <c r="G491" i="15"/>
  <c r="F491" i="15"/>
  <c r="E491" i="15"/>
  <c r="G490" i="15"/>
  <c r="F490" i="15"/>
  <c r="E490" i="15"/>
  <c r="G489" i="15"/>
  <c r="F489" i="15"/>
  <c r="E489" i="15"/>
  <c r="G488" i="15"/>
  <c r="F488" i="15"/>
  <c r="E488" i="15"/>
  <c r="G487" i="15"/>
  <c r="F487" i="15"/>
  <c r="E487" i="15"/>
  <c r="G486" i="15"/>
  <c r="F486" i="15"/>
  <c r="E486" i="15"/>
  <c r="G485" i="15"/>
  <c r="F485" i="15"/>
  <c r="E485" i="15"/>
  <c r="G484" i="15"/>
  <c r="F484" i="15"/>
  <c r="E484" i="15"/>
  <c r="G483" i="15"/>
  <c r="F483" i="15"/>
  <c r="E483" i="15"/>
  <c r="G482" i="15"/>
  <c r="F482" i="15"/>
  <c r="E482" i="15"/>
  <c r="G481" i="15"/>
  <c r="F481" i="15"/>
  <c r="E481" i="15"/>
  <c r="G480" i="15"/>
  <c r="F480" i="15"/>
  <c r="E480" i="15"/>
  <c r="G479" i="15"/>
  <c r="F479" i="15"/>
  <c r="E479" i="15"/>
  <c r="G478" i="15"/>
  <c r="F478" i="15"/>
  <c r="E478" i="15"/>
  <c r="G477" i="15"/>
  <c r="F477" i="15"/>
  <c r="E477" i="15"/>
  <c r="G476" i="15"/>
  <c r="F476" i="15"/>
  <c r="E476" i="15"/>
  <c r="G475" i="15"/>
  <c r="F475" i="15"/>
  <c r="E475" i="15"/>
  <c r="G474" i="15"/>
  <c r="F474" i="15"/>
  <c r="E474" i="15"/>
  <c r="G473" i="15"/>
  <c r="F473" i="15"/>
  <c r="E473" i="15"/>
  <c r="G472" i="15"/>
  <c r="F472" i="15"/>
  <c r="E472" i="15"/>
  <c r="G471" i="15"/>
  <c r="F471" i="15"/>
  <c r="E471" i="15"/>
  <c r="G470" i="15"/>
  <c r="F470" i="15"/>
  <c r="E470" i="15"/>
  <c r="G469" i="15"/>
  <c r="F469" i="15"/>
  <c r="E469" i="15"/>
  <c r="G468" i="15"/>
  <c r="F468" i="15"/>
  <c r="E468" i="15"/>
  <c r="G467" i="15"/>
  <c r="F467" i="15"/>
  <c r="E467" i="15"/>
  <c r="G466" i="15"/>
  <c r="F466" i="15"/>
  <c r="E466" i="15"/>
  <c r="G465" i="15"/>
  <c r="F465" i="15"/>
  <c r="E465" i="15"/>
  <c r="G464" i="15"/>
  <c r="F464" i="15"/>
  <c r="E464" i="15"/>
  <c r="G463" i="15"/>
  <c r="F463" i="15"/>
  <c r="E463" i="15"/>
  <c r="G462" i="15"/>
  <c r="F462" i="15"/>
  <c r="E462" i="15"/>
  <c r="G461" i="15"/>
  <c r="F461" i="15"/>
  <c r="E461" i="15"/>
  <c r="G460" i="15"/>
  <c r="F460" i="15"/>
  <c r="E460" i="15"/>
  <c r="G459" i="15"/>
  <c r="F459" i="15"/>
  <c r="E459" i="15"/>
  <c r="G458" i="15"/>
  <c r="F458" i="15"/>
  <c r="E458" i="15"/>
  <c r="G457" i="15"/>
  <c r="F457" i="15"/>
  <c r="E457" i="15"/>
  <c r="G456" i="15"/>
  <c r="F456" i="15"/>
  <c r="E456" i="15"/>
  <c r="G455" i="15"/>
  <c r="F455" i="15"/>
  <c r="E455" i="15"/>
  <c r="G454" i="15"/>
  <c r="F454" i="15"/>
  <c r="E454" i="15"/>
  <c r="G453" i="15"/>
  <c r="F453" i="15"/>
  <c r="E453" i="15"/>
  <c r="G452" i="15"/>
  <c r="F452" i="15"/>
  <c r="E452" i="15"/>
  <c r="G451" i="15"/>
  <c r="F451" i="15"/>
  <c r="E451" i="15"/>
  <c r="G450" i="15"/>
  <c r="F450" i="15"/>
  <c r="E450" i="15"/>
  <c r="G449" i="15"/>
  <c r="F449" i="15"/>
  <c r="E449" i="15"/>
  <c r="G448" i="15"/>
  <c r="F448" i="15"/>
  <c r="E448" i="15"/>
  <c r="G447" i="15"/>
  <c r="F447" i="15"/>
  <c r="E447" i="15"/>
  <c r="G446" i="15"/>
  <c r="F446" i="15"/>
  <c r="E446" i="15"/>
  <c r="G445" i="15"/>
  <c r="F445" i="15"/>
  <c r="E445" i="15"/>
  <c r="G444" i="15"/>
  <c r="F444" i="15"/>
  <c r="E444" i="15"/>
  <c r="G443" i="15"/>
  <c r="F443" i="15"/>
  <c r="E443" i="15"/>
  <c r="G442" i="15"/>
  <c r="F442" i="15"/>
  <c r="E442" i="15"/>
  <c r="G441" i="15"/>
  <c r="F441" i="15"/>
  <c r="E441" i="15"/>
  <c r="G440" i="15"/>
  <c r="F440" i="15"/>
  <c r="E440" i="15"/>
  <c r="G439" i="15"/>
  <c r="F439" i="15"/>
  <c r="E439" i="15"/>
  <c r="G438" i="15"/>
  <c r="F438" i="15"/>
  <c r="E438" i="15"/>
  <c r="G437" i="15"/>
  <c r="F437" i="15"/>
  <c r="E437" i="15"/>
  <c r="G436" i="15"/>
  <c r="F436" i="15"/>
  <c r="E436" i="15"/>
  <c r="G435" i="15"/>
  <c r="F435" i="15"/>
  <c r="E435" i="15"/>
  <c r="G434" i="15"/>
  <c r="F434" i="15"/>
  <c r="E434" i="15"/>
  <c r="G433" i="15"/>
  <c r="F433" i="15"/>
  <c r="E433" i="15"/>
  <c r="G432" i="15"/>
  <c r="F432" i="15"/>
  <c r="E432" i="15"/>
  <c r="G431" i="15"/>
  <c r="F431" i="15"/>
  <c r="E431" i="15"/>
  <c r="G430" i="15"/>
  <c r="F430" i="15"/>
  <c r="E430" i="15"/>
  <c r="G429" i="15"/>
  <c r="F429" i="15"/>
  <c r="E429" i="15"/>
  <c r="G428" i="15"/>
  <c r="F428" i="15"/>
  <c r="E428" i="15"/>
  <c r="G427" i="15"/>
  <c r="F427" i="15"/>
  <c r="E427" i="15"/>
  <c r="G426" i="15"/>
  <c r="F426" i="15"/>
  <c r="E426" i="15"/>
  <c r="G425" i="15"/>
  <c r="F425" i="15"/>
  <c r="E425" i="15"/>
  <c r="G424" i="15"/>
  <c r="F424" i="15"/>
  <c r="E424" i="15"/>
  <c r="G423" i="15"/>
  <c r="F423" i="15"/>
  <c r="E423" i="15"/>
  <c r="G422" i="15"/>
  <c r="F422" i="15"/>
  <c r="E422" i="15"/>
  <c r="G421" i="15"/>
  <c r="F421" i="15"/>
  <c r="E421" i="15"/>
  <c r="G420" i="15"/>
  <c r="F420" i="15"/>
  <c r="E420" i="15"/>
  <c r="G419" i="15"/>
  <c r="F419" i="15"/>
  <c r="E419" i="15"/>
  <c r="G418" i="15"/>
  <c r="F418" i="15"/>
  <c r="E418" i="15"/>
  <c r="G417" i="15"/>
  <c r="F417" i="15"/>
  <c r="E417" i="15"/>
  <c r="G416" i="15"/>
  <c r="F416" i="15"/>
  <c r="E416" i="15"/>
  <c r="G415" i="15"/>
  <c r="F415" i="15"/>
  <c r="E415" i="15"/>
  <c r="G414" i="15"/>
  <c r="F414" i="15"/>
  <c r="E414" i="15"/>
  <c r="G413" i="15"/>
  <c r="F413" i="15"/>
  <c r="E413" i="15"/>
  <c r="G412" i="15"/>
  <c r="F412" i="15"/>
  <c r="E412" i="15"/>
  <c r="G411" i="15"/>
  <c r="F411" i="15"/>
  <c r="E411" i="15"/>
  <c r="G410" i="15"/>
  <c r="F410" i="15"/>
  <c r="E410" i="15"/>
  <c r="G409" i="15"/>
  <c r="F409" i="15"/>
  <c r="E409" i="15"/>
  <c r="G408" i="15"/>
  <c r="F408" i="15"/>
  <c r="E408" i="15"/>
  <c r="G407" i="15"/>
  <c r="F407" i="15"/>
  <c r="E407" i="15"/>
  <c r="G406" i="15"/>
  <c r="F406" i="15"/>
  <c r="E406" i="15"/>
  <c r="G405" i="15"/>
  <c r="F405" i="15"/>
  <c r="E405" i="15"/>
  <c r="G404" i="15"/>
  <c r="F404" i="15"/>
  <c r="E404" i="15"/>
  <c r="G403" i="15"/>
  <c r="F403" i="15"/>
  <c r="E403" i="15"/>
  <c r="G402" i="15"/>
  <c r="F402" i="15"/>
  <c r="E402" i="15"/>
  <c r="G401" i="15"/>
  <c r="F401" i="15"/>
  <c r="E401" i="15"/>
  <c r="G400" i="15"/>
  <c r="F400" i="15"/>
  <c r="E400" i="15"/>
  <c r="G399" i="15"/>
  <c r="F399" i="15"/>
  <c r="E399" i="15"/>
  <c r="G398" i="15"/>
  <c r="F398" i="15"/>
  <c r="E398" i="15"/>
  <c r="G397" i="15"/>
  <c r="F397" i="15"/>
  <c r="E397" i="15"/>
  <c r="G396" i="15"/>
  <c r="F396" i="15"/>
  <c r="E396" i="15"/>
  <c r="G395" i="15"/>
  <c r="F395" i="15"/>
  <c r="E395" i="15"/>
  <c r="G394" i="15"/>
  <c r="F394" i="15"/>
  <c r="E394" i="15"/>
  <c r="G393" i="15"/>
  <c r="F393" i="15"/>
  <c r="E393" i="15"/>
  <c r="G392" i="15"/>
  <c r="F392" i="15"/>
  <c r="E392" i="15"/>
  <c r="G391" i="15"/>
  <c r="F391" i="15"/>
  <c r="E391" i="15"/>
  <c r="G390" i="15"/>
  <c r="F390" i="15"/>
  <c r="E390" i="15"/>
  <c r="G389" i="15"/>
  <c r="F389" i="15"/>
  <c r="E389" i="15"/>
  <c r="G388" i="15"/>
  <c r="F388" i="15"/>
  <c r="E388" i="15"/>
  <c r="G387" i="15"/>
  <c r="F387" i="15"/>
  <c r="E387" i="15"/>
  <c r="G386" i="15"/>
  <c r="F386" i="15"/>
  <c r="E386" i="15"/>
  <c r="G385" i="15"/>
  <c r="F385" i="15"/>
  <c r="E385" i="15"/>
  <c r="G384" i="15"/>
  <c r="F384" i="15"/>
  <c r="E384" i="15"/>
  <c r="G383" i="15"/>
  <c r="F383" i="15"/>
  <c r="E383" i="15"/>
  <c r="G382" i="15"/>
  <c r="F382" i="15"/>
  <c r="E382" i="15"/>
  <c r="G381" i="15"/>
  <c r="F381" i="15"/>
  <c r="E381" i="15"/>
  <c r="G380" i="15"/>
  <c r="F380" i="15"/>
  <c r="E380" i="15"/>
  <c r="G379" i="15"/>
  <c r="F379" i="15"/>
  <c r="E379" i="15"/>
  <c r="G378" i="15"/>
  <c r="F378" i="15"/>
  <c r="E378" i="15"/>
  <c r="G377" i="15"/>
  <c r="F377" i="15"/>
  <c r="E377" i="15"/>
  <c r="G376" i="15"/>
  <c r="F376" i="15"/>
  <c r="E376" i="15"/>
  <c r="G375" i="15"/>
  <c r="F375" i="15"/>
  <c r="E375" i="15"/>
  <c r="G374" i="15"/>
  <c r="F374" i="15"/>
  <c r="E374" i="15"/>
  <c r="G373" i="15"/>
  <c r="F373" i="15"/>
  <c r="E373" i="15"/>
  <c r="G372" i="15"/>
  <c r="F372" i="15"/>
  <c r="E372" i="15"/>
  <c r="G371" i="15"/>
  <c r="F371" i="15"/>
  <c r="E371" i="15"/>
  <c r="G370" i="15"/>
  <c r="F370" i="15"/>
  <c r="E370" i="15"/>
  <c r="G369" i="15"/>
  <c r="F369" i="15"/>
  <c r="E369" i="15"/>
  <c r="G368" i="15"/>
  <c r="F368" i="15"/>
  <c r="E368" i="15"/>
  <c r="G367" i="15"/>
  <c r="F367" i="15"/>
  <c r="E367" i="15"/>
  <c r="G366" i="15"/>
  <c r="F366" i="15"/>
  <c r="E366" i="15"/>
  <c r="G365" i="15"/>
  <c r="F365" i="15"/>
  <c r="E365" i="15"/>
  <c r="G364" i="15"/>
  <c r="F364" i="15"/>
  <c r="E364" i="15"/>
  <c r="G363" i="15"/>
  <c r="F363" i="15"/>
  <c r="E363" i="15"/>
  <c r="G362" i="15"/>
  <c r="F362" i="15"/>
  <c r="E362" i="15"/>
  <c r="G361" i="15"/>
  <c r="F361" i="15"/>
  <c r="E361" i="15"/>
  <c r="G360" i="15"/>
  <c r="F360" i="15"/>
  <c r="E360" i="15"/>
  <c r="G359" i="15"/>
  <c r="F359" i="15"/>
  <c r="E359" i="15"/>
  <c r="G358" i="15"/>
  <c r="F358" i="15"/>
  <c r="E358" i="15"/>
  <c r="G357" i="15"/>
  <c r="F357" i="15"/>
  <c r="E357" i="15"/>
  <c r="G356" i="15"/>
  <c r="F356" i="15"/>
  <c r="E356" i="15"/>
  <c r="G355" i="15"/>
  <c r="F355" i="15"/>
  <c r="E355" i="15"/>
  <c r="G354" i="15"/>
  <c r="F354" i="15"/>
  <c r="E354" i="15"/>
  <c r="G353" i="15"/>
  <c r="F353" i="15"/>
  <c r="E353" i="15"/>
  <c r="G352" i="15"/>
  <c r="F352" i="15"/>
  <c r="E352" i="15"/>
  <c r="G351" i="15"/>
  <c r="F351" i="15"/>
  <c r="E351" i="15"/>
  <c r="G350" i="15"/>
  <c r="F350" i="15"/>
  <c r="E350" i="15"/>
  <c r="G349" i="15"/>
  <c r="F349" i="15"/>
  <c r="E349" i="15"/>
  <c r="G348" i="15"/>
  <c r="F348" i="15"/>
  <c r="E348" i="15"/>
  <c r="G347" i="15"/>
  <c r="F347" i="15"/>
  <c r="E347" i="15"/>
  <c r="G346" i="15"/>
  <c r="F346" i="15"/>
  <c r="E346" i="15"/>
  <c r="G345" i="15"/>
  <c r="F345" i="15"/>
  <c r="E345" i="15"/>
  <c r="G344" i="15"/>
  <c r="F344" i="15"/>
  <c r="E344" i="15"/>
  <c r="G343" i="15"/>
  <c r="F343" i="15"/>
  <c r="E343" i="15"/>
  <c r="G342" i="15"/>
  <c r="F342" i="15"/>
  <c r="E342" i="15"/>
  <c r="G341" i="15"/>
  <c r="F341" i="15"/>
  <c r="E341" i="15"/>
  <c r="G340" i="15"/>
  <c r="F340" i="15"/>
  <c r="E340" i="15"/>
  <c r="G339" i="15"/>
  <c r="F339" i="15"/>
  <c r="E339" i="15"/>
  <c r="G338" i="15"/>
  <c r="F338" i="15"/>
  <c r="E338" i="15"/>
  <c r="G337" i="15"/>
  <c r="F337" i="15"/>
  <c r="E337" i="15"/>
  <c r="G336" i="15"/>
  <c r="F336" i="15"/>
  <c r="E336" i="15"/>
  <c r="G335" i="15"/>
  <c r="F335" i="15"/>
  <c r="E335" i="15"/>
  <c r="G334" i="15"/>
  <c r="F334" i="15"/>
  <c r="E334" i="15"/>
  <c r="G333" i="15"/>
  <c r="F333" i="15"/>
  <c r="E333" i="15"/>
  <c r="G332" i="15"/>
  <c r="F332" i="15"/>
  <c r="E332" i="15"/>
  <c r="G331" i="15"/>
  <c r="F331" i="15"/>
  <c r="E331" i="15"/>
  <c r="G330" i="15"/>
  <c r="F330" i="15"/>
  <c r="E330" i="15"/>
  <c r="G329" i="15"/>
  <c r="F329" i="15"/>
  <c r="E329" i="15"/>
  <c r="G328" i="15"/>
  <c r="F328" i="15"/>
  <c r="E328" i="15"/>
  <c r="G327" i="15"/>
  <c r="F327" i="15"/>
  <c r="E327" i="15"/>
  <c r="G326" i="15"/>
  <c r="F326" i="15"/>
  <c r="E326" i="15"/>
  <c r="G325" i="15"/>
  <c r="F325" i="15"/>
  <c r="E325" i="15"/>
  <c r="G324" i="15"/>
  <c r="F324" i="15"/>
  <c r="E324" i="15"/>
  <c r="G323" i="15"/>
  <c r="F323" i="15"/>
  <c r="E323" i="15"/>
  <c r="G322" i="15"/>
  <c r="F322" i="15"/>
  <c r="E322" i="15"/>
  <c r="G321" i="15"/>
  <c r="F321" i="15"/>
  <c r="E321" i="15"/>
  <c r="G320" i="15"/>
  <c r="F320" i="15"/>
  <c r="E320" i="15"/>
  <c r="G319" i="15"/>
  <c r="F319" i="15"/>
  <c r="E319" i="15"/>
  <c r="G318" i="15"/>
  <c r="F318" i="15"/>
  <c r="E318" i="15"/>
  <c r="G317" i="15"/>
  <c r="F317" i="15"/>
  <c r="E317" i="15"/>
  <c r="G316" i="15"/>
  <c r="F316" i="15"/>
  <c r="E316" i="15"/>
  <c r="G315" i="15"/>
  <c r="F315" i="15"/>
  <c r="E315" i="15"/>
  <c r="G314" i="15"/>
  <c r="F314" i="15"/>
  <c r="E314" i="15"/>
  <c r="G313" i="15"/>
  <c r="F313" i="15"/>
  <c r="E313" i="15"/>
  <c r="G312" i="15"/>
  <c r="F312" i="15"/>
  <c r="E312" i="15"/>
  <c r="G311" i="15"/>
  <c r="F311" i="15"/>
  <c r="E311" i="15"/>
  <c r="G310" i="15"/>
  <c r="F310" i="15"/>
  <c r="E310" i="15"/>
  <c r="G309" i="15"/>
  <c r="F309" i="15"/>
  <c r="E309" i="15"/>
  <c r="G308" i="15"/>
  <c r="F308" i="15"/>
  <c r="E308" i="15"/>
  <c r="G307" i="15"/>
  <c r="F307" i="15"/>
  <c r="E307" i="15"/>
  <c r="G306" i="15"/>
  <c r="F306" i="15"/>
  <c r="E306" i="15"/>
  <c r="G305" i="15"/>
  <c r="F305" i="15"/>
  <c r="E305" i="15"/>
  <c r="G304" i="15"/>
  <c r="F304" i="15"/>
  <c r="E304" i="15"/>
  <c r="G303" i="15"/>
  <c r="F303" i="15"/>
  <c r="E303" i="15"/>
  <c r="G302" i="15"/>
  <c r="F302" i="15"/>
  <c r="E302" i="15"/>
  <c r="G301" i="15"/>
  <c r="F301" i="15"/>
  <c r="E301" i="15"/>
  <c r="G300" i="15"/>
  <c r="F300" i="15"/>
  <c r="E300" i="15"/>
  <c r="G299" i="15"/>
  <c r="F299" i="15"/>
  <c r="E299" i="15"/>
  <c r="G298" i="15"/>
  <c r="F298" i="15"/>
  <c r="E298" i="15"/>
  <c r="G297" i="15"/>
  <c r="F297" i="15"/>
  <c r="E297" i="15"/>
  <c r="G296" i="15"/>
  <c r="F296" i="15"/>
  <c r="E296" i="15"/>
  <c r="G295" i="15"/>
  <c r="F295" i="15"/>
  <c r="E295" i="15"/>
  <c r="G294" i="15"/>
  <c r="F294" i="15"/>
  <c r="E294" i="15"/>
  <c r="G293" i="15"/>
  <c r="F293" i="15"/>
  <c r="E293" i="15"/>
  <c r="G292" i="15"/>
  <c r="F292" i="15"/>
  <c r="E292" i="15"/>
  <c r="G291" i="15"/>
  <c r="F291" i="15"/>
  <c r="E291" i="15"/>
  <c r="G290" i="15"/>
  <c r="F290" i="15"/>
  <c r="E290" i="15"/>
  <c r="G289" i="15"/>
  <c r="F289" i="15"/>
  <c r="E289" i="15"/>
  <c r="G288" i="15"/>
  <c r="F288" i="15"/>
  <c r="E288" i="15"/>
  <c r="G287" i="15"/>
  <c r="F287" i="15"/>
  <c r="E287" i="15"/>
  <c r="G286" i="15"/>
  <c r="F286" i="15"/>
  <c r="E286" i="15"/>
  <c r="G285" i="15"/>
  <c r="F285" i="15"/>
  <c r="E285" i="15"/>
  <c r="G284" i="15"/>
  <c r="F284" i="15"/>
  <c r="E284" i="15"/>
  <c r="G283" i="15"/>
  <c r="F283" i="15"/>
  <c r="E283" i="15"/>
  <c r="G282" i="15"/>
  <c r="F282" i="15"/>
  <c r="E282" i="15"/>
  <c r="G281" i="15"/>
  <c r="F281" i="15"/>
  <c r="E281" i="15"/>
  <c r="G280" i="15"/>
  <c r="F280" i="15"/>
  <c r="E280" i="15"/>
  <c r="G279" i="15"/>
  <c r="F279" i="15"/>
  <c r="E279" i="15"/>
  <c r="G278" i="15"/>
  <c r="F278" i="15"/>
  <c r="E278" i="15"/>
  <c r="G277" i="15"/>
  <c r="F277" i="15"/>
  <c r="E277" i="15"/>
  <c r="G276" i="15"/>
  <c r="F276" i="15"/>
  <c r="E276" i="15"/>
  <c r="G275" i="15"/>
  <c r="F275" i="15"/>
  <c r="E275" i="15"/>
  <c r="G274" i="15"/>
  <c r="F274" i="15"/>
  <c r="E274" i="15"/>
  <c r="G273" i="15"/>
  <c r="F273" i="15"/>
  <c r="E273" i="15"/>
  <c r="G272" i="15"/>
  <c r="F272" i="15"/>
  <c r="E272" i="15"/>
  <c r="G271" i="15"/>
  <c r="F271" i="15"/>
  <c r="E271" i="15"/>
  <c r="G270" i="15"/>
  <c r="F270" i="15"/>
  <c r="E270" i="15"/>
  <c r="G269" i="15"/>
  <c r="F269" i="15"/>
  <c r="E269" i="15"/>
  <c r="G268" i="15"/>
  <c r="F268" i="15"/>
  <c r="E268" i="15"/>
  <c r="G267" i="15"/>
  <c r="F267" i="15"/>
  <c r="E267" i="15"/>
  <c r="G266" i="15"/>
  <c r="F266" i="15"/>
  <c r="E266" i="15"/>
  <c r="G265" i="15"/>
  <c r="F265" i="15"/>
  <c r="E265" i="15"/>
  <c r="G264" i="15"/>
  <c r="F264" i="15"/>
  <c r="E264" i="15"/>
  <c r="G263" i="15"/>
  <c r="F263" i="15"/>
  <c r="E263" i="15"/>
  <c r="G262" i="15"/>
  <c r="F262" i="15"/>
  <c r="E262" i="15"/>
  <c r="G261" i="15"/>
  <c r="F261" i="15"/>
  <c r="E261" i="15"/>
  <c r="G260" i="15"/>
  <c r="F260" i="15"/>
  <c r="E260" i="15"/>
  <c r="G259" i="15"/>
  <c r="F259" i="15"/>
  <c r="E259" i="15"/>
  <c r="G258" i="15"/>
  <c r="F258" i="15"/>
  <c r="E258" i="15"/>
  <c r="G257" i="15"/>
  <c r="F257" i="15"/>
  <c r="E257" i="15"/>
  <c r="G256" i="15"/>
  <c r="F256" i="15"/>
  <c r="E256" i="15"/>
  <c r="G255" i="15"/>
  <c r="F255" i="15"/>
  <c r="E255" i="15"/>
  <c r="G254" i="15"/>
  <c r="F254" i="15"/>
  <c r="E254" i="15"/>
  <c r="G253" i="15"/>
  <c r="F253" i="15"/>
  <c r="E253" i="15"/>
  <c r="G252" i="15"/>
  <c r="F252" i="15"/>
  <c r="E252" i="15"/>
  <c r="G251" i="15"/>
  <c r="F251" i="15"/>
  <c r="E251" i="15"/>
  <c r="G250" i="15"/>
  <c r="F250" i="15"/>
  <c r="E250" i="15"/>
  <c r="G249" i="15"/>
  <c r="F249" i="15"/>
  <c r="E249" i="15"/>
  <c r="G248" i="15"/>
  <c r="F248" i="15"/>
  <c r="E248" i="15"/>
  <c r="G247" i="15"/>
  <c r="F247" i="15"/>
  <c r="E247" i="15"/>
  <c r="G246" i="15"/>
  <c r="F246" i="15"/>
  <c r="E246" i="15"/>
  <c r="G245" i="15"/>
  <c r="F245" i="15"/>
  <c r="E245" i="15"/>
  <c r="G244" i="15"/>
  <c r="F244" i="15"/>
  <c r="E244" i="15"/>
  <c r="G243" i="15"/>
  <c r="F243" i="15"/>
  <c r="E243" i="15"/>
  <c r="G242" i="15"/>
  <c r="F242" i="15"/>
  <c r="E242" i="15"/>
  <c r="G241" i="15"/>
  <c r="F241" i="15"/>
  <c r="E241" i="15"/>
  <c r="G240" i="15"/>
  <c r="F240" i="15"/>
  <c r="E240" i="15"/>
  <c r="G239" i="15"/>
  <c r="F239" i="15"/>
  <c r="E239" i="15"/>
  <c r="G238" i="15"/>
  <c r="F238" i="15"/>
  <c r="E238" i="15"/>
  <c r="G237" i="15"/>
  <c r="F237" i="15"/>
  <c r="E237" i="15"/>
  <c r="G236" i="15"/>
  <c r="F236" i="15"/>
  <c r="E236" i="15"/>
  <c r="G235" i="15"/>
  <c r="F235" i="15"/>
  <c r="E235" i="15"/>
  <c r="G234" i="15"/>
  <c r="F234" i="15"/>
  <c r="E234" i="15"/>
  <c r="G233" i="15"/>
  <c r="F233" i="15"/>
  <c r="E233" i="15"/>
  <c r="G232" i="15"/>
  <c r="F232" i="15"/>
  <c r="E232" i="15"/>
  <c r="G231" i="15"/>
  <c r="F231" i="15"/>
  <c r="E231" i="15"/>
  <c r="G230" i="15"/>
  <c r="F230" i="15"/>
  <c r="E230" i="15"/>
  <c r="G229" i="15"/>
  <c r="F229" i="15"/>
  <c r="E229" i="15"/>
  <c r="G228" i="15"/>
  <c r="F228" i="15"/>
  <c r="E228" i="15"/>
  <c r="G227" i="15"/>
  <c r="F227" i="15"/>
  <c r="E227" i="15"/>
  <c r="G226" i="15"/>
  <c r="F226" i="15"/>
  <c r="E226" i="15"/>
  <c r="G225" i="15"/>
  <c r="F225" i="15"/>
  <c r="E225" i="15"/>
  <c r="G224" i="15"/>
  <c r="F224" i="15"/>
  <c r="E224" i="15"/>
  <c r="G223" i="15"/>
  <c r="F223" i="15"/>
  <c r="E223" i="15"/>
  <c r="G222" i="15"/>
  <c r="F222" i="15"/>
  <c r="E222" i="15"/>
  <c r="G221" i="15"/>
  <c r="F221" i="15"/>
  <c r="E221" i="15"/>
  <c r="G220" i="15"/>
  <c r="F220" i="15"/>
  <c r="E220" i="15"/>
  <c r="G219" i="15"/>
  <c r="F219" i="15"/>
  <c r="E219" i="15"/>
  <c r="G218" i="15"/>
  <c r="F218" i="15"/>
  <c r="E218" i="15"/>
  <c r="G217" i="15"/>
  <c r="F217" i="15"/>
  <c r="E217" i="15"/>
  <c r="G216" i="15"/>
  <c r="F216" i="15"/>
  <c r="E216" i="15"/>
  <c r="G215" i="15"/>
  <c r="F215" i="15"/>
  <c r="E215" i="15"/>
  <c r="G214" i="15"/>
  <c r="F214" i="15"/>
  <c r="E214" i="15"/>
  <c r="G213" i="15"/>
  <c r="F213" i="15"/>
  <c r="E213" i="15"/>
  <c r="G212" i="15"/>
  <c r="F212" i="15"/>
  <c r="E212" i="15"/>
  <c r="G211" i="15"/>
  <c r="F211" i="15"/>
  <c r="E211" i="15"/>
  <c r="G210" i="15"/>
  <c r="F210" i="15"/>
  <c r="E210" i="15"/>
  <c r="G209" i="15"/>
  <c r="F209" i="15"/>
  <c r="E209" i="15"/>
  <c r="G208" i="15"/>
  <c r="F208" i="15"/>
  <c r="E208" i="15"/>
  <c r="G207" i="15"/>
  <c r="F207" i="15"/>
  <c r="E207" i="15"/>
  <c r="G206" i="15"/>
  <c r="F206" i="15"/>
  <c r="E206" i="15"/>
  <c r="G205" i="15"/>
  <c r="F205" i="15"/>
  <c r="E205" i="15"/>
  <c r="G204" i="15"/>
  <c r="F204" i="15"/>
  <c r="E204" i="15"/>
  <c r="G203" i="15"/>
  <c r="F203" i="15"/>
  <c r="E203" i="15"/>
  <c r="G202" i="15"/>
  <c r="F202" i="15"/>
  <c r="E202" i="15"/>
  <c r="G201" i="15"/>
  <c r="F201" i="15"/>
  <c r="E201" i="15"/>
  <c r="G200" i="15"/>
  <c r="F200" i="15"/>
  <c r="E200" i="15"/>
  <c r="G199" i="15"/>
  <c r="F199" i="15"/>
  <c r="E199" i="15"/>
  <c r="G198" i="15"/>
  <c r="F198" i="15"/>
  <c r="E198" i="15"/>
  <c r="G197" i="15"/>
  <c r="F197" i="15"/>
  <c r="E197" i="15"/>
  <c r="G196" i="15"/>
  <c r="F196" i="15"/>
  <c r="E196" i="15"/>
  <c r="G195" i="15"/>
  <c r="F195" i="15"/>
  <c r="E195" i="15"/>
  <c r="G194" i="15"/>
  <c r="F194" i="15"/>
  <c r="E194" i="15"/>
  <c r="G193" i="15"/>
  <c r="F193" i="15"/>
  <c r="E193" i="15"/>
  <c r="G192" i="15"/>
  <c r="F192" i="15"/>
  <c r="E192" i="15"/>
  <c r="G191" i="15"/>
  <c r="F191" i="15"/>
  <c r="E191" i="15"/>
  <c r="G190" i="15"/>
  <c r="F190" i="15"/>
  <c r="E190" i="15"/>
  <c r="G189" i="15"/>
  <c r="F189" i="15"/>
  <c r="E189" i="15"/>
  <c r="G188" i="15"/>
  <c r="F188" i="15"/>
  <c r="E188" i="15"/>
  <c r="G187" i="15"/>
  <c r="F187" i="15"/>
  <c r="E187" i="15"/>
  <c r="G186" i="15"/>
  <c r="F186" i="15"/>
  <c r="E186" i="15"/>
  <c r="G185" i="15"/>
  <c r="F185" i="15"/>
  <c r="E185" i="15"/>
  <c r="G184" i="15"/>
  <c r="F184" i="15"/>
  <c r="E184" i="15"/>
  <c r="G183" i="15"/>
  <c r="F183" i="15"/>
  <c r="E183" i="15"/>
  <c r="G182" i="15"/>
  <c r="F182" i="15"/>
  <c r="E182" i="15"/>
  <c r="G181" i="15"/>
  <c r="F181" i="15"/>
  <c r="E181" i="15"/>
  <c r="G180" i="15"/>
  <c r="F180" i="15"/>
  <c r="E180" i="15"/>
  <c r="G179" i="15"/>
  <c r="F179" i="15"/>
  <c r="E179" i="15"/>
  <c r="G178" i="15"/>
  <c r="F178" i="15"/>
  <c r="E178" i="15"/>
  <c r="G177" i="15"/>
  <c r="F177" i="15"/>
  <c r="E177" i="15"/>
  <c r="G176" i="15"/>
  <c r="F176" i="15"/>
  <c r="E176" i="15"/>
  <c r="G175" i="15"/>
  <c r="F175" i="15"/>
  <c r="E175" i="15"/>
  <c r="G174" i="15"/>
  <c r="F174" i="15"/>
  <c r="E174" i="15"/>
  <c r="G173" i="15"/>
  <c r="F173" i="15"/>
  <c r="E173" i="15"/>
  <c r="G172" i="15"/>
  <c r="F172" i="15"/>
  <c r="E172" i="15"/>
  <c r="G171" i="15"/>
  <c r="F171" i="15"/>
  <c r="E171" i="15"/>
  <c r="G170" i="15"/>
  <c r="F170" i="15"/>
  <c r="E170" i="15"/>
  <c r="G169" i="15"/>
  <c r="F169" i="15"/>
  <c r="E169" i="15"/>
  <c r="G168" i="15"/>
  <c r="F168" i="15"/>
  <c r="E168" i="15"/>
  <c r="G167" i="15"/>
  <c r="F167" i="15"/>
  <c r="E167" i="15"/>
  <c r="G166" i="15"/>
  <c r="F166" i="15"/>
  <c r="E166" i="15"/>
  <c r="G165" i="15"/>
  <c r="F165" i="15"/>
  <c r="E165" i="15"/>
  <c r="G164" i="15"/>
  <c r="F164" i="15"/>
  <c r="E164" i="15"/>
  <c r="G163" i="15"/>
  <c r="F163" i="15"/>
  <c r="E163" i="15"/>
  <c r="G162" i="15"/>
  <c r="F162" i="15"/>
  <c r="E162" i="15"/>
  <c r="G161" i="15"/>
  <c r="F161" i="15"/>
  <c r="E161" i="15"/>
  <c r="G160" i="15"/>
  <c r="F160" i="15"/>
  <c r="E160" i="15"/>
  <c r="G159" i="15"/>
  <c r="F159" i="15"/>
  <c r="E159" i="15"/>
  <c r="G158" i="15"/>
  <c r="F158" i="15"/>
  <c r="E158" i="15"/>
  <c r="G157" i="15"/>
  <c r="F157" i="15"/>
  <c r="E157" i="15"/>
  <c r="G156" i="15"/>
  <c r="F156" i="15"/>
  <c r="E156" i="15"/>
  <c r="G155" i="15"/>
  <c r="F155" i="15"/>
  <c r="E155" i="15"/>
  <c r="G154" i="15"/>
  <c r="F154" i="15"/>
  <c r="E154" i="15"/>
  <c r="G153" i="15"/>
  <c r="F153" i="15"/>
  <c r="E153" i="15"/>
  <c r="G152" i="15"/>
  <c r="F152" i="15"/>
  <c r="E152" i="15"/>
  <c r="G151" i="15"/>
  <c r="F151" i="15"/>
  <c r="E151" i="15"/>
  <c r="G150" i="15"/>
  <c r="F150" i="15"/>
  <c r="E150" i="15"/>
  <c r="G149" i="15"/>
  <c r="F149" i="15"/>
  <c r="E149" i="15"/>
  <c r="G148" i="15"/>
  <c r="F148" i="15"/>
  <c r="E148" i="15"/>
  <c r="G147" i="15"/>
  <c r="F147" i="15"/>
  <c r="E147" i="15"/>
  <c r="G146" i="15"/>
  <c r="F146" i="15"/>
  <c r="E146" i="15"/>
  <c r="G145" i="15"/>
  <c r="F145" i="15"/>
  <c r="E145" i="15"/>
  <c r="G144" i="15"/>
  <c r="F144" i="15"/>
  <c r="E144" i="15"/>
  <c r="G143" i="15"/>
  <c r="F143" i="15"/>
  <c r="E143" i="15"/>
  <c r="G142" i="15"/>
  <c r="F142" i="15"/>
  <c r="E142" i="15"/>
  <c r="G141" i="15"/>
  <c r="F141" i="15"/>
  <c r="E141" i="15"/>
  <c r="G140" i="15"/>
  <c r="F140" i="15"/>
  <c r="E140" i="15"/>
  <c r="G139" i="15"/>
  <c r="F139" i="15"/>
  <c r="E139" i="15"/>
  <c r="G138" i="15"/>
  <c r="F138" i="15"/>
  <c r="E138" i="15"/>
  <c r="G137" i="15"/>
  <c r="F137" i="15"/>
  <c r="E137" i="15"/>
  <c r="G136" i="15"/>
  <c r="F136" i="15"/>
  <c r="E136" i="15"/>
  <c r="G135" i="15"/>
  <c r="F135" i="15"/>
  <c r="E135" i="15"/>
  <c r="G134" i="15"/>
  <c r="F134" i="15"/>
  <c r="E134" i="15"/>
  <c r="G133" i="15"/>
  <c r="F133" i="15"/>
  <c r="E133" i="15"/>
  <c r="G132" i="15"/>
  <c r="F132" i="15"/>
  <c r="E132" i="15"/>
  <c r="G131" i="15"/>
  <c r="F131" i="15"/>
  <c r="E131" i="15"/>
  <c r="G130" i="15"/>
  <c r="F130" i="15"/>
  <c r="E130" i="15"/>
  <c r="G129" i="15"/>
  <c r="F129" i="15"/>
  <c r="E129" i="15"/>
  <c r="G128" i="15"/>
  <c r="F128" i="15"/>
  <c r="E128" i="15"/>
  <c r="G127" i="15"/>
  <c r="F127" i="15"/>
  <c r="E127" i="15"/>
  <c r="G126" i="15"/>
  <c r="F126" i="15"/>
  <c r="E126" i="15"/>
  <c r="G125" i="15"/>
  <c r="F125" i="15"/>
  <c r="E125" i="15"/>
  <c r="G124" i="15"/>
  <c r="F124" i="15"/>
  <c r="E124" i="15"/>
  <c r="G123" i="15"/>
  <c r="F123" i="15"/>
  <c r="E123" i="15"/>
  <c r="G122" i="15"/>
  <c r="F122" i="15"/>
  <c r="E122" i="15"/>
  <c r="G121" i="15"/>
  <c r="F121" i="15"/>
  <c r="E121" i="15"/>
  <c r="G120" i="15"/>
  <c r="F120" i="15"/>
  <c r="E120" i="15"/>
  <c r="G119" i="15"/>
  <c r="F119" i="15"/>
  <c r="E119" i="15"/>
  <c r="G118" i="15"/>
  <c r="F118" i="15"/>
  <c r="E118" i="15"/>
  <c r="G117" i="15"/>
  <c r="F117" i="15"/>
  <c r="E117" i="15"/>
  <c r="G116" i="15"/>
  <c r="F116" i="15"/>
  <c r="E116" i="15"/>
  <c r="G115" i="15"/>
  <c r="F115" i="15"/>
  <c r="E115" i="15"/>
  <c r="G114" i="15"/>
  <c r="F114" i="15"/>
  <c r="E114" i="15"/>
  <c r="G113" i="15"/>
  <c r="F113" i="15"/>
  <c r="E113" i="15"/>
  <c r="G112" i="15"/>
  <c r="F112" i="15"/>
  <c r="E112" i="15"/>
  <c r="G111" i="15"/>
  <c r="F111" i="15"/>
  <c r="E111" i="15"/>
  <c r="G110" i="15"/>
  <c r="F110" i="15"/>
  <c r="E110" i="15"/>
  <c r="G109" i="15"/>
  <c r="F109" i="15"/>
  <c r="E109" i="15"/>
  <c r="G108" i="15"/>
  <c r="F108" i="15"/>
  <c r="E108" i="15"/>
  <c r="G107" i="15"/>
  <c r="F107" i="15"/>
  <c r="E107" i="15"/>
  <c r="G106" i="15"/>
  <c r="F106" i="15"/>
  <c r="E106" i="15"/>
  <c r="G105" i="15"/>
  <c r="F105" i="15"/>
  <c r="E105" i="15"/>
  <c r="G104" i="15"/>
  <c r="F104" i="15"/>
  <c r="E104" i="15"/>
  <c r="G103" i="15"/>
  <c r="F103" i="15"/>
  <c r="E103" i="15"/>
  <c r="G102" i="15"/>
  <c r="F102" i="15"/>
  <c r="E102" i="15"/>
  <c r="G101" i="15"/>
  <c r="F101" i="15"/>
  <c r="E101" i="15"/>
  <c r="G100" i="15"/>
  <c r="F100" i="15"/>
  <c r="E100" i="15"/>
  <c r="G99" i="15"/>
  <c r="F99" i="15"/>
  <c r="E99" i="15"/>
  <c r="G98" i="15"/>
  <c r="F98" i="15"/>
  <c r="E98" i="15"/>
  <c r="G97" i="15"/>
  <c r="F97" i="15"/>
  <c r="E97" i="15"/>
  <c r="G96" i="15"/>
  <c r="F96" i="15"/>
  <c r="E96" i="15"/>
  <c r="G95" i="15"/>
  <c r="F95" i="15"/>
  <c r="E95" i="15"/>
  <c r="G94" i="15"/>
  <c r="F94" i="15"/>
  <c r="E94" i="15"/>
  <c r="G93" i="15"/>
  <c r="F93" i="15"/>
  <c r="E93" i="15"/>
  <c r="G92" i="15"/>
  <c r="F92" i="15"/>
  <c r="E92" i="15"/>
  <c r="G91" i="15"/>
  <c r="F91" i="15"/>
  <c r="E91" i="15"/>
  <c r="G90" i="15"/>
  <c r="F90" i="15"/>
  <c r="E90" i="15"/>
  <c r="G89" i="15"/>
  <c r="F89" i="15"/>
  <c r="E89" i="15"/>
  <c r="G88" i="15"/>
  <c r="F88" i="15"/>
  <c r="E88" i="15"/>
  <c r="G87" i="15"/>
  <c r="F87" i="15"/>
  <c r="E87" i="15"/>
  <c r="G86" i="15"/>
  <c r="F86" i="15"/>
  <c r="E86" i="15"/>
  <c r="G85" i="15"/>
  <c r="F85" i="15"/>
  <c r="E85" i="15"/>
  <c r="G84" i="15"/>
  <c r="F84" i="15"/>
  <c r="E84" i="15"/>
  <c r="G83" i="15"/>
  <c r="F83" i="15"/>
  <c r="E83" i="15"/>
  <c r="G82" i="15"/>
  <c r="F82" i="15"/>
  <c r="E82" i="15"/>
  <c r="G81" i="15"/>
  <c r="F81" i="15"/>
  <c r="E81" i="15"/>
  <c r="G80" i="15"/>
  <c r="F80" i="15"/>
  <c r="E80" i="15"/>
  <c r="G79" i="15"/>
  <c r="F79" i="15"/>
  <c r="E79" i="15"/>
  <c r="G78" i="15"/>
  <c r="F78" i="15"/>
  <c r="E78" i="15"/>
  <c r="G77" i="15"/>
  <c r="F77" i="15"/>
  <c r="E77" i="15"/>
  <c r="G76" i="15"/>
  <c r="F76" i="15"/>
  <c r="E76" i="15"/>
  <c r="G75" i="15"/>
  <c r="F75" i="15"/>
  <c r="E75" i="15"/>
  <c r="G74" i="15"/>
  <c r="F74" i="15"/>
  <c r="E74" i="15"/>
  <c r="G73" i="15"/>
  <c r="F73" i="15"/>
  <c r="E73" i="15"/>
  <c r="G72" i="15"/>
  <c r="F72" i="15"/>
  <c r="E72" i="15"/>
  <c r="G71" i="15"/>
  <c r="F71" i="15"/>
  <c r="E71" i="15"/>
  <c r="G70" i="15"/>
  <c r="F70" i="15"/>
  <c r="E70" i="15"/>
  <c r="G69" i="15"/>
  <c r="F69" i="15"/>
  <c r="E69" i="15"/>
  <c r="G68" i="15"/>
  <c r="F68" i="15"/>
  <c r="E68" i="15"/>
  <c r="G67" i="15"/>
  <c r="F67" i="15"/>
  <c r="E67" i="15"/>
  <c r="G66" i="15"/>
  <c r="F66" i="15"/>
  <c r="E66" i="15"/>
  <c r="G65" i="15"/>
  <c r="F65" i="15"/>
  <c r="E65" i="15"/>
  <c r="G64" i="15"/>
  <c r="F64" i="15"/>
  <c r="E64" i="15"/>
  <c r="G63" i="15"/>
  <c r="F63" i="15"/>
  <c r="E63" i="15"/>
  <c r="G62" i="15"/>
  <c r="F62" i="15"/>
  <c r="E62" i="15"/>
  <c r="G61" i="15"/>
  <c r="F61" i="15"/>
  <c r="E61" i="15"/>
  <c r="G60" i="15"/>
  <c r="F60" i="15"/>
  <c r="E60" i="15"/>
  <c r="G59" i="15"/>
  <c r="F59" i="15"/>
  <c r="E59" i="15"/>
  <c r="G58" i="15"/>
  <c r="F58" i="15"/>
  <c r="E58" i="15"/>
  <c r="G57" i="15"/>
  <c r="F57" i="15"/>
  <c r="E57" i="15"/>
  <c r="G56" i="15"/>
  <c r="F56" i="15"/>
  <c r="E56" i="15"/>
  <c r="G55" i="15"/>
  <c r="F55" i="15"/>
  <c r="E55" i="15"/>
  <c r="G54" i="15"/>
  <c r="F54" i="15"/>
  <c r="E54" i="15"/>
  <c r="G53" i="15"/>
  <c r="F53" i="15"/>
  <c r="E53" i="15"/>
  <c r="G52" i="15"/>
  <c r="F52" i="15"/>
  <c r="E52" i="15"/>
  <c r="G51" i="15"/>
  <c r="F51" i="15"/>
  <c r="E51" i="15"/>
  <c r="G50" i="15"/>
  <c r="F50" i="15"/>
  <c r="E50" i="15"/>
  <c r="G49" i="15"/>
  <c r="F49" i="15"/>
  <c r="E49" i="15"/>
  <c r="G48" i="15"/>
  <c r="F48" i="15"/>
  <c r="E48" i="15"/>
  <c r="G47" i="15"/>
  <c r="F47" i="15"/>
  <c r="E47" i="15"/>
  <c r="G46" i="15"/>
  <c r="F46" i="15"/>
  <c r="E46" i="15"/>
  <c r="G45" i="15"/>
  <c r="F45" i="15"/>
  <c r="E45" i="15"/>
  <c r="G44" i="15"/>
  <c r="F44" i="15"/>
  <c r="E44" i="15"/>
  <c r="G43" i="15"/>
  <c r="F43" i="15"/>
  <c r="E43" i="15"/>
  <c r="G42" i="15"/>
  <c r="F42" i="15"/>
  <c r="E42" i="15"/>
  <c r="G41" i="15"/>
  <c r="F41" i="15"/>
  <c r="E41" i="15"/>
  <c r="G40" i="15"/>
  <c r="F40" i="15"/>
  <c r="E40" i="15"/>
  <c r="G39" i="15"/>
  <c r="F39" i="15"/>
  <c r="E39" i="15"/>
  <c r="G38" i="15"/>
  <c r="F38" i="15"/>
  <c r="E38" i="15"/>
  <c r="G37" i="15"/>
  <c r="F37" i="15"/>
  <c r="E37" i="15"/>
  <c r="G36" i="15"/>
  <c r="F36" i="15"/>
  <c r="E36" i="15"/>
  <c r="G35" i="15"/>
  <c r="F35" i="15"/>
  <c r="E35" i="15"/>
  <c r="G34" i="15"/>
  <c r="F34" i="15"/>
  <c r="E34" i="15"/>
  <c r="G33" i="15"/>
  <c r="F33" i="15"/>
  <c r="E33" i="15"/>
  <c r="G32" i="15"/>
  <c r="F32" i="15"/>
  <c r="E32" i="15"/>
  <c r="G31" i="15"/>
  <c r="F31" i="15"/>
  <c r="E31" i="15"/>
  <c r="G30" i="15"/>
  <c r="F30" i="15"/>
  <c r="E30" i="15"/>
  <c r="G29" i="15"/>
  <c r="F29" i="15"/>
  <c r="E29" i="15"/>
  <c r="G28" i="15"/>
  <c r="F28" i="15"/>
  <c r="E28" i="15"/>
  <c r="G27" i="15"/>
  <c r="F27" i="15"/>
  <c r="E27" i="15"/>
  <c r="G26" i="15"/>
  <c r="F26" i="15"/>
  <c r="E26" i="15"/>
  <c r="G25" i="15"/>
  <c r="F25" i="15"/>
  <c r="E25" i="15"/>
  <c r="G24" i="15"/>
  <c r="F24" i="15"/>
  <c r="E24" i="15"/>
  <c r="G23" i="15"/>
  <c r="F23" i="15"/>
  <c r="E23" i="15"/>
  <c r="G22" i="15"/>
  <c r="F22" i="15"/>
  <c r="E22" i="15"/>
  <c r="G21" i="15"/>
  <c r="F21" i="15"/>
  <c r="E21" i="15"/>
  <c r="G20" i="15"/>
  <c r="F20" i="15"/>
  <c r="E20" i="15"/>
  <c r="G19" i="15"/>
  <c r="F19" i="15"/>
  <c r="E19" i="15"/>
  <c r="G18" i="15"/>
  <c r="F18" i="15"/>
  <c r="E18" i="15"/>
  <c r="G17" i="15"/>
  <c r="F17" i="15"/>
  <c r="E17" i="15"/>
  <c r="G16" i="15"/>
  <c r="F16" i="15"/>
  <c r="E16" i="15"/>
  <c r="G15" i="15"/>
  <c r="F15" i="15"/>
  <c r="E15" i="15"/>
  <c r="G14" i="15"/>
  <c r="F14" i="15"/>
  <c r="E14" i="15"/>
  <c r="G13" i="15"/>
  <c r="F13" i="15"/>
  <c r="E13" i="15"/>
  <c r="G12" i="15"/>
  <c r="F12" i="15"/>
  <c r="E12" i="15"/>
  <c r="G11" i="15"/>
  <c r="F11" i="15"/>
  <c r="E11" i="15"/>
  <c r="G10" i="15"/>
  <c r="F10" i="15"/>
  <c r="E10" i="15"/>
  <c r="G9" i="15"/>
  <c r="F9" i="15"/>
  <c r="E9" i="15"/>
  <c r="G8" i="15"/>
  <c r="F8" i="15"/>
  <c r="E8" i="15"/>
  <c r="G7" i="15"/>
  <c r="F7" i="15"/>
  <c r="E7" i="15"/>
  <c r="G6" i="15"/>
  <c r="F6" i="15"/>
  <c r="E6" i="15"/>
  <c r="G5" i="15"/>
  <c r="F5" i="15"/>
  <c r="E5" i="15"/>
  <c r="G4" i="15"/>
  <c r="F4" i="15"/>
  <c r="E4" i="15"/>
  <c r="G3" i="15"/>
  <c r="F3" i="15"/>
  <c r="E3" i="15"/>
  <c r="G2" i="15"/>
  <c r="F2" i="15"/>
  <c r="E2" i="15"/>
  <c r="G1" i="15"/>
  <c r="F1" i="15"/>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3" i="17"/>
  <c r="A502" i="21"/>
  <c r="A501" i="21"/>
  <c r="A500" i="21"/>
  <c r="A499" i="21"/>
  <c r="A498" i="21"/>
  <c r="A497" i="21"/>
  <c r="A496" i="21"/>
  <c r="A495" i="21"/>
  <c r="A494" i="21"/>
  <c r="A493" i="21"/>
  <c r="A492" i="21"/>
  <c r="A491" i="21"/>
  <c r="A490" i="21"/>
  <c r="A489" i="21"/>
  <c r="A488" i="21"/>
  <c r="A487" i="21"/>
  <c r="A486" i="21"/>
  <c r="A485" i="21"/>
  <c r="A484" i="21"/>
  <c r="A483" i="21"/>
  <c r="A482" i="21"/>
  <c r="A481" i="21"/>
  <c r="A480" i="21"/>
  <c r="A479" i="21"/>
  <c r="A478" i="21"/>
  <c r="A477" i="21"/>
  <c r="A476" i="21"/>
  <c r="A475" i="21"/>
  <c r="A474" i="21"/>
  <c r="A473" i="21"/>
  <c r="A472" i="21"/>
  <c r="A471" i="21"/>
  <c r="A470" i="21"/>
  <c r="A469" i="21"/>
  <c r="A468" i="21"/>
  <c r="A467" i="21"/>
  <c r="A466" i="21"/>
  <c r="A465" i="21"/>
  <c r="A464" i="21"/>
  <c r="A463" i="21"/>
  <c r="A462" i="21"/>
  <c r="A461" i="21"/>
  <c r="A460" i="21"/>
  <c r="A459" i="21"/>
  <c r="A458" i="21"/>
  <c r="A457" i="21"/>
  <c r="A456" i="21"/>
  <c r="A455" i="21"/>
  <c r="A454" i="21"/>
  <c r="A453" i="21"/>
  <c r="A452" i="21"/>
  <c r="A451" i="21"/>
  <c r="A450" i="21"/>
  <c r="A449" i="21"/>
  <c r="A448" i="21"/>
  <c r="A447" i="21"/>
  <c r="A446" i="21"/>
  <c r="A445" i="21"/>
  <c r="A444" i="21"/>
  <c r="A443" i="21"/>
  <c r="A442" i="21"/>
  <c r="A441" i="21"/>
  <c r="A440" i="21"/>
  <c r="A439" i="21"/>
  <c r="A438" i="21"/>
  <c r="A437" i="21"/>
  <c r="A436" i="21"/>
  <c r="A435" i="21"/>
  <c r="A434" i="21"/>
  <c r="A433" i="21"/>
  <c r="A432" i="21"/>
  <c r="A431" i="21"/>
  <c r="A430" i="21"/>
  <c r="A429" i="21"/>
  <c r="A428" i="21"/>
  <c r="A427" i="21"/>
  <c r="A426" i="21"/>
  <c r="A425" i="21"/>
  <c r="A424" i="21"/>
  <c r="A423" i="21"/>
  <c r="A422" i="21"/>
  <c r="A421" i="21"/>
  <c r="A420" i="21"/>
  <c r="A419" i="21"/>
  <c r="A418" i="21"/>
  <c r="A417" i="21"/>
  <c r="A416" i="21"/>
  <c r="A415" i="21"/>
  <c r="A414" i="21"/>
  <c r="A413" i="21"/>
  <c r="A412" i="21"/>
  <c r="A411" i="21"/>
  <c r="A410" i="21"/>
  <c r="A409" i="21"/>
  <c r="A408" i="21"/>
  <c r="A407" i="21"/>
  <c r="A406" i="21"/>
  <c r="A405" i="21"/>
  <c r="A404" i="21"/>
  <c r="A403" i="21"/>
  <c r="A402" i="21"/>
  <c r="A401" i="21"/>
  <c r="A400" i="21"/>
  <c r="A399" i="21"/>
  <c r="A398" i="21"/>
  <c r="A397" i="21"/>
  <c r="A396" i="21"/>
  <c r="A395" i="21"/>
  <c r="A394" i="21"/>
  <c r="A393" i="21"/>
  <c r="A392" i="21"/>
  <c r="A391" i="21"/>
  <c r="A390" i="21"/>
  <c r="A389" i="21"/>
  <c r="A388" i="21"/>
  <c r="A387" i="21"/>
  <c r="A386" i="21"/>
  <c r="A385" i="21"/>
  <c r="A384" i="21"/>
  <c r="A383" i="21"/>
  <c r="A382" i="21"/>
  <c r="A381" i="21"/>
  <c r="A380" i="21"/>
  <c r="A379" i="21"/>
  <c r="A378" i="21"/>
  <c r="A377" i="21"/>
  <c r="A376" i="21"/>
  <c r="A375" i="21"/>
  <c r="A374" i="21"/>
  <c r="A373" i="21"/>
  <c r="A372" i="21"/>
  <c r="A371" i="21"/>
  <c r="A370" i="21"/>
  <c r="A369" i="21"/>
  <c r="A368" i="21"/>
  <c r="A367" i="21"/>
  <c r="A366" i="21"/>
  <c r="A365" i="21"/>
  <c r="A364" i="21"/>
  <c r="A363" i="21"/>
  <c r="A362" i="21"/>
  <c r="A361" i="21"/>
  <c r="A360" i="21"/>
  <c r="A359" i="21"/>
  <c r="A358" i="21"/>
  <c r="A357" i="21"/>
  <c r="A356" i="21"/>
  <c r="A355" i="21"/>
  <c r="A354" i="21"/>
  <c r="A353" i="21"/>
  <c r="A352" i="21"/>
  <c r="A351" i="21"/>
  <c r="A350" i="21"/>
  <c r="A349" i="21"/>
  <c r="A348" i="21"/>
  <c r="A347" i="21"/>
  <c r="A346" i="21"/>
  <c r="A345" i="21"/>
  <c r="A344" i="21"/>
  <c r="A343" i="21"/>
  <c r="A342" i="21"/>
  <c r="A341" i="21"/>
  <c r="A340" i="21"/>
  <c r="A339" i="21"/>
  <c r="A338" i="21"/>
  <c r="A337" i="21"/>
  <c r="A336" i="21"/>
  <c r="A335" i="21"/>
  <c r="A334" i="21"/>
  <c r="A333" i="21"/>
  <c r="A332" i="21"/>
  <c r="A331" i="21"/>
  <c r="A330" i="21"/>
  <c r="A329" i="21"/>
  <c r="A328" i="21"/>
  <c r="A327" i="21"/>
  <c r="A326" i="21"/>
  <c r="A325" i="21"/>
  <c r="A324" i="21"/>
  <c r="A323" i="21"/>
  <c r="A322" i="21"/>
  <c r="A321" i="21"/>
  <c r="A320" i="21"/>
  <c r="A319" i="21"/>
  <c r="A318" i="21"/>
  <c r="A317" i="21"/>
  <c r="A316" i="21"/>
  <c r="A315" i="21"/>
  <c r="A314" i="21"/>
  <c r="A313" i="21"/>
  <c r="A312" i="21"/>
  <c r="A311" i="21"/>
  <c r="A310" i="21"/>
  <c r="A309" i="21"/>
  <c r="A308" i="21"/>
  <c r="A307" i="21"/>
  <c r="A306" i="21"/>
  <c r="A305" i="21"/>
  <c r="A304" i="21"/>
  <c r="A303" i="21"/>
  <c r="A302" i="21"/>
  <c r="A301" i="21"/>
  <c r="A300" i="21"/>
  <c r="A299" i="21"/>
  <c r="A298" i="21"/>
  <c r="A297" i="21"/>
  <c r="A296" i="21"/>
  <c r="A295" i="21"/>
  <c r="A294" i="21"/>
  <c r="A293" i="21"/>
  <c r="A292" i="21"/>
  <c r="A291" i="21"/>
  <c r="A290" i="21"/>
  <c r="A289" i="21"/>
  <c r="A288" i="21"/>
  <c r="A287" i="21"/>
  <c r="A286" i="21"/>
  <c r="A285" i="21"/>
  <c r="A284" i="21"/>
  <c r="A283" i="21"/>
  <c r="A282" i="21"/>
  <c r="A281" i="21"/>
  <c r="A280" i="21"/>
  <c r="A279" i="21"/>
  <c r="A278" i="21"/>
  <c r="A277" i="21"/>
  <c r="A276" i="21"/>
  <c r="A275" i="21"/>
  <c r="A274" i="21"/>
  <c r="A273" i="21"/>
  <c r="A272" i="21"/>
  <c r="A271" i="21"/>
  <c r="A270" i="21"/>
  <c r="A269" i="21"/>
  <c r="A268" i="21"/>
  <c r="A267" i="21"/>
  <c r="A266" i="21"/>
  <c r="A265" i="21"/>
  <c r="A264" i="21"/>
  <c r="A263" i="21"/>
  <c r="A262" i="21"/>
  <c r="A261" i="21"/>
  <c r="A260" i="21"/>
  <c r="A259" i="21"/>
  <c r="A258" i="21"/>
  <c r="A257" i="21"/>
  <c r="A256" i="21"/>
  <c r="A255" i="21"/>
  <c r="A254" i="21"/>
  <c r="A253" i="21"/>
  <c r="A252" i="21"/>
  <c r="A251" i="21"/>
  <c r="A250" i="21"/>
  <c r="A249" i="21"/>
  <c r="A248" i="21"/>
  <c r="A247" i="21"/>
  <c r="A246" i="21"/>
  <c r="A245" i="21"/>
  <c r="A244" i="21"/>
  <c r="A243" i="21"/>
  <c r="A242" i="21"/>
  <c r="A241" i="21"/>
  <c r="A240" i="21"/>
  <c r="A239" i="21"/>
  <c r="A238" i="21"/>
  <c r="A237" i="21"/>
  <c r="A236" i="21"/>
  <c r="A235" i="21"/>
  <c r="A234" i="21"/>
  <c r="A233" i="21"/>
  <c r="A232" i="21"/>
  <c r="A231" i="21"/>
  <c r="A230" i="21"/>
  <c r="A229" i="21"/>
  <c r="A228" i="21"/>
  <c r="A227" i="21"/>
  <c r="A226" i="21"/>
  <c r="A225" i="21"/>
  <c r="A224" i="21"/>
  <c r="A223" i="21"/>
  <c r="A222" i="21"/>
  <c r="A221" i="21"/>
  <c r="A220" i="21"/>
  <c r="A219" i="21"/>
  <c r="A218" i="21"/>
  <c r="A217" i="21"/>
  <c r="A216" i="21"/>
  <c r="A215" i="21"/>
  <c r="A214" i="21"/>
  <c r="A213" i="21"/>
  <c r="A212" i="21"/>
  <c r="A211" i="21"/>
  <c r="A210" i="21"/>
  <c r="A209" i="21"/>
  <c r="A208" i="21"/>
  <c r="A207" i="21"/>
  <c r="A206" i="21"/>
  <c r="A205" i="21"/>
  <c r="A204" i="21"/>
  <c r="A203" i="21"/>
  <c r="A202" i="21"/>
  <c r="A201" i="21"/>
  <c r="A200" i="21"/>
  <c r="A199" i="21"/>
  <c r="A198" i="21"/>
  <c r="A197" i="21"/>
  <c r="A196" i="21"/>
  <c r="A195" i="21"/>
  <c r="A194" i="21"/>
  <c r="A193" i="21"/>
  <c r="A192" i="21"/>
  <c r="A191" i="21"/>
  <c r="A190" i="21"/>
  <c r="A189" i="21"/>
  <c r="A188" i="21"/>
  <c r="A187" i="21"/>
  <c r="A186" i="21"/>
  <c r="A185" i="21"/>
  <c r="A184" i="21"/>
  <c r="A183" i="21"/>
  <c r="A182" i="21"/>
  <c r="A181" i="21"/>
  <c r="A180" i="21"/>
  <c r="A179" i="21"/>
  <c r="A178" i="21"/>
  <c r="A177" i="21"/>
  <c r="A176" i="21"/>
  <c r="A175" i="21"/>
  <c r="A174" i="21"/>
  <c r="A173" i="21"/>
  <c r="A172" i="21"/>
  <c r="A171" i="21"/>
  <c r="A170" i="21"/>
  <c r="A169" i="21"/>
  <c r="A168" i="21"/>
  <c r="A167" i="21"/>
  <c r="A166" i="21"/>
  <c r="A165" i="21"/>
  <c r="A164" i="21"/>
  <c r="A163" i="21"/>
  <c r="A162" i="21"/>
  <c r="A161" i="21"/>
  <c r="A160" i="21"/>
  <c r="A159" i="21"/>
  <c r="A158" i="21"/>
  <c r="A157" i="21"/>
  <c r="A156" i="21"/>
  <c r="A155" i="21"/>
  <c r="A154" i="21"/>
  <c r="A153" i="21"/>
  <c r="A152" i="21"/>
  <c r="A151" i="21"/>
  <c r="A150" i="21"/>
  <c r="A149" i="21"/>
  <c r="A148" i="21"/>
  <c r="A147" i="21"/>
  <c r="A146" i="21"/>
  <c r="A145" i="21"/>
  <c r="A144" i="21"/>
  <c r="A143" i="21"/>
  <c r="A142" i="21"/>
  <c r="A141" i="21"/>
  <c r="A140" i="21"/>
  <c r="A139" i="21"/>
  <c r="A138" i="21"/>
  <c r="A137" i="21"/>
  <c r="A136" i="21"/>
  <c r="A135" i="21"/>
  <c r="A134" i="21"/>
  <c r="A133" i="21"/>
  <c r="A132" i="21"/>
  <c r="A131" i="21"/>
  <c r="A130" i="21"/>
  <c r="A129" i="21"/>
  <c r="A128" i="21"/>
  <c r="A127" i="21"/>
  <c r="A126" i="21"/>
  <c r="A125" i="21"/>
  <c r="A124" i="21"/>
  <c r="A123" i="21"/>
  <c r="A122" i="21"/>
  <c r="A121" i="21"/>
  <c r="A120" i="21"/>
  <c r="A119" i="21"/>
  <c r="A118" i="21"/>
  <c r="A117" i="21"/>
  <c r="A116" i="21"/>
  <c r="A115" i="21"/>
  <c r="A114" i="21"/>
  <c r="A113" i="21"/>
  <c r="A112" i="21"/>
  <c r="A111" i="21"/>
  <c r="A110" i="21"/>
  <c r="A109" i="21"/>
  <c r="A108" i="21"/>
  <c r="A107" i="21"/>
  <c r="A106" i="21"/>
  <c r="A105" i="21"/>
  <c r="A104" i="21"/>
  <c r="A103" i="21"/>
  <c r="A102" i="21"/>
  <c r="A101" i="21"/>
  <c r="A100" i="21"/>
  <c r="A99" i="21"/>
  <c r="A98" i="21"/>
  <c r="A97" i="21"/>
  <c r="A96" i="21"/>
  <c r="A95" i="21"/>
  <c r="A94" i="21"/>
  <c r="A93" i="21"/>
  <c r="A92" i="21"/>
  <c r="A91" i="21"/>
  <c r="A90" i="21"/>
  <c r="A89" i="21"/>
  <c r="A88" i="21"/>
  <c r="A87" i="21"/>
  <c r="A86" i="21"/>
  <c r="A85" i="21"/>
  <c r="A84" i="21"/>
  <c r="A83" i="21"/>
  <c r="A82" i="21"/>
  <c r="A81" i="21"/>
  <c r="A80" i="21"/>
  <c r="A79" i="21"/>
  <c r="A78" i="21"/>
  <c r="A77" i="21"/>
  <c r="A76" i="21"/>
  <c r="A75" i="21"/>
  <c r="A74" i="21"/>
  <c r="A73" i="21"/>
  <c r="A72" i="21"/>
  <c r="A71" i="21"/>
  <c r="A70" i="21"/>
  <c r="A69" i="21"/>
  <c r="A68" i="21"/>
  <c r="A67" i="21"/>
  <c r="A66" i="21"/>
  <c r="A65" i="21"/>
  <c r="A64" i="21"/>
  <c r="A63" i="21"/>
  <c r="A62" i="21"/>
  <c r="A61" i="21"/>
  <c r="A60" i="21"/>
  <c r="A59" i="21"/>
  <c r="A58" i="21"/>
  <c r="A57" i="21"/>
  <c r="A56" i="21"/>
  <c r="A55" i="21"/>
  <c r="A54" i="21"/>
  <c r="A53" i="21"/>
  <c r="A52" i="21"/>
  <c r="A51" i="21"/>
  <c r="A50" i="21"/>
  <c r="A49" i="21"/>
  <c r="A48" i="21"/>
  <c r="A47" i="21"/>
  <c r="A46" i="21"/>
  <c r="A45" i="21"/>
  <c r="A44" i="21"/>
  <c r="A43" i="21"/>
  <c r="A42" i="21"/>
  <c r="A41" i="21"/>
  <c r="A40" i="21"/>
  <c r="A39" i="21"/>
  <c r="A38" i="21"/>
  <c r="A37" i="21"/>
  <c r="A36" i="21"/>
  <c r="A35" i="21"/>
  <c r="A34" i="21"/>
  <c r="A33" i="21"/>
  <c r="A32" i="21"/>
  <c r="A31" i="21"/>
  <c r="A30" i="21"/>
  <c r="A29" i="21"/>
  <c r="A28" i="21"/>
  <c r="A27" i="21"/>
  <c r="A26" i="21"/>
  <c r="A25" i="21"/>
  <c r="A24" i="21"/>
  <c r="A23" i="21"/>
  <c r="A22" i="21"/>
  <c r="A21" i="21"/>
  <c r="A20" i="21"/>
  <c r="A19" i="21"/>
  <c r="A18" i="21"/>
  <c r="A17" i="21"/>
  <c r="A16" i="21"/>
  <c r="A15" i="21"/>
  <c r="A14" i="21"/>
  <c r="A13" i="21"/>
  <c r="A12" i="21"/>
  <c r="A11" i="21"/>
  <c r="A10" i="21"/>
  <c r="A9" i="21"/>
  <c r="A8" i="21"/>
  <c r="A7" i="21"/>
  <c r="A6" i="21"/>
  <c r="A5" i="21"/>
  <c r="A4" i="21"/>
  <c r="A3" i="21"/>
  <c r="A2" i="21"/>
  <c r="W25" i="10"/>
  <c r="V25" i="10"/>
  <c r="W24" i="10"/>
  <c r="V24" i="10"/>
  <c r="W23" i="10"/>
  <c r="V23" i="10"/>
  <c r="W22" i="10"/>
  <c r="V22" i="10"/>
  <c r="W21" i="10"/>
  <c r="V21" i="10"/>
  <c r="W20" i="10"/>
  <c r="V20" i="10"/>
  <c r="W19" i="10"/>
  <c r="V19" i="10"/>
  <c r="W18" i="10"/>
  <c r="V18" i="10"/>
  <c r="W17" i="10"/>
  <c r="V17" i="10"/>
  <c r="W16" i="10"/>
  <c r="V16" i="10"/>
  <c r="W15" i="10"/>
  <c r="V15" i="10"/>
  <c r="W14" i="10"/>
  <c r="V14" i="10"/>
  <c r="W13" i="10"/>
  <c r="V13" i="10"/>
  <c r="W12" i="10"/>
  <c r="V12" i="10"/>
  <c r="W11" i="10"/>
  <c r="V11" i="10"/>
  <c r="W10" i="10"/>
  <c r="V10" i="10"/>
  <c r="W9" i="10"/>
  <c r="V9" i="10"/>
  <c r="W8"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AB9254-EA4C-4648-AE27-F623ED354E21}" keepAlive="1" name="Query - Investment Advice" description="Connection to the 'Investment Advice' query in the workbook." type="5" refreshedVersion="8" background="1" saveData="1">
    <dbPr connection="Provider=Microsoft.Mashup.OleDb.1;Data Source=$Workbook$;Location=&quot;Investment Advice&quot;;Extended Properties=&quot;&quot;" command="SELECT * FROM [Investment Advice]"/>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<sst xmlns="http://schemas.openxmlformats.org/spreadsheetml/2006/main" count="4870" uniqueCount="1740">
  <si>
    <t>Company</t>
  </si>
  <si>
    <t>BSE code</t>
  </si>
  <si>
    <t>NSE code</t>
  </si>
  <si>
    <t>ISIN</t>
  </si>
  <si>
    <t>Sector</t>
  </si>
  <si>
    <t>Industry</t>
  </si>
  <si>
    <t>Date</t>
  </si>
  <si>
    <t>Price</t>
  </si>
  <si>
    <t>1 day change(%)</t>
  </si>
  <si>
    <t>52 Week Low</t>
  </si>
  <si>
    <t>52 Week High</t>
  </si>
  <si>
    <t>3 Year Low</t>
  </si>
  <si>
    <t>3 Year High</t>
  </si>
  <si>
    <t>5 Year Low</t>
  </si>
  <si>
    <t>5 Year High</t>
  </si>
  <si>
    <t>All Time Low</t>
  </si>
  <si>
    <t>All Time High</t>
  </si>
  <si>
    <t>Market Cap(Cr)</t>
  </si>
  <si>
    <t>Enterprise Value(Cr)</t>
  </si>
  <si>
    <t>1-Week Return</t>
  </si>
  <si>
    <t>1-Month Return</t>
  </si>
  <si>
    <t>3-Month Return(%)</t>
  </si>
  <si>
    <t>1-Year Return(%)</t>
  </si>
  <si>
    <t>3-Year Return</t>
  </si>
  <si>
    <t>5-Year Return(%)</t>
  </si>
  <si>
    <t>10-Year Return(%)</t>
  </si>
  <si>
    <t>Price to Earnings</t>
  </si>
  <si>
    <t>Median P/E</t>
  </si>
  <si>
    <t>Price to Book</t>
  </si>
  <si>
    <t>Median P/B</t>
  </si>
  <si>
    <t>Earning Yield(%)</t>
  </si>
  <si>
    <t>Price earnings to growth</t>
  </si>
  <si>
    <t>Dividend Yield(%)</t>
  </si>
  <si>
    <t>EV / EBITDA</t>
  </si>
  <si>
    <t>Price / Sales</t>
  </si>
  <si>
    <t>Price / Cash Flow</t>
  </si>
  <si>
    <t>Earning Per Share</t>
  </si>
  <si>
    <t>Book Value Per Share</t>
  </si>
  <si>
    <t>Cash Flow Per Share</t>
  </si>
  <si>
    <t>Free Cash Flow Per Share</t>
  </si>
  <si>
    <t>Dividend Per Share</t>
  </si>
  <si>
    <t>Sanofi India Ltd.</t>
  </si>
  <si>
    <t>SANOFI</t>
  </si>
  <si>
    <t>INE058A01010</t>
  </si>
  <si>
    <t>Healthcare</t>
  </si>
  <si>
    <t>Drugs &amp; Pharma</t>
  </si>
  <si>
    <t>Page Industries Ltd.</t>
  </si>
  <si>
    <t>PAGEIND</t>
  </si>
  <si>
    <t>INE761H01022</t>
  </si>
  <si>
    <t>Textiles</t>
  </si>
  <si>
    <t>Readymade Garments</t>
  </si>
  <si>
    <t>Procter &amp; Gamble Hygiene &amp; Health Care Ltd.</t>
  </si>
  <si>
    <t>PGHH</t>
  </si>
  <si>
    <t>INE179A01014</t>
  </si>
  <si>
    <t>Consumer Staples</t>
  </si>
  <si>
    <t>Household &amp; Personal Products</t>
  </si>
  <si>
    <t>Abbott India Ltd.</t>
  </si>
  <si>
    <t>ABBOTINDIA</t>
  </si>
  <si>
    <t>INE358A01014</t>
  </si>
  <si>
    <t>Bosch Ltd.</t>
  </si>
  <si>
    <t>BOSCHLTD</t>
  </si>
  <si>
    <t>INE323A01026</t>
  </si>
  <si>
    <t>Automobile</t>
  </si>
  <si>
    <t>Auto Ancillaries</t>
  </si>
  <si>
    <t>Nestle India Ltd.</t>
  </si>
  <si>
    <t>NESTLEIND</t>
  </si>
  <si>
    <t>INE239A01016</t>
  </si>
  <si>
    <t>Dairy products</t>
  </si>
  <si>
    <t>Oracle Financial Services Software Ltd.</t>
  </si>
  <si>
    <t>OFSS</t>
  </si>
  <si>
    <t>INE881D01027</t>
  </si>
  <si>
    <t>Technology</t>
  </si>
  <si>
    <t>Software</t>
  </si>
  <si>
    <t>Bayer CropScience Ltd.</t>
  </si>
  <si>
    <t>BAYERCROP</t>
  </si>
  <si>
    <t>INE462A01022</t>
  </si>
  <si>
    <t>Chemicals</t>
  </si>
  <si>
    <t>Pesticides</t>
  </si>
  <si>
    <t>MRF Ltd.</t>
  </si>
  <si>
    <t>MRF</t>
  </si>
  <si>
    <t>INE883A01011</t>
  </si>
  <si>
    <t>Tyres &amp; Tubes</t>
  </si>
  <si>
    <t>Bajaj Auto Ltd.</t>
  </si>
  <si>
    <t>BAJAJ-AUTO</t>
  </si>
  <si>
    <t>INE917I01010</t>
  </si>
  <si>
    <t>Two &amp; Three Wheelers</t>
  </si>
  <si>
    <t>VST Industries Ltd.</t>
  </si>
  <si>
    <t>VSTIND</t>
  </si>
  <si>
    <t>INE710A01016</t>
  </si>
  <si>
    <t>Tobacco Products</t>
  </si>
  <si>
    <t>Procter &amp; Gamble Health Ltd.</t>
  </si>
  <si>
    <t>PGHL</t>
  </si>
  <si>
    <t>INE199A01012</t>
  </si>
  <si>
    <t>Gillette India Ltd.</t>
  </si>
  <si>
    <t>GILLETTE</t>
  </si>
  <si>
    <t>INE322A01010</t>
  </si>
  <si>
    <t>Bajaj Holdings &amp; Investment Ltd.</t>
  </si>
  <si>
    <t>BAJAJHLDNG</t>
  </si>
  <si>
    <t>INE118A01012</t>
  </si>
  <si>
    <t>Financial</t>
  </si>
  <si>
    <t>Investment Services</t>
  </si>
  <si>
    <t>Hero MotoCorp Ltd.</t>
  </si>
  <si>
    <t>HEROMOTOCO</t>
  </si>
  <si>
    <t>INE158A01026</t>
  </si>
  <si>
    <t>Glaxosmithkline Pharmaceuticals Ltd.</t>
  </si>
  <si>
    <t>GLAXO</t>
  </si>
  <si>
    <t>INE159A01016</t>
  </si>
  <si>
    <t>Honeywell Automation India Ltd.</t>
  </si>
  <si>
    <t>HONAUT</t>
  </si>
  <si>
    <t>INE671A01010</t>
  </si>
  <si>
    <t>Capital Goods</t>
  </si>
  <si>
    <t>Electronic Components</t>
  </si>
  <si>
    <t>Shree Cement Ltd.</t>
  </si>
  <si>
    <t>SHREECEM</t>
  </si>
  <si>
    <t>INE070A01015</t>
  </si>
  <si>
    <t>Materials</t>
  </si>
  <si>
    <t>Cement</t>
  </si>
  <si>
    <t>Maharashtra Scooters Ltd.</t>
  </si>
  <si>
    <t>MAHSCOOTER</t>
  </si>
  <si>
    <t>INE288A01013</t>
  </si>
  <si>
    <t>Akzo Nobel India Ltd.</t>
  </si>
  <si>
    <t>AKZOINDIA</t>
  </si>
  <si>
    <t>INE133A01011</t>
  </si>
  <si>
    <t>Paints &amp; Varnishes</t>
  </si>
  <si>
    <t>IIFL Wealth Management Ltd</t>
  </si>
  <si>
    <t>IIFLWAM</t>
  </si>
  <si>
    <t>INE466L01020</t>
  </si>
  <si>
    <t>Misc. Fin.services</t>
  </si>
  <si>
    <t>Blue Dart Express Ltd.</t>
  </si>
  <si>
    <t>BLUEDART</t>
  </si>
  <si>
    <t>INE233B01017</t>
  </si>
  <si>
    <t>Services</t>
  </si>
  <si>
    <t>Courier Services</t>
  </si>
  <si>
    <t>Esab India Ltd.</t>
  </si>
  <si>
    <t>ESABINDIA</t>
  </si>
  <si>
    <t>INE284A01012</t>
  </si>
  <si>
    <t>Welding machinery</t>
  </si>
  <si>
    <t>Maruti Suzuki India Ltd.</t>
  </si>
  <si>
    <t>MARUTI</t>
  </si>
  <si>
    <t>INE585B01010</t>
  </si>
  <si>
    <t>Cars &amp; Multi Utility Vehicles</t>
  </si>
  <si>
    <t>ACC Ltd.</t>
  </si>
  <si>
    <t>ACC</t>
  </si>
  <si>
    <t>INE012A01025</t>
  </si>
  <si>
    <t>Britannia Industries Ltd.</t>
  </si>
  <si>
    <t>BRITANNIA</t>
  </si>
  <si>
    <t>INE216A01030</t>
  </si>
  <si>
    <t>Bakery &amp; Milling Prod.</t>
  </si>
  <si>
    <t>Larsen &amp; Toubro Infotech Ltd.</t>
  </si>
  <si>
    <t>LTI</t>
  </si>
  <si>
    <t>INE214T01019</t>
  </si>
  <si>
    <t>Tata Investment Corporation Ltd.</t>
  </si>
  <si>
    <t>TATAINVEST</t>
  </si>
  <si>
    <t>INE672A01018</t>
  </si>
  <si>
    <t>Bata India Ltd.</t>
  </si>
  <si>
    <t>BATAINDIA</t>
  </si>
  <si>
    <t>INE176A01028</t>
  </si>
  <si>
    <t>Consumer Discretionary</t>
  </si>
  <si>
    <t>Footwear</t>
  </si>
  <si>
    <t>Coforge Ltd.</t>
  </si>
  <si>
    <t>COFORGE</t>
  </si>
  <si>
    <t>INE591G01017</t>
  </si>
  <si>
    <t>Hindustan Aeronautics Ltd.</t>
  </si>
  <si>
    <t>HAL</t>
  </si>
  <si>
    <t>INE066F01012</t>
  </si>
  <si>
    <t>Defence &amp; Aerospace</t>
  </si>
  <si>
    <t>Torrent Pharmaceuticals Ltd.</t>
  </si>
  <si>
    <t>TORNTPHARM</t>
  </si>
  <si>
    <t>INE685A01028</t>
  </si>
  <si>
    <t>CRISIL Ltd.</t>
  </si>
  <si>
    <t>CRISIL</t>
  </si>
  <si>
    <t>INE007A01025</t>
  </si>
  <si>
    <t>Credit Ratings &amp; Information</t>
  </si>
  <si>
    <t>Mphasis Ltd.</t>
  </si>
  <si>
    <t>MPHASIS</t>
  </si>
  <si>
    <t>INE356A01018</t>
  </si>
  <si>
    <t>Tech Mahindra Ltd.</t>
  </si>
  <si>
    <t>TECHM</t>
  </si>
  <si>
    <t>INE669C01036</t>
  </si>
  <si>
    <t>Vedanta Ltd.</t>
  </si>
  <si>
    <t>VEDL</t>
  </si>
  <si>
    <t>INE205A01025</t>
  </si>
  <si>
    <t>Metals &amp; Mining</t>
  </si>
  <si>
    <t>Non-Ferrous Metal</t>
  </si>
  <si>
    <t>Sundaram-Clayton Ltd.</t>
  </si>
  <si>
    <t>SUNCLAYLTD</t>
  </si>
  <si>
    <t>INE105A01035</t>
  </si>
  <si>
    <t>Tata Consultancy Services Ltd.</t>
  </si>
  <si>
    <t>TCS</t>
  </si>
  <si>
    <t>INE467B01029</t>
  </si>
  <si>
    <t>Tata Elxsi Ltd.</t>
  </si>
  <si>
    <t>TATAELXSI</t>
  </si>
  <si>
    <t>INE670A01012</t>
  </si>
  <si>
    <t>HCL Technologies Ltd.</t>
  </si>
  <si>
    <t>HCLTECH</t>
  </si>
  <si>
    <t>INE860A01027</t>
  </si>
  <si>
    <t>HDFC Asset Management Company Ltd.</t>
  </si>
  <si>
    <t>HDFCAMC</t>
  </si>
  <si>
    <t>INE127D01025</t>
  </si>
  <si>
    <t>Asset Management Companies</t>
  </si>
  <si>
    <t>Colgate-Palmolive (India) Ltd.</t>
  </si>
  <si>
    <t>COLPAL</t>
  </si>
  <si>
    <t>INE259A01022</t>
  </si>
  <si>
    <t>HEG Ltd.</t>
  </si>
  <si>
    <t>HEG</t>
  </si>
  <si>
    <t>INE545A01016</t>
  </si>
  <si>
    <t>Refractories</t>
  </si>
  <si>
    <t>Lakshmi Machine Works Ltd.</t>
  </si>
  <si>
    <t>LAXMIMACH</t>
  </si>
  <si>
    <t>INE269B01029</t>
  </si>
  <si>
    <t>Textile Machinery</t>
  </si>
  <si>
    <t>Computer Age Management Services Ltd.</t>
  </si>
  <si>
    <t>CAMS</t>
  </si>
  <si>
    <t>INE596I01012</t>
  </si>
  <si>
    <t>Business Services</t>
  </si>
  <si>
    <t>Ultratech Cement Ltd.</t>
  </si>
  <si>
    <t>ULTRACEMCO</t>
  </si>
  <si>
    <t>INE481G01011</t>
  </si>
  <si>
    <t>Mindtree Ltd.</t>
  </si>
  <si>
    <t>MINDTREE</t>
  </si>
  <si>
    <t>INE018I01017</t>
  </si>
  <si>
    <t>Shriram City Union Finance Ltd.</t>
  </si>
  <si>
    <t>SHRIRAMCIT</t>
  </si>
  <si>
    <t>INE722A01011</t>
  </si>
  <si>
    <t>Equipment Leasing</t>
  </si>
  <si>
    <t>Cera Sanitaryware Ltd.</t>
  </si>
  <si>
    <t>CERA</t>
  </si>
  <si>
    <t>INE739E01017</t>
  </si>
  <si>
    <t>Ceramic tiles</t>
  </si>
  <si>
    <t>L&amp;T Technology Services Ltd.</t>
  </si>
  <si>
    <t>LTTS</t>
  </si>
  <si>
    <t>INE010V01017</t>
  </si>
  <si>
    <t>Pfizer Ltd.</t>
  </si>
  <si>
    <t>PFIZER</t>
  </si>
  <si>
    <t>INE182A01018</t>
  </si>
  <si>
    <t>Alkem Laboratories Ltd.</t>
  </si>
  <si>
    <t>ALKEM</t>
  </si>
  <si>
    <t>INE540L01014</t>
  </si>
  <si>
    <t>Hindustan Unilever Ltd.</t>
  </si>
  <si>
    <t>HINDUNILVR</t>
  </si>
  <si>
    <t>INE030A01027</t>
  </si>
  <si>
    <t>Infosys Ltd.</t>
  </si>
  <si>
    <t>INFY</t>
  </si>
  <si>
    <t>INE009A01021</t>
  </si>
  <si>
    <t>Persistent Systems Ltd.</t>
  </si>
  <si>
    <t>PERSISTENT</t>
  </si>
  <si>
    <t>INE262H01013</t>
  </si>
  <si>
    <t>Divi's Laboratories Ltd.</t>
  </si>
  <si>
    <t>DIVISLAB</t>
  </si>
  <si>
    <t>INE361B01024</t>
  </si>
  <si>
    <t>Dr. Reddy's Laboratories Ltd.</t>
  </si>
  <si>
    <t>DRREDDY</t>
  </si>
  <si>
    <t>INE089A01023</t>
  </si>
  <si>
    <t>Housing Development Finance Corpn. Ltd.</t>
  </si>
  <si>
    <t>HDFC</t>
  </si>
  <si>
    <t>INE001A01036</t>
  </si>
  <si>
    <t>Housing Finance</t>
  </si>
  <si>
    <t>Balkrishna Industries Ltd.</t>
  </si>
  <si>
    <t>BALKRISIND</t>
  </si>
  <si>
    <t>INE787D01026</t>
  </si>
  <si>
    <t>Godfrey Phillips India Ltd.</t>
  </si>
  <si>
    <t>GODFRYPHLP</t>
  </si>
  <si>
    <t>INE260B01028</t>
  </si>
  <si>
    <t>Multi Commodity Exchange Of India Ltd.</t>
  </si>
  <si>
    <t>MCX</t>
  </si>
  <si>
    <t>INE745G01035</t>
  </si>
  <si>
    <t>Exchange Services</t>
  </si>
  <si>
    <t>Angel One Ltd.</t>
  </si>
  <si>
    <t>ANGELONE</t>
  </si>
  <si>
    <t>INE732I01013</t>
  </si>
  <si>
    <t>Brokerage Services</t>
  </si>
  <si>
    <t>Atul Ltd.</t>
  </si>
  <si>
    <t>ATUL</t>
  </si>
  <si>
    <t>INE100A01010</t>
  </si>
  <si>
    <t>Dyes &amp; Pigments</t>
  </si>
  <si>
    <t>Mahanagar Gas Ltd.</t>
  </si>
  <si>
    <t>MGL</t>
  </si>
  <si>
    <t>INE002S01010</t>
  </si>
  <si>
    <t>Energy</t>
  </si>
  <si>
    <t>Natural Gas Utilities</t>
  </si>
  <si>
    <t>Cyient Ltd.</t>
  </si>
  <si>
    <t>CYIENT</t>
  </si>
  <si>
    <t>INE136B01020</t>
  </si>
  <si>
    <t>ICICI Securities Ltd.</t>
  </si>
  <si>
    <t>ISEC</t>
  </si>
  <si>
    <t>INE763G01020</t>
  </si>
  <si>
    <t>Supreme Industries Ltd.</t>
  </si>
  <si>
    <t>SUPREMEIND</t>
  </si>
  <si>
    <t>INE195A01028</t>
  </si>
  <si>
    <t>Plastic Tubes &amp; Pipes</t>
  </si>
  <si>
    <t>Larsen &amp; Toubro Ltd.</t>
  </si>
  <si>
    <t>LT</t>
  </si>
  <si>
    <t>INE018A01030</t>
  </si>
  <si>
    <t>Construction</t>
  </si>
  <si>
    <t>Infrastructure</t>
  </si>
  <si>
    <t>Eicher Motors Ltd.</t>
  </si>
  <si>
    <t>EICHERMOT</t>
  </si>
  <si>
    <t>INE066A01021</t>
  </si>
  <si>
    <t>Sonata Software Ltd.</t>
  </si>
  <si>
    <t>SONATSOFTW</t>
  </si>
  <si>
    <t>INE269A01021</t>
  </si>
  <si>
    <t>UTI Asset Management Company Ltd.</t>
  </si>
  <si>
    <t>UTIAMC</t>
  </si>
  <si>
    <t>INE094J01016</t>
  </si>
  <si>
    <t>Tata Communications Ltd.</t>
  </si>
  <si>
    <t>TATACOMM</t>
  </si>
  <si>
    <t>INE151A01013</t>
  </si>
  <si>
    <t>Communication</t>
  </si>
  <si>
    <t>Telecom Services</t>
  </si>
  <si>
    <t>Bajaj Finance Ltd.</t>
  </si>
  <si>
    <t>BAJFINANCE</t>
  </si>
  <si>
    <t>INE296A01024</t>
  </si>
  <si>
    <t>Hire Purchase</t>
  </si>
  <si>
    <t>Muthoot Finance Ltd.</t>
  </si>
  <si>
    <t>MUTHOOTFIN</t>
  </si>
  <si>
    <t>INE414G01012</t>
  </si>
  <si>
    <t>Shriram Transport Finance Company Ltd.</t>
  </si>
  <si>
    <t>SRTRANSFIN</t>
  </si>
  <si>
    <t>INE721A01013</t>
  </si>
  <si>
    <t>Asian Paints Ltd.</t>
  </si>
  <si>
    <t>ASIANPAINT</t>
  </si>
  <si>
    <t>INE021A01026</t>
  </si>
  <si>
    <t>Mastek Ltd.</t>
  </si>
  <si>
    <t>MASTEK</t>
  </si>
  <si>
    <t>INE759A01021</t>
  </si>
  <si>
    <t>Cummins India Ltd.</t>
  </si>
  <si>
    <t>CUMMINSIND</t>
  </si>
  <si>
    <t>INE298A01020</t>
  </si>
  <si>
    <t>Diesel Engines</t>
  </si>
  <si>
    <t>Galaxy Surfactants Ltd.</t>
  </si>
  <si>
    <t>GALAXYSURF</t>
  </si>
  <si>
    <t>INE600K01018</t>
  </si>
  <si>
    <t>Organic Chemicals</t>
  </si>
  <si>
    <t>Hindustan Zinc Ltd.</t>
  </si>
  <si>
    <t>HINDZINC</t>
  </si>
  <si>
    <t>INE267A01025</t>
  </si>
  <si>
    <t>JSW Steel Ltd.</t>
  </si>
  <si>
    <t>JSWSTEEL</t>
  </si>
  <si>
    <t>INE019A01038</t>
  </si>
  <si>
    <t>Finished Steel</t>
  </si>
  <si>
    <t>Coal India Ltd.</t>
  </si>
  <si>
    <t>COALINDIA</t>
  </si>
  <si>
    <t>INE522F01014</t>
  </si>
  <si>
    <t>Coal &amp; Lignite</t>
  </si>
  <si>
    <t>Rites Ltd.</t>
  </si>
  <si>
    <t>RITES</t>
  </si>
  <si>
    <t>INE320J01015</t>
  </si>
  <si>
    <t>SRF Ltd.</t>
  </si>
  <si>
    <t>SRF</t>
  </si>
  <si>
    <t>INE647A01010</t>
  </si>
  <si>
    <t>Diversified</t>
  </si>
  <si>
    <t>JB Chemicals &amp; Pharmaceuticals Ltd.</t>
  </si>
  <si>
    <t>JBCHEPHARM</t>
  </si>
  <si>
    <t>INE572A01028</t>
  </si>
  <si>
    <t>Bharat Petroleum Corporation Ltd.</t>
  </si>
  <si>
    <t>BPCL</t>
  </si>
  <si>
    <t>INE029A01011</t>
  </si>
  <si>
    <t>Oil Refineries &amp; Marketing</t>
  </si>
  <si>
    <t>Schaeffler India Ltd.</t>
  </si>
  <si>
    <t>SCHAEFFLER</t>
  </si>
  <si>
    <t>INE513A01022</t>
  </si>
  <si>
    <t>Ball Bearings</t>
  </si>
  <si>
    <t>Cochin Shipyard Ltd.</t>
  </si>
  <si>
    <t>COCHINSHIP</t>
  </si>
  <si>
    <t>INE704P01017</t>
  </si>
  <si>
    <t>Ship Building</t>
  </si>
  <si>
    <t>HDFC Bank Ltd.</t>
  </si>
  <si>
    <t>HDFCBANK</t>
  </si>
  <si>
    <t>INE040A01026</t>
  </si>
  <si>
    <t>Banking</t>
  </si>
  <si>
    <t>REC Ltd.</t>
  </si>
  <si>
    <t>RECLTD</t>
  </si>
  <si>
    <t>INE020B01018</t>
  </si>
  <si>
    <t>SIDCs/SFCs</t>
  </si>
  <si>
    <t>GHCL Ltd.</t>
  </si>
  <si>
    <t>GHCL</t>
  </si>
  <si>
    <t>INE539A01019</t>
  </si>
  <si>
    <t>Soda Ash</t>
  </si>
  <si>
    <t>JK Cement Ltd</t>
  </si>
  <si>
    <t>JKCEMENT</t>
  </si>
  <si>
    <t>INE823G01014</t>
  </si>
  <si>
    <t>Thyrocare Technologies Ltd.</t>
  </si>
  <si>
    <t>THYROCARE</t>
  </si>
  <si>
    <t>INE594H01019</t>
  </si>
  <si>
    <t>Diagnostics Services</t>
  </si>
  <si>
    <t>Power Grid Corporation Of India Ltd.</t>
  </si>
  <si>
    <t>POWERGRID</t>
  </si>
  <si>
    <t>INE752E01010</t>
  </si>
  <si>
    <t>Electricity Distribution</t>
  </si>
  <si>
    <t>NMDC Ltd.</t>
  </si>
  <si>
    <t>NMDC</t>
  </si>
  <si>
    <t>INE584A01023</t>
  </si>
  <si>
    <t>Minerals</t>
  </si>
  <si>
    <t>DCM Shriram Ltd.</t>
  </si>
  <si>
    <t>DCMSHRIRAM</t>
  </si>
  <si>
    <t>INE499A01024</t>
  </si>
  <si>
    <t>SKF India Ltd.</t>
  </si>
  <si>
    <t>SKFINDIA</t>
  </si>
  <si>
    <t>INE640A01023</t>
  </si>
  <si>
    <t>Oil India Ltd.</t>
  </si>
  <si>
    <t>OIL</t>
  </si>
  <si>
    <t>INE274J01014</t>
  </si>
  <si>
    <t>Oil &amp; Gas Exploration</t>
  </si>
  <si>
    <t>Alembic Pharmaceuticals Ltd.</t>
  </si>
  <si>
    <t>APLLTD</t>
  </si>
  <si>
    <t>INE901L01018</t>
  </si>
  <si>
    <t>Dhanuka Agritech Ltd.</t>
  </si>
  <si>
    <t>DHANUKA</t>
  </si>
  <si>
    <t>INE435G01025</t>
  </si>
  <si>
    <t>Hindustan Petroleum Corporation Ltd.</t>
  </si>
  <si>
    <t>HINDPETRO</t>
  </si>
  <si>
    <t>INE094A01015</t>
  </si>
  <si>
    <t>Polycab India Ltd.</t>
  </si>
  <si>
    <t>POLYCAB</t>
  </si>
  <si>
    <t>INE455K01017</t>
  </si>
  <si>
    <t>Wires &amp; cables</t>
  </si>
  <si>
    <t>Ratnamani Metals &amp; Tubes Ltd.</t>
  </si>
  <si>
    <t>RATNAMANI</t>
  </si>
  <si>
    <t>INE703B01027</t>
  </si>
  <si>
    <t>Steel Tubes &amp; Pipes</t>
  </si>
  <si>
    <t>Linde India Ltd.</t>
  </si>
  <si>
    <t>LINDEINDIA</t>
  </si>
  <si>
    <t>INE473A01011</t>
  </si>
  <si>
    <t>Indl.Gases</t>
  </si>
  <si>
    <t>Info Edge (India) Ltd.</t>
  </si>
  <si>
    <t>NAUKRI</t>
  </si>
  <si>
    <t>INE663F01024</t>
  </si>
  <si>
    <t>E-Commerce</t>
  </si>
  <si>
    <t>Indian Oil Corporation Ltd.</t>
  </si>
  <si>
    <t>IOC</t>
  </si>
  <si>
    <t>INE242A01010</t>
  </si>
  <si>
    <t>KSB Ltd.</t>
  </si>
  <si>
    <t>KSB</t>
  </si>
  <si>
    <t>INE999A01015</t>
  </si>
  <si>
    <t>Pumps &amp; Compressors</t>
  </si>
  <si>
    <t>Tata Chemicals Ltd.</t>
  </si>
  <si>
    <t>TATACHEM</t>
  </si>
  <si>
    <t>INE092A01019</t>
  </si>
  <si>
    <t>Coromandel International Ltd.</t>
  </si>
  <si>
    <t>COROMANDEL</t>
  </si>
  <si>
    <t>INE169A01031</t>
  </si>
  <si>
    <t>Other Fertilisers</t>
  </si>
  <si>
    <t>Dr. Lal Pathlabs Ltd.</t>
  </si>
  <si>
    <t>LALPATHLAB</t>
  </si>
  <si>
    <t>INE600L01024</t>
  </si>
  <si>
    <t>Grindwell Norton Ltd.</t>
  </si>
  <si>
    <t>GRINDWELL</t>
  </si>
  <si>
    <t>INE536A01023</t>
  </si>
  <si>
    <t>Abrasives</t>
  </si>
  <si>
    <t>Lux Industries Ltd.</t>
  </si>
  <si>
    <t>LUXIND</t>
  </si>
  <si>
    <t>INE150G01020</t>
  </si>
  <si>
    <t>Cloth</t>
  </si>
  <si>
    <t>Power Finance Corporation Ltd.</t>
  </si>
  <si>
    <t>PFC</t>
  </si>
  <si>
    <t>INE134E01011</t>
  </si>
  <si>
    <t>ZF Commercial Vehicle Control Systems India Ltd.</t>
  </si>
  <si>
    <t>ZFCVINDIA</t>
  </si>
  <si>
    <t>INE342J01019</t>
  </si>
  <si>
    <t>Apollo Hospitals Enterprise Ltd.</t>
  </si>
  <si>
    <t>APOLLOHOSP</t>
  </si>
  <si>
    <t>INE437A01024</t>
  </si>
  <si>
    <t>Health Services</t>
  </si>
  <si>
    <t>Mahindra &amp; Mahindra Ltd.</t>
  </si>
  <si>
    <t>M&amp;M</t>
  </si>
  <si>
    <t>INE101A01026</t>
  </si>
  <si>
    <t>ITC Ltd.</t>
  </si>
  <si>
    <t>ITC</t>
  </si>
  <si>
    <t>INE154A01025</t>
  </si>
  <si>
    <t>Petronet LNG Ltd.</t>
  </si>
  <si>
    <t>PETRONET</t>
  </si>
  <si>
    <t>INE347G01014</t>
  </si>
  <si>
    <t>Aditya Birla Sun Life AMC Ltd.</t>
  </si>
  <si>
    <t>ABSLAMC</t>
  </si>
  <si>
    <t>INE404A01024</t>
  </si>
  <si>
    <t>EID-Parry (India) Ltd.</t>
  </si>
  <si>
    <t>EIDPARRY</t>
  </si>
  <si>
    <t>INE126A01031</t>
  </si>
  <si>
    <t>Sugar</t>
  </si>
  <si>
    <t>Indus Towers Ltd.</t>
  </si>
  <si>
    <t>INDUSTOWER</t>
  </si>
  <si>
    <t>INE121J01017</t>
  </si>
  <si>
    <t>Communication Equipment</t>
  </si>
  <si>
    <t>Kajaria Ceramics Ltd.</t>
  </si>
  <si>
    <t>KAJARIACER</t>
  </si>
  <si>
    <t>INE217B01036</t>
  </si>
  <si>
    <t>Navin Fluorine International Ltd.</t>
  </si>
  <si>
    <t>NAVINFLUOR</t>
  </si>
  <si>
    <t>INE048G01026</t>
  </si>
  <si>
    <t>Nippon Life India Asset Management Ltd.</t>
  </si>
  <si>
    <t>NAM-INDIA</t>
  </si>
  <si>
    <t>INE298J01013</t>
  </si>
  <si>
    <t>Oil &amp; Natural Gas Corporation Ltd.</t>
  </si>
  <si>
    <t>ONGC</t>
  </si>
  <si>
    <t>INE213A01029</t>
  </si>
  <si>
    <t>United Breweries Ltd.</t>
  </si>
  <si>
    <t>UBL</t>
  </si>
  <si>
    <t>INE686F01025</t>
  </si>
  <si>
    <t>Beer</t>
  </si>
  <si>
    <t>Alkyl Amines Chemicals Ltd.</t>
  </si>
  <si>
    <t>ALKYLAMINE</t>
  </si>
  <si>
    <t>INE150B01039</t>
  </si>
  <si>
    <t>Astrazeneca Pharma India Ltd.</t>
  </si>
  <si>
    <t>ASTRAZEN</t>
  </si>
  <si>
    <t>INE203A01020</t>
  </si>
  <si>
    <t>BEML Ltd.</t>
  </si>
  <si>
    <t>BEML</t>
  </si>
  <si>
    <t>INE258A01016</t>
  </si>
  <si>
    <t>Other Machinery</t>
  </si>
  <si>
    <t>Birla Corporation Ltd.</t>
  </si>
  <si>
    <t>BIRLACORPN</t>
  </si>
  <si>
    <t>INE340A01012</t>
  </si>
  <si>
    <t>Blue Star Ltd.</t>
  </si>
  <si>
    <t>BLUESTARCO</t>
  </si>
  <si>
    <t>INE472A01039</t>
  </si>
  <si>
    <t>ACs &amp; Refrigerators</t>
  </si>
  <si>
    <t>Graphite India Ltd.</t>
  </si>
  <si>
    <t>GRAPHITE</t>
  </si>
  <si>
    <t>INE371A01025</t>
  </si>
  <si>
    <t>Grasim Industries Ltd.</t>
  </si>
  <si>
    <t>GRASIM</t>
  </si>
  <si>
    <t>INE047A01021</t>
  </si>
  <si>
    <t>Gujarat Narmada Valley Fertilizers &amp; Chemicals Ltd.</t>
  </si>
  <si>
    <t>GNFC</t>
  </si>
  <si>
    <t>INE113A01013</t>
  </si>
  <si>
    <t>Nitrogenous Fertilizer.</t>
  </si>
  <si>
    <t>Motilal Oswal Financial Services Ltd</t>
  </si>
  <si>
    <t>MOTILALOFS</t>
  </si>
  <si>
    <t>INE338I01027</t>
  </si>
  <si>
    <t>Pidilite Industries Ltd.</t>
  </si>
  <si>
    <t>PIDILITIND</t>
  </si>
  <si>
    <t>INE318A01026</t>
  </si>
  <si>
    <t>Misc.Chem.</t>
  </si>
  <si>
    <t>Sun Pharmaceutical Industries Ltd.</t>
  </si>
  <si>
    <t>SUNPHARMA</t>
  </si>
  <si>
    <t>INE044A01036</t>
  </si>
  <si>
    <t>UPL Ltd.</t>
  </si>
  <si>
    <t>UPL</t>
  </si>
  <si>
    <t>INE628A01036</t>
  </si>
  <si>
    <t>Inorganic Chem.</t>
  </si>
  <si>
    <t>The Great Eastern Shipping Company Ltd.</t>
  </si>
  <si>
    <t>GESHIP</t>
  </si>
  <si>
    <t>INE017A01032</t>
  </si>
  <si>
    <t>Shipping</t>
  </si>
  <si>
    <t>Ajanta Pharma Ltd.</t>
  </si>
  <si>
    <t>AJANTPHARM</t>
  </si>
  <si>
    <t>INE031B01049</t>
  </si>
  <si>
    <t>Godrej Agrovet Ltd.</t>
  </si>
  <si>
    <t>GODREJAGRO</t>
  </si>
  <si>
    <t>INE850D01014</t>
  </si>
  <si>
    <t>Oil Cakes &amp; Animal Feed</t>
  </si>
  <si>
    <t>Marico Ltd.</t>
  </si>
  <si>
    <t>MARICO</t>
  </si>
  <si>
    <t>INE196A01026</t>
  </si>
  <si>
    <t>Vegetable oils</t>
  </si>
  <si>
    <t>AIA Engineering Ltd.</t>
  </si>
  <si>
    <t>AIAENG</t>
  </si>
  <si>
    <t>INE212H01026</t>
  </si>
  <si>
    <t>Castings &amp; Forgings</t>
  </si>
  <si>
    <t>Aurobindo Pharma Ltd.</t>
  </si>
  <si>
    <t>AUROPHARMA</t>
  </si>
  <si>
    <t>INE406A01037</t>
  </si>
  <si>
    <t>Dalmia Bharat Ltd.</t>
  </si>
  <si>
    <t>DALBHARAT</t>
  </si>
  <si>
    <t>INE00R701025</t>
  </si>
  <si>
    <t>Deepak Fertilisers &amp; Petrochemicals Corporation Ltd.</t>
  </si>
  <si>
    <t>DEEPAKFERT</t>
  </si>
  <si>
    <t>INE501A01019</t>
  </si>
  <si>
    <t>Fine Organic Industries Ltd.</t>
  </si>
  <si>
    <t>FINEORG</t>
  </si>
  <si>
    <t>INE686Y01026</t>
  </si>
  <si>
    <t>GAIL (India) Ltd.</t>
  </si>
  <si>
    <t>GAIL</t>
  </si>
  <si>
    <t>INE129A01019</t>
  </si>
  <si>
    <t>Heidelberg Cement India Ltd.</t>
  </si>
  <si>
    <t>HEIDELBERG</t>
  </si>
  <si>
    <t>INE578A01017</t>
  </si>
  <si>
    <t>ICICI Lombard General Insurance Company Ltd.</t>
  </si>
  <si>
    <t>ICICIGI</t>
  </si>
  <si>
    <t>INE765G01017</t>
  </si>
  <si>
    <t>Insurance</t>
  </si>
  <si>
    <t>General Insurance</t>
  </si>
  <si>
    <t>Indiabulls Housing Finance Ltd.</t>
  </si>
  <si>
    <t>IBULHSGFIN</t>
  </si>
  <si>
    <t>INE148I01020</t>
  </si>
  <si>
    <t>Symphony Ltd.</t>
  </si>
  <si>
    <t>SYMPHONY</t>
  </si>
  <si>
    <t>INE225D01027</t>
  </si>
  <si>
    <t>Thermax Ltd.</t>
  </si>
  <si>
    <t>THERMAX</t>
  </si>
  <si>
    <t>INE152A01029</t>
  </si>
  <si>
    <t>Industrial Machinery</t>
  </si>
  <si>
    <t>Torrent Power Ltd.</t>
  </si>
  <si>
    <t>TORNTPOWER</t>
  </si>
  <si>
    <t>INE813H01021</t>
  </si>
  <si>
    <t>IndusInd Bank Ltd.</t>
  </si>
  <si>
    <t>INDUSINDBK</t>
  </si>
  <si>
    <t>INE095A01012</t>
  </si>
  <si>
    <t>LIC Housing Finance Ltd.</t>
  </si>
  <si>
    <t>LICHSGFIN</t>
  </si>
  <si>
    <t>INE115A01026</t>
  </si>
  <si>
    <t>Bharat Dynamics Ltd.</t>
  </si>
  <si>
    <t>BDL</t>
  </si>
  <si>
    <t>INE171Z01018</t>
  </si>
  <si>
    <t>Others</t>
  </si>
  <si>
    <t>Emami Ltd.</t>
  </si>
  <si>
    <t>EMAMILTD</t>
  </si>
  <si>
    <t>INE548C01032</t>
  </si>
  <si>
    <t>Gujarat Alkalies &amp; Chemicals Ltd.</t>
  </si>
  <si>
    <t>GUJALKALI</t>
  </si>
  <si>
    <t>INE186A01019</t>
  </si>
  <si>
    <t>Caustic Soda</t>
  </si>
  <si>
    <t>Metropolis Healthcare Ltd.</t>
  </si>
  <si>
    <t>METROPOLIS</t>
  </si>
  <si>
    <t>INE112L01020</t>
  </si>
  <si>
    <t>Reliance Industries Ltd.</t>
  </si>
  <si>
    <t>RELIANCE</t>
  </si>
  <si>
    <t>INE002A01018</t>
  </si>
  <si>
    <t>Siemens Ltd.</t>
  </si>
  <si>
    <t>SIEMENS</t>
  </si>
  <si>
    <t>INE003A01024</t>
  </si>
  <si>
    <t>Switching Equipment</t>
  </si>
  <si>
    <t>TCI Express Ltd.</t>
  </si>
  <si>
    <t>TCIEXP</t>
  </si>
  <si>
    <t>INE586V01016</t>
  </si>
  <si>
    <t>Chambal Fertilisers &amp; Chemicals Ltd.</t>
  </si>
  <si>
    <t>CHAMBLFERT</t>
  </si>
  <si>
    <t>INE085A01013</t>
  </si>
  <si>
    <t>Havells India Ltd.</t>
  </si>
  <si>
    <t>HAVELLS</t>
  </si>
  <si>
    <t>INE176B01034</t>
  </si>
  <si>
    <t>Solar Industries India Ltd.</t>
  </si>
  <si>
    <t>SOLARINDS</t>
  </si>
  <si>
    <t>INE343H01029</t>
  </si>
  <si>
    <t>Explosives</t>
  </si>
  <si>
    <t>Titan Company Ltd.</t>
  </si>
  <si>
    <t>TITAN</t>
  </si>
  <si>
    <t>INE280A01028</t>
  </si>
  <si>
    <t>Gems, Jewellery &amp; Accessories</t>
  </si>
  <si>
    <t>Mazagon Dock Shipbuilders Ltd.</t>
  </si>
  <si>
    <t>MAZDOCK</t>
  </si>
  <si>
    <t>INE249Z01012</t>
  </si>
  <si>
    <t>State Bank Of India</t>
  </si>
  <si>
    <t>SBIN</t>
  </si>
  <si>
    <t>INE062A01020</t>
  </si>
  <si>
    <t>Bharat Forge Ltd.</t>
  </si>
  <si>
    <t>BHARATFORG</t>
  </si>
  <si>
    <t>INE465A01025</t>
  </si>
  <si>
    <t>Deepak Nitrite Ltd.</t>
  </si>
  <si>
    <t>DEEPAKNTR</t>
  </si>
  <si>
    <t>INE288B01029</t>
  </si>
  <si>
    <t>Escorts Ltd.</t>
  </si>
  <si>
    <t>ESCORTS</t>
  </si>
  <si>
    <t>INE042A01014</t>
  </si>
  <si>
    <t>Tractors &amp; Farm Machinery</t>
  </si>
  <si>
    <t>Garware Technical Fibres Ltd.</t>
  </si>
  <si>
    <t>GARFIBRES</t>
  </si>
  <si>
    <t>INE276A01018</t>
  </si>
  <si>
    <t>Misc.Textiles</t>
  </si>
  <si>
    <t>NTPC Ltd.</t>
  </si>
  <si>
    <t>NTPC</t>
  </si>
  <si>
    <t>INE733E01010</t>
  </si>
  <si>
    <t>Electricity Generation</t>
  </si>
  <si>
    <t>Redington India Ltd.</t>
  </si>
  <si>
    <t>REDINGTON</t>
  </si>
  <si>
    <t>INE891D01026</t>
  </si>
  <si>
    <t>Trading</t>
  </si>
  <si>
    <t>Canara Bank</t>
  </si>
  <si>
    <t>CANBK</t>
  </si>
  <si>
    <t>INE476A01014</t>
  </si>
  <si>
    <t>Indian Bank</t>
  </si>
  <si>
    <t>INDIANB</t>
  </si>
  <si>
    <t>INE562A01011</t>
  </si>
  <si>
    <t>Kalpataru Power Transmission Ltd.</t>
  </si>
  <si>
    <t>KALPATPOWR</t>
  </si>
  <si>
    <t>INE220B01022</t>
  </si>
  <si>
    <t>Power Projects</t>
  </si>
  <si>
    <t>National Aluminium Company Ltd.</t>
  </si>
  <si>
    <t>NATIONALUM</t>
  </si>
  <si>
    <t>INE139A01034</t>
  </si>
  <si>
    <t>Aluminium</t>
  </si>
  <si>
    <t>Vinati Organics Ltd.</t>
  </si>
  <si>
    <t>VINATIORGA</t>
  </si>
  <si>
    <t>INE410B01037</t>
  </si>
  <si>
    <t>Sundram Fasteners Ltd.</t>
  </si>
  <si>
    <t>SUNDRMFAST</t>
  </si>
  <si>
    <t>INE387A01021</t>
  </si>
  <si>
    <t>Fasteners</t>
  </si>
  <si>
    <t>Ambuja Cements Ltd.</t>
  </si>
  <si>
    <t>AMBUJACEM</t>
  </si>
  <si>
    <t>INE079A01024</t>
  </si>
  <si>
    <t>Avanti Feeds Ltd.</t>
  </si>
  <si>
    <t>AVANTIFEED</t>
  </si>
  <si>
    <t>INE871C01038</t>
  </si>
  <si>
    <t>Aquaculture</t>
  </si>
  <si>
    <t>Endurance Technologies Ltd.</t>
  </si>
  <si>
    <t>ENDURANCE</t>
  </si>
  <si>
    <t>INE913H01037</t>
  </si>
  <si>
    <t>Tata Consumer Products Ltd.</t>
  </si>
  <si>
    <t>TATACONSUM</t>
  </si>
  <si>
    <t>INE192A01025</t>
  </si>
  <si>
    <t>Food Processing</t>
  </si>
  <si>
    <t>Eris Lifesciences Ltd.</t>
  </si>
  <si>
    <t>ERIS</t>
  </si>
  <si>
    <t>INE406M01024</t>
  </si>
  <si>
    <t>Balaji Amines Ltd.</t>
  </si>
  <si>
    <t>BALAMINES</t>
  </si>
  <si>
    <t>INE050E01027</t>
  </si>
  <si>
    <t>BASF India Ltd.</t>
  </si>
  <si>
    <t>BASF</t>
  </si>
  <si>
    <t>INE373A01013</t>
  </si>
  <si>
    <t>GMM Pfaudler Ltd.</t>
  </si>
  <si>
    <t>GMMPFAUDLR</t>
  </si>
  <si>
    <t>INE541A01023</t>
  </si>
  <si>
    <t>Chemical Machinery</t>
  </si>
  <si>
    <t>Hatsun Agro Products Ltd.</t>
  </si>
  <si>
    <t>HATSUN</t>
  </si>
  <si>
    <t>INE473B01035</t>
  </si>
  <si>
    <t>MOIL Ltd.</t>
  </si>
  <si>
    <t>MOIL</t>
  </si>
  <si>
    <t>INE490G01020</t>
  </si>
  <si>
    <t>PI Industries Ltd.</t>
  </si>
  <si>
    <t>PIIND</t>
  </si>
  <si>
    <t>INE603J01030</t>
  </si>
  <si>
    <t>TTK Prestige Ltd.</t>
  </si>
  <si>
    <t>TTKPRESTIG</t>
  </si>
  <si>
    <t>INE690A01028</t>
  </si>
  <si>
    <t>Kitchenware &amp; Appliances</t>
  </si>
  <si>
    <t>Vaibhav Global Ltd.</t>
  </si>
  <si>
    <t>VAIBHAVGBL</t>
  </si>
  <si>
    <t>INE884A01027</t>
  </si>
  <si>
    <t>Wipro Ltd.</t>
  </si>
  <si>
    <t>WIPRO</t>
  </si>
  <si>
    <t>INE075A01022</t>
  </si>
  <si>
    <t>Castrol India Ltd.</t>
  </si>
  <si>
    <t>CASTROLIND</t>
  </si>
  <si>
    <t>INE172A01027</t>
  </si>
  <si>
    <t>Lubricants &amp; Grease</t>
  </si>
  <si>
    <t>Finolex Cables Ltd.</t>
  </si>
  <si>
    <t>FINCABLES</t>
  </si>
  <si>
    <t>INE235A01022</t>
  </si>
  <si>
    <t>JK Paper Ltd.</t>
  </si>
  <si>
    <t>JKPAPER</t>
  </si>
  <si>
    <t>INE789E01012</t>
  </si>
  <si>
    <t>Paper</t>
  </si>
  <si>
    <t>Voltas Ltd.</t>
  </si>
  <si>
    <t>VOLTAS</t>
  </si>
  <si>
    <t>INE226A01021</t>
  </si>
  <si>
    <t>Natco Pharma Ltd.</t>
  </si>
  <si>
    <t>NATCOPHARM</t>
  </si>
  <si>
    <t>INE987B01026</t>
  </si>
  <si>
    <t>ABB India Ltd.</t>
  </si>
  <si>
    <t>ABB</t>
  </si>
  <si>
    <t>INE117A01022</t>
  </si>
  <si>
    <t>Dabur India Ltd.</t>
  </si>
  <si>
    <t>DABUR</t>
  </si>
  <si>
    <t>INE016A01026</t>
  </si>
  <si>
    <t>Tata Steel Ltd.</t>
  </si>
  <si>
    <t>TATASTEEL</t>
  </si>
  <si>
    <t>INE081A01012</t>
  </si>
  <si>
    <t>Adani Ports and Special Economic Zone Ltd.</t>
  </si>
  <si>
    <t>ADANIPORTS</t>
  </si>
  <si>
    <t>INE742F01042</t>
  </si>
  <si>
    <t>Marine Port Services</t>
  </si>
  <si>
    <t>CCL Products (India) Ltd.</t>
  </si>
  <si>
    <t>CCL</t>
  </si>
  <si>
    <t>INE421D01022</t>
  </si>
  <si>
    <t>Tea &amp; Coffee</t>
  </si>
  <si>
    <t>Cipla Ltd.</t>
  </si>
  <si>
    <t>CIPLA</t>
  </si>
  <si>
    <t>INE059A01026</t>
  </si>
  <si>
    <t>Container Corporation Of India Ltd.</t>
  </si>
  <si>
    <t>CONCOR</t>
  </si>
  <si>
    <t>INE111A01025</t>
  </si>
  <si>
    <t>Logistics</t>
  </si>
  <si>
    <t>HLE Glascoat Ltd.</t>
  </si>
  <si>
    <t>HLEGLAS</t>
  </si>
  <si>
    <t>INE461D01010</t>
  </si>
  <si>
    <t>ICICI Bank Ltd.</t>
  </si>
  <si>
    <t>ICICIBANK</t>
  </si>
  <si>
    <t>INE090A01021</t>
  </si>
  <si>
    <t>JK Lakshmi Cement Ltd.</t>
  </si>
  <si>
    <t>JKLAKSHMI</t>
  </si>
  <si>
    <t>INE786A01032</t>
  </si>
  <si>
    <t>Jubilant Pharmova Ltd.</t>
  </si>
  <si>
    <t>JUBLPHARMA</t>
  </si>
  <si>
    <t>INE700A01033</t>
  </si>
  <si>
    <t>PCBL Ltd.</t>
  </si>
  <si>
    <t>PCBL</t>
  </si>
  <si>
    <t>INE602A01031</t>
  </si>
  <si>
    <t>Carbon Black</t>
  </si>
  <si>
    <t>Route Mobile Ltd.</t>
  </si>
  <si>
    <t>ROUTE</t>
  </si>
  <si>
    <t>INE450U01017</t>
  </si>
  <si>
    <t>Sudarshan Chemical Industries Ltd.</t>
  </si>
  <si>
    <t>SUDARSCHEM</t>
  </si>
  <si>
    <t>INE659A01023</t>
  </si>
  <si>
    <t>Sun TV Network Ltd.</t>
  </si>
  <si>
    <t>SUNTV</t>
  </si>
  <si>
    <t>INE424H01027</t>
  </si>
  <si>
    <t>Media &amp; Entertainment</t>
  </si>
  <si>
    <t>Suven Pharmaceuticals Ltd.</t>
  </si>
  <si>
    <t>SUVENPHAR</t>
  </si>
  <si>
    <t>INE03QK01018</t>
  </si>
  <si>
    <t>Welspun Corp Ltd.</t>
  </si>
  <si>
    <t>WELCORP</t>
  </si>
  <si>
    <t>INE191B01025</t>
  </si>
  <si>
    <t>Whirlpool Of India Ltd.</t>
  </si>
  <si>
    <t>WHIRLPOOL</t>
  </si>
  <si>
    <t>INE716A01013</t>
  </si>
  <si>
    <t>Zensar Technologies Ltd.</t>
  </si>
  <si>
    <t>ZENSARTECH</t>
  </si>
  <si>
    <t>INE520A01027</t>
  </si>
  <si>
    <t>Zydus Wellness Ltd.</t>
  </si>
  <si>
    <t>ZYDUSWELL</t>
  </si>
  <si>
    <t>INE768C01010</t>
  </si>
  <si>
    <t>Shyam Metalics and Energy Ltd,</t>
  </si>
  <si>
    <t>SHYAMMETL</t>
  </si>
  <si>
    <t>INE810G01011</t>
  </si>
  <si>
    <t>Other Metal Products</t>
  </si>
  <si>
    <t>Amara Raja Batteries Ltd.</t>
  </si>
  <si>
    <t>AMARAJABAT</t>
  </si>
  <si>
    <t>INE885A01032</t>
  </si>
  <si>
    <t>Storage Batteries</t>
  </si>
  <si>
    <t>Bharat Electronics Ltd.</t>
  </si>
  <si>
    <t>BEL</t>
  </si>
  <si>
    <t>INE263A01024</t>
  </si>
  <si>
    <t>Electronic Equipment</t>
  </si>
  <si>
    <t>Birlasoft Ltd.</t>
  </si>
  <si>
    <t>BSOFT</t>
  </si>
  <si>
    <t>INE836A01035</t>
  </si>
  <si>
    <t>CESC Ltd.</t>
  </si>
  <si>
    <t>CESC</t>
  </si>
  <si>
    <t>INE486A01021</t>
  </si>
  <si>
    <t>EPL Ltd.</t>
  </si>
  <si>
    <t>EPL</t>
  </si>
  <si>
    <t>INE255A01020</t>
  </si>
  <si>
    <t>Packaging &amp; Containers</t>
  </si>
  <si>
    <t>Praj Industries Ltd.</t>
  </si>
  <si>
    <t>PRAJIND</t>
  </si>
  <si>
    <t>INE074A01025</t>
  </si>
  <si>
    <t>Bajaj Finserv Ltd.</t>
  </si>
  <si>
    <t>BAJAJFINSV</t>
  </si>
  <si>
    <t>INE918I01018</t>
  </si>
  <si>
    <t>Century Textiles &amp; Industries Ltd.</t>
  </si>
  <si>
    <t>CENTURYTEX</t>
  </si>
  <si>
    <t>INE055A01016</t>
  </si>
  <si>
    <t>Finolex Industries Ltd.</t>
  </si>
  <si>
    <t>FINPIPE</t>
  </si>
  <si>
    <t>INE183A01024</t>
  </si>
  <si>
    <t>Gujarat Pipavav Port Ltd</t>
  </si>
  <si>
    <t>GPPL</t>
  </si>
  <si>
    <t>INE517F01014</t>
  </si>
  <si>
    <t>Hindalco Industries Ltd.</t>
  </si>
  <si>
    <t>HINDALCO</t>
  </si>
  <si>
    <t>INE038A01020</t>
  </si>
  <si>
    <t>Ipca Laboratories Ltd.</t>
  </si>
  <si>
    <t>IPCALAB</t>
  </si>
  <si>
    <t>INE571A01038</t>
  </si>
  <si>
    <t>KEC International Ltd.</t>
  </si>
  <si>
    <t>KEC</t>
  </si>
  <si>
    <t>INE389H01022</t>
  </si>
  <si>
    <t>Lupin Ltd.</t>
  </si>
  <si>
    <t>LUPIN</t>
  </si>
  <si>
    <t>INE326A01037</t>
  </si>
  <si>
    <t>Quess Corp Ltd.</t>
  </si>
  <si>
    <t>QUESS</t>
  </si>
  <si>
    <t>INE615P01015</t>
  </si>
  <si>
    <t>Business Consultancy</t>
  </si>
  <si>
    <t>Happiest Minds Technologies Ltd.</t>
  </si>
  <si>
    <t>HAPPSTMNDS</t>
  </si>
  <si>
    <t>INE419U01012</t>
  </si>
  <si>
    <t>TVS Motor Company Ltd.</t>
  </si>
  <si>
    <t>TVSMOTOR</t>
  </si>
  <si>
    <t>INE494B01023</t>
  </si>
  <si>
    <t>Indraprastha Gas Ltd.</t>
  </si>
  <si>
    <t>IGL</t>
  </si>
  <si>
    <t>INE203G01027</t>
  </si>
  <si>
    <t>Mahindra &amp; Mahindra Financial Services Ltd.</t>
  </si>
  <si>
    <t>M&amp;MFIN</t>
  </si>
  <si>
    <t>INE774D01024</t>
  </si>
  <si>
    <t>APL Apollo Tubes Ltd.</t>
  </si>
  <si>
    <t>APLAPOLLO</t>
  </si>
  <si>
    <t>INE702C01019</t>
  </si>
  <si>
    <t>Carborundum Universal Ltd.</t>
  </si>
  <si>
    <t>CARBORUNIV</t>
  </si>
  <si>
    <t>INE120A01034</t>
  </si>
  <si>
    <t>Firstsource Solutions Ltd.</t>
  </si>
  <si>
    <t>FSL</t>
  </si>
  <si>
    <t>INE684F01012</t>
  </si>
  <si>
    <t>Misc.Other Services</t>
  </si>
  <si>
    <t>Housing &amp; Urban Development Corporation Ltd.</t>
  </si>
  <si>
    <t>HUDCO</t>
  </si>
  <si>
    <t>INE031A01017</t>
  </si>
  <si>
    <t>IIFL Finance Ltd.</t>
  </si>
  <si>
    <t>IIFL</t>
  </si>
  <si>
    <t>INE530B01024</t>
  </si>
  <si>
    <t>Indian Railway Catering &amp; Tourism Corporation Ltd.</t>
  </si>
  <si>
    <t>IRCTC</t>
  </si>
  <si>
    <t>INE335Y01020</t>
  </si>
  <si>
    <t>Travel &amp; Tourism</t>
  </si>
  <si>
    <t>KRBL Ltd.</t>
  </si>
  <si>
    <t>KRBL</t>
  </si>
  <si>
    <t>INE001B01026</t>
  </si>
  <si>
    <t>Other Agriculture Products</t>
  </si>
  <si>
    <t>Prince Pipes &amp; Fittings Ltd.</t>
  </si>
  <si>
    <t>PRINCEPIPE</t>
  </si>
  <si>
    <t>INE689W01016</t>
  </si>
  <si>
    <t>Tube Investments of India Ltd.</t>
  </si>
  <si>
    <t>TIINDIA</t>
  </si>
  <si>
    <t>INE974X01010</t>
  </si>
  <si>
    <t>Vardhman Textiles Ltd.</t>
  </si>
  <si>
    <t>VTL</t>
  </si>
  <si>
    <t>INE825A01020</t>
  </si>
  <si>
    <t>Cotton &amp; Blended Yarn</t>
  </si>
  <si>
    <t>Apollo Tyres Ltd.</t>
  </si>
  <si>
    <t>APOLLOTYRE</t>
  </si>
  <si>
    <t>INE438A01022</t>
  </si>
  <si>
    <t>Clean Science And Technology Ltd.</t>
  </si>
  <si>
    <t>CLEAN</t>
  </si>
  <si>
    <t>INE227W01023</t>
  </si>
  <si>
    <t>Berger Paints India Ltd.</t>
  </si>
  <si>
    <t>BERGEPAINT</t>
  </si>
  <si>
    <t>INE463A01038</t>
  </si>
  <si>
    <t>KPIT Technologies Ltd.</t>
  </si>
  <si>
    <t>KPITTECH</t>
  </si>
  <si>
    <t>INE04I401011</t>
  </si>
  <si>
    <t>Aarti Industries Ltd.</t>
  </si>
  <si>
    <t>AARTIIND</t>
  </si>
  <si>
    <t>INE769A01020</t>
  </si>
  <si>
    <t>Allcargo Logistics Ltd.</t>
  </si>
  <si>
    <t>ALLCARGO</t>
  </si>
  <si>
    <t>INE418H01029</t>
  </si>
  <si>
    <t>Astral Ltd.</t>
  </si>
  <si>
    <t>ASTRAL</t>
  </si>
  <si>
    <t>INE006I01046</t>
  </si>
  <si>
    <t>Bajaj Electricals Ltd.</t>
  </si>
  <si>
    <t>BAJAJELEC</t>
  </si>
  <si>
    <t>INE193E01025</t>
  </si>
  <si>
    <t>Bharti Airtel Ltd.</t>
  </si>
  <si>
    <t>BHARTIARTL</t>
  </si>
  <si>
    <t>INE397D01024</t>
  </si>
  <si>
    <t>Can Fin Homes Ltd.</t>
  </si>
  <si>
    <t>CANFINHOME</t>
  </si>
  <si>
    <t>INE477A01020</t>
  </si>
  <si>
    <t>Caplin Point Laboratories Ltd.</t>
  </si>
  <si>
    <t>CAPLIPOINT</t>
  </si>
  <si>
    <t>INE475E01026</t>
  </si>
  <si>
    <t>Ceat Ltd.</t>
  </si>
  <si>
    <t>CEATLTD</t>
  </si>
  <si>
    <t>INE482A01020</t>
  </si>
  <si>
    <t>DLF Ltd.</t>
  </si>
  <si>
    <t>DLF</t>
  </si>
  <si>
    <t>INE271C01023</t>
  </si>
  <si>
    <t>Real Estate</t>
  </si>
  <si>
    <t>Hitachi Energy India Ltd.</t>
  </si>
  <si>
    <t>POWERINDIA</t>
  </si>
  <si>
    <t>INE07Y701011</t>
  </si>
  <si>
    <t>Indigo Paints Ltd.</t>
  </si>
  <si>
    <t>INDIGOPNTS</t>
  </si>
  <si>
    <t>INE09VQ01012</t>
  </si>
  <si>
    <t>Manappuram Finance Ltd.</t>
  </si>
  <si>
    <t>MANAPPURAM</t>
  </si>
  <si>
    <t>INE522D01027</t>
  </si>
  <si>
    <t>MAS Financial Services Ltd.</t>
  </si>
  <si>
    <t>MASFIN</t>
  </si>
  <si>
    <t>INE348L01012</t>
  </si>
  <si>
    <t>Nesco Ltd.</t>
  </si>
  <si>
    <t>NESCO</t>
  </si>
  <si>
    <t>INE317F01035</t>
  </si>
  <si>
    <t>Commercial Complexes</t>
  </si>
  <si>
    <t>Nocil Ltd.</t>
  </si>
  <si>
    <t>NOCIL</t>
  </si>
  <si>
    <t>INE163A01018</t>
  </si>
  <si>
    <t>Rubber &amp; Rubber Products</t>
  </si>
  <si>
    <t>Oberoi Realty Ltd.</t>
  </si>
  <si>
    <t>OBEROIRLTY</t>
  </si>
  <si>
    <t>INE093I01010</t>
  </si>
  <si>
    <t>Rallis India Ltd.</t>
  </si>
  <si>
    <t>RALLIS</t>
  </si>
  <si>
    <t>INE613A01020</t>
  </si>
  <si>
    <t>Saregama India Ltd.</t>
  </si>
  <si>
    <t>SAREGAMA</t>
  </si>
  <si>
    <t>INE979A01025</t>
  </si>
  <si>
    <t>Sobha Ltd.</t>
  </si>
  <si>
    <t>SOBHA</t>
  </si>
  <si>
    <t>INE671H01015</t>
  </si>
  <si>
    <t>The Ramco Cements Ltd.</t>
  </si>
  <si>
    <t>RAMCOCEM</t>
  </si>
  <si>
    <t>INE331A01037</t>
  </si>
  <si>
    <t>Uflex Ltd.</t>
  </si>
  <si>
    <t>UFLEX</t>
  </si>
  <si>
    <t>INE516A01017</t>
  </si>
  <si>
    <t>Rashtriya Chemicals &amp; Fertilizers Ltd.</t>
  </si>
  <si>
    <t>RCF</t>
  </si>
  <si>
    <t>INE027A01015</t>
  </si>
  <si>
    <t>Bank Of Baroda</t>
  </si>
  <si>
    <t>BANKBARODA</t>
  </si>
  <si>
    <t>INE028A01039</t>
  </si>
  <si>
    <t>Steel Authority Of India Ltd.</t>
  </si>
  <si>
    <t>SAIL</t>
  </si>
  <si>
    <t>INE114A01011</t>
  </si>
  <si>
    <t>Mishra Dhatu Nigam Ltd.</t>
  </si>
  <si>
    <t>MIDHANI</t>
  </si>
  <si>
    <t>INE099Z01011</t>
  </si>
  <si>
    <t>Triveni Turbine Ltd.</t>
  </si>
  <si>
    <t>TRITURBINE</t>
  </si>
  <si>
    <t>INE152M01016</t>
  </si>
  <si>
    <t>Aegis Logistics Ltd.</t>
  </si>
  <si>
    <t>AEGISCHEM</t>
  </si>
  <si>
    <t>INE208C01025</t>
  </si>
  <si>
    <t>Balrampur Chini Mills Ltd.</t>
  </si>
  <si>
    <t>BALRAMCHIN</t>
  </si>
  <si>
    <t>INE119A01028</t>
  </si>
  <si>
    <t>Crompton Greaves Consumer Electricals Ltd.</t>
  </si>
  <si>
    <t>CROMPTON</t>
  </si>
  <si>
    <t>INE299U01018</t>
  </si>
  <si>
    <t>Glenmark Pharmaceuticals Ltd.</t>
  </si>
  <si>
    <t>GLENMARK</t>
  </si>
  <si>
    <t>INE935A01035</t>
  </si>
  <si>
    <t>Intellect Design Arena Ltd.</t>
  </si>
  <si>
    <t>INTELLECT</t>
  </si>
  <si>
    <t>INE306R01017</t>
  </si>
  <si>
    <t>Ircon International Ltd.</t>
  </si>
  <si>
    <t>IRCON</t>
  </si>
  <si>
    <t>INE962Y01021</t>
  </si>
  <si>
    <t>Jyothy Labs Ltd.</t>
  </si>
  <si>
    <t>JYOTHYLAB</t>
  </si>
  <si>
    <t>INE668F01031</t>
  </si>
  <si>
    <t>KEI Industries Ltd.</t>
  </si>
  <si>
    <t>KEI</t>
  </si>
  <si>
    <t>INE878B01027</t>
  </si>
  <si>
    <t>Mahindra CIE Automotive Ltd.</t>
  </si>
  <si>
    <t>MAHINDCIE</t>
  </si>
  <si>
    <t>INE536H01010</t>
  </si>
  <si>
    <t>NLC India Ltd.</t>
  </si>
  <si>
    <t>NLCINDIA</t>
  </si>
  <si>
    <t>INE589A01014</t>
  </si>
  <si>
    <t>Poly Medicure Ltd.</t>
  </si>
  <si>
    <t>POLYMED</t>
  </si>
  <si>
    <t>INE205C01021</t>
  </si>
  <si>
    <t>Medical Devices &amp; Equipment</t>
  </si>
  <si>
    <t>Relaxo Footwears Ltd.</t>
  </si>
  <si>
    <t>RELAXO</t>
  </si>
  <si>
    <t>INE131B01039</t>
  </si>
  <si>
    <t>RHI Magnesita India Ltd.</t>
  </si>
  <si>
    <t>RHIM</t>
  </si>
  <si>
    <t>INE743M01012</t>
  </si>
  <si>
    <t>SBI Cards &amp; Payments Services Ltd.</t>
  </si>
  <si>
    <t>SBICARD</t>
  </si>
  <si>
    <t>INE018E01016</t>
  </si>
  <si>
    <t>Varun Beverages Ltd.</t>
  </si>
  <si>
    <t>VBL</t>
  </si>
  <si>
    <t>INE200M01013</t>
  </si>
  <si>
    <t>VIP Industries Ltd.</t>
  </si>
  <si>
    <t>VIPIND</t>
  </si>
  <si>
    <t>INE054A01027</t>
  </si>
  <si>
    <t>Zee Entertainment Enterprises Ltd.</t>
  </si>
  <si>
    <t>ZEEL</t>
  </si>
  <si>
    <t>INE256A01028</t>
  </si>
  <si>
    <t>Zydus Lifesciences Ltd.</t>
  </si>
  <si>
    <t>ZYDUSLIFE</t>
  </si>
  <si>
    <t>INE010B01027</t>
  </si>
  <si>
    <t>Phoenix Mills Ltd.</t>
  </si>
  <si>
    <t>PHOENIXLTD</t>
  </si>
  <si>
    <t>INE211B01039</t>
  </si>
  <si>
    <t>Radico Khaitan Ltd.</t>
  </si>
  <si>
    <t>RADICO</t>
  </si>
  <si>
    <t>INE944F01028</t>
  </si>
  <si>
    <t>Liquors</t>
  </si>
  <si>
    <t>Indoco Remedies Ltd.</t>
  </si>
  <si>
    <t>INDOCO</t>
  </si>
  <si>
    <t>INE873D01024</t>
  </si>
  <si>
    <t>Kansai Nerolac Paints Ltd.</t>
  </si>
  <si>
    <t>KANSAINER</t>
  </si>
  <si>
    <t>INE531A01024</t>
  </si>
  <si>
    <t>Metro Brands Ltd.</t>
  </si>
  <si>
    <t>METROBRAND</t>
  </si>
  <si>
    <t>INE317I01021</t>
  </si>
  <si>
    <t>Gujarat State Fertilizers &amp; Chemicals Ltd.</t>
  </si>
  <si>
    <t>GSFC</t>
  </si>
  <si>
    <t>INE026A01025</t>
  </si>
  <si>
    <t>SJVN Ltd.</t>
  </si>
  <si>
    <t>SJVN</t>
  </si>
  <si>
    <t>INE002L01015</t>
  </si>
  <si>
    <t>Asahi India Glass Ltd.</t>
  </si>
  <si>
    <t>ASAHIINDIA</t>
  </si>
  <si>
    <t>INE439A01020</t>
  </si>
  <si>
    <t>Glass &amp; Glassware</t>
  </si>
  <si>
    <t>Bank Of India</t>
  </si>
  <si>
    <t>BANKINDIA</t>
  </si>
  <si>
    <t>INE084A01016</t>
  </si>
  <si>
    <t>C.E. Info Systems Ltd.</t>
  </si>
  <si>
    <t>MAPMYINDIA</t>
  </si>
  <si>
    <t>INE0BV301023</t>
  </si>
  <si>
    <t>Cholamandalam Investment &amp; Finance Company Ltd.</t>
  </si>
  <si>
    <t>CHOLAFIN</t>
  </si>
  <si>
    <t>INE121A01016</t>
  </si>
  <si>
    <t>Dixon Technologies (India) Ltd.</t>
  </si>
  <si>
    <t>DIXON</t>
  </si>
  <si>
    <t>INE935N01020</t>
  </si>
  <si>
    <t>Engineers India Ltd.</t>
  </si>
  <si>
    <t>ENGINERSIN</t>
  </si>
  <si>
    <t>INE510A01028</t>
  </si>
  <si>
    <t>Exide Industries Ltd.</t>
  </si>
  <si>
    <t>EXIDEIND</t>
  </si>
  <si>
    <t>INE302A01020</t>
  </si>
  <si>
    <t>Gujarat Gas Ltd.</t>
  </si>
  <si>
    <t>GUJGASLTD</t>
  </si>
  <si>
    <t>INE844O01030</t>
  </si>
  <si>
    <t>Gujarat State Petronet Ltd.</t>
  </si>
  <si>
    <t>GSPL</t>
  </si>
  <si>
    <t>INE246F01010</t>
  </si>
  <si>
    <t>Indiamart Intermesh Ltd.</t>
  </si>
  <si>
    <t>INDIAMART</t>
  </si>
  <si>
    <t>INE933S01016</t>
  </si>
  <si>
    <t>Indian Energy Exchange Ltd.</t>
  </si>
  <si>
    <t>IEX</t>
  </si>
  <si>
    <t>INE022Q01020</t>
  </si>
  <si>
    <t>JSW Energy Ltd.</t>
  </si>
  <si>
    <t>JSWENERGY</t>
  </si>
  <si>
    <t>INE121E01018</t>
  </si>
  <si>
    <t>Laurus Labs Ltd.</t>
  </si>
  <si>
    <t>LAURUSLABS</t>
  </si>
  <si>
    <t>INE947Q01028</t>
  </si>
  <si>
    <t>Mahindra Lifespace Developers Ltd.</t>
  </si>
  <si>
    <t>MAHLIFE</t>
  </si>
  <si>
    <t>INE813A01018</t>
  </si>
  <si>
    <t>Mahindra Logistics Ltd.</t>
  </si>
  <si>
    <t>MAHLOG</t>
  </si>
  <si>
    <t>INE766P01016</t>
  </si>
  <si>
    <t>NCC Ltd.</t>
  </si>
  <si>
    <t>NCC</t>
  </si>
  <si>
    <t>INE868B01028</t>
  </si>
  <si>
    <t>Orient Electric Ltd.</t>
  </si>
  <si>
    <t>ORIENTELEC</t>
  </si>
  <si>
    <t>INE142Z01019</t>
  </si>
  <si>
    <t>Privi Speciality Chemicals Ltd.</t>
  </si>
  <si>
    <t>PRIVISCL</t>
  </si>
  <si>
    <t>INE959A01019</t>
  </si>
  <si>
    <t>SBI Life Insurance Company Ltd.</t>
  </si>
  <si>
    <t>SBILIFE</t>
  </si>
  <si>
    <t>INE123W01016</t>
  </si>
  <si>
    <t>Life Insurance</t>
  </si>
  <si>
    <t>Tanla Platforms Ltd.</t>
  </si>
  <si>
    <t>TANLA</t>
  </si>
  <si>
    <t>INE483C01032</t>
  </si>
  <si>
    <t>Tata Coffee Ltd.</t>
  </si>
  <si>
    <t>TATACOFFEE</t>
  </si>
  <si>
    <t>INE493A01027</t>
  </si>
  <si>
    <t>Union Bank Of India</t>
  </si>
  <si>
    <t>UNIONBANK</t>
  </si>
  <si>
    <t>INE692A01016</t>
  </si>
  <si>
    <t>NHPC Ltd.</t>
  </si>
  <si>
    <t>NHPC</t>
  </si>
  <si>
    <t>INE848E01016</t>
  </si>
  <si>
    <t>The Federal Bank Ltd.</t>
  </si>
  <si>
    <t>FEDERALBNK</t>
  </si>
  <si>
    <t>INE171A01029</t>
  </si>
  <si>
    <t>KIOCL Ltd</t>
  </si>
  <si>
    <t>KIOCL</t>
  </si>
  <si>
    <t>INE880L01014</t>
  </si>
  <si>
    <t>Tata Power Company Ltd.</t>
  </si>
  <si>
    <t>TATAPOWER</t>
  </si>
  <si>
    <t>INE245A01021</t>
  </si>
  <si>
    <t>HDFC Life Insurance Co Ltd.</t>
  </si>
  <si>
    <t>HDFCLIFE</t>
  </si>
  <si>
    <t>INE795G01014</t>
  </si>
  <si>
    <t>Trent Ltd.</t>
  </si>
  <si>
    <t>TRENT</t>
  </si>
  <si>
    <t>INE849A01020</t>
  </si>
  <si>
    <t>Retailing</t>
  </si>
  <si>
    <t>JM Financial Ltd.</t>
  </si>
  <si>
    <t>JMFINANCIL</t>
  </si>
  <si>
    <t>INE780C01023</t>
  </si>
  <si>
    <t>Hikal Ltd.</t>
  </si>
  <si>
    <t>HIKAL</t>
  </si>
  <si>
    <t>INE475B01022</t>
  </si>
  <si>
    <t>Rail Vikas Nigam Ltd.</t>
  </si>
  <si>
    <t>RVNL</t>
  </si>
  <si>
    <t>INE415G01027</t>
  </si>
  <si>
    <t>Sona BLW Precision Forgings Ltd.</t>
  </si>
  <si>
    <t>SONACOMS</t>
  </si>
  <si>
    <t>INE073K01018</t>
  </si>
  <si>
    <t>Anupam Rasayan India Ltd.</t>
  </si>
  <si>
    <t>ANURAS</t>
  </si>
  <si>
    <t>INE930P01018</t>
  </si>
  <si>
    <t>Speciality Chemicals</t>
  </si>
  <si>
    <t>Brigade Enterprises Ltd.</t>
  </si>
  <si>
    <t>BRIGADE</t>
  </si>
  <si>
    <t>INE791I01019</t>
  </si>
  <si>
    <t>Century Plyboards (India) Ltd.</t>
  </si>
  <si>
    <t>CENTURYPLY</t>
  </si>
  <si>
    <t>INE348B01021</t>
  </si>
  <si>
    <t>Wood</t>
  </si>
  <si>
    <t>Granules India Ltd.</t>
  </si>
  <si>
    <t>GRANULES</t>
  </si>
  <si>
    <t>INE101D01020</t>
  </si>
  <si>
    <t>Jamna Auto Industries Ltd.</t>
  </si>
  <si>
    <t>JAMNAAUTO</t>
  </si>
  <si>
    <t>INE039C01032</t>
  </si>
  <si>
    <t>La Opala RG Ltd.</t>
  </si>
  <si>
    <t>LAOPALA</t>
  </si>
  <si>
    <t>INE059D01020</t>
  </si>
  <si>
    <t>Life Insurance Corporation of India</t>
  </si>
  <si>
    <t>LICI</t>
  </si>
  <si>
    <t>INE0J1Y01017</t>
  </si>
  <si>
    <t>Minda Industries Ltd.</t>
  </si>
  <si>
    <t>MINDAIND</t>
  </si>
  <si>
    <t>INE405E01023</t>
  </si>
  <si>
    <t>Prestige Estates Projects Ltd.</t>
  </si>
  <si>
    <t>PRESTIGE</t>
  </si>
  <si>
    <t>INE811K01011</t>
  </si>
  <si>
    <t>Sunteck Realty Ltd.</t>
  </si>
  <si>
    <t>SUNTECK</t>
  </si>
  <si>
    <t>INE805D01034</t>
  </si>
  <si>
    <t>Timken India Ltd.</t>
  </si>
  <si>
    <t>TIMKEN</t>
  </si>
  <si>
    <t>INE325A01013</t>
  </si>
  <si>
    <t>Edelweiss Financial Services Ltd.</t>
  </si>
  <si>
    <t>EDELWEISS</t>
  </si>
  <si>
    <t>INE532F01054</t>
  </si>
  <si>
    <t>Indian Railway Finance Corporation Ltd.</t>
  </si>
  <si>
    <t>IRFC</t>
  </si>
  <si>
    <t>INE053F01010</t>
  </si>
  <si>
    <t>DFIs</t>
  </si>
  <si>
    <t>V-Guard Industries Ltd.</t>
  </si>
  <si>
    <t>VGUARD</t>
  </si>
  <si>
    <t>INE951I01027</t>
  </si>
  <si>
    <t>Delta Corp Ltd.</t>
  </si>
  <si>
    <t>DELTACORP</t>
  </si>
  <si>
    <t>INE124G01033</t>
  </si>
  <si>
    <t>Leisure &amp; Recreation</t>
  </si>
  <si>
    <t>Bombay Burmah Trading Corporation Ltd.</t>
  </si>
  <si>
    <t>BBTC</t>
  </si>
  <si>
    <t>INE050A01025</t>
  </si>
  <si>
    <t>Jubilant FoodWorks Ltd.</t>
  </si>
  <si>
    <t>JUBLFOOD</t>
  </si>
  <si>
    <t>INE797F01020</t>
  </si>
  <si>
    <t>Restaurants</t>
  </si>
  <si>
    <t>Elgi Equipments Ltd.</t>
  </si>
  <si>
    <t>ELGIEQUIP</t>
  </si>
  <si>
    <t>INE285A01027</t>
  </si>
  <si>
    <t>Kotak Mahindra Bank Ltd.</t>
  </si>
  <si>
    <t>KOTAKBANK</t>
  </si>
  <si>
    <t>INE237A01028</t>
  </si>
  <si>
    <t>Shilpa Medicare Ltd.</t>
  </si>
  <si>
    <t>SHILPAMED</t>
  </si>
  <si>
    <t>INE790G01031</t>
  </si>
  <si>
    <t>Aarti Drugs Ltd.</t>
  </si>
  <si>
    <t>AARTIDRUGS</t>
  </si>
  <si>
    <t>INE767A01016</t>
  </si>
  <si>
    <t>Adani Enterprises Ltd.</t>
  </si>
  <si>
    <t>ADANIENT</t>
  </si>
  <si>
    <t>INE423A01024</t>
  </si>
  <si>
    <t>Advanced Enzyme Technologies Ltd.</t>
  </si>
  <si>
    <t>ADVENZYMES</t>
  </si>
  <si>
    <t>INE837H01020</t>
  </si>
  <si>
    <t>Ashok Leyland Ltd.</t>
  </si>
  <si>
    <t>ASHOKLEY</t>
  </si>
  <si>
    <t>INE208A01029</t>
  </si>
  <si>
    <t>Commercial Vehicles</t>
  </si>
  <si>
    <t>AU Small Finance Bank Ltd.</t>
  </si>
  <si>
    <t>AUBANK</t>
  </si>
  <si>
    <t>INE949L01017</t>
  </si>
  <si>
    <t>Axis Bank Ltd.</t>
  </si>
  <si>
    <t>AXISBANK</t>
  </si>
  <si>
    <t>INE238A01034</t>
  </si>
  <si>
    <t>City Union Bank Ltd.</t>
  </si>
  <si>
    <t>CUB</t>
  </si>
  <si>
    <t>INE491A01021</t>
  </si>
  <si>
    <t>Dilip Buildcon Ltd.</t>
  </si>
  <si>
    <t>DBL</t>
  </si>
  <si>
    <t>INE917M01012</t>
  </si>
  <si>
    <t>Easy Trip Planners Ltd.</t>
  </si>
  <si>
    <t>EASEMYTRIP</t>
  </si>
  <si>
    <t>INE07O001018</t>
  </si>
  <si>
    <t>eClerx Services Ltd.</t>
  </si>
  <si>
    <t>ECLERX</t>
  </si>
  <si>
    <t>INE738I01010</t>
  </si>
  <si>
    <t>Minda Corporation Ltd.</t>
  </si>
  <si>
    <t>MINDACORP</t>
  </si>
  <si>
    <t>INE842C01021</t>
  </si>
  <si>
    <t>Narayana Hrudayalaya Ltd.</t>
  </si>
  <si>
    <t>NH</t>
  </si>
  <si>
    <t>INE410P01011</t>
  </si>
  <si>
    <t>Rain Industries Ltd.</t>
  </si>
  <si>
    <t>RAIN</t>
  </si>
  <si>
    <t>INE855B01025</t>
  </si>
  <si>
    <t>Rajesh Exports Ltd.</t>
  </si>
  <si>
    <t>RAJESHEXPO</t>
  </si>
  <si>
    <t>INE343B01030</t>
  </si>
  <si>
    <t>Sumitomo Chemical India Ltd.</t>
  </si>
  <si>
    <t>SUMICHEM</t>
  </si>
  <si>
    <t>INE258G01013</t>
  </si>
  <si>
    <t>Syngene International Ltd.</t>
  </si>
  <si>
    <t>SYNGENE</t>
  </si>
  <si>
    <t>INE398R01022</t>
  </si>
  <si>
    <t>The India Cements Ltd.</t>
  </si>
  <si>
    <t>INDIACEM</t>
  </si>
  <si>
    <t>INE383A01012</t>
  </si>
  <si>
    <t>V-Mart Retail Ltd.</t>
  </si>
  <si>
    <t>VMART</t>
  </si>
  <si>
    <t>INE665J01013</t>
  </si>
  <si>
    <t>Laxmi Organic Industries Ltd.</t>
  </si>
  <si>
    <t>LXCHEM</t>
  </si>
  <si>
    <t>INE576O01020</t>
  </si>
  <si>
    <t>Punjab National Bank</t>
  </si>
  <si>
    <t>PNB</t>
  </si>
  <si>
    <t>INE160A01022</t>
  </si>
  <si>
    <t>Cholamandalam Financial Holdings Ltd.</t>
  </si>
  <si>
    <t>CHOLAHLDNG</t>
  </si>
  <si>
    <t>INE149A01033</t>
  </si>
  <si>
    <t>ICICI Prudential Life Insurance Company Ltd.</t>
  </si>
  <si>
    <t>ICICIPRULI</t>
  </si>
  <si>
    <t>INE726G01019</t>
  </si>
  <si>
    <t>Bank Of Maharashtra</t>
  </si>
  <si>
    <t>MAHABANK</t>
  </si>
  <si>
    <t>INE457A01014</t>
  </si>
  <si>
    <t>Biocon Ltd.</t>
  </si>
  <si>
    <t>BIOCON</t>
  </si>
  <si>
    <t>INE376G01013</t>
  </si>
  <si>
    <t>L&amp;T Finance Holdings Ltd.</t>
  </si>
  <si>
    <t>L&amp;TFH</t>
  </si>
  <si>
    <t>INE498L01015</t>
  </si>
  <si>
    <t>PNC Infratech Ltd.</t>
  </si>
  <si>
    <t>PNCINFRA</t>
  </si>
  <si>
    <t>INE195J01029</t>
  </si>
  <si>
    <t>Rossari Biotech Ltd.</t>
  </si>
  <si>
    <t>ROSSARI</t>
  </si>
  <si>
    <t>INE02A801020</t>
  </si>
  <si>
    <t>Sterlite Technologies Ltd.</t>
  </si>
  <si>
    <t>STLTECH</t>
  </si>
  <si>
    <t>INE089C01029</t>
  </si>
  <si>
    <t>NBCC India Ltd.</t>
  </si>
  <si>
    <t>NBCC</t>
  </si>
  <si>
    <t>INE095N01031</t>
  </si>
  <si>
    <t>Capri Global Capital Ltd.</t>
  </si>
  <si>
    <t>CGCL</t>
  </si>
  <si>
    <t>INE180C01026</t>
  </si>
  <si>
    <t>The Indian Hotels Company Ltd.</t>
  </si>
  <si>
    <t>INDHOTEL</t>
  </si>
  <si>
    <t>INE053A01029</t>
  </si>
  <si>
    <t>Hotels</t>
  </si>
  <si>
    <t>Trident Ltd.</t>
  </si>
  <si>
    <t>TRIDENT</t>
  </si>
  <si>
    <t>INE064C01022</t>
  </si>
  <si>
    <t>Hindustan Copper Ltd.</t>
  </si>
  <si>
    <t>HINDCOPPER</t>
  </si>
  <si>
    <t>INE531E01026</t>
  </si>
  <si>
    <t>Jubilant Ingrevia Ltd.</t>
  </si>
  <si>
    <t>JUBLINGREA</t>
  </si>
  <si>
    <t>INE0BY001018</t>
  </si>
  <si>
    <t>Punjab &amp; Sind Bank</t>
  </si>
  <si>
    <t>PSB</t>
  </si>
  <si>
    <t>INE608A01012</t>
  </si>
  <si>
    <t>The New India Assurance Co. Ltd.</t>
  </si>
  <si>
    <t>NIACL</t>
  </si>
  <si>
    <t>INE470Y01017</t>
  </si>
  <si>
    <t>Adani Total Gas Ltd.</t>
  </si>
  <si>
    <t>ATGL</t>
  </si>
  <si>
    <t>INE399L01023</t>
  </si>
  <si>
    <t>KNR Constructions Ltd.</t>
  </si>
  <si>
    <t>KNRCON</t>
  </si>
  <si>
    <t>INE634I01029</t>
  </si>
  <si>
    <t>Shipping Corporation Of India Ltd.</t>
  </si>
  <si>
    <t>SCI</t>
  </si>
  <si>
    <t>INE109A01011</t>
  </si>
  <si>
    <t>Greaves Cotton Ltd.</t>
  </si>
  <si>
    <t>GREAVESCOT</t>
  </si>
  <si>
    <t>INE224A01026</t>
  </si>
  <si>
    <t>HFCL Ltd.</t>
  </si>
  <si>
    <t>HFCL</t>
  </si>
  <si>
    <t>INE548A01028</t>
  </si>
  <si>
    <t>KPR Mills Ltd.</t>
  </si>
  <si>
    <t>KPRMILL</t>
  </si>
  <si>
    <t>INE930H01031</t>
  </si>
  <si>
    <t>Welspun India Ltd.</t>
  </si>
  <si>
    <t>WELSPUNIND</t>
  </si>
  <si>
    <t>INE192B01031</t>
  </si>
  <si>
    <t>Synthetic Yarn</t>
  </si>
  <si>
    <t>Responsive Industries Ltd.</t>
  </si>
  <si>
    <t>RESPONIND</t>
  </si>
  <si>
    <t>INE688D01026</t>
  </si>
  <si>
    <t>Other Plastic Products</t>
  </si>
  <si>
    <t>Swan Energy Ltd.</t>
  </si>
  <si>
    <t>SWANENERGY</t>
  </si>
  <si>
    <t>INE665A01038</t>
  </si>
  <si>
    <t>Brightcom Group Ltd.</t>
  </si>
  <si>
    <t>BCG</t>
  </si>
  <si>
    <t>INE425B01027</t>
  </si>
  <si>
    <t>Infibeam Avenues Ltd.</t>
  </si>
  <si>
    <t>INFIBEAM</t>
  </si>
  <si>
    <t>INE483S01020</t>
  </si>
  <si>
    <t>Vakrangee Ltd.</t>
  </si>
  <si>
    <t>VAKRANGEE</t>
  </si>
  <si>
    <t>INE051B01021</t>
  </si>
  <si>
    <t>3M India Ltd.</t>
  </si>
  <si>
    <t>3MINDIA</t>
  </si>
  <si>
    <t>INE470A01017</t>
  </si>
  <si>
    <t>Aavas Financiers Ltd.</t>
  </si>
  <si>
    <t>AAVAS</t>
  </si>
  <si>
    <t>INE216P01012</t>
  </si>
  <si>
    <t>Adani Green Energy Ltd.</t>
  </si>
  <si>
    <t>ADANIGREEN</t>
  </si>
  <si>
    <t>INE364U01010</t>
  </si>
  <si>
    <t>Adani Power Ltd.</t>
  </si>
  <si>
    <t>ADANIPOWER</t>
  </si>
  <si>
    <t>INE814H01011</t>
  </si>
  <si>
    <t>Adani Transmission Ltd.</t>
  </si>
  <si>
    <t>ADANITRANS</t>
  </si>
  <si>
    <t>INE931S01010</t>
  </si>
  <si>
    <t>Aditya Birla Capital Ltd.</t>
  </si>
  <si>
    <t>ABCAPITAL</t>
  </si>
  <si>
    <t>INE674K01013</t>
  </si>
  <si>
    <t>Aditya Birla Fashion and Retail Ltd.</t>
  </si>
  <si>
    <t>ABFRL</t>
  </si>
  <si>
    <t>INE647O01011</t>
  </si>
  <si>
    <t>Affle (India) Ltd.</t>
  </si>
  <si>
    <t>AFFLE</t>
  </si>
  <si>
    <t>INE00WC01027</t>
  </si>
  <si>
    <t>Alok Industries Ltd.</t>
  </si>
  <si>
    <t>ALOKINDS</t>
  </si>
  <si>
    <t>INE270A01029</t>
  </si>
  <si>
    <t>Amber Enterprises India Ltd.</t>
  </si>
  <si>
    <t>AMBER</t>
  </si>
  <si>
    <t>INE371P01015</t>
  </si>
  <si>
    <t>Aptus Value Housing Finance India Ltd.</t>
  </si>
  <si>
    <t>APTUS</t>
  </si>
  <si>
    <t>INE852O01025</t>
  </si>
  <si>
    <t>Aster DM Healthcare Ltd.</t>
  </si>
  <si>
    <t>ASTERDM</t>
  </si>
  <si>
    <t>INE914M01019</t>
  </si>
  <si>
    <t>Avenue Supermarts Ltd.</t>
  </si>
  <si>
    <t>DMART</t>
  </si>
  <si>
    <t>INE192R01011</t>
  </si>
  <si>
    <t>Bandhan Bank Ltd.</t>
  </si>
  <si>
    <t>BANDHANBNK</t>
  </si>
  <si>
    <t>INE545U01014</t>
  </si>
  <si>
    <t>Bharat Heavy Electricals Ltd.</t>
  </si>
  <si>
    <t>BHEL</t>
  </si>
  <si>
    <t>INE257A01026</t>
  </si>
  <si>
    <t>Electrical Machinery</t>
  </si>
  <si>
    <t>Borosil Renewables Ltd.</t>
  </si>
  <si>
    <t>BORORENEW</t>
  </si>
  <si>
    <t>INE666D01022</t>
  </si>
  <si>
    <t>Central Bank Of India</t>
  </si>
  <si>
    <t>CENTRALBK</t>
  </si>
  <si>
    <t>INE483A01010</t>
  </si>
  <si>
    <t>Chalet Hotels Ltd.</t>
  </si>
  <si>
    <t>CHALET</t>
  </si>
  <si>
    <t>INE427F01016</t>
  </si>
  <si>
    <t>Chemplast Sanmar Ltd.</t>
  </si>
  <si>
    <t>CHEMPLASTS</t>
  </si>
  <si>
    <t>INE488A01050</t>
  </si>
  <si>
    <t>Thermoplastics</t>
  </si>
  <si>
    <t>CreditAccess Grameen Ltd.</t>
  </si>
  <si>
    <t>CREDITACC</t>
  </si>
  <si>
    <t>INE741K01010</t>
  </si>
  <si>
    <t>CSB Bank Ltd.</t>
  </si>
  <si>
    <t>CSBBANK</t>
  </si>
  <si>
    <t>INE679A01013</t>
  </si>
  <si>
    <t>Devyani International Ltd.</t>
  </si>
  <si>
    <t>DEVYANI</t>
  </si>
  <si>
    <t>INE872J01023</t>
  </si>
  <si>
    <t>EIH Ltd.</t>
  </si>
  <si>
    <t>EIHOTEL</t>
  </si>
  <si>
    <t>INE230A01023</t>
  </si>
  <si>
    <t>Equitas Holdings Ltd.</t>
  </si>
  <si>
    <t>EQUITAS</t>
  </si>
  <si>
    <t>INE988K01017</t>
  </si>
  <si>
    <t>Equitas Small Finance Bank Ltd.</t>
  </si>
  <si>
    <t>EQUITASBNK</t>
  </si>
  <si>
    <t>INE063P01018</t>
  </si>
  <si>
    <t>FDC Ltd.</t>
  </si>
  <si>
    <t>FDC</t>
  </si>
  <si>
    <t>INE258B01022</t>
  </si>
  <si>
    <t>Fortis Healthcare Ltd.</t>
  </si>
  <si>
    <t>FORTIS</t>
  </si>
  <si>
    <t>INE061F01013</t>
  </si>
  <si>
    <t>FSN E-Commerce Ventures Ltd.</t>
  </si>
  <si>
    <t>NYKAA</t>
  </si>
  <si>
    <t>INE388Y01029</t>
  </si>
  <si>
    <t>General Insurance Corporation of India Ltd.</t>
  </si>
  <si>
    <t>GICRE</t>
  </si>
  <si>
    <t>INE481Y01014</t>
  </si>
  <si>
    <t>Reinsurance</t>
  </si>
  <si>
    <t>Gland Pharma Ltd.</t>
  </si>
  <si>
    <t>GLAND</t>
  </si>
  <si>
    <t>INE068V01023</t>
  </si>
  <si>
    <t>Godrej Consumer Products Ltd.</t>
  </si>
  <si>
    <t>GODREJCP</t>
  </si>
  <si>
    <t>INE102D01028</t>
  </si>
  <si>
    <t>Godrej Industries Ltd.</t>
  </si>
  <si>
    <t>GODREJIND</t>
  </si>
  <si>
    <t>INE233A01035</t>
  </si>
  <si>
    <t>Godrej Properties Ltd.</t>
  </si>
  <si>
    <t>GODREJPROP</t>
  </si>
  <si>
    <t>INE484J01027</t>
  </si>
  <si>
    <t>G R Infraprojects Ltd.</t>
  </si>
  <si>
    <t>GRINFRA</t>
  </si>
  <si>
    <t>INE201P01022</t>
  </si>
  <si>
    <t>Gujarat Fluorochemicals Ltd.</t>
  </si>
  <si>
    <t>FLUOROCHEM</t>
  </si>
  <si>
    <t>INE09N301011</t>
  </si>
  <si>
    <t>Hathway Cable &amp; Datacom Ltd.</t>
  </si>
  <si>
    <t>HATHWAY</t>
  </si>
  <si>
    <t>INE982F01036</t>
  </si>
  <si>
    <t>IDBI Bank Ltd.</t>
  </si>
  <si>
    <t>IDBI</t>
  </si>
  <si>
    <t>INE008A01015</t>
  </si>
  <si>
    <t>IDFC First Bank Ltd.</t>
  </si>
  <si>
    <t>IDFCFIRSTB</t>
  </si>
  <si>
    <t>INE092T01019</t>
  </si>
  <si>
    <t>IDFC Ltd.</t>
  </si>
  <si>
    <t>IDFC</t>
  </si>
  <si>
    <t>INE043D01016</t>
  </si>
  <si>
    <t>IFB Industries Ltd.</t>
  </si>
  <si>
    <t>IFBIND</t>
  </si>
  <si>
    <t>INE559A01017</t>
  </si>
  <si>
    <t>Indiabulls Real Estate Ltd.</t>
  </si>
  <si>
    <t>IBREALEST</t>
  </si>
  <si>
    <t>INE069I01010</t>
  </si>
  <si>
    <t>Indian Overseas Bank</t>
  </si>
  <si>
    <t>IOB</t>
  </si>
  <si>
    <t>INE565A01014</t>
  </si>
  <si>
    <t>Inox Leisure Ltd.</t>
  </si>
  <si>
    <t>INOXLEISUR</t>
  </si>
  <si>
    <t>INE312H01016</t>
  </si>
  <si>
    <t>Interglobe Aviation Ltd.</t>
  </si>
  <si>
    <t>INDIGO</t>
  </si>
  <si>
    <t>INE646L01027</t>
  </si>
  <si>
    <t>Air Transport</t>
  </si>
  <si>
    <t>IRB Infrastructure Developers Ltd.</t>
  </si>
  <si>
    <t>IRB</t>
  </si>
  <si>
    <t>INE821I01014</t>
  </si>
  <si>
    <t>ITI Ltd.</t>
  </si>
  <si>
    <t>ITI</t>
  </si>
  <si>
    <t>INE248A01017</t>
  </si>
  <si>
    <t>Jindal Stainless (Hisar) Ltd.</t>
  </si>
  <si>
    <t>JSLHISAR</t>
  </si>
  <si>
    <t>INE455T01018</t>
  </si>
  <si>
    <t>Stainless Steel</t>
  </si>
  <si>
    <t>Jindal Stainless Ltd.</t>
  </si>
  <si>
    <t>JSL</t>
  </si>
  <si>
    <t>INE220G01021</t>
  </si>
  <si>
    <t>Jindal Steel &amp; Power Ltd.</t>
  </si>
  <si>
    <t>JINDALSTEL</t>
  </si>
  <si>
    <t>INE749A01030</t>
  </si>
  <si>
    <t>Sponge Iron</t>
  </si>
  <si>
    <t>Johnson Controls - Hitachi Air Conditioning India Ltd.</t>
  </si>
  <si>
    <t>JCHAC</t>
  </si>
  <si>
    <t>INE782A01015</t>
  </si>
  <si>
    <t>Just Dial Ltd.</t>
  </si>
  <si>
    <t>JUSTDIAL</t>
  </si>
  <si>
    <t>INE599M01018</t>
  </si>
  <si>
    <t>Kalyan Jewellers India Ltd.</t>
  </si>
  <si>
    <t>KALYANKJIL</t>
  </si>
  <si>
    <t>INE303R01014</t>
  </si>
  <si>
    <t>Krishna Institute Of Medical Sciences Ltd.</t>
  </si>
  <si>
    <t>KIMS</t>
  </si>
  <si>
    <t>INE967H01017</t>
  </si>
  <si>
    <t>LatentView Analytics Ltd.</t>
  </si>
  <si>
    <t>LATENTVIEW</t>
  </si>
  <si>
    <t>INE0I7C01011</t>
  </si>
  <si>
    <t>Lemon Tree Hotels Ltd.</t>
  </si>
  <si>
    <t>LEMONTREE</t>
  </si>
  <si>
    <t>INE970X01018</t>
  </si>
  <si>
    <t>Macrotech Developers Ltd.</t>
  </si>
  <si>
    <t>LODHA</t>
  </si>
  <si>
    <t>INE670K01029</t>
  </si>
  <si>
    <t>Mahindra Holidays &amp; Resorts India Ltd</t>
  </si>
  <si>
    <t>MHRIL</t>
  </si>
  <si>
    <t>INE998I01010</t>
  </si>
  <si>
    <t>Mangalore Refinery &amp; Petrochemicals Ltd.</t>
  </si>
  <si>
    <t>MRPL</t>
  </si>
  <si>
    <t>INE103A01014</t>
  </si>
  <si>
    <t>Max Financial Services Ltd.</t>
  </si>
  <si>
    <t>MFSL</t>
  </si>
  <si>
    <t>INE180A01020</t>
  </si>
  <si>
    <t>Max Healthcare Institute Ltd.</t>
  </si>
  <si>
    <t>MAXHEALTH</t>
  </si>
  <si>
    <t>INE027H01010</t>
  </si>
  <si>
    <t>Medplus Health Services Ltd.</t>
  </si>
  <si>
    <t>MEDPLUS</t>
  </si>
  <si>
    <t>INE804L01022</t>
  </si>
  <si>
    <t>MMTC Ltd.</t>
  </si>
  <si>
    <t>MMTC</t>
  </si>
  <si>
    <t>INE123F01029</t>
  </si>
  <si>
    <t>Network 18 Media &amp; Investments Ltd.</t>
  </si>
  <si>
    <t>NETWORK18</t>
  </si>
  <si>
    <t>INE870H01013</t>
  </si>
  <si>
    <t>NUVOCO Vistas Corp Ltd.</t>
  </si>
  <si>
    <t>NUVOCO</t>
  </si>
  <si>
    <t>INE118D01016</t>
  </si>
  <si>
    <t>One 97 Communications Ltd.</t>
  </si>
  <si>
    <t>PAYTM</t>
  </si>
  <si>
    <t>INE982J01020</t>
  </si>
  <si>
    <t>PB Fintech Ltd.</t>
  </si>
  <si>
    <t>POLICYBZR</t>
  </si>
  <si>
    <t>INE417T01026</t>
  </si>
  <si>
    <t>PNB Housing Finance Ltd.</t>
  </si>
  <si>
    <t>PNBHOUSING</t>
  </si>
  <si>
    <t>INE572E01012</t>
  </si>
  <si>
    <t>Prism Johnson Ltd.</t>
  </si>
  <si>
    <t>PRSMJOHNSN</t>
  </si>
  <si>
    <t>INE010A01011</t>
  </si>
  <si>
    <t>PVR Ltd.</t>
  </si>
  <si>
    <t>PVR</t>
  </si>
  <si>
    <t>INE191H01014</t>
  </si>
  <si>
    <t>RBL Bank Ltd.</t>
  </si>
  <si>
    <t>RBLBANK</t>
  </si>
  <si>
    <t>INE976G01028</t>
  </si>
  <si>
    <t>Restaurant Brands Asia Ltd.</t>
  </si>
  <si>
    <t>RBA</t>
  </si>
  <si>
    <t>INE07T201019</t>
  </si>
  <si>
    <t>Ruchi Soya Industries Ltd.</t>
  </si>
  <si>
    <t>PATANJALI</t>
  </si>
  <si>
    <t>INE619A01035</t>
  </si>
  <si>
    <t>Soyabean Prod.</t>
  </si>
  <si>
    <t>Sapphire Foods India Ltd.</t>
  </si>
  <si>
    <t>SAPPHIRE</t>
  </si>
  <si>
    <t>INE806T01012</t>
  </si>
  <si>
    <t>Sheela Foam Ltd.</t>
  </si>
  <si>
    <t>SFL</t>
  </si>
  <si>
    <t>INE916U01025</t>
  </si>
  <si>
    <t>Home Furnishings</t>
  </si>
  <si>
    <t>Shree Renuka Sugars Ltd.</t>
  </si>
  <si>
    <t>RENUKA</t>
  </si>
  <si>
    <t>INE087H01022</t>
  </si>
  <si>
    <t>SIS Ltd.</t>
  </si>
  <si>
    <t>SIS</t>
  </si>
  <si>
    <t>INE285J01028</t>
  </si>
  <si>
    <t>SpiceJet Ltd.</t>
  </si>
  <si>
    <t>SPICEJET</t>
  </si>
  <si>
    <t>INE285B01017</t>
  </si>
  <si>
    <t>Star Cement Ltd</t>
  </si>
  <si>
    <t>STARCEMENT</t>
  </si>
  <si>
    <t>INE460H01021</t>
  </si>
  <si>
    <t>Star Health &amp; Allied Insurance Co. Ltd.</t>
  </si>
  <si>
    <t>STARHEALTH</t>
  </si>
  <si>
    <t>INE575P01011</t>
  </si>
  <si>
    <t>Sterling and Wilson Renewable Energy Ltd.</t>
  </si>
  <si>
    <t>SWSOLAR</t>
  </si>
  <si>
    <t>INE00M201021</t>
  </si>
  <si>
    <t>Strides Pharma Science Ltd.</t>
  </si>
  <si>
    <t>STAR</t>
  </si>
  <si>
    <t>INE939A01011</t>
  </si>
  <si>
    <t>Sun Pharma Advanced Research Company Ltd.</t>
  </si>
  <si>
    <t>SPARC</t>
  </si>
  <si>
    <t>INE232I01014</t>
  </si>
  <si>
    <t>Suzlon Energy Ltd.</t>
  </si>
  <si>
    <t>SUZLON</t>
  </si>
  <si>
    <t>INE040H01021</t>
  </si>
  <si>
    <t>Tata Motors Ltd.</t>
  </si>
  <si>
    <t>TATAMOTORS</t>
  </si>
  <si>
    <t>INE155A01022</t>
  </si>
  <si>
    <t>Tata Teleservices (Maharashtra) Ltd.</t>
  </si>
  <si>
    <t>TTML</t>
  </si>
  <si>
    <t>INE517B01013</t>
  </si>
  <si>
    <t>TCNS Clothing Co Ltd.</t>
  </si>
  <si>
    <t>TCNSBRANDS</t>
  </si>
  <si>
    <t>INE778U01029</t>
  </si>
  <si>
    <t>TeamLease Services Ltd.</t>
  </si>
  <si>
    <t>TEAMLEASE</t>
  </si>
  <si>
    <t>INE985S01024</t>
  </si>
  <si>
    <t>TV18 Broadcast Ltd.</t>
  </si>
  <si>
    <t>TV18BRDCST</t>
  </si>
  <si>
    <t>INE886H01027</t>
  </si>
  <si>
    <t>UCO Bank</t>
  </si>
  <si>
    <t>UCOBANK</t>
  </si>
  <si>
    <t>INE691A01018</t>
  </si>
  <si>
    <t>Varroc Engineering Ltd.</t>
  </si>
  <si>
    <t>VARROC</t>
  </si>
  <si>
    <t>INE665L01035</t>
  </si>
  <si>
    <t>Vodafone Idea Ltd.</t>
  </si>
  <si>
    <t>IDEA</t>
  </si>
  <si>
    <t>INE669E01016</t>
  </si>
  <si>
    <t>Westlife Development Ltd.</t>
  </si>
  <si>
    <t>WESTLIFE</t>
  </si>
  <si>
    <t>INE274F01020</t>
  </si>
  <si>
    <t>Wockhardt Ltd.</t>
  </si>
  <si>
    <t>WOCKPHARMA</t>
  </si>
  <si>
    <t>INE049B01025</t>
  </si>
  <si>
    <t>Yes Bank Ltd.</t>
  </si>
  <si>
    <t>YESBANK</t>
  </si>
  <si>
    <t>INE528G01035</t>
  </si>
  <si>
    <t>Zomato Ltd.</t>
  </si>
  <si>
    <t>ZOMATO</t>
  </si>
  <si>
    <t>INE758T01015</t>
  </si>
  <si>
    <t>Tata Motors DVR</t>
  </si>
  <si>
    <t>TATAMTRDVR</t>
  </si>
  <si>
    <t>IN9155A01020</t>
  </si>
  <si>
    <t>Count of Company</t>
  </si>
  <si>
    <t>Row Labels</t>
  </si>
  <si>
    <t>Grand Total</t>
  </si>
  <si>
    <t>Sum of Price / Cash Flow</t>
  </si>
  <si>
    <t>Sum of Enterprise Value(Cr)</t>
  </si>
  <si>
    <t>Sum of Dividend Yield(%)</t>
  </si>
  <si>
    <t>Sum of Price to Book</t>
  </si>
  <si>
    <t>Sum of Price earnings to growth</t>
  </si>
  <si>
    <t>Sum of Price to Earnings</t>
  </si>
  <si>
    <t>134 Industries</t>
  </si>
  <si>
    <t>500 
Stocks</t>
  </si>
  <si>
    <t>18 
Sectors</t>
  </si>
  <si>
    <t>Sectors</t>
  </si>
  <si>
    <t>BSE STOCK DATA DASHBOARD</t>
  </si>
  <si>
    <t>Company Names</t>
  </si>
  <si>
    <t>Median</t>
  </si>
  <si>
    <t>Average of Median</t>
  </si>
  <si>
    <t>3 Yr Return</t>
  </si>
  <si>
    <t>Positive/ Negative</t>
  </si>
  <si>
    <t>Column Labels</t>
  </si>
  <si>
    <t>Negative</t>
  </si>
  <si>
    <t>Positive</t>
  </si>
  <si>
    <t>Count of Company Names</t>
  </si>
  <si>
    <t>Large/Mid/Low</t>
  </si>
  <si>
    <t>Large Market Capital</t>
  </si>
  <si>
    <t>Mid Market Capital</t>
  </si>
  <si>
    <t>Low Market Capital</t>
  </si>
  <si>
    <t>Change in 1 day(%)</t>
  </si>
  <si>
    <t>EV / EBITDA Ratio</t>
  </si>
  <si>
    <t>Sum of Market Cap(Cr)</t>
  </si>
  <si>
    <t>Market Capitalisation</t>
  </si>
  <si>
    <t>Sum of Change in 1 day(%)</t>
  </si>
  <si>
    <t>Sum of 1 day change(%)</t>
  </si>
  <si>
    <t>Sum of Price</t>
  </si>
  <si>
    <t>Large</t>
  </si>
  <si>
    <t>Low</t>
  </si>
  <si>
    <t>Mid</t>
  </si>
  <si>
    <t>Column1</t>
  </si>
  <si>
    <t>industry</t>
  </si>
  <si>
    <t>Industry Names</t>
  </si>
  <si>
    <t>Sum of PFCF</t>
  </si>
  <si>
    <t>Average of 5 Year High</t>
  </si>
  <si>
    <t>Average of 5 Year Low</t>
  </si>
  <si>
    <t>Sum of 5YrDiff</t>
  </si>
  <si>
    <t>Sum of 3YrDiff</t>
  </si>
  <si>
    <t>Average of 3 Year High</t>
  </si>
  <si>
    <t>Average of 3 Year 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</si>
</sst>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Red]0.00"/>
  </numFmts>
  <fonts count="9" x14ac:knownFonts="1">
    <font>
      <sz val="11"/>
      <color theme="1"/>
      <name val="Calibri"/>
      <family val="2"/>
      <scheme val="minor"/>
    </font>
    <font>
      <sz val="16"/>
      <color theme="1"/>
      <name val="Bodoni MT"/>
      <family val="1"/>
    </font>
    <font>
      <sz val="36"/>
      <color theme="3" tint="-0.499984740745262"/>
      <name val="Britannic Bold"/>
      <family val="2"/>
    </font>
    <font>
      <b/>
      <sz val="11"/>
      <color theme="0"/>
      <name val="Calibri"/>
      <family val="2"/>
      <scheme val="minor"/>
    </font>
    <font>
      <b/>
      <sz val="11"/>
      <color theme="1"/>
      <name val="Calibri"/>
      <family val="2"/>
      <scheme val="minor"/>
    </font>
    <font>
      <sz val="14"/>
      <color theme="1"/>
      <name val="Calibri"/>
      <family val="2"/>
      <scheme val="minor"/>
    </font>
    <font>
      <b/>
      <sz val="14"/>
      <color theme="1"/>
      <name val="Calibri"/>
      <family val="2"/>
      <scheme val="minor"/>
    </font>
    <font>
      <sz val="8"/>
      <color theme="1"/>
      <name val="Calibri"/>
      <family val="2"/>
      <scheme val="minor"/>
    </font>
    <font>
      <sz val="11"/>
      <color theme="1"/>
      <name val="Calibri"/>
      <family val="2"/>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39997558519241921"/>
        <bgColor indexed="64"/>
      </patternFill>
    </fill>
    <fill>
      <patternFill patternType="solid">
        <fgColor theme="9"/>
        <bgColor theme="9"/>
      </patternFill>
    </fill>
    <fill>
      <patternFill patternType="solid">
        <fgColor theme="9" tint="0.79998168889431442"/>
        <bgColor theme="9" tint="0.79998168889431442"/>
      </patternFill>
    </fill>
  </fills>
  <borders count="8">
    <border>
      <left/>
      <right/>
      <top/>
      <bottom/>
      <diagonal/>
    </border>
    <border>
      <left style="thin">
        <color indexed="64"/>
      </left>
      <right style="thin">
        <color indexed="64"/>
      </right>
      <top style="thin">
        <color indexed="64"/>
      </top>
      <bottom style="thin">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
      <left/>
      <right style="thin">
        <color theme="9" tint="0.39997558519241921"/>
      </right>
      <top style="thin">
        <color theme="9" tint="0.39997558519241921"/>
      </top>
      <bottom/>
      <diagonal/>
    </border>
    <border>
      <left/>
      <right/>
      <top/>
      <bottom style="thin">
        <color theme="4" tint="0.39997558519241921"/>
      </bottom>
      <diagonal/>
    </border>
  </borders>
  <cellStyleXfs count="2">
    <xf numFmtId="0" fontId="0" fillId="0" borderId="0"/>
    <xf numFmtId="9" fontId="8" fillId="0" borderId="0" applyFont="0" applyFill="0" applyBorder="0" applyAlignment="0" applyProtection="0"/>
  </cellStyleXfs>
  <cellXfs count="42">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wrapText="1"/>
    </xf>
    <xf numFmtId="0" fontId="0" fillId="2" borderId="0" xfId="0" applyFill="1"/>
    <xf numFmtId="2" fontId="0" fillId="0" borderId="0" xfId="0" applyNumberFormat="1"/>
    <xf numFmtId="0" fontId="0" fillId="3" borderId="0" xfId="0" applyFill="1"/>
    <xf numFmtId="0" fontId="0" fillId="3" borderId="0" xfId="0" applyFill="1" applyAlignment="1">
      <alignment horizontal="center" wrapText="1"/>
    </xf>
    <xf numFmtId="0" fontId="1" fillId="3" borderId="0" xfId="0" applyFont="1" applyFill="1" applyAlignment="1">
      <alignment horizontal="center" vertical="center" wrapText="1"/>
    </xf>
    <xf numFmtId="0" fontId="0" fillId="5" borderId="2" xfId="0" applyFill="1" applyBorder="1"/>
    <xf numFmtId="0" fontId="0" fillId="0" borderId="2" xfId="0" applyBorder="1"/>
    <xf numFmtId="0" fontId="0" fillId="0" borderId="3" xfId="0" applyBorder="1"/>
    <xf numFmtId="0" fontId="0" fillId="5" borderId="3" xfId="0" applyFill="1" applyBorder="1"/>
    <xf numFmtId="0" fontId="4" fillId="0" borderId="0" xfId="0" applyFont="1"/>
    <xf numFmtId="0" fontId="5" fillId="2" borderId="1" xfId="0" applyFont="1" applyFill="1" applyBorder="1" applyAlignment="1">
      <alignment horizontal="left" vertical="center"/>
    </xf>
    <xf numFmtId="2" fontId="5" fillId="2" borderId="1" xfId="0" applyNumberFormat="1" applyFont="1" applyFill="1" applyBorder="1" applyAlignment="1">
      <alignment horizontal="right" vertical="center"/>
    </xf>
    <xf numFmtId="0" fontId="5" fillId="2" borderId="1" xfId="0" applyFont="1" applyFill="1" applyBorder="1" applyAlignment="1">
      <alignment horizontal="left" vertical="center" wrapText="1"/>
    </xf>
    <xf numFmtId="0" fontId="5" fillId="2" borderId="0" xfId="0" applyFont="1" applyFill="1"/>
    <xf numFmtId="0" fontId="6" fillId="2" borderId="0" xfId="0" applyFont="1" applyFill="1"/>
    <xf numFmtId="164" fontId="5" fillId="2" borderId="1" xfId="0" applyNumberFormat="1" applyFont="1" applyFill="1" applyBorder="1" applyAlignment="1">
      <alignment horizontal="right" vertical="center"/>
    </xf>
    <xf numFmtId="0" fontId="6" fillId="2" borderId="0" xfId="0" applyFont="1" applyFill="1" applyAlignment="1">
      <alignment horizontal="left" vertical="center"/>
    </xf>
    <xf numFmtId="0" fontId="7" fillId="2" borderId="0" xfId="0" applyFont="1" applyFill="1"/>
    <xf numFmtId="0" fontId="5" fillId="2" borderId="0" xfId="0" applyFont="1" applyFill="1" applyAlignment="1">
      <alignment wrapText="1"/>
    </xf>
    <xf numFmtId="0" fontId="3" fillId="4" borderId="4" xfId="0" applyFont="1" applyFill="1" applyBorder="1"/>
    <xf numFmtId="0" fontId="0" fillId="5" borderId="5" xfId="0" applyFill="1" applyBorder="1"/>
    <xf numFmtId="0" fontId="0" fillId="5" borderId="6" xfId="0" applyFill="1" applyBorder="1"/>
    <xf numFmtId="0" fontId="4" fillId="0" borderId="0" xfId="0" applyFont="1" applyAlignment="1">
      <alignment wrapText="1"/>
    </xf>
    <xf numFmtId="0" fontId="0" fillId="0" borderId="0" xfId="0" pivotButton="1" applyAlignment="1">
      <alignment horizontal="center" vertical="center" wrapText="1"/>
    </xf>
    <xf numFmtId="0" fontId="0" fillId="0" borderId="0" xfId="0" applyNumberFormat="1"/>
    <xf numFmtId="0" fontId="4" fillId="0" borderId="7" xfId="0" applyFont="1" applyBorder="1"/>
    <xf numFmtId="2" fontId="5" fillId="2" borderId="0" xfId="1" applyNumberFormat="1" applyFont="1" applyFill="1" applyAlignment="1">
      <alignment horizontal="right"/>
    </xf>
    <xf numFmtId="2" fontId="5" fillId="2" borderId="0" xfId="0" applyNumberFormat="1" applyFont="1" applyFill="1"/>
    <xf numFmtId="2" fontId="0" fillId="2" borderId="0" xfId="0" applyNumberFormat="1" applyFill="1"/>
    <xf numFmtId="2" fontId="7" fillId="2" borderId="0" xfId="0" applyNumberFormat="1" applyFont="1" applyFill="1"/>
    <xf numFmtId="2" fontId="6" fillId="2" borderId="0" xfId="0" applyNumberFormat="1" applyFont="1" applyFill="1" applyAlignment="1">
      <alignment horizontal="right" vertical="center"/>
    </xf>
    <xf numFmtId="2" fontId="7" fillId="2" borderId="0" xfId="0" applyNumberFormat="1" applyFont="1" applyFill="1" applyAlignment="1">
      <alignment horizontal="right"/>
    </xf>
    <xf numFmtId="2" fontId="5" fillId="2" borderId="0" xfId="0" applyNumberFormat="1" applyFont="1" applyFill="1" applyAlignment="1">
      <alignment horizontal="right"/>
    </xf>
    <xf numFmtId="0" fontId="2" fillId="3" borderId="0" xfId="0" applyFont="1" applyFill="1" applyAlignment="1">
      <alignment horizontal="center" vertical="center"/>
    </xf>
    <xf numFmtId="0" fontId="1" fillId="3" borderId="0" xfId="0" applyFont="1" applyFill="1" applyAlignment="1">
      <alignment horizontal="center" wrapText="1"/>
    </xf>
    <xf numFmtId="0" fontId="1" fillId="3" borderId="0" xfId="0" applyFont="1" applyFill="1" applyAlignment="1">
      <alignment horizontal="center" vertical="center" wrapText="1"/>
    </xf>
  </cellXfs>
  <cellStyles count="2">
    <cellStyle name="Normal" xfId="0" builtinId="0"/>
    <cellStyle name="Percent" xfId="1" builtinId="5"/>
  </cellStyles>
  <dxfs count="33">
    <dxf>
      <numFmt numFmtId="2" formatCode="0.00"/>
    </dxf>
    <dxf>
      <numFmt numFmtId="2" formatCode="0.00"/>
    </dxf>
    <dxf>
      <numFmt numFmtId="2" formatCode="0.00"/>
    </dxf>
    <dxf>
      <numFmt numFmtId="2" formatCode="0.0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style="thin">
          <color theme="9" tint="0.39997558519241921"/>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0" formatCode="General"/>
    </dxf>
    <dxf>
      <numFmt numFmtId="0" formatCode="General"/>
    </dxf>
    <dxf>
      <font>
        <b/>
        <i val="0"/>
        <strike val="0"/>
        <condense val="0"/>
        <extend val="0"/>
        <outline val="0"/>
        <shadow val="0"/>
        <u val="none"/>
        <vertAlign val="baseline"/>
        <sz val="11"/>
        <color theme="1"/>
        <name val="Calibri"/>
        <family val="2"/>
        <scheme val="minor"/>
      </font>
    </dxf>
    <dxf>
      <numFmt numFmtId="2" formatCode="0.00"/>
    </dxf>
    <dxf>
      <numFmt numFmtId="13" formatCode="0%"/>
    </dxf>
    <dxf>
      <numFmt numFmtId="2" formatCode="0.00"/>
    </dxf>
    <dxf>
      <numFmt numFmtId="2" formatCode="0.00"/>
    </dxf>
    <dxf>
      <numFmt numFmtId="2" formatCode="0.00"/>
    </dxf>
    <dxf>
      <alignment horizontal="center"/>
    </dxf>
    <dxf>
      <alignment vertical="center"/>
    </dxf>
    <dxf>
      <alignment wrapText="1"/>
    </dxf>
    <dxf>
      <numFmt numFmtId="2" formatCode="0.00"/>
    </dxf>
    <dxf>
      <numFmt numFmtId="2" formatCode="0.00"/>
    </dxf>
  </dxfs>
  <tableStyles count="1" defaultTableStyle="TableStyleMedium2" defaultPivotStyle="PivotStyleLight16">
    <tableStyle name="Invisible" pivot="0" table="0" count="0" xr9:uid="{6F47BE76-193F-4C9E-8F6E-AF8E98E8092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(Final-1).xlsx]Median EV!MedianEV</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Median Enterprise Value</a:t>
            </a:r>
            <a:r>
              <a:rPr lang="en-US" sz="1600" b="1" baseline="0">
                <a:solidFill>
                  <a:schemeClr val="tx1"/>
                </a:solidFill>
              </a:rPr>
              <a:t> </a:t>
            </a:r>
            <a:endParaRPr lang="en-US" sz="1600" b="1">
              <a:solidFill>
                <a:schemeClr val="tx1"/>
              </a:solidFill>
            </a:endParaRPr>
          </a:p>
        </c:rich>
      </c:tx>
      <c:layout>
        <c:manualLayout>
          <c:xMode val="edge"/>
          <c:yMode val="edge"/>
          <c:x val="2.2729002624671917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'Median EV'!$L$1</c:f>
              <c:strCache>
                <c:ptCount val="1"/>
                <c:pt idx="0">
                  <c:v>Total</c:v>
                </c:pt>
              </c:strCache>
            </c:strRef>
          </c:tx>
          <c:spPr>
            <a:solidFill>
              <a:schemeClr val="tx2">
                <a:lumMod val="60000"/>
                <a:lumOff val="40000"/>
              </a:schemeClr>
            </a:solidFill>
            <a:ln>
              <a:noFill/>
            </a:ln>
            <a:effectLst/>
          </c:spPr>
          <c:invertIfNegative val="0"/>
          <c:cat>
            <c:strRef>
              <c:f>'Median EV'!$K$2:$K$19</c:f>
              <c:strCache>
                <c:ptCount val="18"/>
                <c:pt idx="0">
                  <c:v>Automobile</c:v>
                </c:pt>
                <c:pt idx="1">
                  <c:v>Capital Goods</c:v>
                </c:pt>
                <c:pt idx="2">
                  <c:v>Chemicals</c:v>
                </c:pt>
                <c:pt idx="3">
                  <c:v>Communication</c:v>
                </c:pt>
                <c:pt idx="4">
                  <c:v>Construction</c:v>
                </c:pt>
                <c:pt idx="5">
                  <c:v>Consumer Discretionary</c:v>
                </c:pt>
                <c:pt idx="6">
                  <c:v>Consumer Staples</c:v>
                </c:pt>
                <c:pt idx="7">
                  <c:v>Diversified</c:v>
                </c:pt>
                <c:pt idx="8">
                  <c:v>Energy</c:v>
                </c:pt>
                <c:pt idx="9">
                  <c:v>Financial</c:v>
                </c:pt>
                <c:pt idx="10">
                  <c:v>Healthcare</c:v>
                </c:pt>
                <c:pt idx="11">
                  <c:v>Insurance</c:v>
                </c:pt>
                <c:pt idx="12">
                  <c:v>Materials</c:v>
                </c:pt>
                <c:pt idx="13">
                  <c:v>Metals &amp; Mining</c:v>
                </c:pt>
                <c:pt idx="14">
                  <c:v>Others</c:v>
                </c:pt>
                <c:pt idx="15">
                  <c:v>Services</c:v>
                </c:pt>
                <c:pt idx="16">
                  <c:v>Technology</c:v>
                </c:pt>
                <c:pt idx="17">
                  <c:v>Textiles</c:v>
                </c:pt>
              </c:strCache>
            </c:strRef>
          </c:cat>
          <c:val>
            <c:numRef>
              <c:f>'Median EV'!$L$2:$L$19</c:f>
              <c:numCache>
                <c:formatCode>General</c:formatCode>
                <c:ptCount val="18"/>
                <c:pt idx="0">
                  <c:v>34562.869999999995</c:v>
                </c:pt>
                <c:pt idx="1">
                  <c:v>12998.280000000013</c:v>
                </c:pt>
                <c:pt idx="2">
                  <c:v>13704.380000000001</c:v>
                </c:pt>
                <c:pt idx="3">
                  <c:v>42214.5</c:v>
                </c:pt>
                <c:pt idx="4">
                  <c:v>10062.269999999997</c:v>
                </c:pt>
                <c:pt idx="5">
                  <c:v>13239.34</c:v>
                </c:pt>
                <c:pt idx="6">
                  <c:v>16451.255000000001</c:v>
                </c:pt>
                <c:pt idx="7">
                  <c:v>24475.61</c:v>
                </c:pt>
                <c:pt idx="8">
                  <c:v>63786.425000000025</c:v>
                </c:pt>
                <c:pt idx="9">
                  <c:v>31462.740000000005</c:v>
                </c:pt>
                <c:pt idx="10">
                  <c:v>13374.630000000003</c:v>
                </c:pt>
                <c:pt idx="11">
                  <c:v>73724.11</c:v>
                </c:pt>
                <c:pt idx="12">
                  <c:v>12834.114999999996</c:v>
                </c:pt>
                <c:pt idx="13">
                  <c:v>16216.109999999991</c:v>
                </c:pt>
                <c:pt idx="14">
                  <c:v>13393.37</c:v>
                </c:pt>
                <c:pt idx="15">
                  <c:v>9644.6300000000028</c:v>
                </c:pt>
                <c:pt idx="16">
                  <c:v>15692.094999999988</c:v>
                </c:pt>
                <c:pt idx="17">
                  <c:v>10884.83</c:v>
                </c:pt>
              </c:numCache>
            </c:numRef>
          </c:val>
          <c:extLst>
            <c:ext xmlns:c16="http://schemas.microsoft.com/office/drawing/2014/chart" uri="{C3380CC4-5D6E-409C-BE32-E72D297353CC}">
              <c16:uniqueId val="{00000000-1BEF-4598-A8EC-AA3492923EAB}"/>
            </c:ext>
          </c:extLst>
        </c:ser>
        <c:dLbls>
          <c:showLegendKey val="0"/>
          <c:showVal val="0"/>
          <c:showCatName val="0"/>
          <c:showSerName val="0"/>
          <c:showPercent val="0"/>
          <c:showBubbleSize val="0"/>
        </c:dLbls>
        <c:gapWidth val="219"/>
        <c:overlap val="-27"/>
        <c:axId val="1266600607"/>
        <c:axId val="1266603103"/>
      </c:barChart>
      <c:catAx>
        <c:axId val="1266600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603103"/>
        <c:crosses val="autoZero"/>
        <c:auto val="1"/>
        <c:lblAlgn val="ctr"/>
        <c:lblOffset val="100"/>
        <c:noMultiLvlLbl val="0"/>
      </c:catAx>
      <c:valAx>
        <c:axId val="1266603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60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Market Capitalization vs. Dividend Per Share</a:t>
            </a:r>
          </a:p>
        </c:rich>
      </c:tx>
      <c:layout>
        <c:manualLayout>
          <c:xMode val="edge"/>
          <c:yMode val="edge"/>
          <c:x val="1.1184350393700804E-2"/>
          <c:y val="3.36842105263157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'DPS vs Mkt Cap'!$B$1</c:f>
              <c:strCache>
                <c:ptCount val="1"/>
                <c:pt idx="0">
                  <c:v>Dividend Per Share</c:v>
                </c:pt>
              </c:strCache>
            </c:strRef>
          </c:tx>
          <c:spPr>
            <a:ln w="38100" cap="rnd">
              <a:noFill/>
              <a:round/>
            </a:ln>
            <a:effectLst/>
          </c:spPr>
          <c:marker>
            <c:symbol val="circle"/>
            <c:size val="5"/>
            <c:spPr>
              <a:solidFill>
                <a:schemeClr val="tx2">
                  <a:lumMod val="60000"/>
                  <a:lumOff val="40000"/>
                </a:schemeClr>
              </a:solidFill>
              <a:ln w="9525">
                <a:noFill/>
              </a:ln>
              <a:effectLst/>
            </c:spPr>
          </c:marker>
          <c:trendline>
            <c:spPr>
              <a:ln w="31750" cap="rnd">
                <a:solidFill>
                  <a:schemeClr val="tx1">
                    <a:lumMod val="95000"/>
                    <a:lumOff val="5000"/>
                  </a:schemeClr>
                </a:solidFill>
                <a:prstDash val="sysDot"/>
              </a:ln>
              <a:effectLst/>
            </c:spPr>
            <c:trendlineType val="linear"/>
            <c:dispRSqr val="1"/>
            <c:dispEq val="1"/>
            <c:trendlineLbl>
              <c:layout>
                <c:manualLayout>
                  <c:x val="-7.9083333333333339E-2"/>
                  <c:y val="-8.1605059784193648E-2"/>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400" b="1" baseline="0"/>
                      <a:t>y = 1E-05x + 14.021</a:t>
                    </a:r>
                    <a:br>
                      <a:rPr lang="en-US" sz="1400" b="1" baseline="0"/>
                    </a:br>
                    <a:r>
                      <a:rPr lang="en-US" sz="1400" b="1" baseline="0"/>
                      <a:t>R² = 0.0016</a:t>
                    </a:r>
                    <a:endParaRPr lang="en-US" sz="1400" b="1"/>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'DPS vs Mkt Cap'!$A$2:$A$502</c:f>
              <c:numCache>
                <c:formatCode>General</c:formatCode>
                <c:ptCount val="501"/>
                <c:pt idx="0">
                  <c:v>1738725.14</c:v>
                </c:pt>
                <c:pt idx="1">
                  <c:v>1146325.9099999999</c:v>
                </c:pt>
                <c:pt idx="2">
                  <c:v>832128.75</c:v>
                </c:pt>
                <c:pt idx="3">
                  <c:v>614873.84</c:v>
                </c:pt>
                <c:pt idx="4">
                  <c:v>614335.12</c:v>
                </c:pt>
                <c:pt idx="5">
                  <c:v>611034.69999999995</c:v>
                </c:pt>
                <c:pt idx="6">
                  <c:v>480947.33</c:v>
                </c:pt>
                <c:pt idx="7">
                  <c:v>446014.82</c:v>
                </c:pt>
                <c:pt idx="8">
                  <c:v>441244.43</c:v>
                </c:pt>
                <c:pt idx="9">
                  <c:v>435678.98</c:v>
                </c:pt>
                <c:pt idx="10">
                  <c:v>431472.57</c:v>
                </c:pt>
                <c:pt idx="11">
                  <c:v>417228.47</c:v>
                </c:pt>
                <c:pt idx="12">
                  <c:v>407540.19</c:v>
                </c:pt>
                <c:pt idx="13">
                  <c:v>387721.55</c:v>
                </c:pt>
                <c:pt idx="14">
                  <c:v>384797.35</c:v>
                </c:pt>
                <c:pt idx="15">
                  <c:v>381507.08</c:v>
                </c:pt>
                <c:pt idx="16">
                  <c:v>373039.65</c:v>
                </c:pt>
                <c:pt idx="17">
                  <c:v>328506.06</c:v>
                </c:pt>
                <c:pt idx="18">
                  <c:v>296356.92</c:v>
                </c:pt>
                <c:pt idx="19">
                  <c:v>276760.96000000002</c:v>
                </c:pt>
                <c:pt idx="20">
                  <c:v>276590.81</c:v>
                </c:pt>
                <c:pt idx="21">
                  <c:v>270026.34000000003</c:v>
                </c:pt>
                <c:pt idx="22">
                  <c:v>253971.92</c:v>
                </c:pt>
                <c:pt idx="23">
                  <c:v>233252.5</c:v>
                </c:pt>
                <c:pt idx="24">
                  <c:v>232216.47</c:v>
                </c:pt>
                <c:pt idx="25">
                  <c:v>222410.91</c:v>
                </c:pt>
                <c:pt idx="26">
                  <c:v>212245.17</c:v>
                </c:pt>
                <c:pt idx="27">
                  <c:v>188390.19</c:v>
                </c:pt>
                <c:pt idx="28">
                  <c:v>185733.31</c:v>
                </c:pt>
                <c:pt idx="29">
                  <c:v>179530.6</c:v>
                </c:pt>
                <c:pt idx="30">
                  <c:v>167820.92</c:v>
                </c:pt>
                <c:pt idx="31">
                  <c:v>164842.35</c:v>
                </c:pt>
                <c:pt idx="32">
                  <c:v>164169.79</c:v>
                </c:pt>
                <c:pt idx="33">
                  <c:v>159461.67000000001</c:v>
                </c:pt>
                <c:pt idx="34">
                  <c:v>156006</c:v>
                </c:pt>
                <c:pt idx="35">
                  <c:v>152441.94</c:v>
                </c:pt>
                <c:pt idx="36">
                  <c:v>150536.32999999999</c:v>
                </c:pt>
                <c:pt idx="37">
                  <c:v>143988.39000000001</c:v>
                </c:pt>
                <c:pt idx="38">
                  <c:v>142728.79</c:v>
                </c:pt>
                <c:pt idx="39">
                  <c:v>130667.91</c:v>
                </c:pt>
                <c:pt idx="40">
                  <c:v>129452.38</c:v>
                </c:pt>
                <c:pt idx="41">
                  <c:v>121499.05</c:v>
                </c:pt>
                <c:pt idx="42">
                  <c:v>121174.32</c:v>
                </c:pt>
                <c:pt idx="43">
                  <c:v>112890.78</c:v>
                </c:pt>
                <c:pt idx="44">
                  <c:v>112621.31</c:v>
                </c:pt>
                <c:pt idx="45">
                  <c:v>104535.54</c:v>
                </c:pt>
                <c:pt idx="46">
                  <c:v>103640.57</c:v>
                </c:pt>
                <c:pt idx="47">
                  <c:v>101008.24</c:v>
                </c:pt>
                <c:pt idx="48">
                  <c:v>100260.79</c:v>
                </c:pt>
                <c:pt idx="49">
                  <c:v>97737.68</c:v>
                </c:pt>
                <c:pt idx="50">
                  <c:v>96795.86</c:v>
                </c:pt>
                <c:pt idx="51">
                  <c:v>96471.23</c:v>
                </c:pt>
                <c:pt idx="52">
                  <c:v>95442.59</c:v>
                </c:pt>
                <c:pt idx="53">
                  <c:v>92988.62</c:v>
                </c:pt>
                <c:pt idx="54">
                  <c:v>91396.63</c:v>
                </c:pt>
                <c:pt idx="55">
                  <c:v>88313.62</c:v>
                </c:pt>
                <c:pt idx="56">
                  <c:v>88220.42</c:v>
                </c:pt>
                <c:pt idx="57">
                  <c:v>86445.58</c:v>
                </c:pt>
                <c:pt idx="58">
                  <c:v>85846.87</c:v>
                </c:pt>
                <c:pt idx="59">
                  <c:v>84151.61</c:v>
                </c:pt>
                <c:pt idx="60">
                  <c:v>82990.039999999994</c:v>
                </c:pt>
                <c:pt idx="61">
                  <c:v>82769.539999999994</c:v>
                </c:pt>
                <c:pt idx="62">
                  <c:v>79895.88</c:v>
                </c:pt>
                <c:pt idx="63">
                  <c:v>79467.19</c:v>
                </c:pt>
                <c:pt idx="64">
                  <c:v>78846.48</c:v>
                </c:pt>
                <c:pt idx="65">
                  <c:v>77834.66</c:v>
                </c:pt>
                <c:pt idx="66">
                  <c:v>77175.350000000006</c:v>
                </c:pt>
                <c:pt idx="67">
                  <c:v>77106.03</c:v>
                </c:pt>
                <c:pt idx="68">
                  <c:v>76829.08</c:v>
                </c:pt>
                <c:pt idx="69">
                  <c:v>75553.8</c:v>
                </c:pt>
                <c:pt idx="70">
                  <c:v>70446.48</c:v>
                </c:pt>
                <c:pt idx="71">
                  <c:v>70145.539999999994</c:v>
                </c:pt>
                <c:pt idx="72">
                  <c:v>69715.740000000005</c:v>
                </c:pt>
                <c:pt idx="73">
                  <c:v>69218.679999999993</c:v>
                </c:pt>
                <c:pt idx="74">
                  <c:v>67388.08</c:v>
                </c:pt>
                <c:pt idx="75">
                  <c:v>67140.7</c:v>
                </c:pt>
                <c:pt idx="76">
                  <c:v>65707.08</c:v>
                </c:pt>
                <c:pt idx="77">
                  <c:v>64879.24</c:v>
                </c:pt>
                <c:pt idx="78">
                  <c:v>64157.62</c:v>
                </c:pt>
                <c:pt idx="79">
                  <c:v>63134.03</c:v>
                </c:pt>
                <c:pt idx="80">
                  <c:v>62052.55</c:v>
                </c:pt>
                <c:pt idx="81">
                  <c:v>61576.5</c:v>
                </c:pt>
                <c:pt idx="82">
                  <c:v>59942.99</c:v>
                </c:pt>
                <c:pt idx="83">
                  <c:v>58215.16</c:v>
                </c:pt>
                <c:pt idx="84">
                  <c:v>56872</c:v>
                </c:pt>
                <c:pt idx="85">
                  <c:v>56790.48</c:v>
                </c:pt>
                <c:pt idx="86">
                  <c:v>56059.13</c:v>
                </c:pt>
                <c:pt idx="87">
                  <c:v>55523.76</c:v>
                </c:pt>
                <c:pt idx="88">
                  <c:v>55260.69</c:v>
                </c:pt>
                <c:pt idx="89">
                  <c:v>54884.03</c:v>
                </c:pt>
                <c:pt idx="90">
                  <c:v>53777.47</c:v>
                </c:pt>
                <c:pt idx="91">
                  <c:v>52913.120000000003</c:v>
                </c:pt>
                <c:pt idx="92">
                  <c:v>52838.53</c:v>
                </c:pt>
                <c:pt idx="93">
                  <c:v>51920.17</c:v>
                </c:pt>
                <c:pt idx="94">
                  <c:v>51882.559999999998</c:v>
                </c:pt>
                <c:pt idx="95">
                  <c:v>51469.09</c:v>
                </c:pt>
                <c:pt idx="96">
                  <c:v>50993.21</c:v>
                </c:pt>
                <c:pt idx="97">
                  <c:v>50488.76</c:v>
                </c:pt>
                <c:pt idx="98">
                  <c:v>49706.03</c:v>
                </c:pt>
                <c:pt idx="99">
                  <c:v>49347.3</c:v>
                </c:pt>
                <c:pt idx="100">
                  <c:v>48318.78</c:v>
                </c:pt>
                <c:pt idx="101">
                  <c:v>48215.13</c:v>
                </c:pt>
                <c:pt idx="102">
                  <c:v>47882.87</c:v>
                </c:pt>
                <c:pt idx="103">
                  <c:v>46557.9</c:v>
                </c:pt>
                <c:pt idx="104">
                  <c:v>46301.43</c:v>
                </c:pt>
                <c:pt idx="105">
                  <c:v>45981.99</c:v>
                </c:pt>
                <c:pt idx="106">
                  <c:v>45890.879999999997</c:v>
                </c:pt>
                <c:pt idx="107">
                  <c:v>45731.01</c:v>
                </c:pt>
                <c:pt idx="108">
                  <c:v>45103.38</c:v>
                </c:pt>
                <c:pt idx="109">
                  <c:v>45079.76</c:v>
                </c:pt>
                <c:pt idx="110">
                  <c:v>44491.54</c:v>
                </c:pt>
                <c:pt idx="111">
                  <c:v>44025.29</c:v>
                </c:pt>
                <c:pt idx="112">
                  <c:v>43587.73</c:v>
                </c:pt>
                <c:pt idx="113">
                  <c:v>43388.44</c:v>
                </c:pt>
                <c:pt idx="114">
                  <c:v>43251.74</c:v>
                </c:pt>
                <c:pt idx="115">
                  <c:v>42968.54</c:v>
                </c:pt>
                <c:pt idx="116">
                  <c:v>42700.9</c:v>
                </c:pt>
                <c:pt idx="117">
                  <c:v>41716.870000000003</c:v>
                </c:pt>
                <c:pt idx="118">
                  <c:v>41394.199999999997</c:v>
                </c:pt>
                <c:pt idx="119">
                  <c:v>40792.26</c:v>
                </c:pt>
                <c:pt idx="120">
                  <c:v>40700.47</c:v>
                </c:pt>
                <c:pt idx="121">
                  <c:v>39672.04</c:v>
                </c:pt>
                <c:pt idx="122">
                  <c:v>39508.230000000003</c:v>
                </c:pt>
                <c:pt idx="123">
                  <c:v>39372.660000000003</c:v>
                </c:pt>
                <c:pt idx="124">
                  <c:v>39309.33</c:v>
                </c:pt>
                <c:pt idx="125">
                  <c:v>39024.959999999999</c:v>
                </c:pt>
                <c:pt idx="126">
                  <c:v>38698.800000000003</c:v>
                </c:pt>
                <c:pt idx="127">
                  <c:v>38417.699999999997</c:v>
                </c:pt>
                <c:pt idx="128">
                  <c:v>38170.480000000003</c:v>
                </c:pt>
                <c:pt idx="129">
                  <c:v>37912.53</c:v>
                </c:pt>
                <c:pt idx="130">
                  <c:v>37758.269999999997</c:v>
                </c:pt>
                <c:pt idx="131">
                  <c:v>37557.83</c:v>
                </c:pt>
                <c:pt idx="132">
                  <c:v>37369.26</c:v>
                </c:pt>
                <c:pt idx="133">
                  <c:v>37048.68</c:v>
                </c:pt>
                <c:pt idx="134">
                  <c:v>36768.54</c:v>
                </c:pt>
                <c:pt idx="135">
                  <c:v>36292.76</c:v>
                </c:pt>
                <c:pt idx="136">
                  <c:v>36038.25</c:v>
                </c:pt>
                <c:pt idx="137">
                  <c:v>35885.269999999997</c:v>
                </c:pt>
                <c:pt idx="138">
                  <c:v>35743.24</c:v>
                </c:pt>
                <c:pt idx="139">
                  <c:v>35733.35</c:v>
                </c:pt>
                <c:pt idx="140">
                  <c:v>35730.239999999998</c:v>
                </c:pt>
                <c:pt idx="141">
                  <c:v>35147.57</c:v>
                </c:pt>
                <c:pt idx="142">
                  <c:v>33853.660000000003</c:v>
                </c:pt>
                <c:pt idx="143">
                  <c:v>33646.29</c:v>
                </c:pt>
                <c:pt idx="144">
                  <c:v>33581.39</c:v>
                </c:pt>
                <c:pt idx="145">
                  <c:v>33250.730000000003</c:v>
                </c:pt>
                <c:pt idx="146">
                  <c:v>33225.15</c:v>
                </c:pt>
                <c:pt idx="147">
                  <c:v>32666.6</c:v>
                </c:pt>
                <c:pt idx="148">
                  <c:v>32469.72</c:v>
                </c:pt>
                <c:pt idx="149">
                  <c:v>32415</c:v>
                </c:pt>
                <c:pt idx="150">
                  <c:v>31807.25</c:v>
                </c:pt>
                <c:pt idx="151">
                  <c:v>31614.32</c:v>
                </c:pt>
                <c:pt idx="152">
                  <c:v>31567.93</c:v>
                </c:pt>
                <c:pt idx="153">
                  <c:v>30635.22</c:v>
                </c:pt>
                <c:pt idx="154">
                  <c:v>30517.82</c:v>
                </c:pt>
                <c:pt idx="155">
                  <c:v>30325.26</c:v>
                </c:pt>
                <c:pt idx="156">
                  <c:v>30237.21</c:v>
                </c:pt>
                <c:pt idx="157">
                  <c:v>30215.73</c:v>
                </c:pt>
                <c:pt idx="158">
                  <c:v>29806.29</c:v>
                </c:pt>
                <c:pt idx="159">
                  <c:v>29696.79</c:v>
                </c:pt>
                <c:pt idx="160">
                  <c:v>29420.87</c:v>
                </c:pt>
                <c:pt idx="161">
                  <c:v>29286.89</c:v>
                </c:pt>
                <c:pt idx="162">
                  <c:v>29163.79</c:v>
                </c:pt>
                <c:pt idx="163">
                  <c:v>29106.03</c:v>
                </c:pt>
                <c:pt idx="164">
                  <c:v>29043.58</c:v>
                </c:pt>
                <c:pt idx="165">
                  <c:v>28881.4</c:v>
                </c:pt>
                <c:pt idx="166">
                  <c:v>28835.23</c:v>
                </c:pt>
                <c:pt idx="167">
                  <c:v>28511.05</c:v>
                </c:pt>
                <c:pt idx="168">
                  <c:v>27978.01</c:v>
                </c:pt>
                <c:pt idx="169">
                  <c:v>27887.09</c:v>
                </c:pt>
                <c:pt idx="170">
                  <c:v>27750.68</c:v>
                </c:pt>
                <c:pt idx="171">
                  <c:v>27529.57</c:v>
                </c:pt>
                <c:pt idx="172">
                  <c:v>27491.279999999999</c:v>
                </c:pt>
                <c:pt idx="173">
                  <c:v>27139.52</c:v>
                </c:pt>
                <c:pt idx="174">
                  <c:v>26928.3</c:v>
                </c:pt>
                <c:pt idx="175">
                  <c:v>26789.7</c:v>
                </c:pt>
                <c:pt idx="176">
                  <c:v>26646.720000000001</c:v>
                </c:pt>
                <c:pt idx="177">
                  <c:v>26563.89</c:v>
                </c:pt>
                <c:pt idx="178">
                  <c:v>26464.66</c:v>
                </c:pt>
                <c:pt idx="179">
                  <c:v>26185.49</c:v>
                </c:pt>
                <c:pt idx="180">
                  <c:v>26176.43</c:v>
                </c:pt>
                <c:pt idx="181">
                  <c:v>26017.73</c:v>
                </c:pt>
                <c:pt idx="182">
                  <c:v>25981.83</c:v>
                </c:pt>
                <c:pt idx="183">
                  <c:v>25922.34</c:v>
                </c:pt>
                <c:pt idx="184">
                  <c:v>25127.84</c:v>
                </c:pt>
                <c:pt idx="185">
                  <c:v>24965.57</c:v>
                </c:pt>
                <c:pt idx="186">
                  <c:v>24950.02</c:v>
                </c:pt>
                <c:pt idx="187">
                  <c:v>24803.33</c:v>
                </c:pt>
                <c:pt idx="188">
                  <c:v>24608.560000000001</c:v>
                </c:pt>
                <c:pt idx="189">
                  <c:v>24400.68</c:v>
                </c:pt>
                <c:pt idx="190">
                  <c:v>24397.01</c:v>
                </c:pt>
                <c:pt idx="191">
                  <c:v>24227.439999999999</c:v>
                </c:pt>
                <c:pt idx="192">
                  <c:v>24176.15</c:v>
                </c:pt>
                <c:pt idx="193">
                  <c:v>24109.040000000001</c:v>
                </c:pt>
                <c:pt idx="194">
                  <c:v>24043.24</c:v>
                </c:pt>
                <c:pt idx="195">
                  <c:v>24010.09</c:v>
                </c:pt>
                <c:pt idx="196">
                  <c:v>24004.1</c:v>
                </c:pt>
                <c:pt idx="197">
                  <c:v>23829.22</c:v>
                </c:pt>
                <c:pt idx="198">
                  <c:v>23768.37</c:v>
                </c:pt>
                <c:pt idx="199">
                  <c:v>23453.84</c:v>
                </c:pt>
                <c:pt idx="200">
                  <c:v>23407.93</c:v>
                </c:pt>
                <c:pt idx="201">
                  <c:v>23233.02</c:v>
                </c:pt>
                <c:pt idx="202">
                  <c:v>22722.11</c:v>
                </c:pt>
                <c:pt idx="203">
                  <c:v>22710.71</c:v>
                </c:pt>
                <c:pt idx="204">
                  <c:v>22487.07</c:v>
                </c:pt>
                <c:pt idx="205">
                  <c:v>22445.47</c:v>
                </c:pt>
                <c:pt idx="206">
                  <c:v>22359.91</c:v>
                </c:pt>
                <c:pt idx="207">
                  <c:v>22207.54</c:v>
                </c:pt>
                <c:pt idx="208">
                  <c:v>21836.93</c:v>
                </c:pt>
                <c:pt idx="209">
                  <c:v>21678.62</c:v>
                </c:pt>
                <c:pt idx="210">
                  <c:v>21492.58</c:v>
                </c:pt>
                <c:pt idx="211">
                  <c:v>21255.62</c:v>
                </c:pt>
                <c:pt idx="212">
                  <c:v>21188.41</c:v>
                </c:pt>
                <c:pt idx="213">
                  <c:v>21066.48</c:v>
                </c:pt>
                <c:pt idx="214">
                  <c:v>21028.32</c:v>
                </c:pt>
                <c:pt idx="215">
                  <c:v>20961.55</c:v>
                </c:pt>
                <c:pt idx="216">
                  <c:v>20887.150000000001</c:v>
                </c:pt>
                <c:pt idx="217">
                  <c:v>20882.95</c:v>
                </c:pt>
                <c:pt idx="218">
                  <c:v>20867.939999999999</c:v>
                </c:pt>
                <c:pt idx="219">
                  <c:v>20819.93</c:v>
                </c:pt>
                <c:pt idx="220">
                  <c:v>20440.48</c:v>
                </c:pt>
                <c:pt idx="221">
                  <c:v>20155.46</c:v>
                </c:pt>
                <c:pt idx="222">
                  <c:v>19882.419999999998</c:v>
                </c:pt>
                <c:pt idx="223">
                  <c:v>19748.98</c:v>
                </c:pt>
                <c:pt idx="224">
                  <c:v>19640.22</c:v>
                </c:pt>
                <c:pt idx="225">
                  <c:v>19573.62</c:v>
                </c:pt>
                <c:pt idx="226">
                  <c:v>19053.7</c:v>
                </c:pt>
                <c:pt idx="227">
                  <c:v>18915.61</c:v>
                </c:pt>
                <c:pt idx="228">
                  <c:v>18764.98</c:v>
                </c:pt>
                <c:pt idx="229">
                  <c:v>18366.310000000001</c:v>
                </c:pt>
                <c:pt idx="230">
                  <c:v>18064.93</c:v>
                </c:pt>
                <c:pt idx="231">
                  <c:v>17987.599999999999</c:v>
                </c:pt>
                <c:pt idx="232">
                  <c:v>17849.53</c:v>
                </c:pt>
                <c:pt idx="233">
                  <c:v>17706.47</c:v>
                </c:pt>
                <c:pt idx="234">
                  <c:v>17623.63</c:v>
                </c:pt>
                <c:pt idx="235">
                  <c:v>17553.98</c:v>
                </c:pt>
                <c:pt idx="236">
                  <c:v>17325.72</c:v>
                </c:pt>
                <c:pt idx="237">
                  <c:v>17129.509999999998</c:v>
                </c:pt>
                <c:pt idx="238">
                  <c:v>17063.97</c:v>
                </c:pt>
                <c:pt idx="239">
                  <c:v>17058.8</c:v>
                </c:pt>
                <c:pt idx="240">
                  <c:v>16754.21</c:v>
                </c:pt>
                <c:pt idx="241">
                  <c:v>16409.03</c:v>
                </c:pt>
                <c:pt idx="242">
                  <c:v>16215.91</c:v>
                </c:pt>
                <c:pt idx="243">
                  <c:v>16169.67</c:v>
                </c:pt>
                <c:pt idx="244">
                  <c:v>16155.26</c:v>
                </c:pt>
                <c:pt idx="245">
                  <c:v>16137.53</c:v>
                </c:pt>
                <c:pt idx="246">
                  <c:v>16094.55</c:v>
                </c:pt>
                <c:pt idx="247">
                  <c:v>15796.12</c:v>
                </c:pt>
                <c:pt idx="248">
                  <c:v>15791.7</c:v>
                </c:pt>
                <c:pt idx="249">
                  <c:v>15754.93</c:v>
                </c:pt>
                <c:pt idx="250">
                  <c:v>15664.24</c:v>
                </c:pt>
                <c:pt idx="251">
                  <c:v>15383.26</c:v>
                </c:pt>
                <c:pt idx="252">
                  <c:v>15272.55</c:v>
                </c:pt>
                <c:pt idx="253">
                  <c:v>15198.6</c:v>
                </c:pt>
                <c:pt idx="254">
                  <c:v>15150.3</c:v>
                </c:pt>
                <c:pt idx="255">
                  <c:v>14905.18</c:v>
                </c:pt>
                <c:pt idx="256">
                  <c:v>14698.96</c:v>
                </c:pt>
                <c:pt idx="257">
                  <c:v>14658</c:v>
                </c:pt>
                <c:pt idx="258">
                  <c:v>14654</c:v>
                </c:pt>
                <c:pt idx="259">
                  <c:v>14573.67</c:v>
                </c:pt>
                <c:pt idx="260">
                  <c:v>14553.99</c:v>
                </c:pt>
                <c:pt idx="261">
                  <c:v>14448.31</c:v>
                </c:pt>
                <c:pt idx="262">
                  <c:v>14432.63</c:v>
                </c:pt>
                <c:pt idx="263">
                  <c:v>14386.22</c:v>
                </c:pt>
                <c:pt idx="264">
                  <c:v>14264.72</c:v>
                </c:pt>
                <c:pt idx="265">
                  <c:v>14249.55</c:v>
                </c:pt>
                <c:pt idx="266">
                  <c:v>14189.17</c:v>
                </c:pt>
                <c:pt idx="267">
                  <c:v>14066.92</c:v>
                </c:pt>
                <c:pt idx="268">
                  <c:v>13821.87</c:v>
                </c:pt>
                <c:pt idx="269">
                  <c:v>13796</c:v>
                </c:pt>
                <c:pt idx="270">
                  <c:v>13638.24</c:v>
                </c:pt>
                <c:pt idx="271">
                  <c:v>13629.92</c:v>
                </c:pt>
                <c:pt idx="272">
                  <c:v>13357.06</c:v>
                </c:pt>
                <c:pt idx="273">
                  <c:v>13297.07</c:v>
                </c:pt>
                <c:pt idx="274">
                  <c:v>13227.48</c:v>
                </c:pt>
                <c:pt idx="275">
                  <c:v>13182.8</c:v>
                </c:pt>
                <c:pt idx="276">
                  <c:v>13161.17</c:v>
                </c:pt>
                <c:pt idx="277">
                  <c:v>13024.49</c:v>
                </c:pt>
                <c:pt idx="278">
                  <c:v>12847.4</c:v>
                </c:pt>
                <c:pt idx="279">
                  <c:v>12794.34</c:v>
                </c:pt>
                <c:pt idx="280">
                  <c:v>12601.19</c:v>
                </c:pt>
                <c:pt idx="281">
                  <c:v>12600.97</c:v>
                </c:pt>
                <c:pt idx="282">
                  <c:v>12591.83</c:v>
                </c:pt>
                <c:pt idx="283">
                  <c:v>12500.9</c:v>
                </c:pt>
                <c:pt idx="284">
                  <c:v>12464.75</c:v>
                </c:pt>
                <c:pt idx="285">
                  <c:v>12446.74</c:v>
                </c:pt>
                <c:pt idx="286">
                  <c:v>12411.39</c:v>
                </c:pt>
                <c:pt idx="287">
                  <c:v>12260.96</c:v>
                </c:pt>
                <c:pt idx="288">
                  <c:v>12180.51</c:v>
                </c:pt>
                <c:pt idx="289">
                  <c:v>12081.24</c:v>
                </c:pt>
                <c:pt idx="290">
                  <c:v>11890.91</c:v>
                </c:pt>
                <c:pt idx="291">
                  <c:v>11879.31</c:v>
                </c:pt>
                <c:pt idx="292">
                  <c:v>11714.16</c:v>
                </c:pt>
                <c:pt idx="293">
                  <c:v>11545.28</c:v>
                </c:pt>
                <c:pt idx="294">
                  <c:v>11516.08</c:v>
                </c:pt>
                <c:pt idx="295">
                  <c:v>11502.94</c:v>
                </c:pt>
                <c:pt idx="296">
                  <c:v>11485.59</c:v>
                </c:pt>
                <c:pt idx="297">
                  <c:v>11297.78</c:v>
                </c:pt>
                <c:pt idx="298">
                  <c:v>11294.84</c:v>
                </c:pt>
                <c:pt idx="299">
                  <c:v>11254.65</c:v>
                </c:pt>
                <c:pt idx="300">
                  <c:v>11238.16</c:v>
                </c:pt>
                <c:pt idx="301">
                  <c:v>11231.48</c:v>
                </c:pt>
                <c:pt idx="302">
                  <c:v>11164.85</c:v>
                </c:pt>
                <c:pt idx="303">
                  <c:v>11090.86</c:v>
                </c:pt>
                <c:pt idx="304">
                  <c:v>11071.7</c:v>
                </c:pt>
                <c:pt idx="305">
                  <c:v>10859.46</c:v>
                </c:pt>
                <c:pt idx="306">
                  <c:v>10842.96</c:v>
                </c:pt>
                <c:pt idx="307">
                  <c:v>10801.9</c:v>
                </c:pt>
                <c:pt idx="308">
                  <c:v>10770.26</c:v>
                </c:pt>
                <c:pt idx="309">
                  <c:v>10704.33</c:v>
                </c:pt>
                <c:pt idx="310">
                  <c:v>10655.2</c:v>
                </c:pt>
                <c:pt idx="311">
                  <c:v>10573.35</c:v>
                </c:pt>
                <c:pt idx="312">
                  <c:v>10518.39</c:v>
                </c:pt>
                <c:pt idx="313">
                  <c:v>10485.370000000001</c:v>
                </c:pt>
                <c:pt idx="314">
                  <c:v>10381.92</c:v>
                </c:pt>
                <c:pt idx="315">
                  <c:v>10347.81</c:v>
                </c:pt>
                <c:pt idx="316">
                  <c:v>10346.84</c:v>
                </c:pt>
                <c:pt idx="317">
                  <c:v>10228.4</c:v>
                </c:pt>
                <c:pt idx="318">
                  <c:v>10213.549999999999</c:v>
                </c:pt>
                <c:pt idx="319">
                  <c:v>10206.11</c:v>
                </c:pt>
                <c:pt idx="320">
                  <c:v>10158.33</c:v>
                </c:pt>
                <c:pt idx="321">
                  <c:v>10136.629999999999</c:v>
                </c:pt>
                <c:pt idx="322">
                  <c:v>10099.469999999999</c:v>
                </c:pt>
                <c:pt idx="323">
                  <c:v>10018.290000000001</c:v>
                </c:pt>
                <c:pt idx="324">
                  <c:v>9875.02</c:v>
                </c:pt>
                <c:pt idx="325">
                  <c:v>9846.5400000000009</c:v>
                </c:pt>
                <c:pt idx="326">
                  <c:v>9840.2900000000009</c:v>
                </c:pt>
                <c:pt idx="327">
                  <c:v>9505.07</c:v>
                </c:pt>
                <c:pt idx="328">
                  <c:v>9499.73</c:v>
                </c:pt>
                <c:pt idx="329">
                  <c:v>9488.66</c:v>
                </c:pt>
                <c:pt idx="330">
                  <c:v>9453.14</c:v>
                </c:pt>
                <c:pt idx="331">
                  <c:v>9428.15</c:v>
                </c:pt>
                <c:pt idx="332">
                  <c:v>9223.1</c:v>
                </c:pt>
                <c:pt idx="333">
                  <c:v>9215.33</c:v>
                </c:pt>
                <c:pt idx="334">
                  <c:v>9027.3700000000008</c:v>
                </c:pt>
                <c:pt idx="335">
                  <c:v>8969.68</c:v>
                </c:pt>
                <c:pt idx="336">
                  <c:v>8856.91</c:v>
                </c:pt>
                <c:pt idx="337">
                  <c:v>8836.36</c:v>
                </c:pt>
                <c:pt idx="338">
                  <c:v>8795.81</c:v>
                </c:pt>
                <c:pt idx="339">
                  <c:v>8756.41</c:v>
                </c:pt>
                <c:pt idx="340">
                  <c:v>8671.26</c:v>
                </c:pt>
                <c:pt idx="341">
                  <c:v>8633.5300000000007</c:v>
                </c:pt>
                <c:pt idx="342">
                  <c:v>8623.7900000000009</c:v>
                </c:pt>
                <c:pt idx="343">
                  <c:v>8555.99</c:v>
                </c:pt>
                <c:pt idx="344">
                  <c:v>8546.0499999999993</c:v>
                </c:pt>
                <c:pt idx="345">
                  <c:v>8503.09</c:v>
                </c:pt>
                <c:pt idx="346">
                  <c:v>8499.89</c:v>
                </c:pt>
                <c:pt idx="347">
                  <c:v>8428</c:v>
                </c:pt>
                <c:pt idx="348">
                  <c:v>8378.4699999999993</c:v>
                </c:pt>
                <c:pt idx="349">
                  <c:v>8356.14</c:v>
                </c:pt>
                <c:pt idx="350">
                  <c:v>8330</c:v>
                </c:pt>
                <c:pt idx="351">
                  <c:v>8311.8799999999992</c:v>
                </c:pt>
                <c:pt idx="352">
                  <c:v>8310.56</c:v>
                </c:pt>
                <c:pt idx="353">
                  <c:v>8304.26</c:v>
                </c:pt>
                <c:pt idx="354">
                  <c:v>8217.91</c:v>
                </c:pt>
                <c:pt idx="355">
                  <c:v>8041.01</c:v>
                </c:pt>
                <c:pt idx="356">
                  <c:v>7980.12</c:v>
                </c:pt>
                <c:pt idx="357">
                  <c:v>7966.89</c:v>
                </c:pt>
                <c:pt idx="358">
                  <c:v>7914.93</c:v>
                </c:pt>
                <c:pt idx="359">
                  <c:v>7901.21</c:v>
                </c:pt>
                <c:pt idx="360">
                  <c:v>7749.56</c:v>
                </c:pt>
                <c:pt idx="361">
                  <c:v>7739.42</c:v>
                </c:pt>
                <c:pt idx="362">
                  <c:v>7710.58</c:v>
                </c:pt>
                <c:pt idx="363">
                  <c:v>7662.31</c:v>
                </c:pt>
                <c:pt idx="364">
                  <c:v>7654.62</c:v>
                </c:pt>
                <c:pt idx="365">
                  <c:v>7650.11</c:v>
                </c:pt>
                <c:pt idx="366">
                  <c:v>7625.75</c:v>
                </c:pt>
                <c:pt idx="367">
                  <c:v>7611.41</c:v>
                </c:pt>
                <c:pt idx="368">
                  <c:v>7601.4</c:v>
                </c:pt>
                <c:pt idx="369">
                  <c:v>7597.76</c:v>
                </c:pt>
                <c:pt idx="370">
                  <c:v>7576.02</c:v>
                </c:pt>
                <c:pt idx="371">
                  <c:v>7551.61</c:v>
                </c:pt>
                <c:pt idx="372">
                  <c:v>7540.45</c:v>
                </c:pt>
                <c:pt idx="373">
                  <c:v>7489.37</c:v>
                </c:pt>
                <c:pt idx="374">
                  <c:v>7433.99</c:v>
                </c:pt>
                <c:pt idx="375">
                  <c:v>7417.72</c:v>
                </c:pt>
                <c:pt idx="376">
                  <c:v>7398.56</c:v>
                </c:pt>
                <c:pt idx="377">
                  <c:v>7388.29</c:v>
                </c:pt>
                <c:pt idx="378">
                  <c:v>7351.16</c:v>
                </c:pt>
                <c:pt idx="379">
                  <c:v>7344.86</c:v>
                </c:pt>
                <c:pt idx="380">
                  <c:v>7332.05</c:v>
                </c:pt>
                <c:pt idx="381">
                  <c:v>7291.89</c:v>
                </c:pt>
                <c:pt idx="382">
                  <c:v>7285.71</c:v>
                </c:pt>
                <c:pt idx="383">
                  <c:v>7275.56</c:v>
                </c:pt>
                <c:pt idx="384">
                  <c:v>7185.54</c:v>
                </c:pt>
                <c:pt idx="385">
                  <c:v>7184.97</c:v>
                </c:pt>
                <c:pt idx="386">
                  <c:v>7179.02</c:v>
                </c:pt>
                <c:pt idx="387">
                  <c:v>7120.83</c:v>
                </c:pt>
                <c:pt idx="388">
                  <c:v>7083.79</c:v>
                </c:pt>
                <c:pt idx="389">
                  <c:v>7068.86</c:v>
                </c:pt>
                <c:pt idx="390">
                  <c:v>7056.77</c:v>
                </c:pt>
                <c:pt idx="391">
                  <c:v>7050.53</c:v>
                </c:pt>
                <c:pt idx="392">
                  <c:v>6990.66</c:v>
                </c:pt>
                <c:pt idx="393">
                  <c:v>6976.96</c:v>
                </c:pt>
                <c:pt idx="394">
                  <c:v>6941</c:v>
                </c:pt>
                <c:pt idx="395">
                  <c:v>6870.14</c:v>
                </c:pt>
                <c:pt idx="396">
                  <c:v>6869.02</c:v>
                </c:pt>
                <c:pt idx="397">
                  <c:v>6858.09</c:v>
                </c:pt>
                <c:pt idx="398">
                  <c:v>6836.12</c:v>
                </c:pt>
                <c:pt idx="399">
                  <c:v>6799.62</c:v>
                </c:pt>
                <c:pt idx="400">
                  <c:v>6771.01</c:v>
                </c:pt>
                <c:pt idx="401">
                  <c:v>6761.42</c:v>
                </c:pt>
                <c:pt idx="402">
                  <c:v>6725.99</c:v>
                </c:pt>
                <c:pt idx="403">
                  <c:v>6654.48</c:v>
                </c:pt>
                <c:pt idx="404">
                  <c:v>6649</c:v>
                </c:pt>
                <c:pt idx="405">
                  <c:v>6643.41</c:v>
                </c:pt>
                <c:pt idx="406">
                  <c:v>6632.7</c:v>
                </c:pt>
                <c:pt idx="407">
                  <c:v>6588.33</c:v>
                </c:pt>
                <c:pt idx="408">
                  <c:v>6568.25</c:v>
                </c:pt>
                <c:pt idx="409">
                  <c:v>6521.2</c:v>
                </c:pt>
                <c:pt idx="410">
                  <c:v>6496.94</c:v>
                </c:pt>
                <c:pt idx="411">
                  <c:v>6472.77</c:v>
                </c:pt>
                <c:pt idx="412">
                  <c:v>6422.15</c:v>
                </c:pt>
                <c:pt idx="413">
                  <c:v>6412.4</c:v>
                </c:pt>
                <c:pt idx="414">
                  <c:v>6360.63</c:v>
                </c:pt>
                <c:pt idx="415">
                  <c:v>6359.48</c:v>
                </c:pt>
                <c:pt idx="416">
                  <c:v>6358.61</c:v>
                </c:pt>
                <c:pt idx="417">
                  <c:v>6354.88</c:v>
                </c:pt>
                <c:pt idx="418">
                  <c:v>6264.07</c:v>
                </c:pt>
                <c:pt idx="419">
                  <c:v>6247.5</c:v>
                </c:pt>
                <c:pt idx="420">
                  <c:v>6228</c:v>
                </c:pt>
                <c:pt idx="421">
                  <c:v>6210.73</c:v>
                </c:pt>
                <c:pt idx="422">
                  <c:v>6194.76</c:v>
                </c:pt>
                <c:pt idx="423">
                  <c:v>6016.68</c:v>
                </c:pt>
                <c:pt idx="424">
                  <c:v>5913.24</c:v>
                </c:pt>
                <c:pt idx="425">
                  <c:v>5906.72</c:v>
                </c:pt>
                <c:pt idx="426">
                  <c:v>5898.66</c:v>
                </c:pt>
                <c:pt idx="427">
                  <c:v>5891.75</c:v>
                </c:pt>
                <c:pt idx="428">
                  <c:v>5874.54</c:v>
                </c:pt>
                <c:pt idx="429">
                  <c:v>5806.01</c:v>
                </c:pt>
                <c:pt idx="430">
                  <c:v>5791.32</c:v>
                </c:pt>
                <c:pt idx="431">
                  <c:v>5780.4</c:v>
                </c:pt>
                <c:pt idx="432">
                  <c:v>5718.5</c:v>
                </c:pt>
                <c:pt idx="433">
                  <c:v>5712.48</c:v>
                </c:pt>
                <c:pt idx="434">
                  <c:v>5707.87</c:v>
                </c:pt>
                <c:pt idx="435">
                  <c:v>5706.57</c:v>
                </c:pt>
                <c:pt idx="436">
                  <c:v>5675.27</c:v>
                </c:pt>
                <c:pt idx="437">
                  <c:v>5657.79</c:v>
                </c:pt>
                <c:pt idx="438">
                  <c:v>5618.11</c:v>
                </c:pt>
                <c:pt idx="439">
                  <c:v>5615.21</c:v>
                </c:pt>
                <c:pt idx="440">
                  <c:v>5608.65</c:v>
                </c:pt>
                <c:pt idx="441">
                  <c:v>5527.91</c:v>
                </c:pt>
                <c:pt idx="442">
                  <c:v>5513.35</c:v>
                </c:pt>
                <c:pt idx="443">
                  <c:v>5511.1</c:v>
                </c:pt>
                <c:pt idx="444">
                  <c:v>5507.55</c:v>
                </c:pt>
                <c:pt idx="445">
                  <c:v>5494.25</c:v>
                </c:pt>
                <c:pt idx="446">
                  <c:v>5463.69</c:v>
                </c:pt>
                <c:pt idx="447">
                  <c:v>5452.45</c:v>
                </c:pt>
                <c:pt idx="448">
                  <c:v>5430.11</c:v>
                </c:pt>
                <c:pt idx="449">
                  <c:v>5417.18</c:v>
                </c:pt>
                <c:pt idx="450">
                  <c:v>5378.09</c:v>
                </c:pt>
                <c:pt idx="451">
                  <c:v>5375.43</c:v>
                </c:pt>
                <c:pt idx="452">
                  <c:v>5310.44</c:v>
                </c:pt>
                <c:pt idx="453">
                  <c:v>5256.28</c:v>
                </c:pt>
                <c:pt idx="454">
                  <c:v>5223.34</c:v>
                </c:pt>
                <c:pt idx="455">
                  <c:v>5215.8900000000003</c:v>
                </c:pt>
                <c:pt idx="456">
                  <c:v>5122.87</c:v>
                </c:pt>
                <c:pt idx="457">
                  <c:v>5107.66</c:v>
                </c:pt>
                <c:pt idx="458">
                  <c:v>4952.5</c:v>
                </c:pt>
                <c:pt idx="459">
                  <c:v>4946.91</c:v>
                </c:pt>
                <c:pt idx="460">
                  <c:v>4944.2700000000004</c:v>
                </c:pt>
                <c:pt idx="461">
                  <c:v>4888.62</c:v>
                </c:pt>
                <c:pt idx="462">
                  <c:v>4760.41</c:v>
                </c:pt>
                <c:pt idx="463">
                  <c:v>4756.32</c:v>
                </c:pt>
                <c:pt idx="464">
                  <c:v>4658.62</c:v>
                </c:pt>
                <c:pt idx="465">
                  <c:v>4635.53</c:v>
                </c:pt>
                <c:pt idx="466">
                  <c:v>4536.6499999999996</c:v>
                </c:pt>
                <c:pt idx="467">
                  <c:v>4383.33</c:v>
                </c:pt>
                <c:pt idx="468">
                  <c:v>4350.8100000000004</c:v>
                </c:pt>
                <c:pt idx="469">
                  <c:v>4302.9799999999996</c:v>
                </c:pt>
                <c:pt idx="470">
                  <c:v>4219.54</c:v>
                </c:pt>
                <c:pt idx="471">
                  <c:v>4201.09</c:v>
                </c:pt>
                <c:pt idx="472">
                  <c:v>4189.03</c:v>
                </c:pt>
                <c:pt idx="473">
                  <c:v>4126.2299999999996</c:v>
                </c:pt>
                <c:pt idx="474">
                  <c:v>4087.42</c:v>
                </c:pt>
                <c:pt idx="475">
                  <c:v>4074.51</c:v>
                </c:pt>
                <c:pt idx="476">
                  <c:v>4054.66</c:v>
                </c:pt>
                <c:pt idx="477">
                  <c:v>4041.08</c:v>
                </c:pt>
                <c:pt idx="478">
                  <c:v>4015.6</c:v>
                </c:pt>
                <c:pt idx="479">
                  <c:v>4006.6</c:v>
                </c:pt>
                <c:pt idx="480">
                  <c:v>3999.31</c:v>
                </c:pt>
                <c:pt idx="481">
                  <c:v>3934.14</c:v>
                </c:pt>
                <c:pt idx="482">
                  <c:v>3876.91</c:v>
                </c:pt>
                <c:pt idx="483">
                  <c:v>3851.39</c:v>
                </c:pt>
                <c:pt idx="484">
                  <c:v>3805.36</c:v>
                </c:pt>
                <c:pt idx="485">
                  <c:v>3745.14</c:v>
                </c:pt>
                <c:pt idx="486">
                  <c:v>3615.9</c:v>
                </c:pt>
                <c:pt idx="487">
                  <c:v>3566.58</c:v>
                </c:pt>
                <c:pt idx="488">
                  <c:v>3512.53</c:v>
                </c:pt>
                <c:pt idx="489">
                  <c:v>3503.54</c:v>
                </c:pt>
                <c:pt idx="490">
                  <c:v>3485.75</c:v>
                </c:pt>
                <c:pt idx="491">
                  <c:v>3449.36</c:v>
                </c:pt>
                <c:pt idx="492">
                  <c:v>3418.55</c:v>
                </c:pt>
                <c:pt idx="493">
                  <c:v>3404.96</c:v>
                </c:pt>
                <c:pt idx="494">
                  <c:v>3347.46</c:v>
                </c:pt>
                <c:pt idx="495">
                  <c:v>3327.55</c:v>
                </c:pt>
                <c:pt idx="496">
                  <c:v>3310.1</c:v>
                </c:pt>
                <c:pt idx="497">
                  <c:v>3204.18</c:v>
                </c:pt>
                <c:pt idx="498">
                  <c:v>3010.69</c:v>
                </c:pt>
                <c:pt idx="499">
                  <c:v>2980.42</c:v>
                </c:pt>
                <c:pt idx="500">
                  <c:v>2720.34</c:v>
                </c:pt>
              </c:numCache>
            </c:numRef>
          </c:xVal>
          <c:yVal>
            <c:numRef>
              <c:f>'DPS vs Mkt Cap'!$B$2:$B$502</c:f>
              <c:numCache>
                <c:formatCode>General</c:formatCode>
                <c:ptCount val="501"/>
                <c:pt idx="0">
                  <c:v>8</c:v>
                </c:pt>
                <c:pt idx="1">
                  <c:v>43</c:v>
                </c:pt>
                <c:pt idx="2">
                  <c:v>15.5</c:v>
                </c:pt>
                <c:pt idx="3">
                  <c:v>31</c:v>
                </c:pt>
                <c:pt idx="4">
                  <c:v>5</c:v>
                </c:pt>
                <c:pt idx="5">
                  <c:v>34</c:v>
                </c:pt>
                <c:pt idx="6">
                  <c:v>7.1</c:v>
                </c:pt>
                <c:pt idx="7">
                  <c:v>30</c:v>
                </c:pt>
                <c:pt idx="8">
                  <c:v>3</c:v>
                </c:pt>
                <c:pt idx="9">
                  <c:v>20</c:v>
                </c:pt>
                <c:pt idx="10">
                  <c:v>0</c:v>
                </c:pt>
                <c:pt idx="11">
                  <c:v>1.5</c:v>
                </c:pt>
                <c:pt idx="12">
                  <c:v>11.5</c:v>
                </c:pt>
                <c:pt idx="13">
                  <c:v>0.25</c:v>
                </c:pt>
                <c:pt idx="14">
                  <c:v>1.1000000000000001</c:v>
                </c:pt>
                <c:pt idx="15">
                  <c:v>1</c:v>
                </c:pt>
                <c:pt idx="16">
                  <c:v>0</c:v>
                </c:pt>
                <c:pt idx="17">
                  <c:v>19.149999999999999</c:v>
                </c:pt>
                <c:pt idx="18">
                  <c:v>0</c:v>
                </c:pt>
                <c:pt idx="19">
                  <c:v>4</c:v>
                </c:pt>
                <c:pt idx="20">
                  <c:v>22</c:v>
                </c:pt>
                <c:pt idx="21">
                  <c:v>60</c:v>
                </c:pt>
                <c:pt idx="22">
                  <c:v>42</c:v>
                </c:pt>
                <c:pt idx="23">
                  <c:v>7.5</c:v>
                </c:pt>
                <c:pt idx="24">
                  <c:v>1</c:v>
                </c:pt>
                <c:pt idx="25">
                  <c:v>6</c:v>
                </c:pt>
                <c:pt idx="26">
                  <c:v>10</c:v>
                </c:pt>
                <c:pt idx="27">
                  <c:v>38</c:v>
                </c:pt>
                <c:pt idx="28">
                  <c:v>200</c:v>
                </c:pt>
                <c:pt idx="29">
                  <c:v>5</c:v>
                </c:pt>
                <c:pt idx="30">
                  <c:v>10.5</c:v>
                </c:pt>
                <c:pt idx="31">
                  <c:v>17.350000000000001</c:v>
                </c:pt>
                <c:pt idx="32">
                  <c:v>11.55</c:v>
                </c:pt>
                <c:pt idx="33">
                  <c:v>7</c:v>
                </c:pt>
                <c:pt idx="34">
                  <c:v>14.75</c:v>
                </c:pt>
                <c:pt idx="35">
                  <c:v>0</c:v>
                </c:pt>
                <c:pt idx="36">
                  <c:v>0</c:v>
                </c:pt>
                <c:pt idx="37">
                  <c:v>10</c:v>
                </c:pt>
                <c:pt idx="38">
                  <c:v>17</c:v>
                </c:pt>
                <c:pt idx="39">
                  <c:v>5.0999999999999996</c:v>
                </c:pt>
                <c:pt idx="40">
                  <c:v>2</c:v>
                </c:pt>
                <c:pt idx="41">
                  <c:v>18</c:v>
                </c:pt>
                <c:pt idx="42">
                  <c:v>1.7</c:v>
                </c:pt>
                <c:pt idx="43">
                  <c:v>140</c:v>
                </c:pt>
                <c:pt idx="44">
                  <c:v>10</c:v>
                </c:pt>
                <c:pt idx="45">
                  <c:v>8</c:v>
                </c:pt>
                <c:pt idx="46">
                  <c:v>45</c:v>
                </c:pt>
                <c:pt idx="47">
                  <c:v>5.2</c:v>
                </c:pt>
                <c:pt idx="48">
                  <c:v>12.6</c:v>
                </c:pt>
                <c:pt idx="49">
                  <c:v>3</c:v>
                </c:pt>
                <c:pt idx="50">
                  <c:v>45</c:v>
                </c:pt>
                <c:pt idx="51">
                  <c:v>4</c:v>
                </c:pt>
                <c:pt idx="52">
                  <c:v>30</c:v>
                </c:pt>
                <c:pt idx="53">
                  <c:v>21</c:v>
                </c:pt>
                <c:pt idx="54">
                  <c:v>0</c:v>
                </c:pt>
                <c:pt idx="55">
                  <c:v>2.5</c:v>
                </c:pt>
                <c:pt idx="56">
                  <c:v>56.5</c:v>
                </c:pt>
                <c:pt idx="57">
                  <c:v>7.5</c:v>
                </c:pt>
                <c:pt idx="58">
                  <c:v>8.5</c:v>
                </c:pt>
                <c:pt idx="59">
                  <c:v>0.55000000000000004</c:v>
                </c:pt>
                <c:pt idx="60">
                  <c:v>6.3</c:v>
                </c:pt>
                <c:pt idx="61">
                  <c:v>5</c:v>
                </c:pt>
                <c:pt idx="62">
                  <c:v>4.5</c:v>
                </c:pt>
                <c:pt idx="63">
                  <c:v>50</c:v>
                </c:pt>
                <c:pt idx="64">
                  <c:v>55</c:v>
                </c:pt>
                <c:pt idx="65">
                  <c:v>0</c:v>
                </c:pt>
                <c:pt idx="66">
                  <c:v>6.05</c:v>
                </c:pt>
                <c:pt idx="67">
                  <c:v>16.75</c:v>
                </c:pt>
                <c:pt idx="68">
                  <c:v>90</c:v>
                </c:pt>
                <c:pt idx="69">
                  <c:v>1.75</c:v>
                </c:pt>
                <c:pt idx="70">
                  <c:v>16</c:v>
                </c:pt>
                <c:pt idx="71">
                  <c:v>30</c:v>
                </c:pt>
                <c:pt idx="72">
                  <c:v>5.2</c:v>
                </c:pt>
                <c:pt idx="73">
                  <c:v>2.85</c:v>
                </c:pt>
                <c:pt idx="74">
                  <c:v>9.25</c:v>
                </c:pt>
                <c:pt idx="75">
                  <c:v>2.5</c:v>
                </c:pt>
                <c:pt idx="76">
                  <c:v>2</c:v>
                </c:pt>
                <c:pt idx="77">
                  <c:v>0</c:v>
                </c:pt>
                <c:pt idx="78">
                  <c:v>3.1</c:v>
                </c:pt>
                <c:pt idx="79">
                  <c:v>115</c:v>
                </c:pt>
                <c:pt idx="80">
                  <c:v>9</c:v>
                </c:pt>
                <c:pt idx="81">
                  <c:v>11.75</c:v>
                </c:pt>
                <c:pt idx="82">
                  <c:v>9</c:v>
                </c:pt>
                <c:pt idx="83">
                  <c:v>2</c:v>
                </c:pt>
                <c:pt idx="84">
                  <c:v>3.5</c:v>
                </c:pt>
                <c:pt idx="85">
                  <c:v>95</c:v>
                </c:pt>
                <c:pt idx="86">
                  <c:v>10</c:v>
                </c:pt>
                <c:pt idx="87">
                  <c:v>370</c:v>
                </c:pt>
                <c:pt idx="88">
                  <c:v>42.5</c:v>
                </c:pt>
                <c:pt idx="89">
                  <c:v>13</c:v>
                </c:pt>
                <c:pt idx="90">
                  <c:v>11</c:v>
                </c:pt>
                <c:pt idx="91">
                  <c:v>0</c:v>
                </c:pt>
                <c:pt idx="92">
                  <c:v>37</c:v>
                </c:pt>
                <c:pt idx="93">
                  <c:v>16</c:v>
                </c:pt>
                <c:pt idx="94">
                  <c:v>210</c:v>
                </c:pt>
                <c:pt idx="95">
                  <c:v>48</c:v>
                </c:pt>
                <c:pt idx="96">
                  <c:v>0</c:v>
                </c:pt>
                <c:pt idx="97">
                  <c:v>6</c:v>
                </c:pt>
                <c:pt idx="98">
                  <c:v>1.7</c:v>
                </c:pt>
                <c:pt idx="99">
                  <c:v>3.75</c:v>
                </c:pt>
                <c:pt idx="100">
                  <c:v>1</c:v>
                </c:pt>
                <c:pt idx="101">
                  <c:v>3.5</c:v>
                </c:pt>
                <c:pt idx="102">
                  <c:v>0</c:v>
                </c:pt>
                <c:pt idx="103">
                  <c:v>0</c:v>
                </c:pt>
                <c:pt idx="104">
                  <c:v>3</c:v>
                </c:pt>
                <c:pt idx="105">
                  <c:v>0</c:v>
                </c:pt>
                <c:pt idx="106">
                  <c:v>315</c:v>
                </c:pt>
                <c:pt idx="107">
                  <c:v>0</c:v>
                </c:pt>
                <c:pt idx="108">
                  <c:v>40</c:v>
                </c:pt>
                <c:pt idx="109">
                  <c:v>10.5</c:v>
                </c:pt>
                <c:pt idx="110">
                  <c:v>6.5</c:v>
                </c:pt>
                <c:pt idx="111">
                  <c:v>0.4</c:v>
                </c:pt>
                <c:pt idx="112">
                  <c:v>0</c:v>
                </c:pt>
                <c:pt idx="113">
                  <c:v>1</c:v>
                </c:pt>
                <c:pt idx="114">
                  <c:v>0</c:v>
                </c:pt>
                <c:pt idx="115">
                  <c:v>58</c:v>
                </c:pt>
                <c:pt idx="116">
                  <c:v>42</c:v>
                </c:pt>
                <c:pt idx="117">
                  <c:v>0</c:v>
                </c:pt>
                <c:pt idx="118">
                  <c:v>20</c:v>
                </c:pt>
                <c:pt idx="119">
                  <c:v>5</c:v>
                </c:pt>
                <c:pt idx="120">
                  <c:v>0</c:v>
                </c:pt>
                <c:pt idx="121">
                  <c:v>0</c:v>
                </c:pt>
                <c:pt idx="122">
                  <c:v>1.2</c:v>
                </c:pt>
                <c:pt idx="123">
                  <c:v>46</c:v>
                </c:pt>
                <c:pt idx="124">
                  <c:v>0.64</c:v>
                </c:pt>
                <c:pt idx="125">
                  <c:v>1.81</c:v>
                </c:pt>
                <c:pt idx="126">
                  <c:v>275</c:v>
                </c:pt>
                <c:pt idx="127">
                  <c:v>35</c:v>
                </c:pt>
                <c:pt idx="128">
                  <c:v>28</c:v>
                </c:pt>
                <c:pt idx="129">
                  <c:v>0</c:v>
                </c:pt>
                <c:pt idx="130">
                  <c:v>3</c:v>
                </c:pt>
                <c:pt idx="131">
                  <c:v>2.5</c:v>
                </c:pt>
                <c:pt idx="132">
                  <c:v>14</c:v>
                </c:pt>
                <c:pt idx="133">
                  <c:v>90</c:v>
                </c:pt>
                <c:pt idx="134">
                  <c:v>0</c:v>
                </c:pt>
                <c:pt idx="135">
                  <c:v>34</c:v>
                </c:pt>
                <c:pt idx="136">
                  <c:v>20.7</c:v>
                </c:pt>
                <c:pt idx="137">
                  <c:v>14.74</c:v>
                </c:pt>
                <c:pt idx="138">
                  <c:v>7</c:v>
                </c:pt>
                <c:pt idx="139">
                  <c:v>150</c:v>
                </c:pt>
                <c:pt idx="140">
                  <c:v>20</c:v>
                </c:pt>
                <c:pt idx="141">
                  <c:v>0.5</c:v>
                </c:pt>
                <c:pt idx="142">
                  <c:v>14</c:v>
                </c:pt>
                <c:pt idx="143">
                  <c:v>0</c:v>
                </c:pt>
                <c:pt idx="144">
                  <c:v>18.5</c:v>
                </c:pt>
                <c:pt idx="145">
                  <c:v>2.8</c:v>
                </c:pt>
                <c:pt idx="146">
                  <c:v>2</c:v>
                </c:pt>
                <c:pt idx="147">
                  <c:v>5.5</c:v>
                </c:pt>
                <c:pt idx="148">
                  <c:v>1.5</c:v>
                </c:pt>
                <c:pt idx="149">
                  <c:v>11.5</c:v>
                </c:pt>
                <c:pt idx="150">
                  <c:v>7.5</c:v>
                </c:pt>
                <c:pt idx="151">
                  <c:v>9</c:v>
                </c:pt>
                <c:pt idx="152">
                  <c:v>0</c:v>
                </c:pt>
                <c:pt idx="153">
                  <c:v>3</c:v>
                </c:pt>
                <c:pt idx="154">
                  <c:v>1.54</c:v>
                </c:pt>
                <c:pt idx="155">
                  <c:v>12</c:v>
                </c:pt>
                <c:pt idx="156">
                  <c:v>2</c:v>
                </c:pt>
                <c:pt idx="157">
                  <c:v>12</c:v>
                </c:pt>
                <c:pt idx="158">
                  <c:v>0</c:v>
                </c:pt>
                <c:pt idx="159">
                  <c:v>4</c:v>
                </c:pt>
                <c:pt idx="160">
                  <c:v>0</c:v>
                </c:pt>
                <c:pt idx="161">
                  <c:v>1.9</c:v>
                </c:pt>
                <c:pt idx="162">
                  <c:v>13.5</c:v>
                </c:pt>
                <c:pt idx="163">
                  <c:v>3.6</c:v>
                </c:pt>
                <c:pt idx="164">
                  <c:v>9</c:v>
                </c:pt>
                <c:pt idx="165">
                  <c:v>1.4</c:v>
                </c:pt>
                <c:pt idx="166">
                  <c:v>9</c:v>
                </c:pt>
                <c:pt idx="167">
                  <c:v>12.5</c:v>
                </c:pt>
                <c:pt idx="168">
                  <c:v>15.3</c:v>
                </c:pt>
                <c:pt idx="169">
                  <c:v>0</c:v>
                </c:pt>
                <c:pt idx="170">
                  <c:v>0</c:v>
                </c:pt>
                <c:pt idx="171">
                  <c:v>7</c:v>
                </c:pt>
                <c:pt idx="172">
                  <c:v>9</c:v>
                </c:pt>
                <c:pt idx="173">
                  <c:v>25</c:v>
                </c:pt>
                <c:pt idx="174">
                  <c:v>190</c:v>
                </c:pt>
                <c:pt idx="175">
                  <c:v>2.25</c:v>
                </c:pt>
                <c:pt idx="176">
                  <c:v>7</c:v>
                </c:pt>
                <c:pt idx="177">
                  <c:v>3.6</c:v>
                </c:pt>
                <c:pt idx="178">
                  <c:v>3.5</c:v>
                </c:pt>
                <c:pt idx="179">
                  <c:v>0</c:v>
                </c:pt>
                <c:pt idx="180">
                  <c:v>24</c:v>
                </c:pt>
                <c:pt idx="181">
                  <c:v>1.8</c:v>
                </c:pt>
                <c:pt idx="182">
                  <c:v>31</c:v>
                </c:pt>
                <c:pt idx="183">
                  <c:v>0</c:v>
                </c:pt>
                <c:pt idx="184">
                  <c:v>2.5</c:v>
                </c:pt>
                <c:pt idx="185">
                  <c:v>2.5</c:v>
                </c:pt>
                <c:pt idx="186">
                  <c:v>2</c:v>
                </c:pt>
                <c:pt idx="187">
                  <c:v>2.4</c:v>
                </c:pt>
                <c:pt idx="188">
                  <c:v>1.5</c:v>
                </c:pt>
                <c:pt idx="189">
                  <c:v>9</c:v>
                </c:pt>
                <c:pt idx="190">
                  <c:v>90</c:v>
                </c:pt>
                <c:pt idx="191">
                  <c:v>54.5</c:v>
                </c:pt>
                <c:pt idx="192">
                  <c:v>14.5</c:v>
                </c:pt>
                <c:pt idx="193">
                  <c:v>2.5</c:v>
                </c:pt>
                <c:pt idx="194">
                  <c:v>6.5</c:v>
                </c:pt>
                <c:pt idx="195">
                  <c:v>150</c:v>
                </c:pt>
                <c:pt idx="196">
                  <c:v>12</c:v>
                </c:pt>
                <c:pt idx="197">
                  <c:v>1</c:v>
                </c:pt>
                <c:pt idx="198">
                  <c:v>46</c:v>
                </c:pt>
                <c:pt idx="199">
                  <c:v>6.5</c:v>
                </c:pt>
                <c:pt idx="200">
                  <c:v>8.5</c:v>
                </c:pt>
                <c:pt idx="201">
                  <c:v>1</c:v>
                </c:pt>
                <c:pt idx="202">
                  <c:v>5</c:v>
                </c:pt>
                <c:pt idx="203">
                  <c:v>0</c:v>
                </c:pt>
                <c:pt idx="204">
                  <c:v>4</c:v>
                </c:pt>
                <c:pt idx="205">
                  <c:v>2.25</c:v>
                </c:pt>
                <c:pt idx="206">
                  <c:v>0</c:v>
                </c:pt>
                <c:pt idx="207">
                  <c:v>0</c:v>
                </c:pt>
                <c:pt idx="208">
                  <c:v>8</c:v>
                </c:pt>
                <c:pt idx="209">
                  <c:v>0</c:v>
                </c:pt>
                <c:pt idx="210">
                  <c:v>6.25</c:v>
                </c:pt>
                <c:pt idx="211">
                  <c:v>6</c:v>
                </c:pt>
                <c:pt idx="212">
                  <c:v>52</c:v>
                </c:pt>
                <c:pt idx="213">
                  <c:v>0</c:v>
                </c:pt>
                <c:pt idx="214">
                  <c:v>11</c:v>
                </c:pt>
                <c:pt idx="215">
                  <c:v>14.25</c:v>
                </c:pt>
                <c:pt idx="216">
                  <c:v>2</c:v>
                </c:pt>
                <c:pt idx="217">
                  <c:v>60</c:v>
                </c:pt>
                <c:pt idx="218">
                  <c:v>0.36</c:v>
                </c:pt>
                <c:pt idx="219">
                  <c:v>15</c:v>
                </c:pt>
                <c:pt idx="220">
                  <c:v>0.15</c:v>
                </c:pt>
                <c:pt idx="221">
                  <c:v>5</c:v>
                </c:pt>
                <c:pt idx="222">
                  <c:v>0.5</c:v>
                </c:pt>
                <c:pt idx="223">
                  <c:v>12</c:v>
                </c:pt>
                <c:pt idx="224">
                  <c:v>1.5</c:v>
                </c:pt>
                <c:pt idx="225">
                  <c:v>35</c:v>
                </c:pt>
                <c:pt idx="226">
                  <c:v>3.25</c:v>
                </c:pt>
                <c:pt idx="227">
                  <c:v>12</c:v>
                </c:pt>
                <c:pt idx="228">
                  <c:v>9</c:v>
                </c:pt>
                <c:pt idx="229">
                  <c:v>11</c:v>
                </c:pt>
                <c:pt idx="230">
                  <c:v>11</c:v>
                </c:pt>
                <c:pt idx="231">
                  <c:v>0</c:v>
                </c:pt>
                <c:pt idx="232">
                  <c:v>3</c:v>
                </c:pt>
                <c:pt idx="233">
                  <c:v>6.45</c:v>
                </c:pt>
                <c:pt idx="234">
                  <c:v>0</c:v>
                </c:pt>
                <c:pt idx="235">
                  <c:v>119</c:v>
                </c:pt>
                <c:pt idx="236">
                  <c:v>9.5</c:v>
                </c:pt>
                <c:pt idx="237">
                  <c:v>1</c:v>
                </c:pt>
                <c:pt idx="238">
                  <c:v>1.1499999999999999</c:v>
                </c:pt>
                <c:pt idx="239">
                  <c:v>0</c:v>
                </c:pt>
                <c:pt idx="240">
                  <c:v>0</c:v>
                </c:pt>
                <c:pt idx="241">
                  <c:v>14.7</c:v>
                </c:pt>
                <c:pt idx="242">
                  <c:v>3.5</c:v>
                </c:pt>
                <c:pt idx="243">
                  <c:v>3.25</c:v>
                </c:pt>
                <c:pt idx="244">
                  <c:v>3</c:v>
                </c:pt>
                <c:pt idx="245">
                  <c:v>2</c:v>
                </c:pt>
                <c:pt idx="246">
                  <c:v>24</c:v>
                </c:pt>
                <c:pt idx="247">
                  <c:v>0</c:v>
                </c:pt>
                <c:pt idx="248">
                  <c:v>0</c:v>
                </c:pt>
                <c:pt idx="249">
                  <c:v>0</c:v>
                </c:pt>
                <c:pt idx="250">
                  <c:v>0.3</c:v>
                </c:pt>
                <c:pt idx="251">
                  <c:v>1.5</c:v>
                </c:pt>
                <c:pt idx="252">
                  <c:v>3.1</c:v>
                </c:pt>
                <c:pt idx="253">
                  <c:v>8.3000000000000007</c:v>
                </c:pt>
                <c:pt idx="254">
                  <c:v>10</c:v>
                </c:pt>
                <c:pt idx="255">
                  <c:v>3.75</c:v>
                </c:pt>
                <c:pt idx="256">
                  <c:v>70</c:v>
                </c:pt>
                <c:pt idx="257">
                  <c:v>0</c:v>
                </c:pt>
                <c:pt idx="258">
                  <c:v>2</c:v>
                </c:pt>
                <c:pt idx="259">
                  <c:v>6.5</c:v>
                </c:pt>
                <c:pt idx="260">
                  <c:v>0</c:v>
                </c:pt>
                <c:pt idx="261">
                  <c:v>1</c:v>
                </c:pt>
                <c:pt idx="262">
                  <c:v>2</c:v>
                </c:pt>
                <c:pt idx="263">
                  <c:v>7.5</c:v>
                </c:pt>
                <c:pt idx="264">
                  <c:v>16.5</c:v>
                </c:pt>
                <c:pt idx="265">
                  <c:v>2</c:v>
                </c:pt>
                <c:pt idx="266">
                  <c:v>490</c:v>
                </c:pt>
                <c:pt idx="267">
                  <c:v>3</c:v>
                </c:pt>
                <c:pt idx="268">
                  <c:v>2.4</c:v>
                </c:pt>
                <c:pt idx="269">
                  <c:v>6</c:v>
                </c:pt>
                <c:pt idx="270">
                  <c:v>11.45</c:v>
                </c:pt>
                <c:pt idx="271">
                  <c:v>6</c:v>
                </c:pt>
                <c:pt idx="272">
                  <c:v>40</c:v>
                </c:pt>
                <c:pt idx="273">
                  <c:v>2.5</c:v>
                </c:pt>
                <c:pt idx="274">
                  <c:v>1</c:v>
                </c:pt>
                <c:pt idx="275">
                  <c:v>2</c:v>
                </c:pt>
                <c:pt idx="276">
                  <c:v>14</c:v>
                </c:pt>
                <c:pt idx="277">
                  <c:v>0</c:v>
                </c:pt>
                <c:pt idx="278">
                  <c:v>3.5</c:v>
                </c:pt>
                <c:pt idx="279">
                  <c:v>0.4</c:v>
                </c:pt>
                <c:pt idx="280">
                  <c:v>0</c:v>
                </c:pt>
                <c:pt idx="281">
                  <c:v>5</c:v>
                </c:pt>
                <c:pt idx="282">
                  <c:v>14</c:v>
                </c:pt>
                <c:pt idx="283">
                  <c:v>37</c:v>
                </c:pt>
                <c:pt idx="284">
                  <c:v>0</c:v>
                </c:pt>
                <c:pt idx="285">
                  <c:v>1.77</c:v>
                </c:pt>
                <c:pt idx="286">
                  <c:v>1.5</c:v>
                </c:pt>
                <c:pt idx="287">
                  <c:v>2.2000000000000002</c:v>
                </c:pt>
                <c:pt idx="288">
                  <c:v>0.55000000000000004</c:v>
                </c:pt>
                <c:pt idx="289">
                  <c:v>0.5</c:v>
                </c:pt>
                <c:pt idx="290">
                  <c:v>0</c:v>
                </c:pt>
                <c:pt idx="291">
                  <c:v>0</c:v>
                </c:pt>
                <c:pt idx="292">
                  <c:v>6.6</c:v>
                </c:pt>
                <c:pt idx="293">
                  <c:v>10</c:v>
                </c:pt>
                <c:pt idx="294">
                  <c:v>0</c:v>
                </c:pt>
                <c:pt idx="295">
                  <c:v>18</c:v>
                </c:pt>
                <c:pt idx="296">
                  <c:v>10</c:v>
                </c:pt>
                <c:pt idx="297">
                  <c:v>38.75</c:v>
                </c:pt>
                <c:pt idx="298">
                  <c:v>0.35</c:v>
                </c:pt>
                <c:pt idx="299">
                  <c:v>5.25</c:v>
                </c:pt>
                <c:pt idx="300">
                  <c:v>9</c:v>
                </c:pt>
                <c:pt idx="301">
                  <c:v>5.5</c:v>
                </c:pt>
                <c:pt idx="302">
                  <c:v>27.1</c:v>
                </c:pt>
                <c:pt idx="303">
                  <c:v>6</c:v>
                </c:pt>
                <c:pt idx="304">
                  <c:v>0</c:v>
                </c:pt>
                <c:pt idx="305">
                  <c:v>0</c:v>
                </c:pt>
                <c:pt idx="306">
                  <c:v>0.15</c:v>
                </c:pt>
                <c:pt idx="307">
                  <c:v>2.5</c:v>
                </c:pt>
                <c:pt idx="308">
                  <c:v>4.5</c:v>
                </c:pt>
                <c:pt idx="309">
                  <c:v>10</c:v>
                </c:pt>
                <c:pt idx="310">
                  <c:v>21</c:v>
                </c:pt>
                <c:pt idx="311">
                  <c:v>0.31</c:v>
                </c:pt>
                <c:pt idx="312">
                  <c:v>5</c:v>
                </c:pt>
                <c:pt idx="313">
                  <c:v>2.5</c:v>
                </c:pt>
                <c:pt idx="314">
                  <c:v>2.5</c:v>
                </c:pt>
                <c:pt idx="315">
                  <c:v>4</c:v>
                </c:pt>
                <c:pt idx="316">
                  <c:v>0</c:v>
                </c:pt>
                <c:pt idx="317">
                  <c:v>0</c:v>
                </c:pt>
                <c:pt idx="318">
                  <c:v>1.3</c:v>
                </c:pt>
                <c:pt idx="319">
                  <c:v>0</c:v>
                </c:pt>
                <c:pt idx="320">
                  <c:v>0</c:v>
                </c:pt>
                <c:pt idx="321">
                  <c:v>0</c:v>
                </c:pt>
                <c:pt idx="322">
                  <c:v>2</c:v>
                </c:pt>
                <c:pt idx="323">
                  <c:v>9.5</c:v>
                </c:pt>
                <c:pt idx="324">
                  <c:v>4</c:v>
                </c:pt>
                <c:pt idx="325">
                  <c:v>2.5</c:v>
                </c:pt>
                <c:pt idx="326">
                  <c:v>2.5</c:v>
                </c:pt>
                <c:pt idx="327">
                  <c:v>3.5</c:v>
                </c:pt>
                <c:pt idx="328">
                  <c:v>6.01</c:v>
                </c:pt>
                <c:pt idx="329">
                  <c:v>11</c:v>
                </c:pt>
                <c:pt idx="330">
                  <c:v>44</c:v>
                </c:pt>
                <c:pt idx="331">
                  <c:v>4</c:v>
                </c:pt>
                <c:pt idx="332">
                  <c:v>24</c:v>
                </c:pt>
                <c:pt idx="333">
                  <c:v>4.5</c:v>
                </c:pt>
                <c:pt idx="334">
                  <c:v>4.5</c:v>
                </c:pt>
                <c:pt idx="335">
                  <c:v>5</c:v>
                </c:pt>
                <c:pt idx="336">
                  <c:v>75</c:v>
                </c:pt>
                <c:pt idx="337">
                  <c:v>3</c:v>
                </c:pt>
                <c:pt idx="338">
                  <c:v>0</c:v>
                </c:pt>
                <c:pt idx="339">
                  <c:v>0</c:v>
                </c:pt>
                <c:pt idx="340">
                  <c:v>0.7</c:v>
                </c:pt>
                <c:pt idx="341">
                  <c:v>0</c:v>
                </c:pt>
                <c:pt idx="342">
                  <c:v>25</c:v>
                </c:pt>
                <c:pt idx="343">
                  <c:v>0.05</c:v>
                </c:pt>
                <c:pt idx="344">
                  <c:v>55</c:v>
                </c:pt>
                <c:pt idx="345">
                  <c:v>0</c:v>
                </c:pt>
                <c:pt idx="346">
                  <c:v>3</c:v>
                </c:pt>
                <c:pt idx="347">
                  <c:v>3.5</c:v>
                </c:pt>
                <c:pt idx="348">
                  <c:v>2.5</c:v>
                </c:pt>
                <c:pt idx="349">
                  <c:v>4</c:v>
                </c:pt>
                <c:pt idx="350">
                  <c:v>6</c:v>
                </c:pt>
                <c:pt idx="351">
                  <c:v>3</c:v>
                </c:pt>
                <c:pt idx="352">
                  <c:v>2.5</c:v>
                </c:pt>
                <c:pt idx="353">
                  <c:v>2.5</c:v>
                </c:pt>
                <c:pt idx="354">
                  <c:v>1</c:v>
                </c:pt>
                <c:pt idx="355">
                  <c:v>2</c:v>
                </c:pt>
                <c:pt idx="356">
                  <c:v>10</c:v>
                </c:pt>
                <c:pt idx="357">
                  <c:v>3</c:v>
                </c:pt>
                <c:pt idx="358">
                  <c:v>0</c:v>
                </c:pt>
                <c:pt idx="359">
                  <c:v>7.24</c:v>
                </c:pt>
                <c:pt idx="360">
                  <c:v>0</c:v>
                </c:pt>
                <c:pt idx="361">
                  <c:v>10</c:v>
                </c:pt>
                <c:pt idx="362">
                  <c:v>1.5</c:v>
                </c:pt>
                <c:pt idx="363">
                  <c:v>9.9</c:v>
                </c:pt>
                <c:pt idx="364">
                  <c:v>0</c:v>
                </c:pt>
                <c:pt idx="365">
                  <c:v>0</c:v>
                </c:pt>
                <c:pt idx="366">
                  <c:v>10</c:v>
                </c:pt>
                <c:pt idx="367">
                  <c:v>4.2</c:v>
                </c:pt>
                <c:pt idx="368">
                  <c:v>4.95</c:v>
                </c:pt>
                <c:pt idx="369">
                  <c:v>1.5</c:v>
                </c:pt>
                <c:pt idx="370">
                  <c:v>3.5</c:v>
                </c:pt>
                <c:pt idx="371">
                  <c:v>10</c:v>
                </c:pt>
                <c:pt idx="372">
                  <c:v>21</c:v>
                </c:pt>
                <c:pt idx="373">
                  <c:v>2.5499999999999998</c:v>
                </c:pt>
                <c:pt idx="374">
                  <c:v>0</c:v>
                </c:pt>
                <c:pt idx="375">
                  <c:v>0.35</c:v>
                </c:pt>
                <c:pt idx="376">
                  <c:v>3.5</c:v>
                </c:pt>
                <c:pt idx="377">
                  <c:v>2.5</c:v>
                </c:pt>
                <c:pt idx="378">
                  <c:v>0.15</c:v>
                </c:pt>
                <c:pt idx="379">
                  <c:v>2</c:v>
                </c:pt>
                <c:pt idx="380">
                  <c:v>3</c:v>
                </c:pt>
                <c:pt idx="381">
                  <c:v>0</c:v>
                </c:pt>
                <c:pt idx="382">
                  <c:v>0.5</c:v>
                </c:pt>
                <c:pt idx="383">
                  <c:v>1</c:v>
                </c:pt>
                <c:pt idx="384">
                  <c:v>0.25</c:v>
                </c:pt>
                <c:pt idx="385">
                  <c:v>1</c:v>
                </c:pt>
                <c:pt idx="386">
                  <c:v>17</c:v>
                </c:pt>
                <c:pt idx="387">
                  <c:v>5.5</c:v>
                </c:pt>
                <c:pt idx="388">
                  <c:v>130</c:v>
                </c:pt>
                <c:pt idx="389">
                  <c:v>5.5</c:v>
                </c:pt>
                <c:pt idx="390">
                  <c:v>7</c:v>
                </c:pt>
                <c:pt idx="391">
                  <c:v>8</c:v>
                </c:pt>
                <c:pt idx="392">
                  <c:v>35</c:v>
                </c:pt>
                <c:pt idx="393">
                  <c:v>2.5</c:v>
                </c:pt>
                <c:pt idx="394">
                  <c:v>1.5</c:v>
                </c:pt>
                <c:pt idx="395">
                  <c:v>1.58</c:v>
                </c:pt>
                <c:pt idx="396">
                  <c:v>8</c:v>
                </c:pt>
                <c:pt idx="397">
                  <c:v>1</c:v>
                </c:pt>
                <c:pt idx="398">
                  <c:v>0.5</c:v>
                </c:pt>
                <c:pt idx="399">
                  <c:v>0</c:v>
                </c:pt>
                <c:pt idx="400">
                  <c:v>0</c:v>
                </c:pt>
                <c:pt idx="401">
                  <c:v>12.5</c:v>
                </c:pt>
                <c:pt idx="402">
                  <c:v>3</c:v>
                </c:pt>
                <c:pt idx="403">
                  <c:v>0</c:v>
                </c:pt>
                <c:pt idx="404">
                  <c:v>5</c:v>
                </c:pt>
                <c:pt idx="405">
                  <c:v>5</c:v>
                </c:pt>
                <c:pt idx="406">
                  <c:v>0</c:v>
                </c:pt>
                <c:pt idx="407">
                  <c:v>3.5</c:v>
                </c:pt>
                <c:pt idx="408">
                  <c:v>0</c:v>
                </c:pt>
                <c:pt idx="409">
                  <c:v>8</c:v>
                </c:pt>
                <c:pt idx="410">
                  <c:v>27.6</c:v>
                </c:pt>
                <c:pt idx="411">
                  <c:v>9</c:v>
                </c:pt>
                <c:pt idx="412">
                  <c:v>1.2</c:v>
                </c:pt>
                <c:pt idx="413">
                  <c:v>0</c:v>
                </c:pt>
                <c:pt idx="414">
                  <c:v>6.25</c:v>
                </c:pt>
                <c:pt idx="415">
                  <c:v>9</c:v>
                </c:pt>
                <c:pt idx="416">
                  <c:v>0</c:v>
                </c:pt>
                <c:pt idx="417">
                  <c:v>0</c:v>
                </c:pt>
                <c:pt idx="418">
                  <c:v>2.2000000000000002</c:v>
                </c:pt>
                <c:pt idx="419">
                  <c:v>0</c:v>
                </c:pt>
                <c:pt idx="420">
                  <c:v>0.47</c:v>
                </c:pt>
                <c:pt idx="421">
                  <c:v>1.65</c:v>
                </c:pt>
                <c:pt idx="422">
                  <c:v>0</c:v>
                </c:pt>
                <c:pt idx="423">
                  <c:v>6.5</c:v>
                </c:pt>
                <c:pt idx="424">
                  <c:v>1.45</c:v>
                </c:pt>
                <c:pt idx="425">
                  <c:v>15</c:v>
                </c:pt>
                <c:pt idx="426">
                  <c:v>6</c:v>
                </c:pt>
                <c:pt idx="427">
                  <c:v>0</c:v>
                </c:pt>
                <c:pt idx="428">
                  <c:v>3</c:v>
                </c:pt>
                <c:pt idx="429">
                  <c:v>0</c:v>
                </c:pt>
                <c:pt idx="430">
                  <c:v>0</c:v>
                </c:pt>
                <c:pt idx="431">
                  <c:v>0</c:v>
                </c:pt>
                <c:pt idx="432">
                  <c:v>0.75</c:v>
                </c:pt>
                <c:pt idx="433">
                  <c:v>0.1</c:v>
                </c:pt>
                <c:pt idx="434">
                  <c:v>0</c:v>
                </c:pt>
                <c:pt idx="435">
                  <c:v>0</c:v>
                </c:pt>
                <c:pt idx="436">
                  <c:v>0</c:v>
                </c:pt>
                <c:pt idx="437">
                  <c:v>1.25</c:v>
                </c:pt>
                <c:pt idx="438">
                  <c:v>3</c:v>
                </c:pt>
                <c:pt idx="439">
                  <c:v>0.25</c:v>
                </c:pt>
                <c:pt idx="440">
                  <c:v>19</c:v>
                </c:pt>
                <c:pt idx="441">
                  <c:v>2.98</c:v>
                </c:pt>
                <c:pt idx="442">
                  <c:v>3</c:v>
                </c:pt>
                <c:pt idx="443">
                  <c:v>28</c:v>
                </c:pt>
                <c:pt idx="444">
                  <c:v>5</c:v>
                </c:pt>
                <c:pt idx="445">
                  <c:v>12</c:v>
                </c:pt>
                <c:pt idx="446">
                  <c:v>2</c:v>
                </c:pt>
                <c:pt idx="447">
                  <c:v>5</c:v>
                </c:pt>
                <c:pt idx="448">
                  <c:v>2</c:v>
                </c:pt>
                <c:pt idx="449">
                  <c:v>4.3</c:v>
                </c:pt>
                <c:pt idx="450">
                  <c:v>1</c:v>
                </c:pt>
                <c:pt idx="451">
                  <c:v>0.5</c:v>
                </c:pt>
                <c:pt idx="452">
                  <c:v>5</c:v>
                </c:pt>
                <c:pt idx="453">
                  <c:v>5</c:v>
                </c:pt>
                <c:pt idx="454">
                  <c:v>5</c:v>
                </c:pt>
                <c:pt idx="455">
                  <c:v>0</c:v>
                </c:pt>
                <c:pt idx="456">
                  <c:v>60</c:v>
                </c:pt>
                <c:pt idx="457">
                  <c:v>80</c:v>
                </c:pt>
                <c:pt idx="458">
                  <c:v>15.5</c:v>
                </c:pt>
                <c:pt idx="459">
                  <c:v>1.5</c:v>
                </c:pt>
                <c:pt idx="460">
                  <c:v>140</c:v>
                </c:pt>
                <c:pt idx="461">
                  <c:v>0</c:v>
                </c:pt>
                <c:pt idx="462">
                  <c:v>3</c:v>
                </c:pt>
                <c:pt idx="463">
                  <c:v>40</c:v>
                </c:pt>
                <c:pt idx="464">
                  <c:v>2</c:v>
                </c:pt>
                <c:pt idx="465">
                  <c:v>0</c:v>
                </c:pt>
                <c:pt idx="466">
                  <c:v>2</c:v>
                </c:pt>
                <c:pt idx="467">
                  <c:v>3</c:v>
                </c:pt>
                <c:pt idx="468">
                  <c:v>0</c:v>
                </c:pt>
                <c:pt idx="469">
                  <c:v>0</c:v>
                </c:pt>
                <c:pt idx="470">
                  <c:v>9</c:v>
                </c:pt>
                <c:pt idx="471">
                  <c:v>4</c:v>
                </c:pt>
                <c:pt idx="472">
                  <c:v>0.05</c:v>
                </c:pt>
                <c:pt idx="473">
                  <c:v>0</c:v>
                </c:pt>
                <c:pt idx="474">
                  <c:v>1.6</c:v>
                </c:pt>
                <c:pt idx="475">
                  <c:v>3</c:v>
                </c:pt>
                <c:pt idx="476">
                  <c:v>0.2</c:v>
                </c:pt>
                <c:pt idx="477">
                  <c:v>2</c:v>
                </c:pt>
                <c:pt idx="478">
                  <c:v>1</c:v>
                </c:pt>
                <c:pt idx="479">
                  <c:v>2.5</c:v>
                </c:pt>
                <c:pt idx="480">
                  <c:v>3</c:v>
                </c:pt>
                <c:pt idx="481">
                  <c:v>2.78</c:v>
                </c:pt>
                <c:pt idx="482">
                  <c:v>0.1</c:v>
                </c:pt>
                <c:pt idx="483">
                  <c:v>0</c:v>
                </c:pt>
                <c:pt idx="484">
                  <c:v>0</c:v>
                </c:pt>
                <c:pt idx="485">
                  <c:v>1.5</c:v>
                </c:pt>
                <c:pt idx="486">
                  <c:v>1</c:v>
                </c:pt>
                <c:pt idx="487">
                  <c:v>0</c:v>
                </c:pt>
                <c:pt idx="488">
                  <c:v>2</c:v>
                </c:pt>
                <c:pt idx="489">
                  <c:v>0</c:v>
                </c:pt>
                <c:pt idx="490">
                  <c:v>0.05</c:v>
                </c:pt>
                <c:pt idx="491">
                  <c:v>14</c:v>
                </c:pt>
                <c:pt idx="492">
                  <c:v>6</c:v>
                </c:pt>
                <c:pt idx="493">
                  <c:v>2.25</c:v>
                </c:pt>
                <c:pt idx="494">
                  <c:v>15</c:v>
                </c:pt>
                <c:pt idx="495">
                  <c:v>1.1000000000000001</c:v>
                </c:pt>
                <c:pt idx="496">
                  <c:v>0</c:v>
                </c:pt>
                <c:pt idx="497">
                  <c:v>5</c:v>
                </c:pt>
                <c:pt idx="498">
                  <c:v>1</c:v>
                </c:pt>
                <c:pt idx="499">
                  <c:v>0</c:v>
                </c:pt>
                <c:pt idx="500">
                  <c:v>0</c:v>
                </c:pt>
              </c:numCache>
            </c:numRef>
          </c:yVal>
          <c:smooth val="0"/>
          <c:extLst>
            <c:ext xmlns:c16="http://schemas.microsoft.com/office/drawing/2014/chart" uri="{C3380CC4-5D6E-409C-BE32-E72D297353CC}">
              <c16:uniqueId val="{00000001-9E92-456D-B410-92EE9191F233}"/>
            </c:ext>
          </c:extLst>
        </c:ser>
        <c:dLbls>
          <c:showLegendKey val="0"/>
          <c:showVal val="0"/>
          <c:showCatName val="0"/>
          <c:showSerName val="0"/>
          <c:showPercent val="0"/>
          <c:showBubbleSize val="0"/>
        </c:dLbls>
        <c:axId val="1270973599"/>
        <c:axId val="1270974431"/>
      </c:scatterChart>
      <c:valAx>
        <c:axId val="1270973599"/>
        <c:scaling>
          <c:orientation val="minMax"/>
          <c:max val="100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a:t>Market</a:t>
                </a:r>
                <a:r>
                  <a:rPr lang="en-IN" sz="1200" baseline="0"/>
                  <a:t> Capital (in Millions)</a:t>
                </a:r>
                <a:endParaRPr lang="en-IN" sz="12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974431"/>
        <c:crosses val="autoZero"/>
        <c:crossBetween val="midCat"/>
        <c:majorUnit val="100000"/>
        <c:dispUnits>
          <c:builtInUnit val="millions"/>
        </c:dispUnits>
      </c:valAx>
      <c:valAx>
        <c:axId val="1270974431"/>
        <c:scaling>
          <c:orientation val="minMax"/>
          <c:max val="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a:t>Dividend</a:t>
                </a:r>
                <a:r>
                  <a:rPr lang="en-IN" sz="1200" baseline="0"/>
                  <a:t> Per Share (in Hundreds)</a:t>
                </a:r>
                <a:endParaRPr lang="en-IN" sz="12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973599"/>
        <c:crossesAt val="0"/>
        <c:crossBetween val="midCat"/>
        <c:majorUnit val="25"/>
        <c:dispUnits>
          <c:builtInUnit val="hundreds"/>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(Final-1).xlsx]division of MarketCapital!MktCapPie</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Market</a:t>
            </a:r>
            <a:r>
              <a:rPr lang="en-US" b="1" baseline="0">
                <a:solidFill>
                  <a:sysClr val="windowText" lastClr="000000"/>
                </a:solidFill>
              </a:rPr>
              <a:t> Capital Of Sectors</a:t>
            </a:r>
            <a:endParaRPr lang="en-US" b="1">
              <a:solidFill>
                <a:sysClr val="windowText" lastClr="000000"/>
              </a:solidFill>
            </a:endParaRPr>
          </a:p>
        </c:rich>
      </c:tx>
      <c:layout>
        <c:manualLayout>
          <c:xMode val="edge"/>
          <c:yMode val="edge"/>
          <c:x val="2.0277777777777811E-2"/>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s>
    <c:plotArea>
      <c:layout/>
      <c:pieChart>
        <c:varyColors val="1"/>
        <c:ser>
          <c:idx val="0"/>
          <c:order val="0"/>
          <c:tx>
            <c:strRef>
              <c:f>'division of MarketCapital'!$B$1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10-45C3-9AD5-D670EC8ACE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10-45C3-9AD5-D670EC8ACE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110-45C3-9AD5-D670EC8ACE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110-45C3-9AD5-D670EC8ACE7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110-45C3-9AD5-D670EC8ACE7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110-45C3-9AD5-D670EC8ACE7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110-45C3-9AD5-D670EC8ACE7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110-45C3-9AD5-D670EC8ACE7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110-45C3-9AD5-D670EC8ACE7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110-45C3-9AD5-D670EC8ACE7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110-45C3-9AD5-D670EC8ACE7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110-45C3-9AD5-D670EC8ACE7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2110-45C3-9AD5-D670EC8ACE7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2110-45C3-9AD5-D670EC8ACE7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2110-45C3-9AD5-D670EC8ACE7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2110-45C3-9AD5-D670EC8ACE79}"/>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2110-45C3-9AD5-D670EC8ACE79}"/>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2110-45C3-9AD5-D670EC8ACE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'division of MarketCapital'!$A$2:$A$19</c:f>
              <c:strCache>
                <c:ptCount val="18"/>
                <c:pt idx="0">
                  <c:v>Automobile</c:v>
                </c:pt>
                <c:pt idx="1">
                  <c:v>Capital Goods</c:v>
                </c:pt>
                <c:pt idx="2">
                  <c:v>Chemicals</c:v>
                </c:pt>
                <c:pt idx="3">
                  <c:v>Communication</c:v>
                </c:pt>
                <c:pt idx="4">
                  <c:v>Construction</c:v>
                </c:pt>
                <c:pt idx="5">
                  <c:v>Consumer Discretionary</c:v>
                </c:pt>
                <c:pt idx="6">
                  <c:v>Consumer Staples</c:v>
                </c:pt>
                <c:pt idx="7">
                  <c:v>Diversified</c:v>
                </c:pt>
                <c:pt idx="8">
                  <c:v>Energy</c:v>
                </c:pt>
                <c:pt idx="9">
                  <c:v>Financial</c:v>
                </c:pt>
                <c:pt idx="10">
                  <c:v>Healthcare</c:v>
                </c:pt>
                <c:pt idx="11">
                  <c:v>Insurance</c:v>
                </c:pt>
                <c:pt idx="12">
                  <c:v>Materials</c:v>
                </c:pt>
                <c:pt idx="13">
                  <c:v>Metals &amp; Mining</c:v>
                </c:pt>
                <c:pt idx="14">
                  <c:v>Others</c:v>
                </c:pt>
                <c:pt idx="15">
                  <c:v>Services</c:v>
                </c:pt>
                <c:pt idx="16">
                  <c:v>Technology</c:v>
                </c:pt>
                <c:pt idx="17">
                  <c:v>Textiles</c:v>
                </c:pt>
              </c:strCache>
            </c:strRef>
          </c:cat>
          <c:val>
            <c:numRef>
              <c:f>'division of MarketCapital'!$B$2:$B$19</c:f>
              <c:numCache>
                <c:formatCode>General</c:formatCode>
                <c:ptCount val="18"/>
                <c:pt idx="0">
                  <c:v>1347897.8</c:v>
                </c:pt>
                <c:pt idx="1">
                  <c:v>1363476.37</c:v>
                </c:pt>
                <c:pt idx="2">
                  <c:v>815457.65999999968</c:v>
                </c:pt>
                <c:pt idx="3">
                  <c:v>618637.41999999993</c:v>
                </c:pt>
                <c:pt idx="4">
                  <c:v>676484.3600000001</c:v>
                </c:pt>
                <c:pt idx="5">
                  <c:v>509512.68999999989</c:v>
                </c:pt>
                <c:pt idx="6">
                  <c:v>2068649.6900000002</c:v>
                </c:pt>
                <c:pt idx="7">
                  <c:v>135492.25</c:v>
                </c:pt>
                <c:pt idx="8">
                  <c:v>3782266.7699999982</c:v>
                </c:pt>
                <c:pt idx="9">
                  <c:v>5202622.58</c:v>
                </c:pt>
                <c:pt idx="10">
                  <c:v>1253350.9200000002</c:v>
                </c:pt>
                <c:pt idx="11">
                  <c:v>896022.00999999989</c:v>
                </c:pt>
                <c:pt idx="12">
                  <c:v>1381145.9599999997</c:v>
                </c:pt>
                <c:pt idx="13">
                  <c:v>909762.33000000007</c:v>
                </c:pt>
                <c:pt idx="14">
                  <c:v>15198.6</c:v>
                </c:pt>
                <c:pt idx="15">
                  <c:v>1812029.4900000002</c:v>
                </c:pt>
                <c:pt idx="16">
                  <c:v>2818327.31</c:v>
                </c:pt>
                <c:pt idx="17">
                  <c:v>140770.81000000003</c:v>
                </c:pt>
              </c:numCache>
            </c:numRef>
          </c:val>
          <c:extLst>
            <c:ext xmlns:c16="http://schemas.microsoft.com/office/drawing/2014/chart" uri="{C3380CC4-5D6E-409C-BE32-E72D297353CC}">
              <c16:uniqueId val="{00000024-2110-45C3-9AD5-D670EC8ACE7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(Final-1).xlsx]3 Yr Return!3YrReturn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Analysis</a:t>
            </a:r>
            <a:r>
              <a:rPr lang="en-IN" b="1" baseline="0">
                <a:solidFill>
                  <a:sysClr val="windowText" lastClr="000000"/>
                </a:solidFill>
              </a:rPr>
              <a:t> of 3 Year Returns Across Industry</a:t>
            </a:r>
            <a:endParaRPr lang="en-IN" b="1">
              <a:solidFill>
                <a:sysClr val="windowText" lastClr="000000"/>
              </a:solidFill>
            </a:endParaRPr>
          </a:p>
        </c:rich>
      </c:tx>
      <c:layout>
        <c:manualLayout>
          <c:xMode val="edge"/>
          <c:yMode val="edge"/>
          <c:x val="1.494177620212233E-2"/>
          <c:y val="7.326243275664031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279716608144899"/>
          <c:y val="6.4087793117805186E-2"/>
          <c:w val="0.69097539965925714"/>
          <c:h val="0.86755667649374468"/>
        </c:manualLayout>
      </c:layout>
      <c:barChart>
        <c:barDir val="bar"/>
        <c:grouping val="clustered"/>
        <c:varyColors val="0"/>
        <c:ser>
          <c:idx val="0"/>
          <c:order val="0"/>
          <c:tx>
            <c:strRef>
              <c:f>'3 Yr Return'!$H$3:$H$4</c:f>
              <c:strCache>
                <c:ptCount val="1"/>
                <c:pt idx="0">
                  <c:v>Negative</c:v>
                </c:pt>
              </c:strCache>
            </c:strRef>
          </c:tx>
          <c:spPr>
            <a:solidFill>
              <a:schemeClr val="accent1"/>
            </a:solidFill>
            <a:ln>
              <a:noFill/>
            </a:ln>
            <a:effectLst/>
          </c:spPr>
          <c:invertIfNegative val="0"/>
          <c:cat>
            <c:strRef>
              <c:f>'3 Yr Return'!$G$5:$G$134</c:f>
              <c:strCache>
                <c:ptCount val="130"/>
                <c:pt idx="0">
                  <c:v>Drugs &amp; Pharma</c:v>
                </c:pt>
                <c:pt idx="1">
                  <c:v>Software</c:v>
                </c:pt>
                <c:pt idx="2">
                  <c:v>Banking</c:v>
                </c:pt>
                <c:pt idx="3">
                  <c:v>Cement</c:v>
                </c:pt>
                <c:pt idx="4">
                  <c:v>Real Estate</c:v>
                </c:pt>
                <c:pt idx="5">
                  <c:v>Organic Chemicals</c:v>
                </c:pt>
                <c:pt idx="6">
                  <c:v>Misc. Fin.services</c:v>
                </c:pt>
                <c:pt idx="7">
                  <c:v>Auto Ancillaries</c:v>
                </c:pt>
                <c:pt idx="8">
                  <c:v>Household &amp; Personal Products</c:v>
                </c:pt>
                <c:pt idx="9">
                  <c:v>Electricity Generation</c:v>
                </c:pt>
                <c:pt idx="10">
                  <c:v>Natural Gas Utilities</c:v>
                </c:pt>
                <c:pt idx="11">
                  <c:v>Kitchenware &amp; Appliances</c:v>
                </c:pt>
                <c:pt idx="12">
                  <c:v>Two &amp; Three Wheelers</c:v>
                </c:pt>
                <c:pt idx="13">
                  <c:v>Hotels</c:v>
                </c:pt>
                <c:pt idx="14">
                  <c:v>Pesticides</c:v>
                </c:pt>
                <c:pt idx="15">
                  <c:v>Construction</c:v>
                </c:pt>
                <c:pt idx="16">
                  <c:v>Housing Finance</c:v>
                </c:pt>
                <c:pt idx="17">
                  <c:v>Paints &amp; Varnishes</c:v>
                </c:pt>
                <c:pt idx="18">
                  <c:v>Media &amp; Entertainment</c:v>
                </c:pt>
                <c:pt idx="19">
                  <c:v>Retailing</c:v>
                </c:pt>
                <c:pt idx="20">
                  <c:v>ACs &amp; Refrigerators</c:v>
                </c:pt>
                <c:pt idx="21">
                  <c:v>Nitrogenous Fertilizer.</c:v>
                </c:pt>
                <c:pt idx="22">
                  <c:v>Telecom Services</c:v>
                </c:pt>
                <c:pt idx="23">
                  <c:v>Hire Purchase</c:v>
                </c:pt>
                <c:pt idx="24">
                  <c:v>Health Services</c:v>
                </c:pt>
                <c:pt idx="25">
                  <c:v>Diversified</c:v>
                </c:pt>
                <c:pt idx="26">
                  <c:v>Logistics</c:v>
                </c:pt>
                <c:pt idx="27">
                  <c:v>Tyres &amp; Tubes</c:v>
                </c:pt>
                <c:pt idx="28">
                  <c:v>E-Commerce</c:v>
                </c:pt>
                <c:pt idx="29">
                  <c:v>Steel Tubes &amp; Pipes</c:v>
                </c:pt>
                <c:pt idx="30">
                  <c:v>Diagnostics Services</c:v>
                </c:pt>
                <c:pt idx="31">
                  <c:v>Electricity Distribution</c:v>
                </c:pt>
                <c:pt idx="32">
                  <c:v>Trading</c:v>
                </c:pt>
                <c:pt idx="33">
                  <c:v>Finished Steel</c:v>
                </c:pt>
                <c:pt idx="34">
                  <c:v>Non-Ferrous Metal</c:v>
                </c:pt>
                <c:pt idx="35">
                  <c:v>Glass &amp; Glassware</c:v>
                </c:pt>
                <c:pt idx="36">
                  <c:v>Power Projects</c:v>
                </c:pt>
                <c:pt idx="37">
                  <c:v>Cloth</c:v>
                </c:pt>
                <c:pt idx="38">
                  <c:v>Switching Equipment</c:v>
                </c:pt>
                <c:pt idx="39">
                  <c:v>Commercial Vehicles</c:v>
                </c:pt>
                <c:pt idx="40">
                  <c:v>Misc.Chem.</c:v>
                </c:pt>
                <c:pt idx="41">
                  <c:v>Communication Equipment</c:v>
                </c:pt>
                <c:pt idx="42">
                  <c:v>Ball Bearings</c:v>
                </c:pt>
                <c:pt idx="43">
                  <c:v>Industrial Machinery</c:v>
                </c:pt>
                <c:pt idx="44">
                  <c:v>Packaging &amp; Containers</c:v>
                </c:pt>
                <c:pt idx="45">
                  <c:v>Infrastructure</c:v>
                </c:pt>
                <c:pt idx="46">
                  <c:v>Plastic Tubes &amp; Pipes</c:v>
                </c:pt>
                <c:pt idx="47">
                  <c:v>Wires &amp; cables</c:v>
                </c:pt>
                <c:pt idx="48">
                  <c:v>Refractories</c:v>
                </c:pt>
                <c:pt idx="49">
                  <c:v>Leisure &amp; Recreation</c:v>
                </c:pt>
                <c:pt idx="50">
                  <c:v>Sugar</c:v>
                </c:pt>
                <c:pt idx="51">
                  <c:v>Life Insurance</c:v>
                </c:pt>
                <c:pt idx="52">
                  <c:v>Tea &amp; Coffee</c:v>
                </c:pt>
                <c:pt idx="53">
                  <c:v>Cotton &amp; Blended Yarn</c:v>
                </c:pt>
                <c:pt idx="54">
                  <c:v>Minerals</c:v>
                </c:pt>
                <c:pt idx="55">
                  <c:v>Misc.Other Services</c:v>
                </c:pt>
                <c:pt idx="56">
                  <c:v>SIDCs/SFCs</c:v>
                </c:pt>
                <c:pt idx="57">
                  <c:v>Tobacco Products</c:v>
                </c:pt>
                <c:pt idx="58">
                  <c:v>Equipment Leasing</c:v>
                </c:pt>
                <c:pt idx="59">
                  <c:v>Footwear</c:v>
                </c:pt>
                <c:pt idx="60">
                  <c:v>Castings &amp; Forgings</c:v>
                </c:pt>
                <c:pt idx="61">
                  <c:v>Oil &amp; Gas Exploration</c:v>
                </c:pt>
                <c:pt idx="62">
                  <c:v>Stainless Steel</c:v>
                </c:pt>
                <c:pt idx="63">
                  <c:v>Oil Refineries &amp; Marketing</c:v>
                </c:pt>
                <c:pt idx="64">
                  <c:v>Electrical Machinery</c:v>
                </c:pt>
                <c:pt idx="65">
                  <c:v>Cars &amp; Multi Utility Vehicles</c:v>
                </c:pt>
                <c:pt idx="66">
                  <c:v>Dairy products</c:v>
                </c:pt>
                <c:pt idx="67">
                  <c:v>Gems, Jewellery &amp; Accessories</c:v>
                </c:pt>
                <c:pt idx="68">
                  <c:v>Shipping</c:v>
                </c:pt>
                <c:pt idx="69">
                  <c:v>Paper</c:v>
                </c:pt>
                <c:pt idx="70">
                  <c:v>Soda Ash</c:v>
                </c:pt>
                <c:pt idx="71">
                  <c:v>Diesel Engines</c:v>
                </c:pt>
                <c:pt idx="72">
                  <c:v>Courier Services</c:v>
                </c:pt>
                <c:pt idx="73">
                  <c:v>Electronic Components</c:v>
                </c:pt>
                <c:pt idx="74">
                  <c:v>Exchange Services</c:v>
                </c:pt>
                <c:pt idx="75">
                  <c:v>Aluminium</c:v>
                </c:pt>
                <c:pt idx="76">
                  <c:v>Dyes &amp; Pigments</c:v>
                </c:pt>
                <c:pt idx="77">
                  <c:v>Pumps &amp; Compressors</c:v>
                </c:pt>
                <c:pt idx="78">
                  <c:v>Food Processing</c:v>
                </c:pt>
                <c:pt idx="79">
                  <c:v>Ceramic tiles</c:v>
                </c:pt>
                <c:pt idx="80">
                  <c:v>Restaurants</c:v>
                </c:pt>
                <c:pt idx="81">
                  <c:v>Investment Services</c:v>
                </c:pt>
                <c:pt idx="82">
                  <c:v>Abrasives</c:v>
                </c:pt>
                <c:pt idx="83">
                  <c:v>Marine Port Services</c:v>
                </c:pt>
                <c:pt idx="84">
                  <c:v>Misc.Textiles</c:v>
                </c:pt>
                <c:pt idx="85">
                  <c:v>Brokerage Services</c:v>
                </c:pt>
                <c:pt idx="86">
                  <c:v>Vegetable oils</c:v>
                </c:pt>
                <c:pt idx="87">
                  <c:v>Other Agriculture Products</c:v>
                </c:pt>
                <c:pt idx="88">
                  <c:v>Bakery &amp; Milling Prod.</c:v>
                </c:pt>
                <c:pt idx="89">
                  <c:v>Other Fertilisers</c:v>
                </c:pt>
                <c:pt idx="90">
                  <c:v>Tractors &amp; Farm Machinery</c:v>
                </c:pt>
                <c:pt idx="91">
                  <c:v>Other Machinery</c:v>
                </c:pt>
                <c:pt idx="92">
                  <c:v>General Insurance</c:v>
                </c:pt>
                <c:pt idx="93">
                  <c:v>Other Metal Products</c:v>
                </c:pt>
                <c:pt idx="94">
                  <c:v>Sponge Iron</c:v>
                </c:pt>
                <c:pt idx="95">
                  <c:v>Other Plastic Products</c:v>
                </c:pt>
                <c:pt idx="96">
                  <c:v>Asset Management Companies</c:v>
                </c:pt>
                <c:pt idx="97">
                  <c:v>Others</c:v>
                </c:pt>
                <c:pt idx="98">
                  <c:v>Textile Machinery</c:v>
                </c:pt>
                <c:pt idx="99">
                  <c:v>Carbon Black</c:v>
                </c:pt>
                <c:pt idx="100">
                  <c:v>Business Services</c:v>
                </c:pt>
                <c:pt idx="101">
                  <c:v>Explosives</c:v>
                </c:pt>
                <c:pt idx="102">
                  <c:v>Indl.Gases</c:v>
                </c:pt>
                <c:pt idx="103">
                  <c:v>Inorganic Chem.</c:v>
                </c:pt>
                <c:pt idx="104">
                  <c:v>Medical Devices &amp; Equipment</c:v>
                </c:pt>
                <c:pt idx="105">
                  <c:v>Fasteners</c:v>
                </c:pt>
                <c:pt idx="106">
                  <c:v>Soyabean Prod.</c:v>
                </c:pt>
                <c:pt idx="107">
                  <c:v>Chemical Machinery</c:v>
                </c:pt>
                <c:pt idx="108">
                  <c:v>Credit Ratings &amp; Information</c:v>
                </c:pt>
                <c:pt idx="109">
                  <c:v>Aquaculture</c:v>
                </c:pt>
                <c:pt idx="110">
                  <c:v>Commercial Complexes</c:v>
                </c:pt>
                <c:pt idx="111">
                  <c:v>Caustic Soda</c:v>
                </c:pt>
                <c:pt idx="112">
                  <c:v>Synthetic Yarn</c:v>
                </c:pt>
                <c:pt idx="113">
                  <c:v>Readymade Garments</c:v>
                </c:pt>
                <c:pt idx="114">
                  <c:v>Home Furnishings</c:v>
                </c:pt>
                <c:pt idx="115">
                  <c:v>Beer</c:v>
                </c:pt>
                <c:pt idx="116">
                  <c:v>Defence &amp; Aerospace</c:v>
                </c:pt>
                <c:pt idx="117">
                  <c:v>Liquors</c:v>
                </c:pt>
                <c:pt idx="118">
                  <c:v>Electronic Equipment</c:v>
                </c:pt>
                <c:pt idx="119">
                  <c:v>Coal &amp; Lignite</c:v>
                </c:pt>
                <c:pt idx="120">
                  <c:v>Oil Cakes &amp; Animal Feed</c:v>
                </c:pt>
                <c:pt idx="121">
                  <c:v>Rubber &amp; Rubber Products</c:v>
                </c:pt>
                <c:pt idx="122">
                  <c:v>Welding machinery</c:v>
                </c:pt>
                <c:pt idx="123">
                  <c:v>Ship Building</c:v>
                </c:pt>
                <c:pt idx="124">
                  <c:v>Wood</c:v>
                </c:pt>
                <c:pt idx="125">
                  <c:v>Air Transport</c:v>
                </c:pt>
                <c:pt idx="126">
                  <c:v>Business Consultancy</c:v>
                </c:pt>
                <c:pt idx="127">
                  <c:v>Reinsurance</c:v>
                </c:pt>
                <c:pt idx="128">
                  <c:v>Storage Batteries</c:v>
                </c:pt>
                <c:pt idx="129">
                  <c:v>Lubricants &amp; Grease</c:v>
                </c:pt>
              </c:strCache>
            </c:strRef>
          </c:cat>
          <c:val>
            <c:numRef>
              <c:f>'3 Yr Return'!$H$5:$H$134</c:f>
              <c:numCache>
                <c:formatCode>General</c:formatCode>
                <c:ptCount val="130"/>
                <c:pt idx="0">
                  <c:v>5</c:v>
                </c:pt>
                <c:pt idx="2">
                  <c:v>10</c:v>
                </c:pt>
                <c:pt idx="3">
                  <c:v>1</c:v>
                </c:pt>
                <c:pt idx="6">
                  <c:v>5</c:v>
                </c:pt>
                <c:pt idx="7">
                  <c:v>1</c:v>
                </c:pt>
                <c:pt idx="8">
                  <c:v>1</c:v>
                </c:pt>
                <c:pt idx="10">
                  <c:v>1</c:v>
                </c:pt>
                <c:pt idx="15">
                  <c:v>2</c:v>
                </c:pt>
                <c:pt idx="16">
                  <c:v>2</c:v>
                </c:pt>
                <c:pt idx="18">
                  <c:v>1</c:v>
                </c:pt>
                <c:pt idx="20">
                  <c:v>2</c:v>
                </c:pt>
                <c:pt idx="22">
                  <c:v>1</c:v>
                </c:pt>
                <c:pt idx="28">
                  <c:v>1</c:v>
                </c:pt>
                <c:pt idx="36">
                  <c:v>2</c:v>
                </c:pt>
                <c:pt idx="41">
                  <c:v>1</c:v>
                </c:pt>
                <c:pt idx="56">
                  <c:v>1</c:v>
                </c:pt>
                <c:pt idx="57">
                  <c:v>1</c:v>
                </c:pt>
                <c:pt idx="63">
                  <c:v>3</c:v>
                </c:pt>
                <c:pt idx="67">
                  <c:v>1</c:v>
                </c:pt>
                <c:pt idx="78">
                  <c:v>1</c:v>
                </c:pt>
                <c:pt idx="92">
                  <c:v>1</c:v>
                </c:pt>
                <c:pt idx="96">
                  <c:v>1</c:v>
                </c:pt>
                <c:pt idx="125">
                  <c:v>1</c:v>
                </c:pt>
                <c:pt idx="127">
                  <c:v>1</c:v>
                </c:pt>
                <c:pt idx="128">
                  <c:v>2</c:v>
                </c:pt>
                <c:pt idx="129">
                  <c:v>1</c:v>
                </c:pt>
              </c:numCache>
            </c:numRef>
          </c:val>
          <c:extLst>
            <c:ext xmlns:c16="http://schemas.microsoft.com/office/drawing/2014/chart" uri="{C3380CC4-5D6E-409C-BE32-E72D297353CC}">
              <c16:uniqueId val="{00000000-5BF9-4E29-9363-7425FACEC66E}"/>
            </c:ext>
          </c:extLst>
        </c:ser>
        <c:ser>
          <c:idx val="1"/>
          <c:order val="1"/>
          <c:tx>
            <c:strRef>
              <c:f>'3 Yr Return'!$I$3:$I$4</c:f>
              <c:strCache>
                <c:ptCount val="1"/>
                <c:pt idx="0">
                  <c:v>Positive</c:v>
                </c:pt>
              </c:strCache>
            </c:strRef>
          </c:tx>
          <c:spPr>
            <a:solidFill>
              <a:schemeClr val="accent2"/>
            </a:solidFill>
            <a:ln>
              <a:noFill/>
            </a:ln>
            <a:effectLst/>
          </c:spPr>
          <c:invertIfNegative val="0"/>
          <c:cat>
            <c:strRef>
              <c:f>'3 Yr Return'!$G$5:$G$134</c:f>
              <c:strCache>
                <c:ptCount val="130"/>
                <c:pt idx="0">
                  <c:v>Drugs &amp; Pharma</c:v>
                </c:pt>
                <c:pt idx="1">
                  <c:v>Software</c:v>
                </c:pt>
                <c:pt idx="2">
                  <c:v>Banking</c:v>
                </c:pt>
                <c:pt idx="3">
                  <c:v>Cement</c:v>
                </c:pt>
                <c:pt idx="4">
                  <c:v>Real Estate</c:v>
                </c:pt>
                <c:pt idx="5">
                  <c:v>Organic Chemicals</c:v>
                </c:pt>
                <c:pt idx="6">
                  <c:v>Misc. Fin.services</c:v>
                </c:pt>
                <c:pt idx="7">
                  <c:v>Auto Ancillaries</c:v>
                </c:pt>
                <c:pt idx="8">
                  <c:v>Household &amp; Personal Products</c:v>
                </c:pt>
                <c:pt idx="9">
                  <c:v>Electricity Generation</c:v>
                </c:pt>
                <c:pt idx="10">
                  <c:v>Natural Gas Utilities</c:v>
                </c:pt>
                <c:pt idx="11">
                  <c:v>Kitchenware &amp; Appliances</c:v>
                </c:pt>
                <c:pt idx="12">
                  <c:v>Two &amp; Three Wheelers</c:v>
                </c:pt>
                <c:pt idx="13">
                  <c:v>Hotels</c:v>
                </c:pt>
                <c:pt idx="14">
                  <c:v>Pesticides</c:v>
                </c:pt>
                <c:pt idx="15">
                  <c:v>Construction</c:v>
                </c:pt>
                <c:pt idx="16">
                  <c:v>Housing Finance</c:v>
                </c:pt>
                <c:pt idx="17">
                  <c:v>Paints &amp; Varnishes</c:v>
                </c:pt>
                <c:pt idx="18">
                  <c:v>Media &amp; Entertainment</c:v>
                </c:pt>
                <c:pt idx="19">
                  <c:v>Retailing</c:v>
                </c:pt>
                <c:pt idx="20">
                  <c:v>ACs &amp; Refrigerators</c:v>
                </c:pt>
                <c:pt idx="21">
                  <c:v>Nitrogenous Fertilizer.</c:v>
                </c:pt>
                <c:pt idx="22">
                  <c:v>Telecom Services</c:v>
                </c:pt>
                <c:pt idx="23">
                  <c:v>Hire Purchase</c:v>
                </c:pt>
                <c:pt idx="24">
                  <c:v>Health Services</c:v>
                </c:pt>
                <c:pt idx="25">
                  <c:v>Diversified</c:v>
                </c:pt>
                <c:pt idx="26">
                  <c:v>Logistics</c:v>
                </c:pt>
                <c:pt idx="27">
                  <c:v>Tyres &amp; Tubes</c:v>
                </c:pt>
                <c:pt idx="28">
                  <c:v>E-Commerce</c:v>
                </c:pt>
                <c:pt idx="29">
                  <c:v>Steel Tubes &amp; Pipes</c:v>
                </c:pt>
                <c:pt idx="30">
                  <c:v>Diagnostics Services</c:v>
                </c:pt>
                <c:pt idx="31">
                  <c:v>Electricity Distribution</c:v>
                </c:pt>
                <c:pt idx="32">
                  <c:v>Trading</c:v>
                </c:pt>
                <c:pt idx="33">
                  <c:v>Finished Steel</c:v>
                </c:pt>
                <c:pt idx="34">
                  <c:v>Non-Ferrous Metal</c:v>
                </c:pt>
                <c:pt idx="35">
                  <c:v>Glass &amp; Glassware</c:v>
                </c:pt>
                <c:pt idx="36">
                  <c:v>Power Projects</c:v>
                </c:pt>
                <c:pt idx="37">
                  <c:v>Cloth</c:v>
                </c:pt>
                <c:pt idx="38">
                  <c:v>Switching Equipment</c:v>
                </c:pt>
                <c:pt idx="39">
                  <c:v>Commercial Vehicles</c:v>
                </c:pt>
                <c:pt idx="40">
                  <c:v>Misc.Chem.</c:v>
                </c:pt>
                <c:pt idx="41">
                  <c:v>Communication Equipment</c:v>
                </c:pt>
                <c:pt idx="42">
                  <c:v>Ball Bearings</c:v>
                </c:pt>
                <c:pt idx="43">
                  <c:v>Industrial Machinery</c:v>
                </c:pt>
                <c:pt idx="44">
                  <c:v>Packaging &amp; Containers</c:v>
                </c:pt>
                <c:pt idx="45">
                  <c:v>Infrastructure</c:v>
                </c:pt>
                <c:pt idx="46">
                  <c:v>Plastic Tubes &amp; Pipes</c:v>
                </c:pt>
                <c:pt idx="47">
                  <c:v>Wires &amp; cables</c:v>
                </c:pt>
                <c:pt idx="48">
                  <c:v>Refractories</c:v>
                </c:pt>
                <c:pt idx="49">
                  <c:v>Leisure &amp; Recreation</c:v>
                </c:pt>
                <c:pt idx="50">
                  <c:v>Sugar</c:v>
                </c:pt>
                <c:pt idx="51">
                  <c:v>Life Insurance</c:v>
                </c:pt>
                <c:pt idx="52">
                  <c:v>Tea &amp; Coffee</c:v>
                </c:pt>
                <c:pt idx="53">
                  <c:v>Cotton &amp; Blended Yarn</c:v>
                </c:pt>
                <c:pt idx="54">
                  <c:v>Minerals</c:v>
                </c:pt>
                <c:pt idx="55">
                  <c:v>Misc.Other Services</c:v>
                </c:pt>
                <c:pt idx="56">
                  <c:v>SIDCs/SFCs</c:v>
                </c:pt>
                <c:pt idx="57">
                  <c:v>Tobacco Products</c:v>
                </c:pt>
                <c:pt idx="58">
                  <c:v>Equipment Leasing</c:v>
                </c:pt>
                <c:pt idx="59">
                  <c:v>Footwear</c:v>
                </c:pt>
                <c:pt idx="60">
                  <c:v>Castings &amp; Forgings</c:v>
                </c:pt>
                <c:pt idx="61">
                  <c:v>Oil &amp; Gas Exploration</c:v>
                </c:pt>
                <c:pt idx="62">
                  <c:v>Stainless Steel</c:v>
                </c:pt>
                <c:pt idx="63">
                  <c:v>Oil Refineries &amp; Marketing</c:v>
                </c:pt>
                <c:pt idx="64">
                  <c:v>Electrical Machinery</c:v>
                </c:pt>
                <c:pt idx="65">
                  <c:v>Cars &amp; Multi Utility Vehicles</c:v>
                </c:pt>
                <c:pt idx="66">
                  <c:v>Dairy products</c:v>
                </c:pt>
                <c:pt idx="67">
                  <c:v>Gems, Jewellery &amp; Accessories</c:v>
                </c:pt>
                <c:pt idx="68">
                  <c:v>Shipping</c:v>
                </c:pt>
                <c:pt idx="69">
                  <c:v>Paper</c:v>
                </c:pt>
                <c:pt idx="70">
                  <c:v>Soda Ash</c:v>
                </c:pt>
                <c:pt idx="71">
                  <c:v>Diesel Engines</c:v>
                </c:pt>
                <c:pt idx="72">
                  <c:v>Courier Services</c:v>
                </c:pt>
                <c:pt idx="73">
                  <c:v>Electronic Components</c:v>
                </c:pt>
                <c:pt idx="74">
                  <c:v>Exchange Services</c:v>
                </c:pt>
                <c:pt idx="75">
                  <c:v>Aluminium</c:v>
                </c:pt>
                <c:pt idx="76">
                  <c:v>Dyes &amp; Pigments</c:v>
                </c:pt>
                <c:pt idx="77">
                  <c:v>Pumps &amp; Compressors</c:v>
                </c:pt>
                <c:pt idx="78">
                  <c:v>Food Processing</c:v>
                </c:pt>
                <c:pt idx="79">
                  <c:v>Ceramic tiles</c:v>
                </c:pt>
                <c:pt idx="80">
                  <c:v>Restaurants</c:v>
                </c:pt>
                <c:pt idx="81">
                  <c:v>Investment Services</c:v>
                </c:pt>
                <c:pt idx="82">
                  <c:v>Abrasives</c:v>
                </c:pt>
                <c:pt idx="83">
                  <c:v>Marine Port Services</c:v>
                </c:pt>
                <c:pt idx="84">
                  <c:v>Misc.Textiles</c:v>
                </c:pt>
                <c:pt idx="85">
                  <c:v>Brokerage Services</c:v>
                </c:pt>
                <c:pt idx="86">
                  <c:v>Vegetable oils</c:v>
                </c:pt>
                <c:pt idx="87">
                  <c:v>Other Agriculture Products</c:v>
                </c:pt>
                <c:pt idx="88">
                  <c:v>Bakery &amp; Milling Prod.</c:v>
                </c:pt>
                <c:pt idx="89">
                  <c:v>Other Fertilisers</c:v>
                </c:pt>
                <c:pt idx="90">
                  <c:v>Tractors &amp; Farm Machinery</c:v>
                </c:pt>
                <c:pt idx="91">
                  <c:v>Other Machinery</c:v>
                </c:pt>
                <c:pt idx="92">
                  <c:v>General Insurance</c:v>
                </c:pt>
                <c:pt idx="93">
                  <c:v>Other Metal Products</c:v>
                </c:pt>
                <c:pt idx="94">
                  <c:v>Sponge Iron</c:v>
                </c:pt>
                <c:pt idx="95">
                  <c:v>Other Plastic Products</c:v>
                </c:pt>
                <c:pt idx="96">
                  <c:v>Asset Management Companies</c:v>
                </c:pt>
                <c:pt idx="97">
                  <c:v>Others</c:v>
                </c:pt>
                <c:pt idx="98">
                  <c:v>Textile Machinery</c:v>
                </c:pt>
                <c:pt idx="99">
                  <c:v>Carbon Black</c:v>
                </c:pt>
                <c:pt idx="100">
                  <c:v>Business Services</c:v>
                </c:pt>
                <c:pt idx="101">
                  <c:v>Explosives</c:v>
                </c:pt>
                <c:pt idx="102">
                  <c:v>Indl.Gases</c:v>
                </c:pt>
                <c:pt idx="103">
                  <c:v>Inorganic Chem.</c:v>
                </c:pt>
                <c:pt idx="104">
                  <c:v>Medical Devices &amp; Equipment</c:v>
                </c:pt>
                <c:pt idx="105">
                  <c:v>Fasteners</c:v>
                </c:pt>
                <c:pt idx="106">
                  <c:v>Soyabean Prod.</c:v>
                </c:pt>
                <c:pt idx="107">
                  <c:v>Chemical Machinery</c:v>
                </c:pt>
                <c:pt idx="108">
                  <c:v>Credit Ratings &amp; Information</c:v>
                </c:pt>
                <c:pt idx="109">
                  <c:v>Aquaculture</c:v>
                </c:pt>
                <c:pt idx="110">
                  <c:v>Commercial Complexes</c:v>
                </c:pt>
                <c:pt idx="111">
                  <c:v>Caustic Soda</c:v>
                </c:pt>
                <c:pt idx="112">
                  <c:v>Synthetic Yarn</c:v>
                </c:pt>
                <c:pt idx="113">
                  <c:v>Readymade Garments</c:v>
                </c:pt>
                <c:pt idx="114">
                  <c:v>Home Furnishings</c:v>
                </c:pt>
                <c:pt idx="115">
                  <c:v>Beer</c:v>
                </c:pt>
                <c:pt idx="116">
                  <c:v>Defence &amp; Aerospace</c:v>
                </c:pt>
                <c:pt idx="117">
                  <c:v>Liquors</c:v>
                </c:pt>
                <c:pt idx="118">
                  <c:v>Electronic Equipment</c:v>
                </c:pt>
                <c:pt idx="119">
                  <c:v>Coal &amp; Lignite</c:v>
                </c:pt>
                <c:pt idx="120">
                  <c:v>Oil Cakes &amp; Animal Feed</c:v>
                </c:pt>
                <c:pt idx="121">
                  <c:v>Rubber &amp; Rubber Products</c:v>
                </c:pt>
                <c:pt idx="122">
                  <c:v>Welding machinery</c:v>
                </c:pt>
                <c:pt idx="123">
                  <c:v>Ship Building</c:v>
                </c:pt>
                <c:pt idx="124">
                  <c:v>Wood</c:v>
                </c:pt>
                <c:pt idx="125">
                  <c:v>Air Transport</c:v>
                </c:pt>
                <c:pt idx="126">
                  <c:v>Business Consultancy</c:v>
                </c:pt>
                <c:pt idx="127">
                  <c:v>Reinsurance</c:v>
                </c:pt>
                <c:pt idx="128">
                  <c:v>Storage Batteries</c:v>
                </c:pt>
                <c:pt idx="129">
                  <c:v>Lubricants &amp; Grease</c:v>
                </c:pt>
              </c:strCache>
            </c:strRef>
          </c:cat>
          <c:val>
            <c:numRef>
              <c:f>'3 Yr Return'!$I$5:$I$134</c:f>
              <c:numCache>
                <c:formatCode>General</c:formatCode>
                <c:ptCount val="130"/>
                <c:pt idx="0">
                  <c:v>31</c:v>
                </c:pt>
                <c:pt idx="1">
                  <c:v>24</c:v>
                </c:pt>
                <c:pt idx="2">
                  <c:v>15</c:v>
                </c:pt>
                <c:pt idx="3">
                  <c:v>13</c:v>
                </c:pt>
                <c:pt idx="4">
                  <c:v>12</c:v>
                </c:pt>
                <c:pt idx="5">
                  <c:v>10</c:v>
                </c:pt>
                <c:pt idx="6">
                  <c:v>9</c:v>
                </c:pt>
                <c:pt idx="7">
                  <c:v>9</c:v>
                </c:pt>
                <c:pt idx="8">
                  <c:v>7</c:v>
                </c:pt>
                <c:pt idx="9">
                  <c:v>7</c:v>
                </c:pt>
                <c:pt idx="10">
                  <c:v>6</c:v>
                </c:pt>
                <c:pt idx="11">
                  <c:v>6</c:v>
                </c:pt>
                <c:pt idx="12">
                  <c:v>5</c:v>
                </c:pt>
                <c:pt idx="13">
                  <c:v>5</c:v>
                </c:pt>
                <c:pt idx="14">
                  <c:v>5</c:v>
                </c:pt>
                <c:pt idx="15">
                  <c:v>5</c:v>
                </c:pt>
                <c:pt idx="16">
                  <c:v>5</c:v>
                </c:pt>
                <c:pt idx="17">
                  <c:v>4</c:v>
                </c:pt>
                <c:pt idx="18">
                  <c:v>4</c:v>
                </c:pt>
                <c:pt idx="19">
                  <c:v>4</c:v>
                </c:pt>
                <c:pt idx="20">
                  <c:v>4</c:v>
                </c:pt>
                <c:pt idx="21">
                  <c:v>4</c:v>
                </c:pt>
                <c:pt idx="22">
                  <c:v>4</c:v>
                </c:pt>
                <c:pt idx="23">
                  <c:v>4</c:v>
                </c:pt>
                <c:pt idx="24">
                  <c:v>4</c:v>
                </c:pt>
                <c:pt idx="25">
                  <c:v>4</c:v>
                </c:pt>
                <c:pt idx="26">
                  <c:v>4</c:v>
                </c:pt>
                <c:pt idx="27">
                  <c:v>4</c:v>
                </c:pt>
                <c:pt idx="28">
                  <c:v>3</c:v>
                </c:pt>
                <c:pt idx="29">
                  <c:v>3</c:v>
                </c:pt>
                <c:pt idx="30">
                  <c:v>3</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numCache>
            </c:numRef>
          </c:val>
          <c:extLst>
            <c:ext xmlns:c16="http://schemas.microsoft.com/office/drawing/2014/chart" uri="{C3380CC4-5D6E-409C-BE32-E72D297353CC}">
              <c16:uniqueId val="{00000001-5BF9-4E29-9363-7425FACEC66E}"/>
            </c:ext>
          </c:extLst>
        </c:ser>
        <c:dLbls>
          <c:showLegendKey val="0"/>
          <c:showVal val="0"/>
          <c:showCatName val="0"/>
          <c:showSerName val="0"/>
          <c:showPercent val="0"/>
          <c:showBubbleSize val="0"/>
        </c:dLbls>
        <c:gapWidth val="182"/>
        <c:axId val="781508735"/>
        <c:axId val="781512895"/>
      </c:barChart>
      <c:catAx>
        <c:axId val="781508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512895"/>
        <c:crosses val="autoZero"/>
        <c:auto val="1"/>
        <c:lblAlgn val="ctr"/>
        <c:lblOffset val="100"/>
        <c:noMultiLvlLbl val="0"/>
      </c:catAx>
      <c:valAx>
        <c:axId val="7815128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a:t>Count</a:t>
                </a:r>
                <a:r>
                  <a:rPr lang="en-IN" sz="1200" baseline="0"/>
                  <a:t> of Companies</a:t>
                </a:r>
                <a:endParaRPr lang="en-IN" sz="12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508735"/>
        <c:crosses val="autoZero"/>
        <c:crossBetween val="between"/>
      </c:valAx>
      <c:spPr>
        <a:noFill/>
        <a:ln>
          <a:noFill/>
        </a:ln>
        <a:effectLst/>
      </c:spPr>
    </c:plotArea>
    <c:legend>
      <c:legendPos val="t"/>
      <c:layout>
        <c:manualLayout>
          <c:xMode val="edge"/>
          <c:yMode val="edge"/>
          <c:x val="0.61719239681078164"/>
          <c:y val="7.7059945956438995E-3"/>
          <c:w val="0.21764178602445125"/>
          <c:h val="3.137472027377230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(Final-1).xlsx]EV_EBITDA!EVRatio</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EV/EBITDA </a:t>
            </a:r>
            <a:r>
              <a:rPr lang="en-IN" sz="1600" b="0"/>
              <a:t>(For </a:t>
            </a:r>
            <a:r>
              <a:rPr lang="en-IN" sz="1400" b="0" i="0" u="none" strike="noStrike" baseline="0">
                <a:effectLst/>
              </a:rPr>
              <a:t>EV/EBITDA &lt;10)</a:t>
            </a:r>
            <a:r>
              <a:rPr lang="en-IN" sz="1600" b="0"/>
              <a:t> </a:t>
            </a:r>
          </a:p>
        </c:rich>
      </c:tx>
      <c:layout>
        <c:manualLayout>
          <c:xMode val="edge"/>
          <c:yMode val="edge"/>
          <c:x val="1.8047569131791719E-2"/>
          <c:y val="2.29508255972184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285221991410393E-2"/>
          <c:y val="0.11844583755755025"/>
          <c:w val="0.87220748858180885"/>
          <c:h val="0.70217960557108705"/>
        </c:manualLayout>
      </c:layout>
      <c:barChart>
        <c:barDir val="col"/>
        <c:grouping val="clustered"/>
        <c:varyColors val="0"/>
        <c:ser>
          <c:idx val="0"/>
          <c:order val="0"/>
          <c:tx>
            <c:strRef>
              <c:f>EV_EBITDA!$B$3</c:f>
              <c:strCache>
                <c:ptCount val="1"/>
                <c:pt idx="0">
                  <c:v>Total</c:v>
                </c:pt>
              </c:strCache>
            </c:strRef>
          </c:tx>
          <c:spPr>
            <a:solidFill>
              <a:schemeClr val="tx2">
                <a:lumMod val="60000"/>
                <a:lumOff val="40000"/>
              </a:schemeClr>
            </a:solidFill>
            <a:ln>
              <a:noFill/>
            </a:ln>
            <a:effectLst/>
          </c:spPr>
          <c:invertIfNegative val="0"/>
          <c:cat>
            <c:strRef>
              <c:f>EV_EBITDA!$A$4:$A$6</c:f>
              <c:strCache>
                <c:ptCount val="3"/>
                <c:pt idx="0">
                  <c:v>Sundaram-Clayton Ltd.</c:v>
                </c:pt>
                <c:pt idx="1">
                  <c:v>Apollo Tyres Ltd.</c:v>
                </c:pt>
                <c:pt idx="2">
                  <c:v>Tata Motors Ltd.</c:v>
                </c:pt>
              </c:strCache>
            </c:strRef>
          </c:cat>
          <c:val>
            <c:numRef>
              <c:f>EV_EBITDA!$B$4:$B$6</c:f>
              <c:numCache>
                <c:formatCode>General</c:formatCode>
                <c:ptCount val="3"/>
                <c:pt idx="0">
                  <c:v>6.05</c:v>
                </c:pt>
                <c:pt idx="1">
                  <c:v>7.37</c:v>
                </c:pt>
                <c:pt idx="2">
                  <c:v>9.1</c:v>
                </c:pt>
              </c:numCache>
            </c:numRef>
          </c:val>
          <c:extLst>
            <c:ext xmlns:c16="http://schemas.microsoft.com/office/drawing/2014/chart" uri="{C3380CC4-5D6E-409C-BE32-E72D297353CC}">
              <c16:uniqueId val="{00000002-C1A6-46AB-BCD8-8B6A1A6ABE91}"/>
            </c:ext>
          </c:extLst>
        </c:ser>
        <c:dLbls>
          <c:showLegendKey val="0"/>
          <c:showVal val="0"/>
          <c:showCatName val="0"/>
          <c:showSerName val="0"/>
          <c:showPercent val="0"/>
          <c:showBubbleSize val="0"/>
        </c:dLbls>
        <c:gapWidth val="219"/>
        <c:axId val="1143139424"/>
        <c:axId val="1143135264"/>
      </c:barChart>
      <c:catAx>
        <c:axId val="114313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135264"/>
        <c:crosses val="autoZero"/>
        <c:auto val="1"/>
        <c:lblAlgn val="ctr"/>
        <c:lblOffset val="100"/>
        <c:noMultiLvlLbl val="0"/>
      </c:catAx>
      <c:valAx>
        <c:axId val="1143135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139424"/>
        <c:crosses val="autoZero"/>
        <c:crossBetween val="between"/>
      </c:valAx>
      <c:spPr>
        <a:noFill/>
        <a:ln>
          <a:noFill/>
        </a:ln>
        <a:effectLst/>
      </c:spPr>
    </c:plotArea>
    <c:legend>
      <c:legendPos val="t"/>
      <c:legendEntry>
        <c:idx val="0"/>
        <c:delete val="1"/>
      </c:legendEntry>
      <c:layout>
        <c:manualLayout>
          <c:xMode val="edge"/>
          <c:yMode val="edge"/>
          <c:x val="0.57543838003732206"/>
          <c:y val="1.9385436089330323E-2"/>
          <c:w val="0.40915751775413167"/>
          <c:h val="7.4624138627230108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(Final-1).xlsx]Div Yield!DivYield</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Dividend</a:t>
            </a:r>
            <a:r>
              <a:rPr lang="en-US" sz="1600" b="1" baseline="0"/>
              <a:t> Yield in Percentage</a:t>
            </a:r>
            <a:endParaRPr lang="en-US" sz="1600" b="1"/>
          </a:p>
        </c:rich>
      </c:tx>
      <c:layout>
        <c:manualLayout>
          <c:xMode val="edge"/>
          <c:yMode val="edge"/>
          <c:x val="2.0583333333333325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8.3333333333333592E-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5555555555555558E-3"/>
              <c:y val="1.388888888888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8.3333333333333592E-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5.5555555555555558E-3"/>
              <c:y val="1.388888888888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364302991632354E-2"/>
          <c:y val="0.1499342206995197"/>
          <c:w val="0.88745275156908465"/>
          <c:h val="0.66534191947502197"/>
        </c:manualLayout>
      </c:layout>
      <c:barChart>
        <c:barDir val="col"/>
        <c:grouping val="clustered"/>
        <c:varyColors val="0"/>
        <c:ser>
          <c:idx val="0"/>
          <c:order val="0"/>
          <c:tx>
            <c:strRef>
              <c:f>'Div Yield'!$B$1</c:f>
              <c:strCache>
                <c:ptCount val="1"/>
                <c:pt idx="0">
                  <c:v>Total</c:v>
                </c:pt>
              </c:strCache>
            </c:strRef>
          </c:tx>
          <c:spPr>
            <a:solidFill>
              <a:schemeClr val="tx2">
                <a:lumMod val="60000"/>
                <a:lumOff val="40000"/>
              </a:schemeClr>
            </a:solidFill>
            <a:ln>
              <a:noFill/>
            </a:ln>
            <a:effectLst/>
          </c:spPr>
          <c:invertIfNegative val="0"/>
          <c:cat>
            <c:strRef>
              <c:f>'Div Yield'!$A$2:$A$8</c:f>
              <c:strCache>
                <c:ptCount val="7"/>
                <c:pt idx="0">
                  <c:v>Apollo Tyres Ltd.</c:v>
                </c:pt>
                <c:pt idx="1">
                  <c:v>Bajaj Auto Ltd.</c:v>
                </c:pt>
                <c:pt idx="2">
                  <c:v>Balkrishna Industries Ltd.</c:v>
                </c:pt>
                <c:pt idx="3">
                  <c:v>Bosch Ltd.</c:v>
                </c:pt>
                <c:pt idx="4">
                  <c:v>Hero MotoCorp Ltd.</c:v>
                </c:pt>
                <c:pt idx="5">
                  <c:v>Jamna Auto Industries Ltd.</c:v>
                </c:pt>
                <c:pt idx="6">
                  <c:v>Maharashtra Scooters Ltd.</c:v>
                </c:pt>
              </c:strCache>
            </c:strRef>
          </c:cat>
          <c:val>
            <c:numRef>
              <c:f>'Div Yield'!$B$2:$B$8</c:f>
              <c:numCache>
                <c:formatCode>General</c:formatCode>
                <c:ptCount val="7"/>
                <c:pt idx="0">
                  <c:v>1.28</c:v>
                </c:pt>
                <c:pt idx="1">
                  <c:v>3.54</c:v>
                </c:pt>
                <c:pt idx="2">
                  <c:v>1.42</c:v>
                </c:pt>
                <c:pt idx="3">
                  <c:v>1.19</c:v>
                </c:pt>
                <c:pt idx="4">
                  <c:v>3.34</c:v>
                </c:pt>
                <c:pt idx="5">
                  <c:v>1.21</c:v>
                </c:pt>
                <c:pt idx="6">
                  <c:v>1.79</c:v>
                </c:pt>
              </c:numCache>
            </c:numRef>
          </c:val>
          <c:extLst>
            <c:ext xmlns:c16="http://schemas.microsoft.com/office/drawing/2014/chart" uri="{C3380CC4-5D6E-409C-BE32-E72D297353CC}">
              <c16:uniqueId val="{00000002-8D44-4FF4-90BD-560B1C8BC1BB}"/>
            </c:ext>
          </c:extLst>
        </c:ser>
        <c:dLbls>
          <c:showLegendKey val="0"/>
          <c:showVal val="0"/>
          <c:showCatName val="0"/>
          <c:showSerName val="0"/>
          <c:showPercent val="0"/>
          <c:showBubbleSize val="0"/>
        </c:dLbls>
        <c:gapWidth val="219"/>
        <c:overlap val="-27"/>
        <c:axId val="2132530272"/>
        <c:axId val="2132532768"/>
      </c:barChart>
      <c:catAx>
        <c:axId val="213253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532768"/>
        <c:crosses val="autoZero"/>
        <c:auto val="1"/>
        <c:lblAlgn val="ctr"/>
        <c:lblOffset val="100"/>
        <c:noMultiLvlLbl val="0"/>
      </c:catAx>
      <c:valAx>
        <c:axId val="2132532768"/>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Dividend</a:t>
                </a:r>
                <a:r>
                  <a:rPr lang="en-IN" b="1" baseline="0"/>
                  <a:t> Yield(%)</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53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(Final-1).xlsx]PB ratio!PBRatio</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Price</a:t>
            </a:r>
            <a:r>
              <a:rPr lang="en-US" sz="1600" b="1" baseline="0"/>
              <a:t> to Book Value Ratio</a:t>
            </a:r>
            <a:endParaRPr lang="en-US" sz="1600" b="1"/>
          </a:p>
        </c:rich>
      </c:tx>
      <c:layout>
        <c:manualLayout>
          <c:xMode val="edge"/>
          <c:yMode val="edge"/>
          <c:x val="1.8847112860892384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190063891116734E-2"/>
          <c:y val="0.14557734291201932"/>
          <c:w val="0.88559197698960779"/>
          <c:h val="0.68951957450010237"/>
        </c:manualLayout>
      </c:layout>
      <c:barChart>
        <c:barDir val="col"/>
        <c:grouping val="clustered"/>
        <c:varyColors val="0"/>
        <c:ser>
          <c:idx val="0"/>
          <c:order val="0"/>
          <c:tx>
            <c:strRef>
              <c:f>'PB ratio'!$B$1</c:f>
              <c:strCache>
                <c:ptCount val="1"/>
                <c:pt idx="0">
                  <c:v>Total</c:v>
                </c:pt>
              </c:strCache>
            </c:strRef>
          </c:tx>
          <c:spPr>
            <a:solidFill>
              <a:schemeClr val="tx2">
                <a:lumMod val="60000"/>
                <a:lumOff val="40000"/>
              </a:schemeClr>
            </a:solidFill>
            <a:ln>
              <a:noFill/>
            </a:ln>
            <a:effectLst/>
          </c:spPr>
          <c:invertIfNegative val="0"/>
          <c:cat>
            <c:strRef>
              <c:f>'PB ratio'!$A$2:$A$7</c:f>
              <c:strCache>
                <c:ptCount val="5"/>
                <c:pt idx="0">
                  <c:v>Apollo Tyres Ltd.</c:v>
                </c:pt>
                <c:pt idx="1">
                  <c:v>Ceat Ltd.</c:v>
                </c:pt>
                <c:pt idx="2">
                  <c:v>Sundaram-Clayton Ltd.</c:v>
                </c:pt>
                <c:pt idx="3">
                  <c:v>MRF Ltd.</c:v>
                </c:pt>
                <c:pt idx="4">
                  <c:v>Varroc Engineering Ltd.</c:v>
                </c:pt>
              </c:strCache>
            </c:strRef>
          </c:cat>
          <c:val>
            <c:numRef>
              <c:f>'PB ratio'!$B$2:$B$7</c:f>
              <c:numCache>
                <c:formatCode>General</c:formatCode>
                <c:ptCount val="5"/>
                <c:pt idx="0">
                  <c:v>1.35</c:v>
                </c:pt>
                <c:pt idx="1">
                  <c:v>1.71</c:v>
                </c:pt>
                <c:pt idx="2">
                  <c:v>1.74</c:v>
                </c:pt>
                <c:pt idx="3">
                  <c:v>2.52</c:v>
                </c:pt>
                <c:pt idx="4">
                  <c:v>2.87</c:v>
                </c:pt>
              </c:numCache>
            </c:numRef>
          </c:val>
          <c:extLst>
            <c:ext xmlns:c16="http://schemas.microsoft.com/office/drawing/2014/chart" uri="{C3380CC4-5D6E-409C-BE32-E72D297353CC}">
              <c16:uniqueId val="{00000000-4E33-46B2-A0EC-2925B78F16AA}"/>
            </c:ext>
          </c:extLst>
        </c:ser>
        <c:dLbls>
          <c:showLegendKey val="0"/>
          <c:showVal val="0"/>
          <c:showCatName val="0"/>
          <c:showSerName val="0"/>
          <c:showPercent val="0"/>
          <c:showBubbleSize val="0"/>
        </c:dLbls>
        <c:gapWidth val="219"/>
        <c:overlap val="-27"/>
        <c:axId val="1506309039"/>
        <c:axId val="1506302799"/>
      </c:barChart>
      <c:catAx>
        <c:axId val="1506309039"/>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Company</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02799"/>
        <c:crosses val="autoZero"/>
        <c:auto val="1"/>
        <c:lblAlgn val="ctr"/>
        <c:lblOffset val="100"/>
        <c:noMultiLvlLbl val="0"/>
      </c:catAx>
      <c:valAx>
        <c:axId val="1506302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P/B</a:t>
                </a:r>
                <a:r>
                  <a:rPr lang="en-IN" b="1" baseline="0"/>
                  <a:t> Ratio</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0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(Final-1).xlsx]PEG ratio!PEG</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t>Price to Earnings to Growth</a:t>
            </a:r>
          </a:p>
        </c:rich>
      </c:tx>
      <c:layout>
        <c:manualLayout>
          <c:xMode val="edge"/>
          <c:yMode val="edge"/>
          <c:x val="1.2270778652668415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955626231331243"/>
          <c:y val="0.21743110236220473"/>
          <c:w val="0.71988827990810977"/>
          <c:h val="0.67516951006124237"/>
        </c:manualLayout>
      </c:layout>
      <c:barChart>
        <c:barDir val="bar"/>
        <c:grouping val="clustered"/>
        <c:varyColors val="0"/>
        <c:ser>
          <c:idx val="0"/>
          <c:order val="0"/>
          <c:tx>
            <c:strRef>
              <c:f>'PEG ratio'!$B$1</c:f>
              <c:strCache>
                <c:ptCount val="1"/>
                <c:pt idx="0">
                  <c:v>Sum of Price to Earnings</c:v>
                </c:pt>
              </c:strCache>
            </c:strRef>
          </c:tx>
          <c:spPr>
            <a:solidFill>
              <a:schemeClr val="tx2">
                <a:lumMod val="60000"/>
                <a:lumOff val="40000"/>
              </a:schemeClr>
            </a:solidFill>
            <a:ln>
              <a:noFill/>
            </a:ln>
            <a:effectLst/>
          </c:spPr>
          <c:invertIfNegative val="0"/>
          <c:cat>
            <c:strRef>
              <c:f>'PEG ratio'!$A$2:$A$3</c:f>
              <c:strCache>
                <c:ptCount val="2"/>
                <c:pt idx="0">
                  <c:v>Escorts Ltd.</c:v>
                </c:pt>
                <c:pt idx="1">
                  <c:v>Maharashtra Scooters Ltd.</c:v>
                </c:pt>
              </c:strCache>
            </c:strRef>
          </c:cat>
          <c:val>
            <c:numRef>
              <c:f>'PEG ratio'!$B$2:$B$3</c:f>
              <c:numCache>
                <c:formatCode>General</c:formatCode>
                <c:ptCount val="2"/>
                <c:pt idx="0">
                  <c:v>38.119999999999997</c:v>
                </c:pt>
                <c:pt idx="1">
                  <c:v>35.97</c:v>
                </c:pt>
              </c:numCache>
            </c:numRef>
          </c:val>
          <c:extLst>
            <c:ext xmlns:c16="http://schemas.microsoft.com/office/drawing/2014/chart" uri="{C3380CC4-5D6E-409C-BE32-E72D297353CC}">
              <c16:uniqueId val="{00000000-9358-4732-B0A0-A0DB63E2CFB9}"/>
            </c:ext>
          </c:extLst>
        </c:ser>
        <c:ser>
          <c:idx val="1"/>
          <c:order val="1"/>
          <c:tx>
            <c:strRef>
              <c:f>'PEG ratio'!$C$1</c:f>
              <c:strCache>
                <c:ptCount val="1"/>
                <c:pt idx="0">
                  <c:v>Sum of Price earnings to growth</c:v>
                </c:pt>
              </c:strCache>
            </c:strRef>
          </c:tx>
          <c:spPr>
            <a:solidFill>
              <a:schemeClr val="tx2">
                <a:lumMod val="75000"/>
              </a:schemeClr>
            </a:solidFill>
            <a:ln>
              <a:noFill/>
            </a:ln>
            <a:effectLst/>
          </c:spPr>
          <c:invertIfNegative val="0"/>
          <c:cat>
            <c:strRef>
              <c:f>'PEG ratio'!$A$2:$A$3</c:f>
              <c:strCache>
                <c:ptCount val="2"/>
                <c:pt idx="0">
                  <c:v>Escorts Ltd.</c:v>
                </c:pt>
                <c:pt idx="1">
                  <c:v>Maharashtra Scooters Ltd.</c:v>
                </c:pt>
              </c:strCache>
            </c:strRef>
          </c:cat>
          <c:val>
            <c:numRef>
              <c:f>'PEG ratio'!$C$2:$C$3</c:f>
              <c:numCache>
                <c:formatCode>General</c:formatCode>
                <c:ptCount val="2"/>
                <c:pt idx="0">
                  <c:v>0.9</c:v>
                </c:pt>
                <c:pt idx="1">
                  <c:v>0.57999999999999996</c:v>
                </c:pt>
              </c:numCache>
            </c:numRef>
          </c:val>
          <c:extLst>
            <c:ext xmlns:c16="http://schemas.microsoft.com/office/drawing/2014/chart" uri="{C3380CC4-5D6E-409C-BE32-E72D297353CC}">
              <c16:uniqueId val="{00000001-9358-4732-B0A0-A0DB63E2CFB9}"/>
            </c:ext>
          </c:extLst>
        </c:ser>
        <c:dLbls>
          <c:showLegendKey val="0"/>
          <c:showVal val="0"/>
          <c:showCatName val="0"/>
          <c:showSerName val="0"/>
          <c:showPercent val="0"/>
          <c:showBubbleSize val="0"/>
        </c:dLbls>
        <c:gapWidth val="219"/>
        <c:axId val="1143143168"/>
        <c:axId val="1143131104"/>
      </c:barChart>
      <c:catAx>
        <c:axId val="114314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131104"/>
        <c:crosses val="autoZero"/>
        <c:auto val="1"/>
        <c:lblAlgn val="ctr"/>
        <c:lblOffset val="100"/>
        <c:noMultiLvlLbl val="0"/>
      </c:catAx>
      <c:valAx>
        <c:axId val="1143131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143168"/>
        <c:crosses val="autoZero"/>
        <c:crossBetween val="between"/>
      </c:valAx>
      <c:spPr>
        <a:noFill/>
        <a:ln>
          <a:noFill/>
        </a:ln>
        <a:effectLst/>
      </c:spPr>
    </c:plotArea>
    <c:legend>
      <c:legendPos val="t"/>
      <c:layout>
        <c:manualLayout>
          <c:xMode val="edge"/>
          <c:yMode val="edge"/>
          <c:x val="2.9780907102631031E-2"/>
          <c:y val="9.8282705274162982E-2"/>
          <c:w val="0.88571117224104345"/>
          <c:h val="5.8982399269841432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(Final-1).xlsx]Price Cash Flow Ratio!PCF</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Price/Cash</a:t>
            </a:r>
            <a:r>
              <a:rPr lang="en-US" sz="1600" b="1" baseline="0"/>
              <a:t> Flow Ratio</a:t>
            </a:r>
            <a:endParaRPr lang="en-US" sz="1600" b="1"/>
          </a:p>
        </c:rich>
      </c:tx>
      <c:layout>
        <c:manualLayout>
          <c:xMode val="edge"/>
          <c:yMode val="edge"/>
          <c:x val="2.2264887718061007E-2"/>
          <c:y val="2.79301734667200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778439627035677"/>
          <c:y val="0.11553654204372903"/>
          <c:w val="0.64072006658084102"/>
          <c:h val="0.75468342871030059"/>
        </c:manualLayout>
      </c:layout>
      <c:barChart>
        <c:barDir val="bar"/>
        <c:grouping val="clustered"/>
        <c:varyColors val="0"/>
        <c:ser>
          <c:idx val="0"/>
          <c:order val="0"/>
          <c:tx>
            <c:strRef>
              <c:f>'Price Cash Flow Ratio'!$B$1</c:f>
              <c:strCache>
                <c:ptCount val="1"/>
                <c:pt idx="0">
                  <c:v>Total</c:v>
                </c:pt>
              </c:strCache>
            </c:strRef>
          </c:tx>
          <c:spPr>
            <a:solidFill>
              <a:schemeClr val="tx2">
                <a:lumMod val="60000"/>
                <a:lumOff val="40000"/>
              </a:schemeClr>
            </a:solidFill>
            <a:ln>
              <a:noFill/>
            </a:ln>
            <a:effectLst/>
          </c:spPr>
          <c:invertIfNegative val="0"/>
          <c:cat>
            <c:strRef>
              <c:f>'Price Cash Flow Ratio'!$A$2:$A$6</c:f>
              <c:strCache>
                <c:ptCount val="4"/>
                <c:pt idx="0">
                  <c:v>Apollo Tyres Ltd.</c:v>
                </c:pt>
                <c:pt idx="1">
                  <c:v>Ceat Ltd.</c:v>
                </c:pt>
                <c:pt idx="2">
                  <c:v>Tata Motors Ltd.</c:v>
                </c:pt>
                <c:pt idx="3">
                  <c:v>Varroc Engineering Ltd.</c:v>
                </c:pt>
              </c:strCache>
            </c:strRef>
          </c:cat>
          <c:val>
            <c:numRef>
              <c:f>'Price Cash Flow Ratio'!$B$2:$B$6</c:f>
              <c:numCache>
                <c:formatCode>General</c:formatCode>
                <c:ptCount val="4"/>
                <c:pt idx="0">
                  <c:v>7.22</c:v>
                </c:pt>
                <c:pt idx="1">
                  <c:v>9.08</c:v>
                </c:pt>
                <c:pt idx="2">
                  <c:v>10.67</c:v>
                </c:pt>
                <c:pt idx="3">
                  <c:v>12.05</c:v>
                </c:pt>
              </c:numCache>
            </c:numRef>
          </c:val>
          <c:extLst>
            <c:ext xmlns:c16="http://schemas.microsoft.com/office/drawing/2014/chart" uri="{C3380CC4-5D6E-409C-BE32-E72D297353CC}">
              <c16:uniqueId val="{00000000-A90D-4894-9E0E-ADC6E36567E7}"/>
            </c:ext>
          </c:extLst>
        </c:ser>
        <c:dLbls>
          <c:showLegendKey val="0"/>
          <c:showVal val="0"/>
          <c:showCatName val="0"/>
          <c:showSerName val="0"/>
          <c:showPercent val="0"/>
          <c:showBubbleSize val="0"/>
        </c:dLbls>
        <c:gapWidth val="219"/>
        <c:axId val="1709216752"/>
        <c:axId val="1709218000"/>
      </c:barChart>
      <c:catAx>
        <c:axId val="1709216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218000"/>
        <c:crosses val="autoZero"/>
        <c:auto val="1"/>
        <c:lblAlgn val="ctr"/>
        <c:lblOffset val="100"/>
        <c:noMultiLvlLbl val="0"/>
      </c:catAx>
      <c:valAx>
        <c:axId val="17092180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PCF</a:t>
                </a:r>
                <a:r>
                  <a:rPr lang="en-IN" b="1" baseline="0"/>
                  <a:t> Ratio</a:t>
                </a:r>
                <a:endParaRPr lang="en-IN" b="1"/>
              </a:p>
            </c:rich>
          </c:tx>
          <c:layout>
            <c:manualLayout>
              <c:xMode val="edge"/>
              <c:yMode val="edge"/>
              <c:x val="0.49666405915633027"/>
              <c:y val="0.91898490313645398"/>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21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Distribution for Dividend Per Share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for Dividend Per Share </a:t>
          </a:r>
        </a:p>
      </cx:txPr>
    </cx:title>
    <cx:plotArea>
      <cx:plotAreaRegion>
        <cx:series layoutId="clusteredColumn" uniqueId="{305B6B45-738B-4371-943B-D558109CFD45}" formatIdx="0">
          <cx:tx>
            <cx:txData>
              <cx:f>_xlchart.v1.0</cx:f>
              <cx:v>Dividend Per Share</cx:v>
            </cx:txData>
          </cx:tx>
          <cx:dataLabels>
            <cx:numFmt formatCode="0;;" sourceLinked="0"/>
            <cx:visibility seriesName="0" categoryName="0" value="1"/>
            <cx:separator>, </cx:separator>
          </cx:dataLabels>
          <cx:dataId val="0"/>
          <cx:layoutPr>
            <cx:binning intervalClosed="r">
              <cx:binSize val="20"/>
            </cx:binning>
          </cx:layoutPr>
        </cx:series>
        <cx:series layoutId="clusteredColumn" hidden="1" uniqueId="{4C3FE096-F994-45B9-9ABA-9676168B2144}" formatIdx="1">
          <cx:tx>
            <cx:txData>
              <cx:f>_xlchart.v1.2</cx:f>
              <cx:v>Count of Company</cx:v>
            </cx:txData>
          </cx:tx>
          <cx:dataLabels>
            <cx:visibility seriesName="0" categoryName="0" value="1"/>
          </cx:dataLabels>
          <cx:dataId val="1"/>
          <cx:layoutPr>
            <cx:binning intervalClosed="r"/>
          </cx:layoutPr>
        </cx:series>
      </cx:plotAreaRegion>
      <cx:axis id="0">
        <cx:catScaling gapWidth="0"/>
        <cx:tickLabels/>
        <cx:numFmt formatCode="0" sourceLinked="0"/>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Findings and Insights'!A1"/><Relationship Id="rId3" Type="http://schemas.openxmlformats.org/officeDocument/2006/relationships/image" Target="../media/image3.png"/><Relationship Id="rId7" Type="http://schemas.openxmlformats.org/officeDocument/2006/relationships/hyperlink" Target="#'KPI DASHBOARD'!A1"/><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hyperlink" Target="#'Div Yield'!A1"/><Relationship Id="rId13" Type="http://schemas.openxmlformats.org/officeDocument/2006/relationships/chart" Target="../charts/chart8.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7.xml"/><Relationship Id="rId2" Type="http://schemas.openxmlformats.org/officeDocument/2006/relationships/image" Target="../media/image1.png"/><Relationship Id="rId1" Type="http://schemas.openxmlformats.org/officeDocument/2006/relationships/hyperlink" Target="#'Performance Dashboard'!A1"/><Relationship Id="rId6" Type="http://schemas.openxmlformats.org/officeDocument/2006/relationships/image" Target="../media/image5.png"/><Relationship Id="rId11" Type="http://schemas.openxmlformats.org/officeDocument/2006/relationships/chart" Target="../charts/chart6.xml"/><Relationship Id="rId5" Type="http://schemas.openxmlformats.org/officeDocument/2006/relationships/image" Target="../media/image4.svg"/><Relationship Id="rId10" Type="http://schemas.openxmlformats.org/officeDocument/2006/relationships/chart" Target="../charts/chart5.xml"/><Relationship Id="rId4" Type="http://schemas.openxmlformats.org/officeDocument/2006/relationships/image" Target="../media/image3.png"/><Relationship Id="rId9" Type="http://schemas.openxmlformats.org/officeDocument/2006/relationships/hyperlink" Target="#'Findings and Insights'!A1"/><Relationship Id="rId1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2" Type="http://schemas.openxmlformats.org/officeDocument/2006/relationships/hyperlink" Target="https://pixabay.com/es/illustrations/torn-de-papel-arrancaron-colecci%C3%B3n-2032972/" TargetMode="External"/><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14</xdr:col>
      <xdr:colOff>33514</xdr:colOff>
      <xdr:row>0</xdr:row>
      <xdr:rowOff>0</xdr:rowOff>
    </xdr:from>
    <xdr:to>
      <xdr:col>15</xdr:col>
      <xdr:colOff>228248</xdr:colOff>
      <xdr:row>3</xdr:row>
      <xdr:rowOff>49389</xdr:rowOff>
    </xdr:to>
    <xdr:pic>
      <xdr:nvPicPr>
        <xdr:cNvPr id="3" name="Graphic 2" descr="Bar chart with solid fill">
          <a:extLst>
            <a:ext uri="{FF2B5EF4-FFF2-40B4-BE49-F238E27FC236}">
              <a16:creationId xmlns:a16="http://schemas.microsoft.com/office/drawing/2014/main" id="{47EEF926-CB82-A18F-216B-2D511807FE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479014" y="0"/>
          <a:ext cx="797984" cy="620889"/>
        </a:xfrm>
        <a:prstGeom prst="rect">
          <a:avLst/>
        </a:prstGeom>
      </xdr:spPr>
    </xdr:pic>
    <xdr:clientData/>
  </xdr:twoCellAnchor>
  <xdr:twoCellAnchor editAs="oneCell">
    <xdr:from>
      <xdr:col>17</xdr:col>
      <xdr:colOff>262317</xdr:colOff>
      <xdr:row>0</xdr:row>
      <xdr:rowOff>22678</xdr:rowOff>
    </xdr:from>
    <xdr:to>
      <xdr:col>18</xdr:col>
      <xdr:colOff>344162</xdr:colOff>
      <xdr:row>3</xdr:row>
      <xdr:rowOff>43846</xdr:rowOff>
    </xdr:to>
    <xdr:pic>
      <xdr:nvPicPr>
        <xdr:cNvPr id="5" name="Graphic 4" descr="Factory with solid fill">
          <a:extLst>
            <a:ext uri="{FF2B5EF4-FFF2-40B4-BE49-F238E27FC236}">
              <a16:creationId xmlns:a16="http://schemas.microsoft.com/office/drawing/2014/main" id="{888F4CB5-4149-086E-68D6-F22210D680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594674" y="22678"/>
          <a:ext cx="780345" cy="565454"/>
        </a:xfrm>
        <a:prstGeom prst="rect">
          <a:avLst/>
        </a:prstGeom>
      </xdr:spPr>
    </xdr:pic>
    <xdr:clientData/>
  </xdr:twoCellAnchor>
  <xdr:twoCellAnchor editAs="oneCell">
    <xdr:from>
      <xdr:col>20</xdr:col>
      <xdr:colOff>162730</xdr:colOff>
      <xdr:row>0</xdr:row>
      <xdr:rowOff>0</xdr:rowOff>
    </xdr:from>
    <xdr:to>
      <xdr:col>21</xdr:col>
      <xdr:colOff>360389</xdr:colOff>
      <xdr:row>3</xdr:row>
      <xdr:rowOff>42334</xdr:rowOff>
    </xdr:to>
    <xdr:pic>
      <xdr:nvPicPr>
        <xdr:cNvPr id="7" name="Graphic 6" descr="City with solid fill">
          <a:extLst>
            <a:ext uri="{FF2B5EF4-FFF2-40B4-BE49-F238E27FC236}">
              <a16:creationId xmlns:a16="http://schemas.microsoft.com/office/drawing/2014/main" id="{812B6B5C-ACD5-E1D4-FCBE-0682AFF067A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917159" y="0"/>
          <a:ext cx="805444" cy="586620"/>
        </a:xfrm>
        <a:prstGeom prst="rect">
          <a:avLst/>
        </a:prstGeom>
      </xdr:spPr>
    </xdr:pic>
    <xdr:clientData/>
  </xdr:twoCellAnchor>
  <xdr:twoCellAnchor editAs="oneCell">
    <xdr:from>
      <xdr:col>0</xdr:col>
      <xdr:colOff>0</xdr:colOff>
      <xdr:row>10</xdr:row>
      <xdr:rowOff>1</xdr:rowOff>
    </xdr:from>
    <xdr:to>
      <xdr:col>3</xdr:col>
      <xdr:colOff>564445</xdr:colOff>
      <xdr:row>22</xdr:row>
      <xdr:rowOff>71060</xdr:rowOff>
    </xdr:to>
    <mc:AlternateContent xmlns:mc="http://schemas.openxmlformats.org/markup-compatibility/2006" xmlns:a14="http://schemas.microsoft.com/office/drawing/2010/main">
      <mc:Choice Requires="a14">
        <xdr:graphicFrame macro="">
          <xdr:nvGraphicFramePr>
            <xdr:cNvPr id="8" name="Sector">
              <a:extLst>
                <a:ext uri="{FF2B5EF4-FFF2-40B4-BE49-F238E27FC236}">
                  <a16:creationId xmlns:a16="http://schemas.microsoft.com/office/drawing/2014/main" id="{EDD18104-A70E-408B-AE83-92C460856015}"/>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0" y="1926166"/>
              <a:ext cx="2374195" cy="30003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29458</xdr:colOff>
      <xdr:row>3</xdr:row>
      <xdr:rowOff>56444</xdr:rowOff>
    </xdr:from>
    <xdr:to>
      <xdr:col>3</xdr:col>
      <xdr:colOff>542498</xdr:colOff>
      <xdr:row>5</xdr:row>
      <xdr:rowOff>21166</xdr:rowOff>
    </xdr:to>
    <xdr:sp macro="" textlink="">
      <xdr:nvSpPr>
        <xdr:cNvPr id="9" name="Rectangle: Rounded Corners 8">
          <a:extLst>
            <a:ext uri="{FF2B5EF4-FFF2-40B4-BE49-F238E27FC236}">
              <a16:creationId xmlns:a16="http://schemas.microsoft.com/office/drawing/2014/main" id="{8A04AF34-FFE8-33B2-8EAB-7706B01CFDE2}"/>
            </a:ext>
          </a:extLst>
        </xdr:cNvPr>
        <xdr:cNvSpPr/>
      </xdr:nvSpPr>
      <xdr:spPr>
        <a:xfrm>
          <a:off x="29458" y="604132"/>
          <a:ext cx="2346603" cy="369534"/>
        </a:xfrm>
        <a:prstGeom prst="roundRect">
          <a:avLst/>
        </a:prstGeom>
        <a:solidFill>
          <a:schemeClr val="bg1">
            <a:lumMod val="85000"/>
          </a:schemeClr>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ysClr val="windowText" lastClr="000000"/>
              </a:solidFill>
            </a:rPr>
            <a:t>Performance Dashboard</a:t>
          </a:r>
        </a:p>
      </xdr:txBody>
    </xdr:sp>
    <xdr:clientData/>
  </xdr:twoCellAnchor>
  <xdr:twoCellAnchor>
    <xdr:from>
      <xdr:col>0</xdr:col>
      <xdr:colOff>15875</xdr:colOff>
      <xdr:row>5</xdr:row>
      <xdr:rowOff>87841</xdr:rowOff>
    </xdr:from>
    <xdr:to>
      <xdr:col>3</xdr:col>
      <xdr:colOff>530931</xdr:colOff>
      <xdr:row>7</xdr:row>
      <xdr:rowOff>55184</xdr:rowOff>
    </xdr:to>
    <xdr:sp macro="" textlink="">
      <xdr:nvSpPr>
        <xdr:cNvPr id="10" name="Rectangle: Rounded Corners 9">
          <a:hlinkClick xmlns:r="http://schemas.openxmlformats.org/officeDocument/2006/relationships" r:id="rId7"/>
          <a:extLst>
            <a:ext uri="{FF2B5EF4-FFF2-40B4-BE49-F238E27FC236}">
              <a16:creationId xmlns:a16="http://schemas.microsoft.com/office/drawing/2014/main" id="{77544671-2FED-4588-B437-714FC6B0B32E}"/>
            </a:ext>
          </a:extLst>
        </xdr:cNvPr>
        <xdr:cNvSpPr/>
      </xdr:nvSpPr>
      <xdr:spPr>
        <a:xfrm>
          <a:off x="15875" y="1040341"/>
          <a:ext cx="2348619" cy="380093"/>
        </a:xfrm>
        <a:prstGeom prst="roundRect">
          <a:avLst/>
        </a:prstGeom>
        <a:solidFill>
          <a:schemeClr val="tx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KPI Dashboard</a:t>
          </a:r>
        </a:p>
      </xdr:txBody>
    </xdr:sp>
    <xdr:clientData/>
  </xdr:twoCellAnchor>
  <xdr:twoCellAnchor editAs="oneCell">
    <xdr:from>
      <xdr:col>0</xdr:col>
      <xdr:colOff>27214</xdr:colOff>
      <xdr:row>22</xdr:row>
      <xdr:rowOff>99786</xdr:rowOff>
    </xdr:from>
    <xdr:to>
      <xdr:col>3</xdr:col>
      <xdr:colOff>566964</xdr:colOff>
      <xdr:row>49</xdr:row>
      <xdr:rowOff>18143</xdr:rowOff>
    </xdr:to>
    <mc:AlternateContent xmlns:mc="http://schemas.openxmlformats.org/markup-compatibility/2006" xmlns:a14="http://schemas.microsoft.com/office/drawing/2010/main">
      <mc:Choice Requires="a14">
        <xdr:graphicFrame macro="">
          <xdr:nvGraphicFramePr>
            <xdr:cNvPr id="13" name="Industry">
              <a:extLst>
                <a:ext uri="{FF2B5EF4-FFF2-40B4-BE49-F238E27FC236}">
                  <a16:creationId xmlns:a16="http://schemas.microsoft.com/office/drawing/2014/main" id="{D1B6F170-ED51-42C9-8BBB-C6722214D575}"/>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27214" y="4898572"/>
              <a:ext cx="2363107" cy="58692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1122589</xdr:colOff>
      <xdr:row>3</xdr:row>
      <xdr:rowOff>58608</xdr:rowOff>
    </xdr:from>
    <xdr:to>
      <xdr:col>23</xdr:col>
      <xdr:colOff>56698</xdr:colOff>
      <xdr:row>6</xdr:row>
      <xdr:rowOff>103965</xdr:rowOff>
    </xdr:to>
    <xdr:sp macro="" textlink="">
      <xdr:nvSpPr>
        <xdr:cNvPr id="14" name="Rectangle: Rounded Corners 13">
          <a:extLst>
            <a:ext uri="{FF2B5EF4-FFF2-40B4-BE49-F238E27FC236}">
              <a16:creationId xmlns:a16="http://schemas.microsoft.com/office/drawing/2014/main" id="{C6CFA892-0C70-C798-6CF1-831AEEF2E792}"/>
            </a:ext>
          </a:extLst>
        </xdr:cNvPr>
        <xdr:cNvSpPr/>
      </xdr:nvSpPr>
      <xdr:spPr>
        <a:xfrm>
          <a:off x="13877018" y="602894"/>
          <a:ext cx="2644323" cy="680357"/>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1400"/>
            <a:t>Sectoral Changes in Price of Stocks</a:t>
          </a:r>
        </a:p>
      </xdr:txBody>
    </xdr:sp>
    <xdr:clientData/>
  </xdr:twoCellAnchor>
  <xdr:twoCellAnchor>
    <xdr:from>
      <xdr:col>20</xdr:col>
      <xdr:colOff>598714</xdr:colOff>
      <xdr:row>25</xdr:row>
      <xdr:rowOff>106589</xdr:rowOff>
    </xdr:from>
    <xdr:to>
      <xdr:col>23</xdr:col>
      <xdr:colOff>0</xdr:colOff>
      <xdr:row>28</xdr:row>
      <xdr:rowOff>74839</xdr:rowOff>
    </xdr:to>
    <xdr:sp macro="" textlink="">
      <xdr:nvSpPr>
        <xdr:cNvPr id="15" name="Rectangle: Rounded Corners 14">
          <a:extLst>
            <a:ext uri="{FF2B5EF4-FFF2-40B4-BE49-F238E27FC236}">
              <a16:creationId xmlns:a16="http://schemas.microsoft.com/office/drawing/2014/main" id="{A39D68C4-DE83-488D-A94B-6DE656F3690C}"/>
            </a:ext>
          </a:extLst>
        </xdr:cNvPr>
        <xdr:cNvSpPr/>
      </xdr:nvSpPr>
      <xdr:spPr>
        <a:xfrm>
          <a:off x="13353143" y="5612946"/>
          <a:ext cx="3220357" cy="512536"/>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1400"/>
            <a:t>Top</a:t>
          </a:r>
          <a:r>
            <a:rPr lang="en-IN" sz="1400" baseline="0"/>
            <a:t> Gainers</a:t>
          </a:r>
          <a:endParaRPr lang="en-IN" sz="1400"/>
        </a:p>
      </xdr:txBody>
    </xdr:sp>
    <xdr:clientData/>
  </xdr:twoCellAnchor>
  <xdr:twoCellAnchor>
    <xdr:from>
      <xdr:col>21</xdr:col>
      <xdr:colOff>35154</xdr:colOff>
      <xdr:row>37</xdr:row>
      <xdr:rowOff>104320</xdr:rowOff>
    </xdr:from>
    <xdr:to>
      <xdr:col>23</xdr:col>
      <xdr:colOff>27214</xdr:colOff>
      <xdr:row>40</xdr:row>
      <xdr:rowOff>120195</xdr:rowOff>
    </xdr:to>
    <xdr:sp macro="" textlink="">
      <xdr:nvSpPr>
        <xdr:cNvPr id="16" name="Rectangle: Rounded Corners 15">
          <a:extLst>
            <a:ext uri="{FF2B5EF4-FFF2-40B4-BE49-F238E27FC236}">
              <a16:creationId xmlns:a16="http://schemas.microsoft.com/office/drawing/2014/main" id="{4E5D36BC-5B47-4D0A-AB0B-837A6CC25F79}"/>
            </a:ext>
          </a:extLst>
        </xdr:cNvPr>
        <xdr:cNvSpPr/>
      </xdr:nvSpPr>
      <xdr:spPr>
        <a:xfrm>
          <a:off x="13397368" y="8223249"/>
          <a:ext cx="3203346" cy="56016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1400"/>
            <a:t>Top</a:t>
          </a:r>
          <a:r>
            <a:rPr lang="en-IN" sz="1400" baseline="0"/>
            <a:t> Losers</a:t>
          </a:r>
          <a:endParaRPr lang="en-IN" sz="1400"/>
        </a:p>
      </xdr:txBody>
    </xdr:sp>
    <xdr:clientData/>
  </xdr:twoCellAnchor>
  <xdr:twoCellAnchor>
    <xdr:from>
      <xdr:col>0</xdr:col>
      <xdr:colOff>7938</xdr:colOff>
      <xdr:row>7</xdr:row>
      <xdr:rowOff>111125</xdr:rowOff>
    </xdr:from>
    <xdr:to>
      <xdr:col>3</xdr:col>
      <xdr:colOff>520978</xdr:colOff>
      <xdr:row>9</xdr:row>
      <xdr:rowOff>107597</xdr:rowOff>
    </xdr:to>
    <xdr:sp macro="" textlink="">
      <xdr:nvSpPr>
        <xdr:cNvPr id="2" name="Rectangle: Rounded Corners 1">
          <a:hlinkClick xmlns:r="http://schemas.openxmlformats.org/officeDocument/2006/relationships" r:id="rId8"/>
          <a:extLst>
            <a:ext uri="{FF2B5EF4-FFF2-40B4-BE49-F238E27FC236}">
              <a16:creationId xmlns:a16="http://schemas.microsoft.com/office/drawing/2014/main" id="{26B78F5B-038A-4EED-898C-32BC4DABDAFB}"/>
            </a:ext>
          </a:extLst>
        </xdr:cNvPr>
        <xdr:cNvSpPr/>
      </xdr:nvSpPr>
      <xdr:spPr>
        <a:xfrm>
          <a:off x="7938" y="1476375"/>
          <a:ext cx="2346603" cy="361597"/>
        </a:xfrm>
        <a:prstGeom prst="roundRect">
          <a:avLst/>
        </a:prstGeom>
        <a:solidFill>
          <a:schemeClr val="tx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chemeClr val="bg1"/>
              </a:solidFill>
            </a:rPr>
            <a:t>Findings and Insights</a:t>
          </a:r>
        </a:p>
      </xdr:txBody>
    </xdr:sp>
    <xdr:clientData/>
  </xdr:twoCellAnchor>
  <xdr:twoCellAnchor>
    <xdr:from>
      <xdr:col>3</xdr:col>
      <xdr:colOff>606651</xdr:colOff>
      <xdr:row>3</xdr:row>
      <xdr:rowOff>27213</xdr:rowOff>
    </xdr:from>
    <xdr:to>
      <xdr:col>12</xdr:col>
      <xdr:colOff>290285</xdr:colOff>
      <xdr:row>16</xdr:row>
      <xdr:rowOff>10205</xdr:rowOff>
    </xdr:to>
    <xdr:graphicFrame macro="">
      <xdr:nvGraphicFramePr>
        <xdr:cNvPr id="4" name="Chart 3">
          <a:extLst>
            <a:ext uri="{FF2B5EF4-FFF2-40B4-BE49-F238E27FC236}">
              <a16:creationId xmlns:a16="http://schemas.microsoft.com/office/drawing/2014/main" id="{0DFFF6F0-B051-4397-AC74-8E63BF4F3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3399</xdr:colOff>
      <xdr:row>34</xdr:row>
      <xdr:rowOff>71437</xdr:rowOff>
    </xdr:from>
    <xdr:to>
      <xdr:col>20</xdr:col>
      <xdr:colOff>508000</xdr:colOff>
      <xdr:row>49</xdr:row>
      <xdr:rowOff>9071</xdr:rowOff>
    </xdr:to>
    <xdr:graphicFrame macro="">
      <xdr:nvGraphicFramePr>
        <xdr:cNvPr id="17" name="Chart 16">
          <a:extLst>
            <a:ext uri="{FF2B5EF4-FFF2-40B4-BE49-F238E27FC236}">
              <a16:creationId xmlns:a16="http://schemas.microsoft.com/office/drawing/2014/main" id="{037C0DED-5CAB-4A8B-BC7B-F7601F7FE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0</xdr:colOff>
      <xdr:row>16</xdr:row>
      <xdr:rowOff>0</xdr:rowOff>
    </xdr:from>
    <xdr:to>
      <xdr:col>12</xdr:col>
      <xdr:colOff>281214</xdr:colOff>
      <xdr:row>34</xdr:row>
      <xdr:rowOff>27214</xdr:rowOff>
    </xdr:to>
    <xdr:graphicFrame macro="">
      <xdr:nvGraphicFramePr>
        <xdr:cNvPr id="6" name="Chart 5">
          <a:extLst>
            <a:ext uri="{FF2B5EF4-FFF2-40B4-BE49-F238E27FC236}">
              <a16:creationId xmlns:a16="http://schemas.microsoft.com/office/drawing/2014/main" id="{6AF0E823-FA13-4E35-B8ED-49619DA96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335642</xdr:colOff>
      <xdr:row>3</xdr:row>
      <xdr:rowOff>18142</xdr:rowOff>
    </xdr:from>
    <xdr:to>
      <xdr:col>20</xdr:col>
      <xdr:colOff>535214</xdr:colOff>
      <xdr:row>34</xdr:row>
      <xdr:rowOff>36285</xdr:rowOff>
    </xdr:to>
    <xdr:graphicFrame macro="">
      <xdr:nvGraphicFramePr>
        <xdr:cNvPr id="12" name="Chart 11">
          <a:extLst>
            <a:ext uri="{FF2B5EF4-FFF2-40B4-BE49-F238E27FC236}">
              <a16:creationId xmlns:a16="http://schemas.microsoft.com/office/drawing/2014/main" id="{D8B9994D-3A39-4355-A81A-6AC7C7115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0.74718</cdr:x>
      <cdr:y>0</cdr:y>
    </cdr:from>
    <cdr:to>
      <cdr:x>0.99718</cdr:x>
      <cdr:y>0.28347</cdr:y>
    </cdr:to>
    <cdr:sp macro="" textlink="">
      <cdr:nvSpPr>
        <cdr:cNvPr id="2" name="TextBox 11">
          <a:extLst xmlns:a="http://schemas.openxmlformats.org/drawingml/2006/main">
            <a:ext uri="{FF2B5EF4-FFF2-40B4-BE49-F238E27FC236}">
              <a16:creationId xmlns:a16="http://schemas.microsoft.com/office/drawing/2014/main" id="{0B65B423-7C54-EB9D-9BC9-6534B539FB11}"/>
            </a:ext>
          </a:extLst>
        </cdr:cNvPr>
        <cdr:cNvSpPr txBox="1"/>
      </cdr:nvSpPr>
      <cdr:spPr>
        <a:xfrm xmlns:a="http://schemas.openxmlformats.org/drawingml/2006/main">
          <a:off x="8090420" y="0"/>
          <a:ext cx="2706971" cy="94405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400" b="0" i="0" u="none" strike="noStrike">
              <a:solidFill>
                <a:schemeClr val="dk1"/>
              </a:solidFill>
              <a:effectLst/>
              <a:latin typeface="+mn-lt"/>
              <a:ea typeface="+mn-ea"/>
              <a:cs typeface="+mn-cs"/>
            </a:rPr>
            <a:t>Correlation between Dividend Per Share and Market Cap: </a:t>
          </a:r>
          <a:r>
            <a:rPr lang="en-IN" sz="1400" b="1" i="0" u="none" strike="noStrike">
              <a:solidFill>
                <a:schemeClr val="dk1"/>
              </a:solidFill>
              <a:effectLst/>
              <a:latin typeface="+mn-lt"/>
              <a:ea typeface="+mn-ea"/>
              <a:cs typeface="+mn-cs"/>
            </a:rPr>
            <a:t>0.041</a:t>
          </a:r>
          <a:r>
            <a:rPr lang="en-IN" sz="1400"/>
            <a:t> </a:t>
          </a: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78820</xdr:colOff>
      <xdr:row>3</xdr:row>
      <xdr:rowOff>46768</xdr:rowOff>
    </xdr:from>
    <xdr:to>
      <xdr:col>3</xdr:col>
      <xdr:colOff>587829</xdr:colOff>
      <xdr:row>5</xdr:row>
      <xdr:rowOff>14514</xdr:rowOff>
    </xdr:to>
    <xdr:sp macro="" textlink="">
      <xdr:nvSpPr>
        <xdr:cNvPr id="12" name="Rectangle: Rounded Corners 11">
          <a:hlinkClick xmlns:r="http://schemas.openxmlformats.org/officeDocument/2006/relationships" r:id="rId1"/>
          <a:extLst>
            <a:ext uri="{FF2B5EF4-FFF2-40B4-BE49-F238E27FC236}">
              <a16:creationId xmlns:a16="http://schemas.microsoft.com/office/drawing/2014/main" id="{2E864B1C-0D97-478E-9415-1FA3084E62CD}"/>
            </a:ext>
          </a:extLst>
        </xdr:cNvPr>
        <xdr:cNvSpPr/>
      </xdr:nvSpPr>
      <xdr:spPr>
        <a:xfrm>
          <a:off x="78820" y="554768"/>
          <a:ext cx="2337809" cy="399546"/>
        </a:xfrm>
        <a:prstGeom prst="roundRect">
          <a:avLst/>
        </a:prstGeom>
        <a:solidFill>
          <a:schemeClr val="tx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chemeClr val="bg1"/>
              </a:solidFill>
            </a:rPr>
            <a:t>Performance Dashboard</a:t>
          </a:r>
        </a:p>
      </xdr:txBody>
    </xdr:sp>
    <xdr:clientData/>
  </xdr:twoCellAnchor>
  <xdr:twoCellAnchor>
    <xdr:from>
      <xdr:col>0</xdr:col>
      <xdr:colOff>58461</xdr:colOff>
      <xdr:row>5</xdr:row>
      <xdr:rowOff>80508</xdr:rowOff>
    </xdr:from>
    <xdr:to>
      <xdr:col>3</xdr:col>
      <xdr:colOff>580572</xdr:colOff>
      <xdr:row>6</xdr:row>
      <xdr:rowOff>172357</xdr:rowOff>
    </xdr:to>
    <xdr:sp macro="" textlink="">
      <xdr:nvSpPr>
        <xdr:cNvPr id="13" name="Rectangle: Rounded Corners 12">
          <a:extLst>
            <a:ext uri="{FF2B5EF4-FFF2-40B4-BE49-F238E27FC236}">
              <a16:creationId xmlns:a16="http://schemas.microsoft.com/office/drawing/2014/main" id="{C718847E-C3BA-4B9A-8ED9-3E0B2CE4582D}"/>
            </a:ext>
          </a:extLst>
        </xdr:cNvPr>
        <xdr:cNvSpPr/>
      </xdr:nvSpPr>
      <xdr:spPr>
        <a:xfrm>
          <a:off x="58461" y="942294"/>
          <a:ext cx="2345468" cy="273277"/>
        </a:xfrm>
        <a:prstGeom prst="roundRect">
          <a:avLst/>
        </a:prstGeom>
        <a:solidFill>
          <a:schemeClr val="bg1">
            <a:lumMod val="85000"/>
          </a:schemeClr>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ysClr val="windowText" lastClr="000000"/>
              </a:solidFill>
            </a:rPr>
            <a:t>KPI Dashboard</a:t>
          </a:r>
        </a:p>
      </xdr:txBody>
    </xdr:sp>
    <xdr:clientData/>
  </xdr:twoCellAnchor>
  <xdr:twoCellAnchor editAs="oneCell">
    <xdr:from>
      <xdr:col>0</xdr:col>
      <xdr:colOff>61232</xdr:colOff>
      <xdr:row>9</xdr:row>
      <xdr:rowOff>100062</xdr:rowOff>
    </xdr:from>
    <xdr:to>
      <xdr:col>4</xdr:col>
      <xdr:colOff>9197</xdr:colOff>
      <xdr:row>25</xdr:row>
      <xdr:rowOff>13380</xdr:rowOff>
    </xdr:to>
    <mc:AlternateContent xmlns:mc="http://schemas.openxmlformats.org/markup-compatibility/2006" xmlns:a14="http://schemas.microsoft.com/office/drawing/2010/main">
      <mc:Choice Requires="a14">
        <xdr:graphicFrame macro="">
          <xdr:nvGraphicFramePr>
            <xdr:cNvPr id="14" name="Sector 1">
              <a:extLst>
                <a:ext uri="{FF2B5EF4-FFF2-40B4-BE49-F238E27FC236}">
                  <a16:creationId xmlns:a16="http://schemas.microsoft.com/office/drawing/2014/main" id="{25FCCF38-54D0-444E-AB34-8732DC1C2957}"/>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61232" y="1878062"/>
              <a:ext cx="2360965" cy="29613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25</xdr:row>
      <xdr:rowOff>39461</xdr:rowOff>
    </xdr:from>
    <xdr:to>
      <xdr:col>4</xdr:col>
      <xdr:colOff>1361</xdr:colOff>
      <xdr:row>48</xdr:row>
      <xdr:rowOff>163285</xdr:rowOff>
    </xdr:to>
    <mc:AlternateContent xmlns:mc="http://schemas.openxmlformats.org/markup-compatibility/2006" xmlns:a14="http://schemas.microsoft.com/office/drawing/2010/main">
      <mc:Choice Requires="a14">
        <xdr:graphicFrame macro="">
          <xdr:nvGraphicFramePr>
            <xdr:cNvPr id="15" name="Industry 1">
              <a:extLst>
                <a:ext uri="{FF2B5EF4-FFF2-40B4-BE49-F238E27FC236}">
                  <a16:creationId xmlns:a16="http://schemas.microsoft.com/office/drawing/2014/main" id="{A4BE9713-5184-48CF-AA3B-1F83DB0EF693}"/>
                </a:ext>
              </a:extLst>
            </xdr:cNvPr>
            <xdr:cNvGraphicFramePr/>
          </xdr:nvGraphicFramePr>
          <xdr:xfrm>
            <a:off x="0" y="0"/>
            <a:ext cx="0" cy="0"/>
          </xdr:xfrm>
          <a:graphic>
            <a:graphicData uri="http://schemas.microsoft.com/office/drawing/2010/slicer">
              <sle:slicer xmlns:sle="http://schemas.microsoft.com/office/drawing/2010/slicer" name="Industry 1"/>
            </a:graphicData>
          </a:graphic>
        </xdr:graphicFrame>
      </mc:Choice>
      <mc:Fallback xmlns="">
        <xdr:sp macro="" textlink="">
          <xdr:nvSpPr>
            <xdr:cNvPr id="0" name=""/>
            <xdr:cNvSpPr>
              <a:spLocks noTextEdit="1"/>
            </xdr:cNvSpPr>
          </xdr:nvSpPr>
          <xdr:spPr>
            <a:xfrm>
              <a:off x="47625" y="4865462"/>
              <a:ext cx="2366736" cy="43198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91722</xdr:colOff>
      <xdr:row>0</xdr:row>
      <xdr:rowOff>0</xdr:rowOff>
    </xdr:from>
    <xdr:to>
      <xdr:col>17</xdr:col>
      <xdr:colOff>286456</xdr:colOff>
      <xdr:row>3</xdr:row>
      <xdr:rowOff>100189</xdr:rowOff>
    </xdr:to>
    <xdr:pic>
      <xdr:nvPicPr>
        <xdr:cNvPr id="16" name="Graphic 15" descr="Bar chart with solid fill">
          <a:extLst>
            <a:ext uri="{FF2B5EF4-FFF2-40B4-BE49-F238E27FC236}">
              <a16:creationId xmlns:a16="http://schemas.microsoft.com/office/drawing/2014/main" id="{CC0AEBEE-5A4C-4845-AF68-32952F4E0A5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45322" y="0"/>
          <a:ext cx="804334" cy="601839"/>
        </a:xfrm>
        <a:prstGeom prst="rect">
          <a:avLst/>
        </a:prstGeom>
      </xdr:spPr>
    </xdr:pic>
    <xdr:clientData/>
  </xdr:twoCellAnchor>
  <xdr:twoCellAnchor editAs="oneCell">
    <xdr:from>
      <xdr:col>19</xdr:col>
      <xdr:colOff>1</xdr:colOff>
      <xdr:row>0</xdr:row>
      <xdr:rowOff>0</xdr:rowOff>
    </xdr:from>
    <xdr:to>
      <xdr:col>20</xdr:col>
      <xdr:colOff>177095</xdr:colOff>
      <xdr:row>3</xdr:row>
      <xdr:rowOff>71968</xdr:rowOff>
    </xdr:to>
    <xdr:pic>
      <xdr:nvPicPr>
        <xdr:cNvPr id="17" name="Graphic 16" descr="Factory with solid fill">
          <a:extLst>
            <a:ext uri="{FF2B5EF4-FFF2-40B4-BE49-F238E27FC236}">
              <a16:creationId xmlns:a16="http://schemas.microsoft.com/office/drawing/2014/main" id="{F15E4373-26AB-479F-BEA0-2DDBCB1C70F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626851" y="0"/>
          <a:ext cx="786694" cy="573618"/>
        </a:xfrm>
        <a:prstGeom prst="rect">
          <a:avLst/>
        </a:prstGeom>
      </xdr:spPr>
    </xdr:pic>
    <xdr:clientData/>
  </xdr:twoCellAnchor>
  <xdr:twoCellAnchor editAs="oneCell">
    <xdr:from>
      <xdr:col>22</xdr:col>
      <xdr:colOff>545395</xdr:colOff>
      <xdr:row>0</xdr:row>
      <xdr:rowOff>0</xdr:rowOff>
    </xdr:from>
    <xdr:to>
      <xdr:col>23</xdr:col>
      <xdr:colOff>586317</xdr:colOff>
      <xdr:row>3</xdr:row>
      <xdr:rowOff>93134</xdr:rowOff>
    </xdr:to>
    <xdr:pic>
      <xdr:nvPicPr>
        <xdr:cNvPr id="18" name="Graphic 17" descr="City with solid fill">
          <a:extLst>
            <a:ext uri="{FF2B5EF4-FFF2-40B4-BE49-F238E27FC236}">
              <a16:creationId xmlns:a16="http://schemas.microsoft.com/office/drawing/2014/main" id="{A801675D-0E4C-4C63-9557-10F6C003F8B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4176728" y="0"/>
          <a:ext cx="654756" cy="590551"/>
        </a:xfrm>
        <a:prstGeom prst="rect">
          <a:avLst/>
        </a:prstGeom>
      </xdr:spPr>
    </xdr:pic>
    <xdr:clientData/>
  </xdr:twoCellAnchor>
  <xdr:twoCellAnchor>
    <xdr:from>
      <xdr:col>4</xdr:col>
      <xdr:colOff>149224</xdr:colOff>
      <xdr:row>3</xdr:row>
      <xdr:rowOff>64558</xdr:rowOff>
    </xdr:from>
    <xdr:to>
      <xdr:col>26</xdr:col>
      <xdr:colOff>589641</xdr:colOff>
      <xdr:row>7</xdr:row>
      <xdr:rowOff>64558</xdr:rowOff>
    </xdr:to>
    <xdr:sp macro="" textlink="">
      <xdr:nvSpPr>
        <xdr:cNvPr id="19" name="Rectangle: Rounded Corners 18">
          <a:extLst>
            <a:ext uri="{FF2B5EF4-FFF2-40B4-BE49-F238E27FC236}">
              <a16:creationId xmlns:a16="http://schemas.microsoft.com/office/drawing/2014/main" id="{6F3BCFCA-6A86-06C7-6BFA-FBB0E8DD7413}"/>
            </a:ext>
          </a:extLst>
        </xdr:cNvPr>
        <xdr:cNvSpPr/>
      </xdr:nvSpPr>
      <xdr:spPr>
        <a:xfrm>
          <a:off x="2580367" y="563487"/>
          <a:ext cx="13938703" cy="870857"/>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432254</xdr:colOff>
      <xdr:row>3</xdr:row>
      <xdr:rowOff>153308</xdr:rowOff>
    </xdr:from>
    <xdr:to>
      <xdr:col>8</xdr:col>
      <xdr:colOff>163286</xdr:colOff>
      <xdr:row>6</xdr:row>
      <xdr:rowOff>64408</xdr:rowOff>
    </xdr:to>
    <xdr:sp macro="" textlink="">
      <xdr:nvSpPr>
        <xdr:cNvPr id="20" name="TextBox 19">
          <a:extLst>
            <a:ext uri="{FF2B5EF4-FFF2-40B4-BE49-F238E27FC236}">
              <a16:creationId xmlns:a16="http://schemas.microsoft.com/office/drawing/2014/main" id="{D31820F3-B8DC-7344-440B-FCD5EBF14015}"/>
            </a:ext>
          </a:extLst>
        </xdr:cNvPr>
        <xdr:cNvSpPr txBox="1"/>
      </xdr:nvSpPr>
      <xdr:spPr>
        <a:xfrm>
          <a:off x="3471183" y="652237"/>
          <a:ext cx="1554389" cy="600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Dividend Yield</a:t>
          </a:r>
        </a:p>
        <a:p>
          <a:pPr algn="ctr"/>
          <a:r>
            <a:rPr lang="en-IN" sz="1100">
              <a:solidFill>
                <a:schemeClr val="bg1"/>
              </a:solidFill>
            </a:rPr>
            <a:t>(Between 2-6%)</a:t>
          </a:r>
        </a:p>
      </xdr:txBody>
    </xdr:sp>
    <xdr:clientData/>
  </xdr:twoCellAnchor>
  <xdr:twoCellAnchor>
    <xdr:from>
      <xdr:col>9</xdr:col>
      <xdr:colOff>374046</xdr:colOff>
      <xdr:row>3</xdr:row>
      <xdr:rowOff>193675</xdr:rowOff>
    </xdr:from>
    <xdr:to>
      <xdr:col>12</xdr:col>
      <xdr:colOff>20260</xdr:colOff>
      <xdr:row>6</xdr:row>
      <xdr:rowOff>104775</xdr:rowOff>
    </xdr:to>
    <xdr:sp macro="" textlink="">
      <xdr:nvSpPr>
        <xdr:cNvPr id="21" name="TextBox 20">
          <a:extLst>
            <a:ext uri="{FF2B5EF4-FFF2-40B4-BE49-F238E27FC236}">
              <a16:creationId xmlns:a16="http://schemas.microsoft.com/office/drawing/2014/main" id="{5B8AE32A-5BE1-42B5-BF8E-8D2984BA082E}"/>
            </a:ext>
          </a:extLst>
        </xdr:cNvPr>
        <xdr:cNvSpPr txBox="1"/>
      </xdr:nvSpPr>
      <xdr:spPr>
        <a:xfrm>
          <a:off x="5844117" y="692604"/>
          <a:ext cx="1469572" cy="600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EV/EBITDA</a:t>
          </a:r>
        </a:p>
        <a:p>
          <a:pPr algn="ctr"/>
          <a:r>
            <a:rPr lang="en-IN" sz="1100">
              <a:solidFill>
                <a:schemeClr val="bg1"/>
              </a:solidFill>
            </a:rPr>
            <a:t>(Below</a:t>
          </a:r>
          <a:r>
            <a:rPr lang="en-IN" sz="1100" baseline="0">
              <a:solidFill>
                <a:schemeClr val="bg1"/>
              </a:solidFill>
            </a:rPr>
            <a:t> 10)</a:t>
          </a:r>
          <a:endParaRPr lang="en-IN" sz="1100">
            <a:solidFill>
              <a:schemeClr val="bg1"/>
            </a:solidFill>
          </a:endParaRPr>
        </a:p>
      </xdr:txBody>
    </xdr:sp>
    <xdr:clientData/>
  </xdr:twoCellAnchor>
  <xdr:twoCellAnchor>
    <xdr:from>
      <xdr:col>13</xdr:col>
      <xdr:colOff>529623</xdr:colOff>
      <xdr:row>3</xdr:row>
      <xdr:rowOff>164343</xdr:rowOff>
    </xdr:from>
    <xdr:to>
      <xdr:col>16</xdr:col>
      <xdr:colOff>174023</xdr:colOff>
      <xdr:row>6</xdr:row>
      <xdr:rowOff>75443</xdr:rowOff>
    </xdr:to>
    <xdr:sp macro="" textlink="">
      <xdr:nvSpPr>
        <xdr:cNvPr id="22" name="TextBox 21">
          <a:extLst>
            <a:ext uri="{FF2B5EF4-FFF2-40B4-BE49-F238E27FC236}">
              <a16:creationId xmlns:a16="http://schemas.microsoft.com/office/drawing/2014/main" id="{73B15DE5-70D4-48ED-8365-881A51DA0570}"/>
            </a:ext>
          </a:extLst>
        </xdr:cNvPr>
        <xdr:cNvSpPr txBox="1"/>
      </xdr:nvSpPr>
      <xdr:spPr>
        <a:xfrm>
          <a:off x="8430837" y="663272"/>
          <a:ext cx="1467757" cy="600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P/B</a:t>
          </a:r>
          <a:r>
            <a:rPr lang="en-IN" sz="1600" baseline="0">
              <a:solidFill>
                <a:schemeClr val="bg1"/>
              </a:solidFill>
            </a:rPr>
            <a:t> Ratio</a:t>
          </a:r>
        </a:p>
        <a:p>
          <a:pPr algn="ctr"/>
          <a:r>
            <a:rPr lang="en-IN" sz="1100" baseline="0">
              <a:solidFill>
                <a:schemeClr val="bg1"/>
              </a:solidFill>
            </a:rPr>
            <a:t>(Between 1-3)</a:t>
          </a:r>
          <a:endParaRPr lang="en-IN" sz="1100">
            <a:solidFill>
              <a:schemeClr val="bg1"/>
            </a:solidFill>
          </a:endParaRPr>
        </a:p>
      </xdr:txBody>
    </xdr:sp>
    <xdr:clientData/>
  </xdr:twoCellAnchor>
  <xdr:twoCellAnchor>
    <xdr:from>
      <xdr:col>18</xdr:col>
      <xdr:colOff>341690</xdr:colOff>
      <xdr:row>3</xdr:row>
      <xdr:rowOff>16631</xdr:rowOff>
    </xdr:from>
    <xdr:to>
      <xdr:col>21</xdr:col>
      <xdr:colOff>254000</xdr:colOff>
      <xdr:row>7</xdr:row>
      <xdr:rowOff>80131</xdr:rowOff>
    </xdr:to>
    <xdr:sp macro="" textlink="">
      <xdr:nvSpPr>
        <xdr:cNvPr id="23" name="TextBox 22">
          <a:extLst>
            <a:ext uri="{FF2B5EF4-FFF2-40B4-BE49-F238E27FC236}">
              <a16:creationId xmlns:a16="http://schemas.microsoft.com/office/drawing/2014/main" id="{2C16860D-B938-445B-8587-291BEFF5A508}"/>
            </a:ext>
          </a:extLst>
        </xdr:cNvPr>
        <xdr:cNvSpPr txBox="1"/>
      </xdr:nvSpPr>
      <xdr:spPr>
        <a:xfrm>
          <a:off x="11281833" y="515560"/>
          <a:ext cx="1735667" cy="934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Price</a:t>
          </a:r>
          <a:r>
            <a:rPr lang="en-IN" sz="1600" baseline="0">
              <a:solidFill>
                <a:schemeClr val="bg1"/>
              </a:solidFill>
            </a:rPr>
            <a:t> to Earning to Growth Ratio</a:t>
          </a:r>
        </a:p>
        <a:p>
          <a:pPr algn="ctr"/>
          <a:r>
            <a:rPr lang="en-IN" sz="1100" baseline="0">
              <a:solidFill>
                <a:schemeClr val="bg1"/>
              </a:solidFill>
            </a:rPr>
            <a:t>(Lower than 1)</a:t>
          </a:r>
          <a:endParaRPr lang="en-IN" sz="1100">
            <a:solidFill>
              <a:schemeClr val="bg1"/>
            </a:solidFill>
          </a:endParaRPr>
        </a:p>
      </xdr:txBody>
    </xdr:sp>
    <xdr:clientData/>
  </xdr:twoCellAnchor>
  <xdr:twoCellAnchor>
    <xdr:from>
      <xdr:col>5</xdr:col>
      <xdr:colOff>139700</xdr:colOff>
      <xdr:row>3</xdr:row>
      <xdr:rowOff>228600</xdr:rowOff>
    </xdr:from>
    <xdr:to>
      <xdr:col>5</xdr:col>
      <xdr:colOff>558800</xdr:colOff>
      <xdr:row>6</xdr:row>
      <xdr:rowOff>38100</xdr:rowOff>
    </xdr:to>
    <xdr:sp macro="" textlink="">
      <xdr:nvSpPr>
        <xdr:cNvPr id="26" name="Graphic 24" descr="Coins with solid fill">
          <a:hlinkClick xmlns:r="http://schemas.openxmlformats.org/officeDocument/2006/relationships" r:id="rId8"/>
          <a:extLst>
            <a:ext uri="{FF2B5EF4-FFF2-40B4-BE49-F238E27FC236}">
              <a16:creationId xmlns:a16="http://schemas.microsoft.com/office/drawing/2014/main" id="{DC272981-4065-C2E1-703F-AE9108D1EE2B}"/>
            </a:ext>
          </a:extLst>
        </xdr:cNvPr>
        <xdr:cNvSpPr/>
      </xdr:nvSpPr>
      <xdr:spPr>
        <a:xfrm>
          <a:off x="3187700" y="736600"/>
          <a:ext cx="419100" cy="508000"/>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9</xdr:col>
      <xdr:colOff>245533</xdr:colOff>
      <xdr:row>4</xdr:row>
      <xdr:rowOff>5443</xdr:rowOff>
    </xdr:from>
    <xdr:to>
      <xdr:col>10</xdr:col>
      <xdr:colOff>55032</xdr:colOff>
      <xdr:row>6</xdr:row>
      <xdr:rowOff>59871</xdr:rowOff>
    </xdr:to>
    <xdr:sp macro="" textlink="">
      <xdr:nvSpPr>
        <xdr:cNvPr id="27" name="Graphic 24" descr="Coins with solid fill">
          <a:extLst>
            <a:ext uri="{FF2B5EF4-FFF2-40B4-BE49-F238E27FC236}">
              <a16:creationId xmlns:a16="http://schemas.microsoft.com/office/drawing/2014/main" id="{1264B4F7-F7E9-4EEB-8200-6AEA3DDD3722}"/>
            </a:ext>
          </a:extLst>
        </xdr:cNvPr>
        <xdr:cNvSpPr/>
      </xdr:nvSpPr>
      <xdr:spPr>
        <a:xfrm>
          <a:off x="5715604" y="749300"/>
          <a:ext cx="417285" cy="498928"/>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13</xdr:col>
      <xdr:colOff>283332</xdr:colOff>
      <xdr:row>3</xdr:row>
      <xdr:rowOff>221042</xdr:rowOff>
    </xdr:from>
    <xdr:to>
      <xdr:col>14</xdr:col>
      <xdr:colOff>92831</xdr:colOff>
      <xdr:row>6</xdr:row>
      <xdr:rowOff>30542</xdr:rowOff>
    </xdr:to>
    <xdr:sp macro="" textlink="">
      <xdr:nvSpPr>
        <xdr:cNvPr id="28" name="Graphic 24" descr="Coins with solid fill">
          <a:extLst>
            <a:ext uri="{FF2B5EF4-FFF2-40B4-BE49-F238E27FC236}">
              <a16:creationId xmlns:a16="http://schemas.microsoft.com/office/drawing/2014/main" id="{545D1150-114C-490C-8C40-03EF8148FD89}"/>
            </a:ext>
          </a:extLst>
        </xdr:cNvPr>
        <xdr:cNvSpPr/>
      </xdr:nvSpPr>
      <xdr:spPr>
        <a:xfrm>
          <a:off x="8184546" y="719971"/>
          <a:ext cx="417285" cy="498928"/>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17</xdr:col>
      <xdr:colOff>455990</xdr:colOff>
      <xdr:row>3</xdr:row>
      <xdr:rowOff>227693</xdr:rowOff>
    </xdr:from>
    <xdr:to>
      <xdr:col>18</xdr:col>
      <xdr:colOff>271537</xdr:colOff>
      <xdr:row>6</xdr:row>
      <xdr:rowOff>37193</xdr:rowOff>
    </xdr:to>
    <xdr:sp macro="" textlink="">
      <xdr:nvSpPr>
        <xdr:cNvPr id="29" name="Graphic 24" descr="Coins with solid fill">
          <a:extLst>
            <a:ext uri="{FF2B5EF4-FFF2-40B4-BE49-F238E27FC236}">
              <a16:creationId xmlns:a16="http://schemas.microsoft.com/office/drawing/2014/main" id="{953EA4BC-BF41-4CB8-B778-DDF91D1EAB3C}"/>
            </a:ext>
          </a:extLst>
        </xdr:cNvPr>
        <xdr:cNvSpPr/>
      </xdr:nvSpPr>
      <xdr:spPr>
        <a:xfrm>
          <a:off x="10788347" y="726622"/>
          <a:ext cx="423333" cy="498928"/>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22</xdr:col>
      <xdr:colOff>405190</xdr:colOff>
      <xdr:row>3</xdr:row>
      <xdr:rowOff>204409</xdr:rowOff>
    </xdr:from>
    <xdr:to>
      <xdr:col>23</xdr:col>
      <xdr:colOff>214692</xdr:colOff>
      <xdr:row>6</xdr:row>
      <xdr:rowOff>15421</xdr:rowOff>
    </xdr:to>
    <xdr:sp macro="" textlink="">
      <xdr:nvSpPr>
        <xdr:cNvPr id="30" name="Graphic 24" descr="Coins with solid fill">
          <a:extLst>
            <a:ext uri="{FF2B5EF4-FFF2-40B4-BE49-F238E27FC236}">
              <a16:creationId xmlns:a16="http://schemas.microsoft.com/office/drawing/2014/main" id="{34FE1728-39AD-4256-A6D5-2CC322B7B033}"/>
            </a:ext>
          </a:extLst>
        </xdr:cNvPr>
        <xdr:cNvSpPr/>
      </xdr:nvSpPr>
      <xdr:spPr>
        <a:xfrm>
          <a:off x="13903476" y="703338"/>
          <a:ext cx="417287" cy="500440"/>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23</xdr:col>
      <xdr:colOff>81643</xdr:colOff>
      <xdr:row>3</xdr:row>
      <xdr:rowOff>13606</xdr:rowOff>
    </xdr:from>
    <xdr:to>
      <xdr:col>25</xdr:col>
      <xdr:colOff>471712</xdr:colOff>
      <xdr:row>7</xdr:row>
      <xdr:rowOff>77106</xdr:rowOff>
    </xdr:to>
    <xdr:sp macro="" textlink="">
      <xdr:nvSpPr>
        <xdr:cNvPr id="31" name="TextBox 30">
          <a:extLst>
            <a:ext uri="{FF2B5EF4-FFF2-40B4-BE49-F238E27FC236}">
              <a16:creationId xmlns:a16="http://schemas.microsoft.com/office/drawing/2014/main" id="{BA0F64FF-663D-4687-9668-F12FC234B4A3}"/>
            </a:ext>
          </a:extLst>
        </xdr:cNvPr>
        <xdr:cNvSpPr txBox="1"/>
      </xdr:nvSpPr>
      <xdr:spPr>
        <a:xfrm>
          <a:off x="14187714" y="512535"/>
          <a:ext cx="1605641" cy="934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Price</a:t>
          </a:r>
          <a:r>
            <a:rPr lang="en-IN" sz="1600" baseline="0">
              <a:solidFill>
                <a:schemeClr val="bg1"/>
              </a:solidFill>
            </a:rPr>
            <a:t> to Cash Flow Ratio</a:t>
          </a:r>
        </a:p>
        <a:p>
          <a:pPr algn="ctr"/>
          <a:r>
            <a:rPr lang="en-IN" sz="1200" baseline="0">
              <a:solidFill>
                <a:schemeClr val="bg1"/>
              </a:solidFill>
            </a:rPr>
            <a:t>(Below 15)</a:t>
          </a:r>
          <a:endParaRPr lang="en-IN" sz="1200">
            <a:solidFill>
              <a:schemeClr val="bg1"/>
            </a:solidFill>
          </a:endParaRPr>
        </a:p>
      </xdr:txBody>
    </xdr:sp>
    <xdr:clientData/>
  </xdr:twoCellAnchor>
  <xdr:twoCellAnchor>
    <xdr:from>
      <xdr:col>0</xdr:col>
      <xdr:colOff>79375</xdr:colOff>
      <xdr:row>7</xdr:row>
      <xdr:rowOff>31750</xdr:rowOff>
    </xdr:from>
    <xdr:to>
      <xdr:col>3</xdr:col>
      <xdr:colOff>592415</xdr:colOff>
      <xdr:row>9</xdr:row>
      <xdr:rowOff>28222</xdr:rowOff>
    </xdr:to>
    <xdr:sp macro="" textlink="">
      <xdr:nvSpPr>
        <xdr:cNvPr id="2" name="Rectangle: Rounded Corners 1">
          <a:hlinkClick xmlns:r="http://schemas.openxmlformats.org/officeDocument/2006/relationships" r:id="rId9"/>
          <a:extLst>
            <a:ext uri="{FF2B5EF4-FFF2-40B4-BE49-F238E27FC236}">
              <a16:creationId xmlns:a16="http://schemas.microsoft.com/office/drawing/2014/main" id="{DC4840EA-CA81-4587-9F00-8BB7C4D0FB80}"/>
            </a:ext>
          </a:extLst>
        </xdr:cNvPr>
        <xdr:cNvSpPr/>
      </xdr:nvSpPr>
      <xdr:spPr>
        <a:xfrm>
          <a:off x="79375" y="1428750"/>
          <a:ext cx="2322790" cy="377472"/>
        </a:xfrm>
        <a:prstGeom prst="roundRect">
          <a:avLst/>
        </a:prstGeom>
        <a:solidFill>
          <a:schemeClr val="tx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chemeClr val="bg1"/>
              </a:solidFill>
            </a:rPr>
            <a:t>Findings</a:t>
          </a:r>
          <a:r>
            <a:rPr lang="en-IN" sz="1400" baseline="0">
              <a:solidFill>
                <a:schemeClr val="bg1"/>
              </a:solidFill>
            </a:rPr>
            <a:t> and Insights</a:t>
          </a:r>
          <a:endParaRPr lang="en-IN" sz="1400">
            <a:solidFill>
              <a:schemeClr val="bg1"/>
            </a:solidFill>
          </a:endParaRPr>
        </a:p>
      </xdr:txBody>
    </xdr:sp>
    <xdr:clientData/>
  </xdr:twoCellAnchor>
  <xdr:twoCellAnchor>
    <xdr:from>
      <xdr:col>4</xdr:col>
      <xdr:colOff>45355</xdr:colOff>
      <xdr:row>7</xdr:row>
      <xdr:rowOff>108857</xdr:rowOff>
    </xdr:from>
    <xdr:to>
      <xdr:col>16</xdr:col>
      <xdr:colOff>208642</xdr:colOff>
      <xdr:row>25</xdr:row>
      <xdr:rowOff>127000</xdr:rowOff>
    </xdr:to>
    <xdr:graphicFrame macro="">
      <xdr:nvGraphicFramePr>
        <xdr:cNvPr id="3" name="Chart 2">
          <a:extLst>
            <a:ext uri="{FF2B5EF4-FFF2-40B4-BE49-F238E27FC236}">
              <a16:creationId xmlns:a16="http://schemas.microsoft.com/office/drawing/2014/main" id="{C52541E9-1D4C-4096-B558-A9083C538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38555</xdr:colOff>
      <xdr:row>25</xdr:row>
      <xdr:rowOff>145142</xdr:rowOff>
    </xdr:from>
    <xdr:to>
      <xdr:col>12</xdr:col>
      <xdr:colOff>18142</xdr:colOff>
      <xdr:row>48</xdr:row>
      <xdr:rowOff>145142</xdr:rowOff>
    </xdr:to>
    <xdr:graphicFrame macro="">
      <xdr:nvGraphicFramePr>
        <xdr:cNvPr id="4" name="Chart 3">
          <a:extLst>
            <a:ext uri="{FF2B5EF4-FFF2-40B4-BE49-F238E27FC236}">
              <a16:creationId xmlns:a16="http://schemas.microsoft.com/office/drawing/2014/main" id="{E56C36C3-9266-493A-A794-870E7921B0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244929</xdr:colOff>
      <xdr:row>7</xdr:row>
      <xdr:rowOff>108856</xdr:rowOff>
    </xdr:from>
    <xdr:to>
      <xdr:col>26</xdr:col>
      <xdr:colOff>444500</xdr:colOff>
      <xdr:row>25</xdr:row>
      <xdr:rowOff>108858</xdr:rowOff>
    </xdr:to>
    <xdr:graphicFrame macro="">
      <xdr:nvGraphicFramePr>
        <xdr:cNvPr id="5" name="Chart 4">
          <a:extLst>
            <a:ext uri="{FF2B5EF4-FFF2-40B4-BE49-F238E27FC236}">
              <a16:creationId xmlns:a16="http://schemas.microsoft.com/office/drawing/2014/main" id="{34BF974E-5A30-48A1-BD23-C6F05847D2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54428</xdr:colOff>
      <xdr:row>25</xdr:row>
      <xdr:rowOff>145143</xdr:rowOff>
    </xdr:from>
    <xdr:to>
      <xdr:col>19</xdr:col>
      <xdr:colOff>544285</xdr:colOff>
      <xdr:row>48</xdr:row>
      <xdr:rowOff>127000</xdr:rowOff>
    </xdr:to>
    <xdr:graphicFrame macro="">
      <xdr:nvGraphicFramePr>
        <xdr:cNvPr id="10" name="Chart 9">
          <a:extLst>
            <a:ext uri="{FF2B5EF4-FFF2-40B4-BE49-F238E27FC236}">
              <a16:creationId xmlns:a16="http://schemas.microsoft.com/office/drawing/2014/main" id="{EBF0772B-42C4-44C3-AD72-6F6FBA6A2C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580571</xdr:colOff>
      <xdr:row>25</xdr:row>
      <xdr:rowOff>136071</xdr:rowOff>
    </xdr:from>
    <xdr:to>
      <xdr:col>26</xdr:col>
      <xdr:colOff>444500</xdr:colOff>
      <xdr:row>48</xdr:row>
      <xdr:rowOff>99785</xdr:rowOff>
    </xdr:to>
    <xdr:graphicFrame macro="">
      <xdr:nvGraphicFramePr>
        <xdr:cNvPr id="6" name="Chart 5">
          <a:extLst>
            <a:ext uri="{FF2B5EF4-FFF2-40B4-BE49-F238E27FC236}">
              <a16:creationId xmlns:a16="http://schemas.microsoft.com/office/drawing/2014/main" id="{AF5DB61B-24E0-4882-920F-0370A5EA3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419100</xdr:colOff>
      <xdr:row>5</xdr:row>
      <xdr:rowOff>46082</xdr:rowOff>
    </xdr:to>
    <xdr:pic>
      <xdr:nvPicPr>
        <xdr:cNvPr id="5" name="Picture 4">
          <a:extLst>
            <a:ext uri="{FF2B5EF4-FFF2-40B4-BE49-F238E27FC236}">
              <a16:creationId xmlns:a16="http://schemas.microsoft.com/office/drawing/2014/main" id="{BA9191B5-606C-1801-9483-423FAFD28F4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l="3683" t="56246" r="46926" b="32274"/>
        <a:stretch/>
      </xdr:blipFill>
      <xdr:spPr>
        <a:xfrm>
          <a:off x="0" y="0"/>
          <a:ext cx="11420475" cy="958895"/>
        </a:xfrm>
        <a:prstGeom prst="rect">
          <a:avLst/>
        </a:prstGeom>
      </xdr:spPr>
    </xdr:pic>
    <xdr:clientData/>
  </xdr:twoCellAnchor>
  <xdr:oneCellAnchor>
    <xdr:from>
      <xdr:col>4</xdr:col>
      <xdr:colOff>553064</xdr:colOff>
      <xdr:row>0</xdr:row>
      <xdr:rowOff>0</xdr:rowOff>
    </xdr:from>
    <xdr:ext cx="4864919" cy="901209"/>
    <xdr:sp macro="" textlink="">
      <xdr:nvSpPr>
        <xdr:cNvPr id="6" name="Rectangle 5">
          <a:extLst>
            <a:ext uri="{FF2B5EF4-FFF2-40B4-BE49-F238E27FC236}">
              <a16:creationId xmlns:a16="http://schemas.microsoft.com/office/drawing/2014/main" id="{CB184A33-F3B8-E96A-54C7-21D80AAA8287}"/>
            </a:ext>
          </a:extLst>
        </xdr:cNvPr>
        <xdr:cNvSpPr/>
      </xdr:nvSpPr>
      <xdr:spPr>
        <a:xfrm>
          <a:off x="3011129" y="0"/>
          <a:ext cx="4864919" cy="901209"/>
        </a:xfrm>
        <a:prstGeom prst="rect">
          <a:avLst/>
        </a:prstGeom>
        <a:noFill/>
      </xdr:spPr>
      <xdr:txBody>
        <a:bodyPr wrap="squar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latin typeface="Bodoni MT Black" panose="02070A03080606020203" pitchFamily="18" charset="0"/>
            </a:rPr>
            <a:t>FINDINGS</a:t>
          </a:r>
        </a:p>
      </xdr:txBody>
    </xdr:sp>
    <xdr:clientData/>
  </xdr:oneCellAnchor>
  <xdr:twoCellAnchor>
    <xdr:from>
      <xdr:col>0</xdr:col>
      <xdr:colOff>218722</xdr:colOff>
      <xdr:row>5</xdr:row>
      <xdr:rowOff>176387</xdr:rowOff>
    </xdr:from>
    <xdr:to>
      <xdr:col>18</xdr:col>
      <xdr:colOff>56444</xdr:colOff>
      <xdr:row>58</xdr:row>
      <xdr:rowOff>0</xdr:rowOff>
    </xdr:to>
    <xdr:sp macro="" textlink="">
      <xdr:nvSpPr>
        <xdr:cNvPr id="3" name="Rectangle: Rounded Corners 2">
          <a:extLst>
            <a:ext uri="{FF2B5EF4-FFF2-40B4-BE49-F238E27FC236}">
              <a16:creationId xmlns:a16="http://schemas.microsoft.com/office/drawing/2014/main" id="{7AC9576B-A6CD-87F5-A4B7-A7304A5F8339}"/>
            </a:ext>
          </a:extLst>
        </xdr:cNvPr>
        <xdr:cNvSpPr/>
      </xdr:nvSpPr>
      <xdr:spPr>
        <a:xfrm>
          <a:off x="218722" y="1093609"/>
          <a:ext cx="10759722" cy="954616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endParaRPr lang="en-IN" sz="1400"/>
        </a:p>
        <a:p>
          <a:pPr algn="l"/>
          <a:r>
            <a:rPr lang="en-IN" sz="1400"/>
            <a:t>From</a:t>
          </a:r>
          <a:r>
            <a:rPr lang="en-IN" sz="1400" baseline="0"/>
            <a:t> our analysis of the data based on 500 stocks from BSE index, we found that:</a:t>
          </a:r>
        </a:p>
        <a:p>
          <a:pPr algn="l"/>
          <a:endParaRPr lang="en-IN" sz="1400" baseline="0"/>
        </a:p>
        <a:p>
          <a:pPr algn="l"/>
          <a:r>
            <a:rPr lang="en-IN" sz="1400"/>
            <a:t>1. Sectors</a:t>
          </a:r>
          <a:r>
            <a:rPr lang="en-IN" sz="1400" baseline="0"/>
            <a:t> differ significantly from each other in terms of their Entreprise Value (EV). In terms of the median of the EV, Insurance Sector has been found to hold the maxim</a:t>
          </a:r>
        </a:p>
        <a:p>
          <a:pPr algn="l"/>
          <a:r>
            <a:rPr lang="en-IN" sz="1400" baseline="0"/>
            <a:t>um  total value of approx 74000 Cr while the service sector was seen to hold minimum value of approx 9600 Cr.</a:t>
          </a:r>
        </a:p>
        <a:p>
          <a:pPr algn="l"/>
          <a:endParaRPr lang="en-IN" sz="1400" baseline="0"/>
        </a:p>
        <a:p>
          <a:pPr algn="l"/>
          <a:r>
            <a:rPr lang="en-IN" sz="1400" baseline="0"/>
            <a:t>2. Further, when the stocks listed in the data were analysed for the presence of any relation between Dividend Per Share and Market Capital, we began our analysis with assumption that as market capital increases, dividend per share also increases, thus expecting a positive relation. In order to confirm our assumption, the scatter plot was checked. Furter a trend line and regression equation along with R</a:t>
          </a:r>
          <a:r>
            <a:rPr lang="en-IN" sz="1400" baseline="30000"/>
            <a:t>2</a:t>
          </a:r>
          <a:r>
            <a:rPr lang="en-IN" sz="1400" baseline="0"/>
            <a:t> was determined. The result revealed that low level of relation between the two. Further a correlation of only 4% confirmed the reults from scatter plot.</a:t>
          </a:r>
        </a:p>
        <a:p>
          <a:pPr algn="l"/>
          <a:endParaRPr lang="en-IN" sz="1400" baseline="0"/>
        </a:p>
        <a:p>
          <a:pPr algn="l"/>
          <a:r>
            <a:rPr lang="en-IN" sz="1400" baseline="0"/>
            <a:t>3. Moving onto the next step, the listed stocks in the data were checked for the 3 Year Return. Clubbing the count of these stocks as per their industry, the values were segregated for negative and positive return. Based on the result, the choice of picking any industry was made on the logic that the probability of getting higher returns will be better in an industry that holds count of negative return as minimum as possible. Based on this the choice was made in favour of Software industry where count of negative returns was 0 and that for positive return was 24. Further the returns from Software industry was seen to be around 50.</a:t>
          </a:r>
        </a:p>
        <a:p>
          <a:pPr algn="l"/>
          <a:endParaRPr lang="en-IN" sz="1400" baseline="0"/>
        </a:p>
        <a:p>
          <a:pPr algn="l"/>
          <a:endParaRPr lang="en-IN" sz="1400" baseline="0"/>
        </a:p>
        <a:p>
          <a:pPr algn="l"/>
          <a:r>
            <a:rPr lang="en-IN" sz="1400" baseline="0"/>
            <a:t>4. In the data, it was found that on an average the stocks from low market capital segment increased 100% more than the large market capital segment and 40% more than the mid market capital segment. However, the picture reverses when we measure for the performance of stocks that decreased. In terms of decrease in stock price, </a:t>
          </a:r>
          <a:r>
            <a:rPr lang="en-IN" sz="1400" baseline="0">
              <a:solidFill>
                <a:schemeClr val="lt1"/>
              </a:solidFill>
              <a:effectLst/>
              <a:latin typeface="+mn-lt"/>
              <a:ea typeface="+mn-ea"/>
              <a:cs typeface="+mn-cs"/>
            </a:rPr>
            <a:t>on an average the stocks from low market capital segment decreased 28% more than large market segment and  23% more than the mid market capital segment. However, overall, Low market capital segment has outperformed both mid and large segements.</a:t>
          </a:r>
        </a:p>
        <a:p>
          <a:pPr algn="l"/>
          <a:endParaRPr lang="en-IN" sz="1400" baseline="0">
            <a:solidFill>
              <a:schemeClr val="lt1"/>
            </a:solidFill>
            <a:effectLst/>
            <a:latin typeface="+mn-lt"/>
            <a:ea typeface="+mn-ea"/>
            <a:cs typeface="+mn-cs"/>
          </a:endParaRPr>
        </a:p>
        <a:p>
          <a:pPr algn="l"/>
          <a:endParaRPr lang="en-IN" sz="1400" baseline="0">
            <a:solidFill>
              <a:schemeClr val="lt1"/>
            </a:solidFill>
            <a:effectLst/>
            <a:latin typeface="+mn-lt"/>
            <a:ea typeface="+mn-ea"/>
            <a:cs typeface="+mn-cs"/>
          </a:endParaRPr>
        </a:p>
        <a:p>
          <a:pPr algn="l"/>
          <a:r>
            <a:rPr lang="en-IN" sz="1400" baseline="0">
              <a:solidFill>
                <a:schemeClr val="lt1"/>
              </a:solidFill>
              <a:effectLst/>
              <a:latin typeface="+mn-lt"/>
              <a:ea typeface="+mn-ea"/>
              <a:cs typeface="+mn-cs"/>
            </a:rPr>
            <a:t>5. While for the current day changes in the stock Financial Sector emerged as the top gainer projecting about 62% changes in the stock price. However, a</a:t>
          </a:r>
          <a:r>
            <a:rPr lang="en-IN" sz="1400" b="0" i="0">
              <a:solidFill>
                <a:schemeClr val="lt1"/>
              </a:solidFill>
              <a:effectLst/>
              <a:latin typeface="+mn-lt"/>
              <a:ea typeface="+mn-ea"/>
              <a:cs typeface="+mn-cs"/>
            </a:rPr>
            <a:t>ccording to the last 3 years data of high and low, it is revealed that in Technology sector, the stock prices on an average</a:t>
          </a:r>
          <a:r>
            <a:rPr lang="en-IN" sz="1400" b="0" i="0" baseline="0">
              <a:solidFill>
                <a:schemeClr val="lt1"/>
              </a:solidFill>
              <a:effectLst/>
              <a:latin typeface="+mn-lt"/>
              <a:ea typeface="+mn-ea"/>
              <a:cs typeface="+mn-cs"/>
            </a:rPr>
            <a:t> grew by 5.81%.</a:t>
          </a:r>
          <a:r>
            <a:rPr lang="en-IN" sz="1400" b="0" i="0">
              <a:solidFill>
                <a:schemeClr val="lt1"/>
              </a:solidFill>
              <a:effectLst/>
              <a:latin typeface="+mn-lt"/>
              <a:ea typeface="+mn-ea"/>
              <a:cs typeface="+mn-cs"/>
            </a:rPr>
            <a:t> Opposed to it,</a:t>
          </a:r>
          <a:r>
            <a:rPr lang="en-IN" sz="1400" b="0" i="0" baseline="0">
              <a:solidFill>
                <a:schemeClr val="lt1"/>
              </a:solidFill>
              <a:effectLst/>
              <a:latin typeface="+mn-lt"/>
              <a:ea typeface="+mn-ea"/>
              <a:cs typeface="+mn-cs"/>
            </a:rPr>
            <a:t> last </a:t>
          </a:r>
          <a:r>
            <a:rPr lang="en-IN" sz="1400" b="0" i="0">
              <a:solidFill>
                <a:schemeClr val="lt1"/>
              </a:solidFill>
              <a:effectLst/>
              <a:latin typeface="+mn-lt"/>
              <a:ea typeface="+mn-ea"/>
              <a:cs typeface="+mn-cs"/>
            </a:rPr>
            <a:t>5 yr data of</a:t>
          </a:r>
          <a:r>
            <a:rPr lang="en-IN" sz="1400" b="0" i="0" baseline="0">
              <a:solidFill>
                <a:schemeClr val="lt1"/>
              </a:solidFill>
              <a:effectLst/>
              <a:latin typeface="+mn-lt"/>
              <a:ea typeface="+mn-ea"/>
              <a:cs typeface="+mn-cs"/>
            </a:rPr>
            <a:t> stock price variability, Diversified Sector is seen to be projecting most growth in stock price of avout 91%. </a:t>
          </a:r>
        </a:p>
        <a:p>
          <a:pPr algn="l"/>
          <a:endParaRPr lang="en-IN" sz="1400" baseline="0">
            <a:solidFill>
              <a:schemeClr val="lt1"/>
            </a:solidFill>
            <a:effectLst/>
            <a:latin typeface="+mn-lt"/>
            <a:ea typeface="+mn-ea"/>
            <a:cs typeface="+mn-cs"/>
          </a:endParaRPr>
        </a:p>
      </xdr:txBody>
    </xdr:sp>
    <xdr:clientData/>
  </xdr:twoCellAnchor>
  <xdr:twoCellAnchor editAs="oneCell">
    <xdr:from>
      <xdr:col>0</xdr:col>
      <xdr:colOff>0</xdr:colOff>
      <xdr:row>63</xdr:row>
      <xdr:rowOff>0</xdr:rowOff>
    </xdr:from>
    <xdr:to>
      <xdr:col>18</xdr:col>
      <xdr:colOff>419100</xdr:colOff>
      <xdr:row>68</xdr:row>
      <xdr:rowOff>46082</xdr:rowOff>
    </xdr:to>
    <xdr:pic>
      <xdr:nvPicPr>
        <xdr:cNvPr id="4" name="Picture 3">
          <a:extLst>
            <a:ext uri="{FF2B5EF4-FFF2-40B4-BE49-F238E27FC236}">
              <a16:creationId xmlns:a16="http://schemas.microsoft.com/office/drawing/2014/main" id="{A008BB16-360E-469B-BE3C-D6B14191151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l="3683" t="56246" r="46926" b="32274"/>
        <a:stretch/>
      </xdr:blipFill>
      <xdr:spPr>
        <a:xfrm>
          <a:off x="0" y="11557000"/>
          <a:ext cx="11341100" cy="963304"/>
        </a:xfrm>
        <a:prstGeom prst="rect">
          <a:avLst/>
        </a:prstGeom>
      </xdr:spPr>
    </xdr:pic>
    <xdr:clientData/>
  </xdr:twoCellAnchor>
  <xdr:twoCellAnchor>
    <xdr:from>
      <xdr:col>0</xdr:col>
      <xdr:colOff>317501</xdr:colOff>
      <xdr:row>68</xdr:row>
      <xdr:rowOff>169331</xdr:rowOff>
    </xdr:from>
    <xdr:to>
      <xdr:col>18</xdr:col>
      <xdr:colOff>1</xdr:colOff>
      <xdr:row>102</xdr:row>
      <xdr:rowOff>162278</xdr:rowOff>
    </xdr:to>
    <xdr:sp macro="" textlink="">
      <xdr:nvSpPr>
        <xdr:cNvPr id="7" name="Rectangle: Rounded Corners 6">
          <a:extLst>
            <a:ext uri="{FF2B5EF4-FFF2-40B4-BE49-F238E27FC236}">
              <a16:creationId xmlns:a16="http://schemas.microsoft.com/office/drawing/2014/main" id="{68D914B4-750F-2375-4360-445BFAFD5018}"/>
            </a:ext>
          </a:extLst>
        </xdr:cNvPr>
        <xdr:cNvSpPr/>
      </xdr:nvSpPr>
      <xdr:spPr>
        <a:xfrm>
          <a:off x="317501" y="12643553"/>
          <a:ext cx="10604500" cy="6230058"/>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a:p>
          <a:r>
            <a:rPr lang="en-IN" sz="1400" baseline="0">
              <a:solidFill>
                <a:schemeClr val="lt1"/>
              </a:solidFill>
              <a:effectLst/>
              <a:latin typeface="+mn-lt"/>
              <a:ea typeface="+mn-ea"/>
              <a:cs typeface="+mn-cs"/>
            </a:rPr>
            <a:t>Our analysis of the given data set also included a deeper analysis of selection of KPI that could help make decisions related to picking best stock across different sectors. </a:t>
          </a:r>
        </a:p>
        <a:p>
          <a:endParaRPr lang="en-IN" sz="1400" baseline="0">
            <a:solidFill>
              <a:schemeClr val="lt1"/>
            </a:solidFill>
            <a:effectLst/>
            <a:latin typeface="+mn-lt"/>
            <a:ea typeface="+mn-ea"/>
            <a:cs typeface="+mn-cs"/>
          </a:endParaRPr>
        </a:p>
        <a:p>
          <a:r>
            <a:rPr lang="en-IN" sz="1400" baseline="0">
              <a:solidFill>
                <a:schemeClr val="lt1"/>
              </a:solidFill>
              <a:effectLst/>
              <a:latin typeface="+mn-lt"/>
              <a:ea typeface="+mn-ea"/>
              <a:cs typeface="+mn-cs"/>
            </a:rPr>
            <a:t>Before picking any KPI, it was also necessary to analyse the distribution of data in several other aspects (included in findings) to understand how varied the stocks are from each other. Some common aspects included the distribution of data in terms of market capital size( low, mid and  large), Entrepreneur values, Price volatility for 3 different time zones- Current, 3 Year and 5 Year. On the basis of that it was concluded that the our KPI must be indexed for such variations across different sectors and across diversified size of stocks listed in each sector.</a:t>
          </a:r>
        </a:p>
        <a:p>
          <a:endParaRPr lang="en-IN" sz="1400">
            <a:effectLst/>
          </a:endParaRPr>
        </a:p>
        <a:p>
          <a:r>
            <a:rPr lang="en-IN" sz="1400" baseline="0">
              <a:solidFill>
                <a:schemeClr val="lt1"/>
              </a:solidFill>
              <a:effectLst/>
              <a:latin typeface="+mn-lt"/>
              <a:ea typeface="+mn-ea"/>
              <a:cs typeface="+mn-cs"/>
            </a:rPr>
            <a:t>One KPI that was picked to analyse every stock was EV/EBITDA. This KPI was chosen to also consider the company's operating performance since we picked from a mix of large-mid-low level of market capital stocks. Interesting fact was that the stocks shortlisted on this criteria also performed well in other KPIs which also reassures us of the choices made since the selected sets of  stocks listed under each industry will not pose too much risk. The criteria to assort the set of stocks was made on the basis of following parameters.</a:t>
          </a:r>
        </a:p>
        <a:p>
          <a:endParaRPr lang="en-IN" sz="1400" baseline="0">
            <a:solidFill>
              <a:schemeClr val="lt1"/>
            </a:solidFill>
            <a:effectLst/>
            <a:latin typeface="+mn-lt"/>
            <a:ea typeface="+mn-ea"/>
            <a:cs typeface="+mn-cs"/>
          </a:endParaRPr>
        </a:p>
        <a:p>
          <a:pPr algn="ctr"/>
          <a:r>
            <a:rPr lang="en-IN" sz="1400" b="1">
              <a:solidFill>
                <a:schemeClr val="lt1"/>
              </a:solidFill>
              <a:effectLst/>
              <a:latin typeface="+mn-lt"/>
              <a:ea typeface="+mn-ea"/>
              <a:cs typeface="+mn-cs"/>
            </a:rPr>
            <a:t>Dividend Yield</a:t>
          </a:r>
          <a:r>
            <a:rPr lang="en-IN" sz="1400" b="1" baseline="0">
              <a:solidFill>
                <a:schemeClr val="lt1"/>
              </a:solidFill>
              <a:effectLst/>
              <a:latin typeface="+mn-lt"/>
              <a:ea typeface="+mn-ea"/>
              <a:cs typeface="+mn-cs"/>
            </a:rPr>
            <a:t> </a:t>
          </a:r>
          <a:r>
            <a:rPr lang="en-IN" sz="1400" baseline="0">
              <a:solidFill>
                <a:schemeClr val="lt1"/>
              </a:solidFill>
              <a:effectLst/>
              <a:latin typeface="+mn-lt"/>
              <a:ea typeface="+mn-ea"/>
              <a:cs typeface="+mn-cs"/>
            </a:rPr>
            <a:t>- </a:t>
          </a:r>
          <a:r>
            <a:rPr lang="en-IN" sz="1400">
              <a:solidFill>
                <a:schemeClr val="lt1"/>
              </a:solidFill>
              <a:effectLst/>
              <a:latin typeface="+mn-lt"/>
              <a:ea typeface="+mn-ea"/>
              <a:cs typeface="+mn-cs"/>
            </a:rPr>
            <a:t>Between 2-6%</a:t>
          </a:r>
        </a:p>
        <a:p>
          <a:pPr algn="ctr"/>
          <a:r>
            <a:rPr lang="en-IN" sz="1400" b="1">
              <a:solidFill>
                <a:schemeClr val="lt1"/>
              </a:solidFill>
              <a:effectLst/>
              <a:latin typeface="+mn-lt"/>
              <a:ea typeface="+mn-ea"/>
              <a:cs typeface="+mn-cs"/>
            </a:rPr>
            <a:t>EV/EBITDA</a:t>
          </a:r>
          <a:r>
            <a:rPr lang="en-IN" sz="1400" b="1" baseline="0">
              <a:solidFill>
                <a:schemeClr val="lt1"/>
              </a:solidFill>
              <a:effectLst/>
              <a:latin typeface="+mn-lt"/>
              <a:ea typeface="+mn-ea"/>
              <a:cs typeface="+mn-cs"/>
            </a:rPr>
            <a:t> </a:t>
          </a:r>
          <a:r>
            <a:rPr lang="en-IN" sz="1400" baseline="0">
              <a:solidFill>
                <a:schemeClr val="lt1"/>
              </a:solidFill>
              <a:effectLst/>
              <a:latin typeface="+mn-lt"/>
              <a:ea typeface="+mn-ea"/>
              <a:cs typeface="+mn-cs"/>
            </a:rPr>
            <a:t>- </a:t>
          </a:r>
          <a:r>
            <a:rPr lang="en-IN" sz="1400">
              <a:solidFill>
                <a:schemeClr val="lt1"/>
              </a:solidFill>
              <a:effectLst/>
              <a:latin typeface="+mn-lt"/>
              <a:ea typeface="+mn-ea"/>
              <a:cs typeface="+mn-cs"/>
            </a:rPr>
            <a:t>Below</a:t>
          </a:r>
          <a:r>
            <a:rPr lang="en-IN" sz="1400" baseline="0">
              <a:solidFill>
                <a:schemeClr val="lt1"/>
              </a:solidFill>
              <a:effectLst/>
              <a:latin typeface="+mn-lt"/>
              <a:ea typeface="+mn-ea"/>
              <a:cs typeface="+mn-cs"/>
            </a:rPr>
            <a:t> 10</a:t>
          </a:r>
        </a:p>
        <a:p>
          <a:pPr algn="ctr"/>
          <a:r>
            <a:rPr lang="en-IN" sz="1400" b="1">
              <a:solidFill>
                <a:schemeClr val="lt1"/>
              </a:solidFill>
              <a:effectLst/>
              <a:latin typeface="+mn-lt"/>
              <a:ea typeface="+mn-ea"/>
              <a:cs typeface="+mn-cs"/>
            </a:rPr>
            <a:t>Price</a:t>
          </a:r>
          <a:r>
            <a:rPr lang="en-IN" sz="1400" b="1" baseline="0">
              <a:solidFill>
                <a:schemeClr val="lt1"/>
              </a:solidFill>
              <a:effectLst/>
              <a:latin typeface="+mn-lt"/>
              <a:ea typeface="+mn-ea"/>
              <a:cs typeface="+mn-cs"/>
            </a:rPr>
            <a:t> to </a:t>
          </a:r>
          <a:r>
            <a:rPr lang="en-IN" sz="1400" b="1">
              <a:solidFill>
                <a:schemeClr val="lt1"/>
              </a:solidFill>
              <a:effectLst/>
              <a:latin typeface="+mn-lt"/>
              <a:ea typeface="+mn-ea"/>
              <a:cs typeface="+mn-cs"/>
            </a:rPr>
            <a:t>Book Value</a:t>
          </a:r>
          <a:r>
            <a:rPr lang="en-IN" sz="1400" b="1" baseline="0">
              <a:solidFill>
                <a:schemeClr val="lt1"/>
              </a:solidFill>
              <a:effectLst/>
              <a:latin typeface="+mn-lt"/>
              <a:ea typeface="+mn-ea"/>
              <a:cs typeface="+mn-cs"/>
            </a:rPr>
            <a:t> Ratio </a:t>
          </a:r>
          <a:r>
            <a:rPr lang="en-IN" sz="1400" baseline="0">
              <a:solidFill>
                <a:schemeClr val="lt1"/>
              </a:solidFill>
              <a:effectLst/>
              <a:latin typeface="+mn-lt"/>
              <a:ea typeface="+mn-ea"/>
              <a:cs typeface="+mn-cs"/>
            </a:rPr>
            <a:t>- Between 1-3</a:t>
          </a:r>
        </a:p>
        <a:p>
          <a:pPr algn="ctr"/>
          <a:r>
            <a:rPr lang="en-IN" sz="1400" b="1">
              <a:solidFill>
                <a:schemeClr val="lt1"/>
              </a:solidFill>
              <a:effectLst/>
              <a:latin typeface="+mn-lt"/>
              <a:ea typeface="+mn-ea"/>
              <a:cs typeface="+mn-cs"/>
            </a:rPr>
            <a:t>Price</a:t>
          </a:r>
          <a:r>
            <a:rPr lang="en-IN" sz="1400" b="1" baseline="0">
              <a:solidFill>
                <a:schemeClr val="lt1"/>
              </a:solidFill>
              <a:effectLst/>
              <a:latin typeface="+mn-lt"/>
              <a:ea typeface="+mn-ea"/>
              <a:cs typeface="+mn-cs"/>
            </a:rPr>
            <a:t> to Earning to Growth Ratio </a:t>
          </a:r>
          <a:r>
            <a:rPr lang="en-IN" sz="1400" baseline="0">
              <a:solidFill>
                <a:schemeClr val="lt1"/>
              </a:solidFill>
              <a:effectLst/>
              <a:latin typeface="+mn-lt"/>
              <a:ea typeface="+mn-ea"/>
              <a:cs typeface="+mn-cs"/>
            </a:rPr>
            <a:t>- Lower than 1 but not negative</a:t>
          </a:r>
        </a:p>
        <a:p>
          <a:pPr algn="ctr"/>
          <a:r>
            <a:rPr lang="en-IN" sz="1400" b="1">
              <a:solidFill>
                <a:schemeClr val="lt1"/>
              </a:solidFill>
              <a:effectLst/>
              <a:latin typeface="+mn-lt"/>
              <a:ea typeface="+mn-ea"/>
              <a:cs typeface="+mn-cs"/>
            </a:rPr>
            <a:t>Price</a:t>
          </a:r>
          <a:r>
            <a:rPr lang="en-IN" sz="1400" b="1" baseline="0">
              <a:solidFill>
                <a:schemeClr val="lt1"/>
              </a:solidFill>
              <a:effectLst/>
              <a:latin typeface="+mn-lt"/>
              <a:ea typeface="+mn-ea"/>
              <a:cs typeface="+mn-cs"/>
            </a:rPr>
            <a:t> to Cash Flow Ratio</a:t>
          </a:r>
          <a:r>
            <a:rPr lang="en-IN" sz="1400" baseline="0">
              <a:solidFill>
                <a:schemeClr val="lt1"/>
              </a:solidFill>
              <a:effectLst/>
              <a:latin typeface="+mn-lt"/>
              <a:ea typeface="+mn-ea"/>
              <a:cs typeface="+mn-cs"/>
            </a:rPr>
            <a:t> - Below 15</a:t>
          </a:r>
          <a:endParaRPr lang="en-IN" sz="1400">
            <a:effectLst/>
          </a:endParaRPr>
        </a:p>
        <a:p>
          <a:pPr algn="ctr"/>
          <a:endParaRPr lang="en-IN" sz="1400" baseline="0">
            <a:solidFill>
              <a:schemeClr val="lt1"/>
            </a:solidFill>
            <a:effectLst/>
            <a:latin typeface="+mn-lt"/>
            <a:ea typeface="+mn-ea"/>
            <a:cs typeface="+mn-cs"/>
          </a:endParaRPr>
        </a:p>
        <a:p>
          <a:r>
            <a:rPr lang="en-IN" sz="1400" baseline="0">
              <a:solidFill>
                <a:schemeClr val="lt1"/>
              </a:solidFill>
              <a:effectLst/>
              <a:latin typeface="+mn-lt"/>
              <a:ea typeface="+mn-ea"/>
              <a:cs typeface="+mn-cs"/>
            </a:rPr>
            <a:t>A peculiar thing noticed about this KPI was that it seemed to given better results for stocks chosen from low and mid market capital segment.</a:t>
          </a:r>
          <a:endParaRPr lang="en-IN" sz="1400">
            <a:effectLst/>
          </a:endParaRPr>
        </a:p>
        <a:p>
          <a:pPr algn="l"/>
          <a:endParaRPr lang="en-IN" sz="1100"/>
        </a:p>
      </xdr:txBody>
    </xdr:sp>
    <xdr:clientData/>
  </xdr:twoCellAnchor>
  <xdr:oneCellAnchor>
    <xdr:from>
      <xdr:col>5</xdr:col>
      <xdr:colOff>49389</xdr:colOff>
      <xdr:row>62</xdr:row>
      <xdr:rowOff>169333</xdr:rowOff>
    </xdr:from>
    <xdr:ext cx="4864919" cy="901209"/>
    <xdr:sp macro="" textlink="">
      <xdr:nvSpPr>
        <xdr:cNvPr id="8" name="Rectangle 7">
          <a:extLst>
            <a:ext uri="{FF2B5EF4-FFF2-40B4-BE49-F238E27FC236}">
              <a16:creationId xmlns:a16="http://schemas.microsoft.com/office/drawing/2014/main" id="{8FCFFE6B-01C2-4508-BA59-A1C0DAD10B78}"/>
            </a:ext>
          </a:extLst>
        </xdr:cNvPr>
        <xdr:cNvSpPr/>
      </xdr:nvSpPr>
      <xdr:spPr>
        <a:xfrm>
          <a:off x="3083278" y="11542889"/>
          <a:ext cx="4864919" cy="901209"/>
        </a:xfrm>
        <a:prstGeom prst="rect">
          <a:avLst/>
        </a:prstGeom>
        <a:noFill/>
      </xdr:spPr>
      <xdr:txBody>
        <a:bodyPr wrap="squar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latin typeface="Bodoni MT Black" panose="02070A03080606020203" pitchFamily="18" charset="0"/>
            </a:rPr>
            <a:t>INSIGHTS</a:t>
          </a: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5</xdr:col>
      <xdr:colOff>346075</xdr:colOff>
      <xdr:row>0</xdr:row>
      <xdr:rowOff>342900</xdr:rowOff>
    </xdr:from>
    <xdr:to>
      <xdr:col>13</xdr:col>
      <xdr:colOff>41275</xdr:colOff>
      <xdr:row>15</xdr:row>
      <xdr:rowOff>139700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5899F0C-BA57-9E0D-1ED5-22BF93EEEA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57725" y="184150"/>
              <a:ext cx="4572000" cy="2717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tra Pandey" refreshedDate="44813.111486805552" createdVersion="8" refreshedVersion="8" minRefreshableVersion="3" recordCount="501" xr:uid="{E047EA7B-3654-42D6-B9AD-0A6D4B0EAF37}">
  <cacheSource type="worksheet">
    <worksheetSource name="Investment_Advice"/>
  </cacheSource>
  <cacheFields count="50">
    <cacheField name="Company" numFmtId="0">
      <sharedItems count="501">
        <s v="Sanofi India Ltd."/>
        <s v="Page Industries Ltd."/>
        <s v="Procter &amp; Gamble Hygiene &amp; Health Care Ltd."/>
        <s v="Abbott India Ltd."/>
        <s v="Bosch Ltd."/>
        <s v="Nestle India Ltd."/>
        <s v="Oracle Financial Services Software Ltd."/>
        <s v="Bayer CropScience Ltd."/>
        <s v="MRF Ltd."/>
        <s v="Bajaj Auto Ltd."/>
        <s v="VST Industries Ltd."/>
        <s v="Procter &amp; Gamble Health Ltd."/>
        <s v="Gillette India Ltd."/>
        <s v="Bajaj Holdings &amp; Investment Ltd."/>
        <s v="Hero MotoCorp Ltd."/>
        <s v="Glaxosmithkline Pharmaceuticals Ltd."/>
        <s v="Honeywell Automation India Ltd."/>
        <s v="Shree Cement Ltd."/>
        <s v="Maharashtra Scooters Ltd."/>
        <s v="Akzo Nobel India Ltd."/>
        <s v="IIFL Wealth Management Ltd"/>
        <s v="Blue Dart Express Ltd."/>
        <s v="Esab India Ltd."/>
        <s v="Maruti Suzuki India Ltd."/>
        <s v="ACC Ltd."/>
        <s v="Britannia Industries Ltd."/>
        <s v="Larsen &amp; Toubro Infotech Ltd."/>
        <s v="Tata Investment Corporation Ltd."/>
        <s v="Bata India Ltd."/>
        <s v="Coforge Ltd."/>
        <s v="Hindustan Aeronautics Ltd."/>
        <s v="Torrent Pharmaceuticals Ltd."/>
        <s v="CRISIL Ltd."/>
        <s v="Mphasis Ltd."/>
        <s v="Tech Mahindra Ltd."/>
        <s v="Vedanta Ltd."/>
        <s v="Sundaram-Clayton Ltd."/>
        <s v="Tata Consultancy Services Ltd."/>
        <s v="Tata Elxsi Ltd."/>
        <s v="HCL Technologies Ltd."/>
        <s v="HDFC Asset Management Company Ltd."/>
        <s v="Colgate-Palmolive (India) Ltd."/>
        <s v="HEG Ltd."/>
        <s v="Lakshmi Machine Works Ltd."/>
        <s v="Computer Age Management Services Ltd."/>
        <s v="Ultratech Cement Ltd."/>
        <s v="Mindtree Ltd."/>
        <s v="Shriram City Union Finance Ltd."/>
        <s v="Cera Sanitaryware Ltd."/>
        <s v="L&amp;T Technology Services Ltd."/>
        <s v="Pfizer Ltd."/>
        <s v="Alkem Laboratories Ltd."/>
        <s v="Hindustan Unilever Ltd."/>
        <s v="Infosys Ltd."/>
        <s v="Persistent Systems Ltd."/>
        <s v="Divi's Laboratories Ltd."/>
        <s v="Dr. Reddy's Laboratories Ltd."/>
        <s v="Housing Development Finance Corpn. Ltd."/>
        <s v="Balkrishna Industries Ltd."/>
        <s v="Godfrey Phillips India Ltd."/>
        <s v="Multi Commodity Exchange Of India Ltd."/>
        <s v="Angel One Ltd."/>
        <s v="Atul Ltd."/>
        <s v="Mahanagar Gas Ltd."/>
        <s v="Cyient Ltd."/>
        <s v="ICICI Securities Ltd."/>
        <s v="Supreme Industries Ltd."/>
        <s v="Larsen &amp; Toubro Ltd."/>
        <s v="Eicher Motors Ltd."/>
        <s v="Sonata Software Ltd."/>
        <s v="UTI Asset Management Company Ltd."/>
        <s v="Tata Communications Ltd."/>
        <s v="Bajaj Finance Ltd."/>
        <s v="Muthoot Finance Ltd."/>
        <s v="Shriram Transport Finance Company Ltd."/>
        <s v="Asian Paints Ltd."/>
        <s v="Mastek Ltd."/>
        <s v="Cummins India Ltd."/>
        <s v="Galaxy Surfactants Ltd."/>
        <s v="Hindustan Zinc Ltd."/>
        <s v="JSW Steel Ltd."/>
        <s v="Coal India Ltd."/>
        <s v="Rites Ltd."/>
        <s v="SRF Ltd."/>
        <s v="JB Chemicals &amp; Pharmaceuticals Ltd."/>
        <s v="Bharat Petroleum Corporation Ltd."/>
        <s v="Schaeffler India Ltd."/>
        <s v="Cochin Shipyard Ltd."/>
        <s v="HDFC Bank Ltd."/>
        <s v="REC Ltd."/>
        <s v="GHCL Ltd."/>
        <s v="JK Cement Ltd"/>
        <s v="Thyrocare Technologies Ltd."/>
        <s v="Power Grid Corporation Of India Ltd."/>
        <s v="NMDC Ltd."/>
        <s v="DCM Shriram Ltd."/>
        <s v="SKF India Ltd."/>
        <s v="Oil India Ltd."/>
        <s v="Alembic Pharmaceuticals Ltd."/>
        <s v="Dhanuka Agritech Ltd."/>
        <s v="Hindustan Petroleum Corporation Ltd."/>
        <s v="Polycab India Ltd."/>
        <s v="Ratnamani Metals &amp; Tubes Ltd."/>
        <s v="Linde India Ltd."/>
        <s v="Info Edge (India) Ltd."/>
        <s v="Indian Oil Corporation Ltd."/>
        <s v="KSB Ltd."/>
        <s v="Tata Chemicals Ltd."/>
        <s v="Coromandel International Ltd."/>
        <s v="Dr. Lal Pathlabs Ltd."/>
        <s v="Grindwell Norton Ltd."/>
        <s v="Lux Industries Ltd."/>
        <s v="Power Finance Corporation Ltd."/>
        <s v="ZF Commercial Vehicle Control Systems India Ltd."/>
        <s v="Apollo Hospitals Enterprise Ltd."/>
        <s v="Mahindra &amp; Mahindra Ltd."/>
        <s v="ITC Ltd."/>
        <s v="Petronet LNG Ltd."/>
        <s v="Aditya Birla Sun Life AMC Ltd."/>
        <s v="EID-Parry (India) Ltd."/>
        <s v="Indus Towers Ltd."/>
        <s v="Kajaria Ceramics Ltd."/>
        <s v="Navin Fluorine International Ltd."/>
        <s v="Nippon Life India Asset Management Ltd."/>
        <s v="Oil &amp; Natural Gas Corporation Ltd."/>
        <s v="United Breweries Ltd."/>
        <s v="Alkyl Amines Chemicals Ltd."/>
        <s v="Astrazeneca Pharma India Ltd."/>
        <s v="BEML Ltd."/>
        <s v="Birla Corporation Ltd."/>
        <s v="Blue Star Ltd."/>
        <s v="Graphite India Ltd."/>
        <s v="Grasim Industries Ltd."/>
        <s v="Gujarat Narmada Valley Fertilizers &amp; Chemicals Ltd."/>
        <s v="Motilal Oswal Financial Services Ltd"/>
        <s v="Pidilite Industries Ltd."/>
        <s v="Sun Pharmaceutical Industries Ltd."/>
        <s v="UPL Ltd."/>
        <s v="The Great Eastern Shipping Company Ltd."/>
        <s v="Ajanta Pharma Ltd."/>
        <s v="Godrej Agrovet Ltd."/>
        <s v="Marico Ltd."/>
        <s v="AIA Engineering Ltd."/>
        <s v="Aurobindo Pharma Ltd."/>
        <s v="Dalmia Bharat Ltd."/>
        <s v="Deepak Fertilisers &amp; Petrochemicals Corporation Ltd."/>
        <s v="Fine Organic Industries Ltd."/>
        <s v="GAIL (India) Ltd."/>
        <s v="Heidelberg Cement India Ltd."/>
        <s v="ICICI Lombard General Insurance Company Ltd."/>
        <s v="Indiabulls Housing Finance Ltd."/>
        <s v="Symphony Ltd."/>
        <s v="Thermax Ltd."/>
        <s v="Torrent Power Ltd."/>
        <s v="IndusInd Bank Ltd."/>
        <s v="LIC Housing Finance Ltd."/>
        <s v="Bharat Dynamics Ltd."/>
        <s v="Emami Ltd."/>
        <s v="Gujarat Alkalies &amp; Chemicals Ltd."/>
        <s v="Metropolis Healthcare Ltd."/>
        <s v="Reliance Industries Ltd."/>
        <s v="Siemens Ltd."/>
        <s v="TCI Express Ltd."/>
        <s v="Chambal Fertilisers &amp; Chemicals Ltd."/>
        <s v="Havells India Ltd."/>
        <s v="Solar Industries India Ltd."/>
        <s v="Titan Company Ltd."/>
        <s v="Mazagon Dock Shipbuilders Ltd."/>
        <s v="State Bank Of India"/>
        <s v="Bharat Forge Ltd."/>
        <s v="Deepak Nitrite Ltd."/>
        <s v="Escorts Ltd."/>
        <s v="Garware Technical Fibres Ltd."/>
        <s v="NTPC Ltd."/>
        <s v="Redington India Ltd."/>
        <s v="Canara Bank"/>
        <s v="Indian Bank"/>
        <s v="Kalpataru Power Transmission Ltd."/>
        <s v="National Aluminium Company Ltd."/>
        <s v="Vinati Organics Ltd."/>
        <s v="Sundram Fasteners Ltd."/>
        <s v="Ambuja Cements Ltd."/>
        <s v="Avanti Feeds Ltd."/>
        <s v="Endurance Technologies Ltd."/>
        <s v="Tata Consumer Products Ltd."/>
        <s v="Eris Lifesciences Ltd."/>
        <s v="Balaji Amines Ltd."/>
        <s v="BASF India Ltd."/>
        <s v="GMM Pfaudler Ltd."/>
        <s v="Hatsun Agro Products Ltd."/>
        <s v="MOIL Ltd."/>
        <s v="PI Industries Ltd."/>
        <s v="TTK Prestige Ltd."/>
        <s v="Vaibhav Global Ltd."/>
        <s v="Wipro Ltd."/>
        <s v="Castrol India Ltd."/>
        <s v="Finolex Cables Ltd."/>
        <s v="JK Paper Ltd."/>
        <s v="Voltas Ltd."/>
        <s v="Natco Pharma Ltd."/>
        <s v="ABB India Ltd."/>
        <s v="Dabur India Ltd."/>
        <s v="Tata Steel Ltd."/>
        <s v="Adani Ports and Special Economic Zone Ltd."/>
        <s v="CCL Products (India) Ltd."/>
        <s v="Cipla Ltd."/>
        <s v="Container Corporation Of India Ltd."/>
        <s v="HLE Glascoat Ltd."/>
        <s v="ICICI Bank Ltd."/>
        <s v="JK Lakshmi Cement Ltd."/>
        <s v="Jubilant Pharmova Ltd."/>
        <s v="PCBL Ltd."/>
        <s v="Route Mobile Ltd."/>
        <s v="Sudarshan Chemical Industries Ltd."/>
        <s v="Sun TV Network Ltd."/>
        <s v="Suven Pharmaceuticals Ltd."/>
        <s v="Welspun Corp Ltd."/>
        <s v="Whirlpool Of India Ltd."/>
        <s v="Zensar Technologies Ltd."/>
        <s v="Zydus Wellness Ltd."/>
        <s v="Shyam Metalics and Energy Ltd,"/>
        <s v="Amara Raja Batteries Ltd."/>
        <s v="Bharat Electronics Ltd."/>
        <s v="Birlasoft Ltd."/>
        <s v="CESC Ltd."/>
        <s v="EPL Ltd."/>
        <s v="Praj Industries Ltd."/>
        <s v="Bajaj Finserv Ltd."/>
        <s v="Century Textiles &amp; Industries Ltd."/>
        <s v="Finolex Industries Ltd."/>
        <s v="Gujarat Pipavav Port Ltd"/>
        <s v="Hindalco Industries Ltd."/>
        <s v="Ipca Laboratories Ltd."/>
        <s v="KEC International Ltd."/>
        <s v="Lupin Ltd."/>
        <s v="Quess Corp Ltd."/>
        <s v="Happiest Minds Technologies Ltd."/>
        <s v="TVS Motor Company Ltd."/>
        <s v="Indraprastha Gas Ltd."/>
        <s v="Mahindra &amp; Mahindra Financial Services Ltd."/>
        <s v="APL Apollo Tubes Ltd."/>
        <s v="Carborundum Universal Ltd."/>
        <s v="Firstsource Solutions Ltd."/>
        <s v="Housing &amp; Urban Development Corporation Ltd."/>
        <s v="IIFL Finance Ltd."/>
        <s v="Indian Railway Catering &amp; Tourism Corporation Ltd."/>
        <s v="KRBL Ltd."/>
        <s v="Prince Pipes &amp; Fittings Ltd."/>
        <s v="Tube Investments of India Ltd."/>
        <s v="Vardhman Textiles Ltd."/>
        <s v="Apollo Tyres Ltd."/>
        <s v="Clean Science And Technology Ltd."/>
        <s v="Berger Paints India Ltd."/>
        <s v="KPIT Technologies Ltd."/>
        <s v="Aarti Industries Ltd."/>
        <s v="Allcargo Logistics Ltd."/>
        <s v="Astral Ltd."/>
        <s v="Bajaj Electricals Ltd."/>
        <s v="Bharti Airtel Ltd."/>
        <s v="Can Fin Homes Ltd."/>
        <s v="Caplin Point Laboratories Ltd."/>
        <s v="Ceat Ltd."/>
        <s v="DLF Ltd."/>
        <s v="Hitachi Energy India Ltd."/>
        <s v="Indigo Paints Ltd."/>
        <s v="Manappuram Finance Ltd."/>
        <s v="MAS Financial Services Ltd."/>
        <s v="Nesco Ltd."/>
        <s v="Nocil Ltd."/>
        <s v="Oberoi Realty Ltd."/>
        <s v="Rallis India Ltd."/>
        <s v="Saregama India Ltd."/>
        <s v="Sobha Ltd."/>
        <s v="The Ramco Cements Ltd."/>
        <s v="Uflex Ltd."/>
        <s v="Rashtriya Chemicals &amp; Fertilizers Ltd."/>
        <s v="Bank Of Baroda"/>
        <s v="Steel Authority Of India Ltd."/>
        <s v="Mishra Dhatu Nigam Ltd."/>
        <s v="Triveni Turbine Ltd."/>
        <s v="Aegis Logistics Ltd."/>
        <s v="Balrampur Chini Mills Ltd."/>
        <s v="Crompton Greaves Consumer Electricals Ltd."/>
        <s v="Glenmark Pharmaceuticals Ltd."/>
        <s v="Intellect Design Arena Ltd."/>
        <s v="Ircon International Ltd."/>
        <s v="Jyothy Labs Ltd."/>
        <s v="KEI Industries Ltd."/>
        <s v="Mahindra CIE Automotive Ltd."/>
        <s v="NLC India Ltd."/>
        <s v="Poly Medicure Ltd."/>
        <s v="Relaxo Footwears Ltd."/>
        <s v="RHI Magnesita India Ltd."/>
        <s v="SBI Cards &amp; Payments Services Ltd."/>
        <s v="Varun Beverages Ltd."/>
        <s v="VIP Industries Ltd."/>
        <s v="Zee Entertainment Enterprises Ltd."/>
        <s v="Zydus Lifesciences Ltd."/>
        <s v="Phoenix Mills Ltd."/>
        <s v="Radico Khaitan Ltd."/>
        <s v="Indoco Remedies Ltd."/>
        <s v="Kansai Nerolac Paints Ltd."/>
        <s v="Metro Brands Ltd."/>
        <s v="Gujarat State Fertilizers &amp; Chemicals Ltd."/>
        <s v="SJVN Ltd."/>
        <s v="Asahi India Glass Ltd."/>
        <s v="Bank Of India"/>
        <s v="C.E. Info Systems Ltd."/>
        <s v="Cholamandalam Investment &amp; Finance Company Ltd."/>
        <s v="Dixon Technologies (India) Ltd."/>
        <s v="Engineers India Ltd."/>
        <s v="Exide Industries Ltd."/>
        <s v="Gujarat Gas Ltd."/>
        <s v="Gujarat State Petronet Ltd."/>
        <s v="Indiamart Intermesh Ltd."/>
        <s v="Indian Energy Exchange Ltd."/>
        <s v="JSW Energy Ltd."/>
        <s v="Laurus Labs Ltd."/>
        <s v="Mahindra Lifespace Developers Ltd."/>
        <s v="Mahindra Logistics Ltd."/>
        <s v="NCC Ltd."/>
        <s v="Orient Electric Ltd."/>
        <s v="Privi Speciality Chemicals Ltd."/>
        <s v="SBI Life Insurance Company Ltd."/>
        <s v="Tanla Platforms Ltd."/>
        <s v="Tata Coffee Ltd."/>
        <s v="Union Bank Of India"/>
        <s v="NHPC Ltd."/>
        <s v="The Federal Bank Ltd."/>
        <s v="KIOCL Ltd"/>
        <s v="Tata Power Company Ltd."/>
        <s v="HDFC Life Insurance Co Ltd."/>
        <s v="Trent Ltd."/>
        <s v="JM Financial Ltd."/>
        <s v="Hikal Ltd."/>
        <s v="Rail Vikas Nigam Ltd."/>
        <s v="Sona BLW Precision Forgings Ltd."/>
        <s v="Anupam Rasayan India Ltd."/>
        <s v="Brigade Enterprises Ltd."/>
        <s v="Century Plyboards (India) Ltd."/>
        <s v="Granules India Ltd."/>
        <s v="Jamna Auto Industries Ltd."/>
        <s v="La Opala RG Ltd."/>
        <s v="Life Insurance Corporation of India"/>
        <s v="Minda Industries Ltd."/>
        <s v="Prestige Estates Projects Ltd."/>
        <s v="Sunteck Realty Ltd."/>
        <s v="Timken India Ltd."/>
        <s v="Edelweiss Financial Services Ltd."/>
        <s v="Indian Railway Finance Corporation Ltd."/>
        <s v="V-Guard Industries Ltd."/>
        <s v="Delta Corp Ltd."/>
        <s v="Bombay Burmah Trading Corporation Ltd."/>
        <s v="Jubilant FoodWorks Ltd."/>
        <s v="Elgi Equipments Ltd."/>
        <s v="Kotak Mahindra Bank Ltd."/>
        <s v="Shilpa Medicare Ltd."/>
        <s v="Aarti Drugs Ltd."/>
        <s v="Adani Enterprises Ltd."/>
        <s v="Advanced Enzyme Technologies Ltd."/>
        <s v="Ashok Leyland Ltd."/>
        <s v="AU Small Finance Bank Ltd."/>
        <s v="Axis Bank Ltd."/>
        <s v="City Union Bank Ltd."/>
        <s v="Dilip Buildcon Ltd."/>
        <s v="Easy Trip Planners Ltd."/>
        <s v="eClerx Services Ltd."/>
        <s v="Minda Corporation Ltd."/>
        <s v="Narayana Hrudayalaya Ltd."/>
        <s v="Rain Industries Ltd."/>
        <s v="Rajesh Exports Ltd."/>
        <s v="Sumitomo Chemical India Ltd."/>
        <s v="Syngene International Ltd."/>
        <s v="The India Cements Ltd."/>
        <s v="V-Mart Retail Ltd."/>
        <s v="Laxmi Organic Industries Ltd."/>
        <s v="Punjab National Bank"/>
        <s v="Cholamandalam Financial Holdings Ltd."/>
        <s v="ICICI Prudential Life Insurance Company Ltd."/>
        <s v="Bank Of Maharashtra"/>
        <s v="Biocon Ltd."/>
        <s v="L&amp;T Finance Holdings Ltd."/>
        <s v="PNC Infratech Ltd."/>
        <s v="Rossari Biotech Ltd."/>
        <s v="Sterlite Technologies Ltd."/>
        <s v="NBCC India Ltd."/>
        <s v="Capri Global Capital Ltd."/>
        <s v="The Indian Hotels Company Ltd."/>
        <s v="Trident Ltd."/>
        <s v="Hindustan Copper Ltd."/>
        <s v="Jubilant Ingrevia Ltd."/>
        <s v="Punjab &amp; Sind Bank"/>
        <s v="The New India Assurance Co. Ltd."/>
        <s v="Adani Total Gas Ltd."/>
        <s v="KNR Constructions Ltd."/>
        <s v="Shipping Corporation Of India Ltd."/>
        <s v="Greaves Cotton Ltd."/>
        <s v="HFCL Ltd."/>
        <s v="KPR Mills Ltd."/>
        <s v="Welspun India Ltd."/>
        <s v="Responsive Industries Ltd."/>
        <s v="Swan Energy Ltd."/>
        <s v="Brightcom Group Ltd."/>
        <s v="Infibeam Avenues Ltd."/>
        <s v="Vakrangee Ltd."/>
        <s v="3M India Ltd."/>
        <s v="Aavas Financiers Ltd."/>
        <s v="Adani Green Energy Ltd."/>
        <s v="Adani Power Ltd."/>
        <s v="Adani Transmission Ltd."/>
        <s v="Aditya Birla Capital Ltd."/>
        <s v="Aditya Birla Fashion and Retail Ltd."/>
        <s v="Affle (India) Ltd."/>
        <s v="Alok Industries Ltd."/>
        <s v="Amber Enterprises India Ltd."/>
        <s v="Aptus Value Housing Finance India Ltd."/>
        <s v="Aster DM Healthcare Ltd."/>
        <s v="Avenue Supermarts Ltd."/>
        <s v="Bandhan Bank Ltd."/>
        <s v="Bharat Heavy Electricals Ltd."/>
        <s v="Borosil Renewables Ltd."/>
        <s v="Central Bank Of India"/>
        <s v="Chalet Hotels Ltd."/>
        <s v="Chemplast Sanmar Ltd."/>
        <s v="CreditAccess Grameen Ltd."/>
        <s v="CSB Bank Ltd."/>
        <s v="Devyani International Ltd."/>
        <s v="EIH Ltd."/>
        <s v="Equitas Holdings Ltd."/>
        <s v="Equitas Small Finance Bank Ltd."/>
        <s v="FDC Ltd."/>
        <s v="Fortis Healthcare Ltd."/>
        <s v="FSN E-Commerce Ventures Ltd."/>
        <s v="General Insurance Corporation of India Ltd."/>
        <s v="Gland Pharma Ltd."/>
        <s v="Godrej Consumer Products Ltd."/>
        <s v="Godrej Industries Ltd."/>
        <s v="Godrej Properties Ltd."/>
        <s v="G R Infraprojects Ltd."/>
        <s v="Gujarat Fluorochemicals Ltd."/>
        <s v="Hathway Cable &amp; Datacom Ltd."/>
        <s v="IDBI Bank Ltd."/>
        <s v="IDFC First Bank Ltd."/>
        <s v="IDFC Ltd."/>
        <s v="IFB Industries Ltd."/>
        <s v="Indiabulls Real Estate Ltd."/>
        <s v="Indian Overseas Bank"/>
        <s v="Inox Leisure Ltd."/>
        <s v="Interglobe Aviation Ltd."/>
        <s v="IRB Infrastructure Developers Ltd."/>
        <s v="ITI Ltd."/>
        <s v="Jindal Stainless (Hisar) Ltd."/>
        <s v="Jindal Stainless Ltd."/>
        <s v="Jindal Steel &amp; Power Ltd."/>
        <s v="Johnson Controls - Hitachi Air Conditioning India Ltd."/>
        <s v="Just Dial Ltd."/>
        <s v="Kalyan Jewellers India Ltd."/>
        <s v="Krishna Institute Of Medical Sciences Ltd."/>
        <s v="LatentView Analytics Ltd."/>
        <s v="Lemon Tree Hotels Ltd."/>
        <s v="Macrotech Developers Ltd."/>
        <s v="Mahindra Holidays &amp; Resorts India Ltd"/>
        <s v="Mangalore Refinery &amp; Petrochemicals Ltd."/>
        <s v="Max Financial Services Ltd."/>
        <s v="Max Healthcare Institute Ltd."/>
        <s v="Medplus Health Services Ltd."/>
        <s v="MMTC Ltd."/>
        <s v="Network 18 Media &amp; Investments Ltd."/>
        <s v="NUVOCO Vistas Corp Ltd."/>
        <s v="One 97 Communications Ltd."/>
        <s v="PB Fintech Ltd."/>
        <s v="PNB Housing Finance Ltd."/>
        <s v="Prism Johnson Ltd."/>
        <s v="PVR Ltd."/>
        <s v="RBL Bank Ltd."/>
        <s v="Restaurant Brands Asia Ltd."/>
        <s v="Ruchi Soya Industries Ltd."/>
        <s v="Sapphire Foods India Ltd."/>
        <s v="Sheela Foam Ltd."/>
        <s v="Shree Renuka Sugars Ltd."/>
        <s v="SIS Ltd."/>
        <s v="SpiceJet Ltd."/>
        <s v="Star Cement Ltd"/>
        <s v="Star Health &amp; Allied Insurance Co. Ltd."/>
        <s v="Sterling and Wilson Renewable Energy Ltd."/>
        <s v="Strides Pharma Science Ltd."/>
        <s v="Sun Pharma Advanced Research Company Ltd."/>
        <s v="Suzlon Energy Ltd."/>
        <s v="Tata Motors Ltd."/>
        <s v="Tata Teleservices (Maharashtra) Ltd."/>
        <s v="TCNS Clothing Co Ltd."/>
        <s v="TeamLease Services Ltd."/>
        <s v="TV18 Broadcast Ltd."/>
        <s v="UCO Bank"/>
        <s v="Varroc Engineering Ltd."/>
        <s v="Vodafone Idea Ltd."/>
        <s v="Westlife Development Ltd."/>
        <s v="Wockhardt Ltd."/>
        <s v="Yes Bank Ltd."/>
        <s v="Zomato Ltd."/>
        <s v="Tata Motors DVR"/>
      </sharedItems>
    </cacheField>
    <cacheField name="BSE code" numFmtId="0">
      <sharedItems containsSemiMixedTypes="0" containsString="0" containsNumber="1" containsInteger="1" minValue="500002" maxValue="570001"/>
    </cacheField>
    <cacheField name="NSE code" numFmtId="0">
      <sharedItems/>
    </cacheField>
    <cacheField name="ISIN" numFmtId="0">
      <sharedItems/>
    </cacheField>
    <cacheField name="Sector" numFmtId="0">
      <sharedItems count="18">
        <s v="Healthcare"/>
        <s v="Textiles"/>
        <s v="Consumer Staples"/>
        <s v="Automobile"/>
        <s v="Technology"/>
        <s v="Chemicals"/>
        <s v="Financial"/>
        <s v="Capital Goods"/>
        <s v="Materials"/>
        <s v="Services"/>
        <s v="Consumer Discretionary"/>
        <s v="Metals &amp; Mining"/>
        <s v="Energy"/>
        <s v="Construction"/>
        <s v="Communication"/>
        <s v="Diversified"/>
        <s v="Insurance"/>
        <s v="Others"/>
      </sharedItems>
    </cacheField>
    <cacheField name="Industry" numFmtId="0">
      <sharedItems count="134">
        <s v="Drugs &amp; Pharma"/>
        <s v="Readymade Garments"/>
        <s v="Household &amp; Personal Products"/>
        <s v="Auto Ancillaries"/>
        <s v="Dairy products"/>
        <s v="Software"/>
        <s v="Pesticides"/>
        <s v="Tyres &amp; Tubes"/>
        <s v="Two &amp; Three Wheelers"/>
        <s v="Tobacco Products"/>
        <s v="Investment Services"/>
        <s v="Electronic Components"/>
        <s v="Cement"/>
        <s v="Paints &amp; Varnishes"/>
        <s v="Misc. Fin.services"/>
        <s v="Courier Services"/>
        <s v="Welding machinery"/>
        <s v="Cars &amp; Multi Utility Vehicles"/>
        <s v="Bakery &amp; Milling Prod."/>
        <s v="Footwear"/>
        <s v="Defence &amp; Aerospace"/>
        <s v="Credit Ratings &amp; Information"/>
        <s v="Non-Ferrous Metal"/>
        <s v="Asset Management Companies"/>
        <s v="Refractories"/>
        <s v="Textile Machinery"/>
        <s v="Business Services"/>
        <s v="Equipment Leasing"/>
        <s v="Ceramic tiles"/>
        <s v="Housing Finance"/>
        <s v="Exchange Services"/>
        <s v="Brokerage Services"/>
        <s v="Dyes &amp; Pigments"/>
        <s v="Natural Gas Utilities"/>
        <s v="Plastic Tubes &amp; Pipes"/>
        <s v="Infrastructure"/>
        <s v="Telecom Services"/>
        <s v="Hire Purchase"/>
        <s v="Diesel Engines"/>
        <s v="Organic Chemicals"/>
        <s v="Finished Steel"/>
        <s v="Coal &amp; Lignite"/>
        <s v="Diversified"/>
        <s v="Oil Refineries &amp; Marketing"/>
        <s v="Ball Bearings"/>
        <s v="Ship Building"/>
        <s v="Banking"/>
        <s v="SIDCs/SFCs"/>
        <s v="Soda Ash"/>
        <s v="Diagnostics Services"/>
        <s v="Electricity Distribution"/>
        <s v="Minerals"/>
        <s v="Oil &amp; Gas Exploration"/>
        <s v="Wires &amp; cables"/>
        <s v="Steel Tubes &amp; Pipes"/>
        <s v="Indl.Gases"/>
        <s v="E-Commerce"/>
        <s v="Pumps &amp; Compressors"/>
        <s v="Other Fertilisers"/>
        <s v="Abrasives"/>
        <s v="Cloth"/>
        <s v="Health Services"/>
        <s v="Sugar"/>
        <s v="Communication Equipment"/>
        <s v="Beer"/>
        <s v="Other Machinery"/>
        <s v="ACs &amp; Refrigerators"/>
        <s v="Nitrogenous Fertilizer."/>
        <s v="Misc.Chem."/>
        <s v="Inorganic Chem."/>
        <s v="Shipping"/>
        <s v="Oil Cakes &amp; Animal Feed"/>
        <s v="Vegetable oils"/>
        <s v="Castings &amp; Forgings"/>
        <s v="General Insurance"/>
        <s v="Industrial Machinery"/>
        <s v="Others"/>
        <s v="Caustic Soda"/>
        <s v="Switching Equipment"/>
        <s v="Explosives"/>
        <s v="Gems, Jewellery &amp; Accessories"/>
        <s v="Tractors &amp; Farm Machinery"/>
        <s v="Misc.Textiles"/>
        <s v="Electricity Generation"/>
        <s v="Trading"/>
        <s v="Power Projects"/>
        <s v="Aluminium"/>
        <s v="Fasteners"/>
        <s v="Aquaculture"/>
        <s v="Food Processing"/>
        <s v="Chemical Machinery"/>
        <s v="Kitchenware &amp; Appliances"/>
        <s v="Lubricants &amp; Grease"/>
        <s v="Paper"/>
        <s v="Marine Port Services"/>
        <s v="Tea &amp; Coffee"/>
        <s v="Logistics"/>
        <s v="Carbon Black"/>
        <s v="Media &amp; Entertainment"/>
        <s v="Other Metal Products"/>
        <s v="Storage Batteries"/>
        <s v="Electronic Equipment"/>
        <s v="Packaging &amp; Containers"/>
        <s v="Business Consultancy"/>
        <s v="Misc.Other Services"/>
        <s v="Travel &amp; Tourism"/>
        <s v="Other Agriculture Products"/>
        <s v="Cotton &amp; Blended Yarn"/>
        <s v="Real Estate"/>
        <s v="Commercial Complexes"/>
        <s v="Rubber &amp; Rubber Products"/>
        <s v="Construction"/>
        <s v="Medical Devices &amp; Equipment"/>
        <s v="Liquors"/>
        <s v="Glass &amp; Glassware"/>
        <s v="Life Insurance"/>
        <s v="Retailing"/>
        <s v="Speciality Chemicals"/>
        <s v="Wood"/>
        <s v="DFIs"/>
        <s v="Leisure &amp; Recreation"/>
        <s v="Restaurants"/>
        <s v="Commercial Vehicles"/>
        <s v="Hotels"/>
        <s v="Synthetic Yarn"/>
        <s v="Other Plastic Products"/>
        <s v="Electrical Machinery"/>
        <s v="Thermoplastics"/>
        <s v="Reinsurance"/>
        <s v="Air Transport"/>
        <s v="Stainless Steel"/>
        <s v="Sponge Iron"/>
        <s v="Soyabean Prod."/>
        <s v="Home Furnishings"/>
      </sharedItems>
    </cacheField>
    <cacheField name="Date" numFmtId="14">
      <sharedItems containsSemiMixedTypes="0" containsNonDate="0" containsDate="1" containsString="0" minDate="2022-09-05T00:00:00" maxDate="2022-09-06T00:00:00"/>
    </cacheField>
    <cacheField name="Price" numFmtId="0">
      <sharedItems containsSemiMixedTypes="0" containsString="0" containsNumber="1" minValue="9.3000000000000007" maxValue="84254.05"/>
    </cacheField>
    <cacheField name="1 day change(%)" numFmtId="0">
      <sharedItems containsSemiMixedTypes="0" containsString="0" containsNumber="1" minValue="-5.31" maxValue="19.89"/>
    </cacheField>
    <cacheField name="52 Week Low" numFmtId="0">
      <sharedItems containsSemiMixedTypes="0" containsString="0" containsNumber="1" minValue="0" maxValue="49915.1"/>
    </cacheField>
    <cacheField name="52 Week High" numFmtId="0">
      <sharedItems containsSemiMixedTypes="0" containsString="0" containsNumber="1" minValue="13.1" maxValue="89499.9"/>
    </cacheField>
    <cacheField name="3 Year Low" numFmtId="0">
      <sharedItems containsSemiMixedTypes="0" containsString="0" containsNumber="1" minValue="0" maxValue="49915.1"/>
    </cacheField>
    <cacheField name="3 Year High" numFmtId="0">
      <sharedItems containsSemiMixedTypes="0" containsString="0" containsNumber="1" minValue="0" maxValue="98599.95"/>
    </cacheField>
    <cacheField name="5 Year Low" numFmtId="0">
      <sharedItems containsSemiMixedTypes="0" containsString="0" containsNumber="1" minValue="0" maxValue="49915.1"/>
    </cacheField>
    <cacheField name="5 Year High" numFmtId="0">
      <sharedItems containsSemiMixedTypes="0" containsString="0" containsNumber="1" minValue="0" maxValue="98599.95"/>
    </cacheField>
    <cacheField name="All Time Low" numFmtId="0">
      <sharedItems containsSemiMixedTypes="0" containsString="0" containsNumber="1" minValue="0" maxValue="1700"/>
    </cacheField>
    <cacheField name="All Time High" numFmtId="0">
      <sharedItems containsSemiMixedTypes="0" containsString="0" containsNumber="1" minValue="26.7" maxValue="98599.95"/>
    </cacheField>
    <cacheField name="Market Cap(Cr)" numFmtId="0">
      <sharedItems containsSemiMixedTypes="0" containsString="0" containsNumber="1" minValue="2720.34" maxValue="1738725.14"/>
    </cacheField>
    <cacheField name="Enterprise Value(Cr)" numFmtId="0">
      <sharedItems containsSemiMixedTypes="0" containsString="0" containsNumber="1" minValue="-91877.97" maxValue="1833670.16"/>
    </cacheField>
    <cacheField name="1-Week Return" numFmtId="0">
      <sharedItems containsSemiMixedTypes="0" containsString="0" containsNumber="1" minValue="-10.15" maxValue="41.52"/>
    </cacheField>
    <cacheField name="1-Month Return" numFmtId="0">
      <sharedItems containsSemiMixedTypes="0" containsString="0" containsNumber="1" minValue="-17.850000000000001" maxValue="48.59"/>
    </cacheField>
    <cacheField name="3-Month Return(%)" numFmtId="0">
      <sharedItems containsSemiMixedTypes="0" containsString="0" containsNumber="1" minValue="-54.19" maxValue="98.42"/>
    </cacheField>
    <cacheField name="1-Year Return(%)" numFmtId="0">
      <sharedItems containsSemiMixedTypes="0" containsString="0" containsNumber="1" minValue="-60.17" maxValue="277.94"/>
    </cacheField>
    <cacheField name="3-Year Return" numFmtId="0">
      <sharedItems containsSemiMixedTypes="0" containsString="0" containsNumber="1" minValue="-34.57" maxValue="564.07000000000005"/>
    </cacheField>
    <cacheField name="5-Year Return(%)" numFmtId="0">
      <sharedItems containsSemiMixedTypes="0" containsString="0" containsNumber="1" minValue="-45.7" maxValue="133.1"/>
    </cacheField>
    <cacheField name="10-Year Return(%)" numFmtId="0">
      <sharedItems containsSemiMixedTypes="0" containsString="0" containsNumber="1" minValue="-21.95" maxValue="63.35"/>
    </cacheField>
    <cacheField name="Price to Earnings" numFmtId="0">
      <sharedItems containsSemiMixedTypes="0" containsString="0" containsNumber="1" minValue="0" maxValue="770.74"/>
    </cacheField>
    <cacheField name="Median P/E" numFmtId="0">
      <sharedItems containsSemiMixedTypes="0" containsString="0" containsNumber="1" minValue="0" maxValue="660.39"/>
    </cacheField>
    <cacheField name="Price to Book" numFmtId="0">
      <sharedItems containsSemiMixedTypes="0" containsString="0" containsNumber="1" minValue="-21.71" maxValue="151.81"/>
    </cacheField>
    <cacheField name="Median P/B" numFmtId="0">
      <sharedItems containsSemiMixedTypes="0" containsString="0" containsNumber="1" minValue="0" maxValue="77.290000000000006"/>
    </cacheField>
    <cacheField name="Earning Yield(%)" numFmtId="0">
      <sharedItems containsSemiMixedTypes="0" containsString="0" containsNumber="1" minValue="-10214.43" maxValue="666.69"/>
    </cacheField>
    <cacheField name="Price earnings to growth" numFmtId="0">
      <sharedItems containsSemiMixedTypes="0" containsString="0" containsNumber="1" minValue="-152.69" maxValue="149.85"/>
    </cacheField>
    <cacheField name="Dividend Yield(%)" numFmtId="0">
      <sharedItems containsSemiMixedTypes="0" containsString="0" containsNumber="1" minValue="0" maxValue="17.28"/>
    </cacheField>
    <cacheField name="EV / EBITDA" numFmtId="0">
      <sharedItems containsSemiMixedTypes="0" containsString="0" containsNumber="1" minValue="-222.39" maxValue="483.42"/>
    </cacheField>
    <cacheField name="Price / Sales" numFmtId="0">
      <sharedItems containsSemiMixedTypes="0" containsString="0" containsNumber="1" minValue="0" maxValue="295.41000000000003"/>
    </cacheField>
    <cacheField name="Price / Cash Flow" numFmtId="0">
      <sharedItems containsSemiMixedTypes="0" containsString="0" containsNumber="1" minValue="-923.17" maxValue="4546.79"/>
    </cacheField>
    <cacheField name="Earning Per Share" numFmtId="0">
      <sharedItems containsSemiMixedTypes="0" containsString="0" containsNumber="1" minValue="-105.13" maxValue="1478.99"/>
    </cacheField>
    <cacheField name="Book Value Per Share" numFmtId="0">
      <sharedItems containsSemiMixedTypes="0" containsString="0" containsNumber="1" minValue="-184.23" maxValue="33376.26"/>
    </cacheField>
    <cacheField name="Cash Flow Per Share" numFmtId="0">
      <sharedItems containsSemiMixedTypes="0" containsString="0" containsNumber="1" minValue="-2115.75" maxValue="1248.0899999999999"/>
    </cacheField>
    <cacheField name="Free Cash Flow Per Share" numFmtId="0">
      <sharedItems containsSemiMixedTypes="0" containsString="0" containsNumber="1" minValue="-5522.36" maxValue="849.51"/>
    </cacheField>
    <cacheField name="Dividend Per Share" numFmtId="0">
      <sharedItems containsSemiMixedTypes="0" containsString="0" containsNumber="1" minValue="0" maxValue="490" count="159">
        <n v="490"/>
        <n v="370"/>
        <n v="315"/>
        <n v="275"/>
        <n v="210"/>
        <n v="200"/>
        <n v="190"/>
        <n v="150"/>
        <n v="140"/>
        <n v="130"/>
        <n v="119"/>
        <n v="115"/>
        <n v="95"/>
        <n v="90"/>
        <n v="80"/>
        <n v="75"/>
        <n v="70"/>
        <n v="60"/>
        <n v="58"/>
        <n v="56.5"/>
        <n v="55"/>
        <n v="54.5"/>
        <n v="52"/>
        <n v="50"/>
        <n v="48"/>
        <n v="46"/>
        <n v="45"/>
        <n v="44"/>
        <n v="43"/>
        <n v="42.5"/>
        <n v="42"/>
        <n v="40"/>
        <n v="38.75"/>
        <n v="38"/>
        <n v="37"/>
        <n v="35"/>
        <n v="34"/>
        <n v="31"/>
        <n v="30"/>
        <n v="28"/>
        <n v="27.6"/>
        <n v="27.1"/>
        <n v="25"/>
        <n v="24"/>
        <n v="22"/>
        <n v="21"/>
        <n v="20.7"/>
        <n v="20"/>
        <n v="19.149999999999999"/>
        <n v="19"/>
        <n v="18.5"/>
        <n v="18"/>
        <n v="17.350000000000001"/>
        <n v="17"/>
        <n v="16.75"/>
        <n v="16.5"/>
        <n v="16"/>
        <n v="15.5"/>
        <n v="15.3"/>
        <n v="15"/>
        <n v="14.75"/>
        <n v="14.74"/>
        <n v="14.7"/>
        <n v="14.5"/>
        <n v="14.25"/>
        <n v="14"/>
        <n v="13.5"/>
        <n v="13"/>
        <n v="12.6"/>
        <n v="12.5"/>
        <n v="12"/>
        <n v="11.75"/>
        <n v="11.55"/>
        <n v="11.5"/>
        <n v="11.45"/>
        <n v="11"/>
        <n v="10.5"/>
        <n v="10"/>
        <n v="9.9"/>
        <n v="9.5"/>
        <n v="9.25"/>
        <n v="9"/>
        <n v="8.5"/>
        <n v="8.3000000000000007"/>
        <n v="8"/>
        <n v="7.5"/>
        <n v="7.24"/>
        <n v="7.1"/>
        <n v="7"/>
        <n v="6.6"/>
        <n v="6.5"/>
        <n v="6.45"/>
        <n v="6.3"/>
        <n v="6.25"/>
        <n v="6.05"/>
        <n v="6.01"/>
        <n v="6"/>
        <n v="5.5"/>
        <n v="5.25"/>
        <n v="5.2"/>
        <n v="5.0999999999999996"/>
        <n v="5"/>
        <n v="4.95"/>
        <n v="4.5"/>
        <n v="4.3"/>
        <n v="4.2"/>
        <n v="4"/>
        <n v="3.75"/>
        <n v="3.6"/>
        <n v="3.5"/>
        <n v="3.25"/>
        <n v="3.1"/>
        <n v="3"/>
        <n v="2.98"/>
        <n v="2.85"/>
        <n v="2.8"/>
        <n v="2.78"/>
        <n v="2.5499999999999998"/>
        <n v="2.5"/>
        <n v="2.4"/>
        <n v="2.25"/>
        <n v="2.2000000000000002"/>
        <n v="2"/>
        <n v="1.9"/>
        <n v="1.81"/>
        <n v="1.8"/>
        <n v="1.77"/>
        <n v="1.75"/>
        <n v="1.7"/>
        <n v="1.65"/>
        <n v="1.6"/>
        <n v="1.58"/>
        <n v="1.54"/>
        <n v="1.5"/>
        <n v="1.45"/>
        <n v="1.4"/>
        <n v="1.3"/>
        <n v="1.25"/>
        <n v="1.2"/>
        <n v="1.1499999999999999"/>
        <n v="1.1000000000000001"/>
        <n v="1"/>
        <n v="0.75"/>
        <n v="0.7"/>
        <n v="0.64"/>
        <n v="0.55000000000000004"/>
        <n v="0.5"/>
        <n v="0.47"/>
        <n v="0.4"/>
        <n v="0.36"/>
        <n v="0.35"/>
        <n v="0.31"/>
        <n v="0.3"/>
        <n v="0.25"/>
        <n v="0.2"/>
        <n v="0.15"/>
        <n v="0.1"/>
        <n v="0.05"/>
        <n v="0"/>
      </sharedItems>
    </cacheField>
    <cacheField name="Closing_price" numFmtId="0" formula="Price*(1+('1 day change(%)'/100))" databaseField="0"/>
    <cacheField name="profit_loss" numFmtId="0" formula="Closing_price-Price" databaseField="0"/>
    <cacheField name="Price AboveHigh" numFmtId="0" formula="Price-'52 Week High'" databaseField="0"/>
    <cacheField name="closingPrice above High" numFmtId="0" formula="Closing_price-'52 Week High'" databaseField="0"/>
    <cacheField name="waiting days" numFmtId="0" formula=" _xlfn.IFS('1 day change(%)'&gt;0, (('52 Week High'-Price)/'1 day change(%)')+1,'1 day change(%)'&lt;=0, &quot;0&quot;)" databaseField="0"/>
    <cacheField name="PFCF" numFmtId="0" formula="Price/'Free Cash Flow Per Share'" databaseField="0"/>
    <cacheField name="Delta" numFmtId="0" formula=" ('52 Week High'-Price)/'52 Week High'" databaseField="0"/>
    <cacheField name="5YrDiff" numFmtId="0" formula="('5 Year High'-'5 Year Low')/'All Time Low'" databaseField="0"/>
    <cacheField name="3YrDiff" numFmtId="0" formula="('3 Year High'-'3 Year Low')/'3 Year Low'" databaseField="0"/>
  </cacheFields>
  <extLst>
    <ext xmlns:x14="http://schemas.microsoft.com/office/spreadsheetml/2009/9/main" uri="{725AE2AE-9491-48be-B2B4-4EB974FC3084}">
      <x14:pivotCacheDefinition pivotCacheId="16347408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tra Pandey" refreshedDate="44814.363988194447" createdVersion="8" refreshedVersion="8" minRefreshableVersion="3" recordCount="501" xr:uid="{347912D1-936A-44C8-9344-B3126EBB64BB}">
  <cacheSource type="worksheet">
    <worksheetSource ref="E1:H502" sheet="Median EV"/>
  </cacheSource>
  <cacheFields count="4">
    <cacheField name="Sector" numFmtId="0">
      <sharedItems count="18">
        <s v="Automobile"/>
        <s v="Capital Goods"/>
        <s v="Chemicals"/>
        <s v="Communication"/>
        <s v="Construction"/>
        <s v="Consumer Discretionary"/>
        <s v="Consumer Staples"/>
        <s v="Diversified"/>
        <s v="Energy"/>
        <s v="Financial"/>
        <s v="Healthcare"/>
        <s v="Insurance"/>
        <s v="Materials"/>
        <s v="Metals &amp; Mining"/>
        <s v="Others"/>
        <s v="Services"/>
        <s v="Technology"/>
        <s v="Textiles"/>
      </sharedItems>
    </cacheField>
    <cacheField name="Company" numFmtId="0">
      <sharedItems/>
    </cacheField>
    <cacheField name="Sum of Enterprise Value(Cr)" numFmtId="0">
      <sharedItems containsSemiMixedTypes="0" containsString="0" containsNumber="1" minValue="-91877.97" maxValue="1833670.16"/>
    </cacheField>
    <cacheField name="Median" numFmtId="0">
      <sharedItems containsSemiMixedTypes="0" containsString="0" containsNumber="1" minValue="9644.6299999999992" maxValue="73724.1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tra Pandey" refreshedDate="44815.328481249999" createdVersion="8" refreshedVersion="8" minRefreshableVersion="3" recordCount="501" xr:uid="{0A88EE83-F93E-4163-A3B1-69D9BE40CC3F}">
  <cacheSource type="worksheet">
    <worksheetSource ref="A1:D502" sheet="Gainers Losers"/>
  </cacheSource>
  <cacheFields count="4">
    <cacheField name="Company" numFmtId="0">
      <sharedItems count="501">
        <s v="3M India Ltd."/>
        <s v="Aarti Drugs Ltd."/>
        <s v="Aarti Industries Ltd."/>
        <s v="Aavas Financiers Ltd."/>
        <s v="ABB India Ltd."/>
        <s v="Abbott India Ltd."/>
        <s v="ACC Ltd."/>
        <s v="Adani Enterprises Ltd."/>
        <s v="Adani Green Energy Ltd."/>
        <s v="Adani Ports and Special Economic Zone Ltd."/>
        <s v="Adani Power Ltd."/>
        <s v="Adani Total Gas Ltd."/>
        <s v="Adani Transmission Ltd."/>
        <s v="Aditya Birla Capital Ltd."/>
        <s v="Aditya Birla Fashion and Retail Ltd."/>
        <s v="Aditya Birla Sun Life AMC Ltd."/>
        <s v="Advanced Enzyme Technologies Ltd."/>
        <s v="Aegis Logistics Ltd."/>
        <s v="Affle (India) Ltd."/>
        <s v="AIA Engineering Ltd."/>
        <s v="Ajanta Pharma Ltd."/>
        <s v="Akzo Nobel India Ltd."/>
        <s v="Alembic Pharmaceuticals Ltd."/>
        <s v="Alkem Laboratories Ltd."/>
        <s v="Alkyl Amines Chemicals Ltd."/>
        <s v="Allcargo Logistics Ltd."/>
        <s v="Alok Industries Ltd."/>
        <s v="Amara Raja Batteries Ltd."/>
        <s v="Amber Enterprises India Ltd."/>
        <s v="Ambuja Cements Ltd."/>
        <s v="Angel One Ltd."/>
        <s v="Anupam Rasayan India Ltd."/>
        <s v="APL Apollo Tubes Ltd."/>
        <s v="Apollo Hospitals Enterprise Ltd."/>
        <s v="Apollo Tyres Ltd."/>
        <s v="Aptus Value Housing Finance India Ltd."/>
        <s v="Asahi India Glass Ltd."/>
        <s v="Ashok Leyland Ltd."/>
        <s v="Asian Paints Ltd."/>
        <s v="Aster DM Healthcare Ltd."/>
        <s v="Astral Ltd."/>
        <s v="Astrazeneca Pharma India Ltd."/>
        <s v="Atul Ltd."/>
        <s v="AU Small Finance Bank Ltd."/>
        <s v="Aurobindo Pharma Ltd."/>
        <s v="Avanti Feeds Ltd."/>
        <s v="Avenue Supermarts Ltd."/>
        <s v="Axis Bank Ltd."/>
        <s v="Bajaj Auto Ltd."/>
        <s v="Bajaj Electricals Ltd."/>
        <s v="Bajaj Finance Ltd."/>
        <s v="Bajaj Finserv Ltd."/>
        <s v="Bajaj Holdings &amp; Investment Ltd."/>
        <s v="Balaji Amines Ltd."/>
        <s v="Balkrishna Industries Ltd."/>
        <s v="Balrampur Chini Mills Ltd."/>
        <s v="Bandhan Bank Ltd."/>
        <s v="Bank Of Baroda"/>
        <s v="Bank Of India"/>
        <s v="Bank Of Maharashtra"/>
        <s v="BASF India Ltd."/>
        <s v="Bata India Ltd."/>
        <s v="Bayer CropScience Ltd."/>
        <s v="BEML Ltd."/>
        <s v="Berger Paints India Ltd."/>
        <s v="Bharat Dynamics Ltd."/>
        <s v="Bharat Electronics Ltd."/>
        <s v="Bharat Forge Ltd."/>
        <s v="Bharat Heavy Electricals Ltd."/>
        <s v="Bharat Petroleum Corporation Ltd."/>
        <s v="Bharti Airtel Ltd."/>
        <s v="Biocon Ltd."/>
        <s v="Birla Corporation Ltd."/>
        <s v="Birlasoft Ltd."/>
        <s v="Blue Dart Express Ltd."/>
        <s v="Blue Star Ltd."/>
        <s v="Bombay Burmah Trading Corporation Ltd."/>
        <s v="Borosil Renewables Ltd."/>
        <s v="Bosch Ltd."/>
        <s v="Brigade Enterprises Ltd."/>
        <s v="Brightcom Group Ltd."/>
        <s v="Britannia Industries Ltd."/>
        <s v="C.E. Info Systems Ltd."/>
        <s v="Can Fin Homes Ltd."/>
        <s v="Canara Bank"/>
        <s v="Caplin Point Laboratories Ltd."/>
        <s v="Capri Global Capital Ltd."/>
        <s v="Carborundum Universal Ltd."/>
        <s v="Castrol India Ltd."/>
        <s v="CCL Products (India) Ltd."/>
        <s v="Ceat Ltd."/>
        <s v="Central Bank Of India"/>
        <s v="Century Plyboards (India) Ltd."/>
        <s v="Century Textiles &amp; Industries Ltd."/>
        <s v="Cera Sanitaryware Ltd."/>
        <s v="CESC Ltd."/>
        <s v="Chalet Hotels Ltd."/>
        <s v="Chambal Fertilisers &amp; Chemicals Ltd."/>
        <s v="Chemplast Sanmar Ltd."/>
        <s v="Cholamandalam Financial Holdings Ltd."/>
        <s v="Cholamandalam Investment &amp; Finance Company Ltd."/>
        <s v="Cipla Ltd."/>
        <s v="City Union Bank Ltd."/>
        <s v="Clean Science And Technology Ltd."/>
        <s v="Coal India Ltd."/>
        <s v="Cochin Shipyard Ltd."/>
        <s v="Coforge Ltd."/>
        <s v="Colgate-Palmolive (India) Ltd."/>
        <s v="Computer Age Management Services Ltd."/>
        <s v="Container Corporation Of India Ltd."/>
        <s v="Coromandel International Ltd."/>
        <s v="CreditAccess Grameen Ltd."/>
        <s v="CRISIL Ltd."/>
        <s v="Crompton Greaves Consumer Electricals Ltd."/>
        <s v="CSB Bank Ltd."/>
        <s v="Cummins India Ltd."/>
        <s v="Cyient Ltd."/>
        <s v="Dabur India Ltd."/>
        <s v="Dalmia Bharat Ltd."/>
        <s v="DCM Shriram Ltd."/>
        <s v="Deepak Fertilisers &amp; Petrochemicals Corporation Ltd."/>
        <s v="Deepak Nitrite Ltd."/>
        <s v="Delta Corp Ltd."/>
        <s v="Devyani International Ltd."/>
        <s v="Dhanuka Agritech Ltd."/>
        <s v="Dilip Buildcon Ltd."/>
        <s v="Divi's Laboratories Ltd."/>
        <s v="Dixon Technologies (India) Ltd."/>
        <s v="DLF Ltd."/>
        <s v="Dr. Lal Pathlabs Ltd."/>
        <s v="Dr. Reddy's Laboratories Ltd."/>
        <s v="Easy Trip Planners Ltd."/>
        <s v="eClerx Services Ltd."/>
        <s v="Edelweiss Financial Services Ltd."/>
        <s v="Eicher Motors Ltd."/>
        <s v="EID-Parry (India) Ltd."/>
        <s v="EIH Ltd."/>
        <s v="Elgi Equipments Ltd."/>
        <s v="Emami Ltd."/>
        <s v="Endurance Technologies Ltd."/>
        <s v="Engineers India Ltd."/>
        <s v="EPL Ltd."/>
        <s v="Equitas Holdings Ltd."/>
        <s v="Equitas Small Finance Bank Ltd."/>
        <s v="Eris Lifesciences Ltd."/>
        <s v="Esab India Ltd."/>
        <s v="Escorts Ltd."/>
        <s v="Exide Industries Ltd."/>
        <s v="FDC Ltd."/>
        <s v="Fine Organic Industries Ltd."/>
        <s v="Finolex Cables Ltd."/>
        <s v="Finolex Industries Ltd."/>
        <s v="Firstsource Solutions Ltd."/>
        <s v="Fortis Healthcare Ltd."/>
        <s v="FSN E-Commerce Ventures Ltd."/>
        <s v="G R Infraprojects Ltd."/>
        <s v="GAIL (India) Ltd."/>
        <s v="Galaxy Surfactants Ltd."/>
        <s v="Garware Technical Fibres Ltd."/>
        <s v="General Insurance Corporation of India Ltd."/>
        <s v="GHCL Ltd."/>
        <s v="Gillette India Ltd."/>
        <s v="Gland Pharma Ltd."/>
        <s v="Glaxosmithkline Pharmaceuticals Ltd."/>
        <s v="Glenmark Pharmaceuticals Ltd."/>
        <s v="GMM Pfaudler Ltd."/>
        <s v="Godfrey Phillips India Ltd."/>
        <s v="Godrej Agrovet Ltd."/>
        <s v="Godrej Consumer Products Ltd."/>
        <s v="Godrej Industries Ltd."/>
        <s v="Godrej Properties Ltd."/>
        <s v="Granules India Ltd."/>
        <s v="Graphite India Ltd."/>
        <s v="Grasim Industries Ltd."/>
        <s v="Greaves Cotton Ltd."/>
        <s v="Grindwell Norton Ltd."/>
        <s v="Gujarat Alkalies &amp; Chemicals Ltd."/>
        <s v="Gujarat Fluorochemicals Ltd."/>
        <s v="Gujarat Gas Ltd."/>
        <s v="Gujarat Narmada Valley Fertilizers &amp; Chemicals Ltd."/>
        <s v="Gujarat Pipavav Port Ltd"/>
        <s v="Gujarat State Fertilizers &amp; Chemicals Ltd."/>
        <s v="Gujarat State Petronet Ltd."/>
        <s v="Happiest Minds Technologies Ltd."/>
        <s v="Hathway Cable &amp; Datacom Ltd."/>
        <s v="Hatsun Agro Products Ltd."/>
        <s v="Havells India Ltd."/>
        <s v="HCL Technologies Ltd."/>
        <s v="HDFC Asset Management Company Ltd."/>
        <s v="HDFC Bank Ltd."/>
        <s v="HDFC Life Insurance Co Ltd."/>
        <s v="HEG Ltd."/>
        <s v="Heidelberg Cement India Ltd."/>
        <s v="Hero MotoCorp Ltd."/>
        <s v="HFCL Ltd."/>
        <s v="Hikal Ltd."/>
        <s v="Hindalco Industries Ltd."/>
        <s v="Hindustan Aeronautics Ltd."/>
        <s v="Hindustan Copper Ltd."/>
        <s v="Hindustan Petroleum Corporation Ltd."/>
        <s v="Hindustan Unilever Ltd."/>
        <s v="Hindustan Zinc Ltd."/>
        <s v="Hitachi Energy India Ltd."/>
        <s v="HLE Glascoat Ltd."/>
        <s v="Honeywell Automation India Ltd."/>
        <s v="Housing &amp; Urban Development Corporation Ltd."/>
        <s v="Housing Development Finance Corpn. Ltd."/>
        <s v="ICICI Bank Ltd."/>
        <s v="ICICI Lombard General Insurance Company Ltd."/>
        <s v="ICICI Prudential Life Insurance Company Ltd."/>
        <s v="ICICI Securities Ltd."/>
        <s v="IDBI Bank Ltd."/>
        <s v="IDFC First Bank Ltd."/>
        <s v="IDFC Ltd."/>
        <s v="IFB Industries Ltd."/>
        <s v="IIFL Finance Ltd."/>
        <s v="IIFL Wealth Management Ltd"/>
        <s v="Indiabulls Housing Finance Ltd."/>
        <s v="Indiabulls Real Estate Ltd."/>
        <s v="Indiamart Intermesh Ltd."/>
        <s v="Indian Bank"/>
        <s v="Indian Energy Exchange Ltd."/>
        <s v="Indian Oil Corporation Ltd."/>
        <s v="Indian Overseas Bank"/>
        <s v="Indian Railway Catering &amp; Tourism Corporation Ltd."/>
        <s v="Indian Railway Finance Corporation Ltd."/>
        <s v="Indigo Paints Ltd."/>
        <s v="Indoco Remedies Ltd."/>
        <s v="Indraprastha Gas Ltd."/>
        <s v="Indus Towers Ltd."/>
        <s v="IndusInd Bank Ltd."/>
        <s v="Infibeam Avenues Ltd."/>
        <s v="Info Edge (India) Ltd."/>
        <s v="Infosys Ltd."/>
        <s v="Inox Leisure Ltd."/>
        <s v="Intellect Design Arena Ltd."/>
        <s v="Interglobe Aviation Ltd."/>
        <s v="Ipca Laboratories Ltd."/>
        <s v="IRB Infrastructure Developers Ltd."/>
        <s v="Ircon International Ltd."/>
        <s v="ITC Ltd."/>
        <s v="ITI Ltd."/>
        <s v="Jamna Auto Industries Ltd."/>
        <s v="JB Chemicals &amp; Pharmaceuticals Ltd."/>
        <s v="Jindal Stainless (Hisar) Ltd."/>
        <s v="Jindal Stainless Ltd."/>
        <s v="Jindal Steel &amp; Power Ltd."/>
        <s v="JK Cement Ltd"/>
        <s v="JK Lakshmi Cement Ltd."/>
        <s v="JK Paper Ltd."/>
        <s v="JM Financial Ltd."/>
        <s v="Johnson Controls - Hitachi Air Conditioning India Ltd."/>
        <s v="JSW Energy Ltd."/>
        <s v="JSW Steel Ltd."/>
        <s v="Jubilant FoodWorks Ltd."/>
        <s v="Jubilant Ingrevia Ltd."/>
        <s v="Jubilant Pharmova Ltd."/>
        <s v="Just Dial Ltd."/>
        <s v="Jyothy Labs Ltd."/>
        <s v="Kajaria Ceramics Ltd."/>
        <s v="Kalpataru Power Transmission Ltd."/>
        <s v="Kalyan Jewellers India Ltd."/>
        <s v="Kansai Nerolac Paints Ltd."/>
        <s v="KEC International Ltd."/>
        <s v="KEI Industries Ltd."/>
        <s v="KIOCL Ltd"/>
        <s v="KNR Constructions Ltd."/>
        <s v="Kotak Mahindra Bank Ltd."/>
        <s v="KPIT Technologies Ltd."/>
        <s v="KPR Mills Ltd."/>
        <s v="KRBL Ltd."/>
        <s v="Krishna Institute Of Medical Sciences Ltd."/>
        <s v="KSB Ltd."/>
        <s v="L&amp;T Finance Holdings Ltd."/>
        <s v="L&amp;T Technology Services Ltd."/>
        <s v="La Opala RG Ltd."/>
        <s v="Lakshmi Machine Works Ltd."/>
        <s v="Larsen &amp; Toubro Infotech Ltd."/>
        <s v="Larsen &amp; Toubro Ltd."/>
        <s v="LatentView Analytics Ltd."/>
        <s v="Laurus Labs Ltd."/>
        <s v="Laxmi Organic Industries Ltd."/>
        <s v="Lemon Tree Hotels Ltd."/>
        <s v="LIC Housing Finance Ltd."/>
        <s v="Life Insurance Corporation of India"/>
        <s v="Linde India Ltd."/>
        <s v="Lupin Ltd."/>
        <s v="Lux Industries Ltd."/>
        <s v="Macrotech Developers Ltd."/>
        <s v="Mahanagar Gas Ltd."/>
        <s v="Maharashtra Scooters Ltd."/>
        <s v="Mahindra &amp; Mahindra Financial Services Ltd."/>
        <s v="Mahindra &amp; Mahindra Ltd."/>
        <s v="Mahindra CIE Automotive Ltd."/>
        <s v="Mahindra Holidays &amp; Resorts India Ltd"/>
        <s v="Mahindra Lifespace Developers Ltd."/>
        <s v="Mahindra Logistics Ltd."/>
        <s v="Manappuram Finance Ltd."/>
        <s v="Mangalore Refinery &amp; Petrochemicals Ltd."/>
        <s v="Marico Ltd."/>
        <s v="Maruti Suzuki India Ltd."/>
        <s v="MAS Financial Services Ltd."/>
        <s v="Mastek Ltd."/>
        <s v="Max Financial Services Ltd."/>
        <s v="Max Healthcare Institute Ltd."/>
        <s v="Mazagon Dock Shipbuilders Ltd."/>
        <s v="Medplus Health Services Ltd."/>
        <s v="Metro Brands Ltd."/>
        <s v="Metropolis Healthcare Ltd."/>
        <s v="Minda Corporation Ltd."/>
        <s v="Minda Industries Ltd."/>
        <s v="Mindtree Ltd."/>
        <s v="Mishra Dhatu Nigam Ltd."/>
        <s v="MMTC Ltd."/>
        <s v="MOIL Ltd."/>
        <s v="Motilal Oswal Financial Services Ltd"/>
        <s v="Mphasis Ltd."/>
        <s v="MRF Ltd."/>
        <s v="Multi Commodity Exchange Of India Ltd."/>
        <s v="Muthoot Finance Ltd."/>
        <s v="Narayana Hrudayalaya Ltd."/>
        <s v="Natco Pharma Ltd."/>
        <s v="National Aluminium Company Ltd."/>
        <s v="Navin Fluorine International Ltd."/>
        <s v="NBCC India Ltd."/>
        <s v="NCC Ltd."/>
        <s v="Nesco Ltd."/>
        <s v="Nestle India Ltd."/>
        <s v="Network 18 Media &amp; Investments Ltd."/>
        <s v="NHPC Ltd."/>
        <s v="Nippon Life India Asset Management Ltd."/>
        <s v="NLC India Ltd."/>
        <s v="NMDC Ltd."/>
        <s v="Nocil Ltd."/>
        <s v="NTPC Ltd."/>
        <s v="NUVOCO Vistas Corp Ltd."/>
        <s v="Oberoi Realty Ltd."/>
        <s v="Oil &amp; Natural Gas Corporation Ltd."/>
        <s v="Oil India Ltd."/>
        <s v="One 97 Communications Ltd."/>
        <s v="Oracle Financial Services Software Ltd."/>
        <s v="Orient Electric Ltd."/>
        <s v="Page Industries Ltd."/>
        <s v="PB Fintech Ltd."/>
        <s v="PCBL Ltd."/>
        <s v="Persistent Systems Ltd."/>
        <s v="Petronet LNG Ltd."/>
        <s v="Pfizer Ltd."/>
        <s v="Phoenix Mills Ltd."/>
        <s v="PI Industries Ltd."/>
        <s v="Pidilite Industries Ltd."/>
        <s v="PNB Housing Finance Ltd."/>
        <s v="PNC Infratech Ltd."/>
        <s v="Poly Medicure Ltd."/>
        <s v="Polycab India Ltd."/>
        <s v="Power Finance Corporation Ltd."/>
        <s v="Power Grid Corporation Of India Ltd."/>
        <s v="Praj Industries Ltd."/>
        <s v="Prestige Estates Projects Ltd."/>
        <s v="Prince Pipes &amp; Fittings Ltd."/>
        <s v="Prism Johnson Ltd."/>
        <s v="Privi Speciality Chemicals Ltd."/>
        <s v="Procter &amp; Gamble Health Ltd."/>
        <s v="Procter &amp; Gamble Hygiene &amp; Health Care Ltd."/>
        <s v="Punjab &amp; Sind Bank"/>
        <s v="Punjab National Bank"/>
        <s v="PVR Ltd."/>
        <s v="Quess Corp Ltd."/>
        <s v="Radico Khaitan Ltd."/>
        <s v="Rail Vikas Nigam Ltd."/>
        <s v="Rain Industries Ltd."/>
        <s v="Rajesh Exports Ltd."/>
        <s v="Rallis India Ltd."/>
        <s v="Rashtriya Chemicals &amp; Fertilizers Ltd."/>
        <s v="Ratnamani Metals &amp; Tubes Ltd."/>
        <s v="RBL Bank Ltd."/>
        <s v="REC Ltd."/>
        <s v="Redington India Ltd."/>
        <s v="Relaxo Footwears Ltd."/>
        <s v="Reliance Industries Ltd."/>
        <s v="Responsive Industries Ltd."/>
        <s v="Restaurant Brands Asia Ltd."/>
        <s v="RHI Magnesita India Ltd."/>
        <s v="Rites Ltd."/>
        <s v="Rossari Biotech Ltd."/>
        <s v="Route Mobile Ltd."/>
        <s v="Ruchi Soya Industries Ltd."/>
        <s v="Sanofi India Ltd."/>
        <s v="Sapphire Foods India Ltd."/>
        <s v="Saregama India Ltd."/>
        <s v="SBI Cards &amp; Payments Services Ltd."/>
        <s v="SBI Life Insurance Company Ltd."/>
        <s v="Schaeffler India Ltd."/>
        <s v="Sheela Foam Ltd."/>
        <s v="Shilpa Medicare Ltd."/>
        <s v="Shipping Corporation Of India Ltd."/>
        <s v="Shree Cement Ltd."/>
        <s v="Shree Renuka Sugars Ltd."/>
        <s v="Shriram City Union Finance Ltd."/>
        <s v="Shriram Transport Finance Company Ltd."/>
        <s v="Shyam Metalics and Energy Ltd,"/>
        <s v="Siemens Ltd."/>
        <s v="SIS Ltd."/>
        <s v="SJVN Ltd."/>
        <s v="SKF India Ltd."/>
        <s v="Sobha Ltd."/>
        <s v="Solar Industries India Ltd."/>
        <s v="Sona BLW Precision Forgings Ltd."/>
        <s v="Sonata Software Ltd."/>
        <s v="SpiceJet Ltd."/>
        <s v="SRF Ltd."/>
        <s v="Star Cement Ltd"/>
        <s v="Star Health &amp; Allied Insurance Co. Ltd."/>
        <s v="State Bank Of India"/>
        <s v="Steel Authority Of India Ltd."/>
        <s v="Sterling and Wilson Renewable Energy Ltd."/>
        <s v="Sterlite Technologies Ltd."/>
        <s v="Strides Pharma Science Ltd."/>
        <s v="Sudarshan Chemical Industries Ltd."/>
        <s v="Sumitomo Chemical India Ltd."/>
        <s v="Sun Pharma Advanced Research Company Ltd."/>
        <s v="Sun Pharmaceutical Industries Ltd."/>
        <s v="Sun TV Network Ltd."/>
        <s v="Sundaram-Clayton Ltd."/>
        <s v="Sundram Fasteners Ltd."/>
        <s v="Sunteck Realty Ltd."/>
        <s v="Supreme Industries Ltd."/>
        <s v="Suven Pharmaceuticals Ltd."/>
        <s v="Suzlon Energy Ltd."/>
        <s v="Swan Energy Ltd."/>
        <s v="Symphony Ltd."/>
        <s v="Syngene International Ltd."/>
        <s v="Tanla Platforms Ltd."/>
        <s v="Tata Chemicals Ltd."/>
        <s v="Tata Coffee Ltd."/>
        <s v="Tata Communications Ltd."/>
        <s v="Tata Consultancy Services Ltd."/>
        <s v="Tata Consumer Products Ltd."/>
        <s v="Tata Elxsi Ltd."/>
        <s v="Tata Investment Corporation Ltd."/>
        <s v="Tata Motors DVR"/>
        <s v="Tata Motors Ltd."/>
        <s v="Tata Power Company Ltd."/>
        <s v="Tata Steel Ltd."/>
        <s v="Tata Teleservices (Maharashtra) Ltd."/>
        <s v="TCI Express Ltd."/>
        <s v="TCNS Clothing Co Ltd."/>
        <s v="TeamLease Services Ltd."/>
        <s v="Tech Mahindra Ltd."/>
        <s v="The Federal Bank Ltd."/>
        <s v="The Great Eastern Shipping Company Ltd."/>
        <s v="The India Cements Ltd."/>
        <s v="The Indian Hotels Company Ltd."/>
        <s v="The New India Assurance Co. Ltd."/>
        <s v="The Ramco Cements Ltd."/>
        <s v="Thermax Ltd."/>
        <s v="Thyrocare Technologies Ltd."/>
        <s v="Timken India Ltd."/>
        <s v="Titan Company Ltd."/>
        <s v="Torrent Pharmaceuticals Ltd."/>
        <s v="Torrent Power Ltd."/>
        <s v="Trent Ltd."/>
        <s v="Trident Ltd."/>
        <s v="Triveni Turbine Ltd."/>
        <s v="TTK Prestige Ltd."/>
        <s v="Tube Investments of India Ltd."/>
        <s v="TV18 Broadcast Ltd."/>
        <s v="TVS Motor Company Ltd."/>
        <s v="UCO Bank"/>
        <s v="Uflex Ltd."/>
        <s v="Ultratech Cement Ltd."/>
        <s v="Union Bank Of India"/>
        <s v="United Breweries Ltd."/>
        <s v="UPL Ltd."/>
        <s v="UTI Asset Management Company Ltd."/>
        <s v="Vaibhav Global Ltd."/>
        <s v="Vakrangee Ltd."/>
        <s v="Vardhman Textiles Ltd."/>
        <s v="Varroc Engineering Ltd."/>
        <s v="Varun Beverages Ltd."/>
        <s v="Vedanta Ltd."/>
        <s v="V-Guard Industries Ltd."/>
        <s v="Vinati Organics Ltd."/>
        <s v="VIP Industries Ltd."/>
        <s v="V-Mart Retail Ltd."/>
        <s v="Vodafone Idea Ltd."/>
        <s v="Voltas Ltd."/>
        <s v="VST Industries Ltd."/>
        <s v="Welspun Corp Ltd."/>
        <s v="Welspun India Ltd."/>
        <s v="Westlife Development Ltd."/>
        <s v="Whirlpool Of India Ltd."/>
        <s v="Wipro Ltd."/>
        <s v="Wockhardt Ltd."/>
        <s v="Yes Bank Ltd."/>
        <s v="Zee Entertainment Enterprises Ltd."/>
        <s v="Zensar Technologies Ltd."/>
        <s v="ZF Commercial Vehicle Control Systems India Ltd."/>
        <s v="Zomato Ltd."/>
        <s v="Zydus Lifesciences Ltd."/>
        <s v="Zydus Wellness Ltd."/>
      </sharedItems>
    </cacheField>
    <cacheField name="Market Capitalisation" numFmtId="0">
      <sharedItems containsSemiMixedTypes="0" containsString="0" containsNumber="1" minValue="2720.34" maxValue="1738725.14"/>
    </cacheField>
    <cacheField name="Large/Mid/Low" numFmtId="0">
      <sharedItems count="3">
        <s v="Mid"/>
        <s v="Low"/>
        <s v="Large"/>
      </sharedItems>
    </cacheField>
    <cacheField name="Change in 1 day(%)" numFmtId="0">
      <sharedItems containsSemiMixedTypes="0" containsString="0" containsNumber="1" minValue="-5.31" maxValue="19.8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tra Pandey" refreshedDate="44815.767139699077" createdVersion="8" refreshedVersion="8" minRefreshableVersion="3" recordCount="501" xr:uid="{2C22F191-1ACA-4D2A-B4F8-67854CCF7214}">
  <cacheSource type="worksheet">
    <worksheetSource ref="A1:D502" sheet="3 Yr Return"/>
  </cacheSource>
  <cacheFields count="4">
    <cacheField name="Company Names" numFmtId="0">
      <sharedItems/>
    </cacheField>
    <cacheField name="industry" numFmtId="0">
      <sharedItems count="134">
        <s v="Drugs &amp; Pharma"/>
        <s v="Readymade Garments"/>
        <s v="Household &amp; Personal Products"/>
        <s v="Auto Ancillaries"/>
        <s v="Dairy products"/>
        <s v="Software"/>
        <s v="Pesticides"/>
        <s v="Tyres &amp; Tubes"/>
        <s v="Tobacco Products"/>
        <s v="Two &amp; Three Wheelers"/>
        <s v="Investment Services"/>
        <s v="Cement"/>
        <s v="Electronic Components"/>
        <s v="Paints &amp; Varnishes"/>
        <s v="Misc. Fin.services"/>
        <s v="Welding machinery"/>
        <s v="Courier Services"/>
        <s v="Cars &amp; Multi Utility Vehicles"/>
        <s v="Bakery &amp; Milling Prod."/>
        <s v="Footwear"/>
        <s v="Defence &amp; Aerospace"/>
        <s v="Credit Ratings &amp; Information"/>
        <s v="Non-Ferrous Metal"/>
        <s v="Asset Management Companies"/>
        <s v="Refractories"/>
        <s v="Textile Machinery"/>
        <s v="Business Services"/>
        <s v="Equipment Leasing"/>
        <s v="Ceramic tiles"/>
        <s v="Housing Finance"/>
        <s v="Exchange Services"/>
        <s v="Brokerage Services"/>
        <s v="Natural Gas Utilities"/>
        <s v="Dyes &amp; Pigments"/>
        <s v="Plastic Tubes &amp; Pipes"/>
        <s v="Infrastructure"/>
        <s v="Telecom Services"/>
        <s v="Hire Purchase"/>
        <s v="Diesel Engines"/>
        <s v="Organic Chemicals"/>
        <s v="Finished Steel"/>
        <s v="Coal &amp; Lignite"/>
        <s v="Diversified"/>
        <s v="Oil Refineries &amp; Marketing"/>
        <s v="Ball Bearings"/>
        <s v="Ship Building"/>
        <s v="Banking"/>
        <s v="SIDCs/SFCs"/>
        <s v="Soda Ash"/>
        <s v="Diagnostics Services"/>
        <s v="Electricity Distribution"/>
        <s v="Minerals"/>
        <s v="Oil &amp; Gas Exploration"/>
        <s v="Wires &amp; cables"/>
        <s v="Steel Tubes &amp; Pipes"/>
        <s v="Indl.Gases"/>
        <s v="E-Commerce"/>
        <s v="Pumps &amp; Compressors"/>
        <s v="Other Fertilisers"/>
        <s v="Cloth"/>
        <s v="Abrasives"/>
        <s v="Health Services"/>
        <s v="Communication Equipment"/>
        <s v="Sugar"/>
        <s v="Beer"/>
        <s v="Nitrogenous Fertilizer."/>
        <s v="Inorganic Chem."/>
        <s v="ACs &amp; Refrigerators"/>
        <s v="Other Machinery"/>
        <s v="Misc.Chem."/>
        <s v="Shipping"/>
        <s v="Oil Cakes &amp; Animal Feed"/>
        <s v="Vegetable oils"/>
        <s v="General Insurance"/>
        <s v="Industrial Machinery"/>
        <s v="Castings &amp; Forgings"/>
        <s v="Others"/>
        <s v="Caustic Soda"/>
        <s v="Switching Equipment"/>
        <s v="Gems, Jewellery &amp; Accessories"/>
        <s v="Explosives"/>
        <s v="Electricity Generation"/>
        <s v="Tractors &amp; Farm Machinery"/>
        <s v="Misc.Textiles"/>
        <s v="Trading"/>
        <s v="Aluminium"/>
        <s v="Power Projects"/>
        <s v="Fasteners"/>
        <s v="Aquaculture"/>
        <s v="Food Processing"/>
        <s v="Kitchenware &amp; Appliances"/>
        <s v="Chemical Machinery"/>
        <s v="Lubricants &amp; Grease"/>
        <s v="Paper"/>
        <s v="Media &amp; Entertainment"/>
        <s v="Carbon Black"/>
        <s v="Logistics"/>
        <s v="Tea &amp; Coffee"/>
        <s v="Marine Port Services"/>
        <s v="Other Metal Products"/>
        <s v="Electronic Equipment"/>
        <s v="Storage Batteries"/>
        <s v="Packaging &amp; Containers"/>
        <s v="Business Consultancy"/>
        <s v="Misc.Other Services"/>
        <s v="Cotton &amp; Blended Yarn"/>
        <s v="Other Agriculture Products"/>
        <s v="Travel &amp; Tourism"/>
        <s v="Rubber &amp; Rubber Products"/>
        <s v="Real Estate"/>
        <s v="Commercial Complexes"/>
        <s v="Construction"/>
        <s v="Medical Devices &amp; Equipment"/>
        <s v="Liquors"/>
        <s v="Glass &amp; Glassware"/>
        <s v="Life Insurance"/>
        <s v="Retailing"/>
        <s v="Wood"/>
        <s v="Speciality Chemicals"/>
        <s v="DFIs"/>
        <s v="Leisure &amp; Recreation"/>
        <s v="Restaurants"/>
        <s v="Commercial Vehicles"/>
        <s v="Hotels"/>
        <s v="Synthetic Yarn"/>
        <s v="Other Plastic Products"/>
        <s v="Reinsurance"/>
        <s v="Electrical Machinery"/>
        <s v="Soyabean Prod."/>
        <s v="Thermoplastics"/>
        <s v="Air Transport"/>
        <s v="Stainless Steel"/>
        <s v="Sponge Iron"/>
        <s v="Home Furnishings"/>
      </sharedItems>
    </cacheField>
    <cacheField name="3 Yr Return" numFmtId="0">
      <sharedItems containsSemiMixedTypes="0" containsString="0" containsNumber="1" minValue="-34.57" maxValue="564.07000000000005"/>
    </cacheField>
    <cacheField name="Positive/ Negative" numFmtId="0">
      <sharedItems count="3">
        <s v="Positive"/>
        <s v="Negative"/>
        <s v="Zer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x v="0"/>
    <n v="500674"/>
    <s v="SANOFI"/>
    <s v="INE058A01010"/>
    <x v="0"/>
    <x v="0"/>
    <d v="2022-09-05T00:00:00"/>
    <n v="6158.7"/>
    <n v="0.59"/>
    <n v="5607"/>
    <n v="8542.75"/>
    <n v="5607"/>
    <n v="9300"/>
    <n v="3901"/>
    <n v="9300"/>
    <n v="235.05"/>
    <n v="9300"/>
    <n v="14189.17"/>
    <n v="12556.76"/>
    <n v="-1.36"/>
    <n v="-6.6"/>
    <n v="-10.19"/>
    <n v="-26.69"/>
    <n v="0.16"/>
    <n v="8.8800000000000008"/>
    <n v="10.97"/>
    <n v="14.49"/>
    <n v="35.909999999999997"/>
    <n v="9.75"/>
    <n v="6.71"/>
    <n v="6.15"/>
    <n v="0.49"/>
    <n v="7.95"/>
    <n v="16.68"/>
    <n v="4.9800000000000004"/>
    <n v="25.39"/>
    <n v="425.09"/>
    <n v="631.65"/>
    <n v="242.96"/>
    <n v="459.22"/>
    <x v="0"/>
  </r>
  <r>
    <x v="1"/>
    <n v="532827"/>
    <s v="PAGEIND"/>
    <s v="INE761H01022"/>
    <x v="1"/>
    <x v="1"/>
    <d v="2022-09-05T00:00:00"/>
    <n v="49786.2"/>
    <n v="-0.26"/>
    <n v="16186.75"/>
    <n v="51500"/>
    <n v="16186.75"/>
    <n v="51500"/>
    <n v="16186.75"/>
    <n v="51500"/>
    <n v="240"/>
    <n v="51500"/>
    <n v="55523.76"/>
    <n v="55398.96"/>
    <n v="-0.3"/>
    <n v="1.55"/>
    <n v="17.329999999999998"/>
    <n v="53.31"/>
    <n v="41.31"/>
    <n v="22.38"/>
    <n v="32.25"/>
    <n v="75.790000000000006"/>
    <n v="84.56"/>
    <n v="42.85"/>
    <n v="31.82"/>
    <n v="1.85"/>
    <n v="3.63"/>
    <n v="0.74"/>
    <n v="51.79"/>
    <n v="11.75"/>
    <n v="169.84"/>
    <n v="656.83"/>
    <n v="1161.6300000000001"/>
    <n v="293.08999999999997"/>
    <n v="191.03"/>
    <x v="1"/>
  </r>
  <r>
    <x v="2"/>
    <n v="500459"/>
    <s v="PGHH"/>
    <s v="INE179A01014"/>
    <x v="2"/>
    <x v="2"/>
    <d v="2022-09-05T00:00:00"/>
    <n v="14125.65"/>
    <n v="0.24"/>
    <n v="8400"/>
    <n v="16466.400000000001"/>
    <n v="8400"/>
    <n v="16466.400000000001"/>
    <n v="8131.05"/>
    <n v="16466.400000000001"/>
    <n v="217.7"/>
    <n v="16466.400000000001"/>
    <n v="45890.879999999997"/>
    <n v="45026.95"/>
    <n v="1.06"/>
    <n v="-4.2"/>
    <n v="0.9"/>
    <n v="3.83"/>
    <n v="11.82"/>
    <n v="10.96"/>
    <n v="19"/>
    <n v="79.709999999999994"/>
    <n v="78.010000000000005"/>
    <n v="62.22"/>
    <n v="36.24"/>
    <n v="1.83"/>
    <n v="13.56"/>
    <n v="1.1299999999999999"/>
    <n v="52.71"/>
    <n v="12.1"/>
    <n v="53.17"/>
    <n v="177.37"/>
    <n v="227.22"/>
    <n v="265.89999999999998"/>
    <n v="270.47000000000003"/>
    <x v="2"/>
  </r>
  <r>
    <x v="3"/>
    <n v="500488"/>
    <s v="ABBOTINDIA"/>
    <s v="INE358A01014"/>
    <x v="0"/>
    <x v="0"/>
    <d v="2022-09-05T00:00:00"/>
    <n v="18209"/>
    <n v="-1.26"/>
    <n v="9470"/>
    <n v="23934.45"/>
    <n v="9470"/>
    <n v="23934.45"/>
    <n v="4001"/>
    <n v="23934.45"/>
    <n v="220"/>
    <n v="23934.45"/>
    <n v="38698.800000000003"/>
    <n v="36476.35"/>
    <n v="-1.98"/>
    <n v="-10.8"/>
    <n v="2.13"/>
    <n v="-8.27"/>
    <n v="24.18"/>
    <n v="33.82"/>
    <n v="27.47"/>
    <n v="47.86"/>
    <n v="48.75"/>
    <n v="12.98"/>
    <n v="13.12"/>
    <n v="3.32"/>
    <n v="1.81"/>
    <n v="1.51"/>
    <n v="30.98"/>
    <n v="7.73"/>
    <n v="40.840000000000003"/>
    <n v="380.52"/>
    <n v="1403"/>
    <n v="445.96"/>
    <n v="446.9"/>
    <x v="3"/>
  </r>
  <r>
    <x v="4"/>
    <n v="500530"/>
    <s v="BOSCHLTD"/>
    <s v="INE323A01026"/>
    <x v="3"/>
    <x v="3"/>
    <d v="2022-09-05T00:00:00"/>
    <n v="17591.099999999999"/>
    <n v="0.13"/>
    <n v="7850"/>
    <n v="19250"/>
    <n v="7850"/>
    <n v="19250"/>
    <n v="7850"/>
    <n v="22400"/>
    <n v="140.5"/>
    <n v="27990"/>
    <n v="51882.559999999998"/>
    <n v="48919.9"/>
    <n v="1.96"/>
    <n v="0.17"/>
    <n v="22.61"/>
    <n v="22.93"/>
    <n v="9.51"/>
    <n v="-4.78"/>
    <n v="7.52"/>
    <n v="40.1"/>
    <n v="39.97"/>
    <n v="4.7"/>
    <n v="4.8"/>
    <n v="4.05"/>
    <n v="-5.8"/>
    <n v="1.19"/>
    <n v="25.04"/>
    <n v="4.03"/>
    <n v="192.66"/>
    <n v="438.11"/>
    <n v="3734.33"/>
    <n v="91.29"/>
    <n v="46.68"/>
    <x v="4"/>
  </r>
  <r>
    <x v="5"/>
    <n v="500790"/>
    <s v="NESTLEIND"/>
    <s v="INE239A01016"/>
    <x v="2"/>
    <x v="4"/>
    <d v="2022-09-05T00:00:00"/>
    <n v="19259.7"/>
    <n v="-1.54"/>
    <n v="12200"/>
    <n v="20609.150000000001"/>
    <n v="12200"/>
    <n v="20609.150000000001"/>
    <n v="6800"/>
    <n v="20609.150000000001"/>
    <n v="285"/>
    <n v="20609.150000000001"/>
    <n v="185733.31"/>
    <n v="187823.55"/>
    <n v="-1.37"/>
    <n v="-2.97"/>
    <n v="12.16"/>
    <n v="-4.97"/>
    <n v="15.56"/>
    <n v="22.91"/>
    <n v="15.34"/>
    <n v="87.86"/>
    <n v="76.489999999999995"/>
    <n v="79.78"/>
    <n v="57.59"/>
    <n v="1.81"/>
    <n v="5.8"/>
    <n v="1.04"/>
    <n v="51.32"/>
    <n v="11.96"/>
    <n v="81.77"/>
    <n v="219.27"/>
    <n v="241.48"/>
    <n v="235.57"/>
    <n v="170.92"/>
    <x v="5"/>
  </r>
  <r>
    <x v="6"/>
    <n v="532466"/>
    <s v="OFSS"/>
    <s v="INE881D01027"/>
    <x v="4"/>
    <x v="5"/>
    <d v="2022-09-05T00:00:00"/>
    <n v="3123.55"/>
    <n v="-0.77"/>
    <n v="1506"/>
    <n v="5145"/>
    <n v="1506"/>
    <n v="5145"/>
    <n v="1506"/>
    <n v="5145"/>
    <n v="200.5"/>
    <n v="5145"/>
    <n v="26928.3"/>
    <n v="22062.31"/>
    <n v="-3.27"/>
    <n v="-5.91"/>
    <n v="-4.88"/>
    <n v="-34.229999999999997"/>
    <n v="0.67"/>
    <n v="-2.7"/>
    <n v="0.52"/>
    <n v="14.51"/>
    <n v="18.97"/>
    <n v="3.62"/>
    <n v="5.0599999999999996"/>
    <n v="12.09"/>
    <n v="1.62"/>
    <n v="6.09"/>
    <n v="8.57"/>
    <n v="5.15"/>
    <n v="14.51"/>
    <n v="214.95"/>
    <n v="860.93"/>
    <n v="215.22"/>
    <n v="221.51"/>
    <x v="6"/>
  </r>
  <r>
    <x v="7"/>
    <n v="506285"/>
    <s v="BAYERCROP"/>
    <s v="INE462A01022"/>
    <x v="5"/>
    <x v="6"/>
    <d v="2022-09-05T00:00:00"/>
    <n v="5347.6"/>
    <n v="-0.13"/>
    <n v="2925"/>
    <n v="5667.75"/>
    <n v="2925"/>
    <n v="6601.25"/>
    <n v="2925"/>
    <n v="6601.25"/>
    <n v="34"/>
    <n v="6601.25"/>
    <n v="24010.09"/>
    <n v="23263.96"/>
    <n v="0.21"/>
    <n v="1.1499999999999999"/>
    <n v="-0.22"/>
    <n v="-2.4300000000000002"/>
    <n v="19.64"/>
    <n v="5.53"/>
    <n v="18.260000000000002"/>
    <n v="34.590000000000003"/>
    <n v="49.91"/>
    <n v="8.49"/>
    <n v="7.91"/>
    <n v="3.96"/>
    <n v="1.67"/>
    <n v="2.81"/>
    <n v="24.8"/>
    <n v="4.82"/>
    <n v="111.42"/>
    <n v="154.47"/>
    <n v="629.02"/>
    <n v="48"/>
    <n v="55.28"/>
    <x v="7"/>
  </r>
  <r>
    <x v="8"/>
    <n v="500290"/>
    <s v="MRF"/>
    <s v="INE883A01011"/>
    <x v="3"/>
    <x v="7"/>
    <d v="2022-09-05T00:00:00"/>
    <n v="84254.05"/>
    <n v="-0.12"/>
    <n v="49915.1"/>
    <n v="89499.9"/>
    <n v="49915.1"/>
    <n v="98599.95"/>
    <n v="49915.1"/>
    <n v="98599.95"/>
    <n v="401"/>
    <n v="98599.95"/>
    <n v="35733.35"/>
    <n v="35909.06"/>
    <n v="-1.19"/>
    <n v="-5.0199999999999996"/>
    <n v="10.19"/>
    <n v="2.25"/>
    <n v="13.46"/>
    <n v="5.57"/>
    <n v="23.65"/>
    <n v="56.92"/>
    <n v="24.76"/>
    <n v="2.52"/>
    <n v="2.48"/>
    <n v="3.81"/>
    <n v="-3.86"/>
    <n v="0.18"/>
    <n v="15.57"/>
    <n v="1.72"/>
    <n v="-61.82"/>
    <n v="1478.99"/>
    <n v="33376.26"/>
    <n v="-1363.28"/>
    <n v="-5522.36"/>
    <x v="7"/>
  </r>
  <r>
    <x v="9"/>
    <n v="532977"/>
    <s v="BAJAJ-AUTO"/>
    <s v="INE917I01010"/>
    <x v="3"/>
    <x v="8"/>
    <d v="2022-09-05T00:00:00"/>
    <n v="3956.65"/>
    <n v="-1.84"/>
    <n v="1788.65"/>
    <n v="4131.75"/>
    <n v="1788.65"/>
    <n v="4361.3999999999996"/>
    <n v="1788.65"/>
    <n v="4361.3999999999996"/>
    <n v="131"/>
    <n v="4361.3999999999996"/>
    <n v="112890.78"/>
    <n v="109302.81"/>
    <n v="-2.41"/>
    <n v="-1.37"/>
    <n v="7.73"/>
    <n v="5.3"/>
    <n v="13.09"/>
    <n v="6.3"/>
    <n v="9.16"/>
    <n v="18.329999999999998"/>
    <n v="18.12"/>
    <n v="3.64"/>
    <n v="3.83"/>
    <n v="7.19"/>
    <n v="1.96"/>
    <n v="3.54"/>
    <n v="16.329999999999998"/>
    <n v="3.45"/>
    <n v="26.9"/>
    <n v="215.73"/>
    <n v="1086.49"/>
    <n v="145.05000000000001"/>
    <n v="204.04"/>
    <x v="8"/>
  </r>
  <r>
    <x v="10"/>
    <n v="509966"/>
    <s v="VSTIND"/>
    <s v="INE710A01016"/>
    <x v="2"/>
    <x v="9"/>
    <d v="2022-09-05T00:00:00"/>
    <n v="3199.85"/>
    <n v="-1.28"/>
    <n v="2536.0500000000002"/>
    <n v="3895"/>
    <n v="2536.0500000000002"/>
    <n v="4856.45"/>
    <n v="2470"/>
    <n v="4856.45"/>
    <n v="49.7"/>
    <n v="4856.45"/>
    <n v="4944.2700000000004"/>
    <n v="4210.3599999999997"/>
    <n v="0.39"/>
    <n v="-7.29"/>
    <n v="0.12"/>
    <n v="-5.0199999999999996"/>
    <n v="-2.86"/>
    <n v="3.22"/>
    <n v="6.63"/>
    <n v="14.67"/>
    <n v="18.28"/>
    <n v="4.26"/>
    <n v="6.89"/>
    <n v="12"/>
    <n v="0.82"/>
    <n v="4.37"/>
    <n v="8.75"/>
    <n v="3.1"/>
    <n v="17.84"/>
    <n v="218.19"/>
    <n v="751.49"/>
    <n v="179.52"/>
    <n v="175.32"/>
    <x v="8"/>
  </r>
  <r>
    <x v="11"/>
    <n v="500126"/>
    <s v="PGHL"/>
    <s v="INE199A01012"/>
    <x v="0"/>
    <x v="0"/>
    <d v="2022-09-05T00:00:00"/>
    <n v="4274.1499999999996"/>
    <n v="1.4"/>
    <n v="2891.45"/>
    <n v="5851.75"/>
    <n v="2891.45"/>
    <n v="7500"/>
    <n v="1001"/>
    <n v="7500"/>
    <n v="214.85"/>
    <n v="7500"/>
    <n v="7083.79"/>
    <n v="6533.46"/>
    <n v="1.38"/>
    <n v="-3.62"/>
    <n v="-1.1399999999999999"/>
    <n v="-20.14"/>
    <n v="1.93"/>
    <n v="28.61"/>
    <n v="20.93"/>
    <n v="36.799999999999997"/>
    <n v="47.63"/>
    <n v="11.49"/>
    <n v="9.16"/>
    <n v="4.04"/>
    <n v="2"/>
    <n v="1.23"/>
    <n v="23.26"/>
    <n v="6.36"/>
    <n v="28.65"/>
    <n v="115.98"/>
    <n v="371.39"/>
    <n v="148.94999999999999"/>
    <n v="124.58"/>
    <x v="9"/>
  </r>
  <r>
    <x v="12"/>
    <n v="507815"/>
    <s v="GILLETTE"/>
    <s v="INE322A01010"/>
    <x v="2"/>
    <x v="2"/>
    <d v="2022-09-05T00:00:00"/>
    <n v="5377.25"/>
    <n v="-1.17"/>
    <n v="4420"/>
    <n v="6275"/>
    <n v="4420"/>
    <n v="8200"/>
    <n v="4420"/>
    <n v="8200"/>
    <n v="210.05"/>
    <n v="8200"/>
    <n v="17553.98"/>
    <n v="17600.28"/>
    <n v="-1.04"/>
    <n v="6.7"/>
    <n v="9.82"/>
    <n v="-7.66"/>
    <n v="-9.39"/>
    <n v="0.21"/>
    <n v="9.33"/>
    <n v="60.67"/>
    <n v="75.2"/>
    <n v="20.38"/>
    <n v="23.57"/>
    <n v="2.4700000000000002"/>
    <n v="22.36"/>
    <n v="1.28"/>
    <n v="35.9"/>
    <n v="7.78"/>
    <n v="39.61"/>
    <n v="88.79"/>
    <n v="264.29000000000002"/>
    <n v="135.97999999999999"/>
    <n v="104.4"/>
    <x v="10"/>
  </r>
  <r>
    <x v="13"/>
    <n v="500490"/>
    <s v="BAJAJHLDNG"/>
    <s v="INE118A01012"/>
    <x v="6"/>
    <x v="10"/>
    <d v="2022-09-05T00:00:00"/>
    <n v="5672.75"/>
    <n v="0.4"/>
    <n v="1460.15"/>
    <n v="6598"/>
    <n v="1460.15"/>
    <n v="6598"/>
    <n v="1460.15"/>
    <n v="6598"/>
    <n v="208"/>
    <n v="6598"/>
    <n v="63134.03"/>
    <n v="62495.99"/>
    <n v="4.79"/>
    <n v="6.13"/>
    <n v="13.6"/>
    <n v="30.3"/>
    <n v="19.739999999999998"/>
    <n v="14.8"/>
    <n v="22.38"/>
    <n v="14.88"/>
    <n v="11.78"/>
    <n v="1.47"/>
    <n v="1.35"/>
    <n v="0.66"/>
    <n v="-1.1399999999999999"/>
    <n v="2.0299999999999998"/>
    <n v="176.36"/>
    <n v="163.59"/>
    <n v="39.22"/>
    <n v="381.55"/>
    <n v="3853.51"/>
    <n v="144.63999999999999"/>
    <n v="29.02"/>
    <x v="11"/>
  </r>
  <r>
    <x v="14"/>
    <n v="500182"/>
    <s v="HEROMOTOCO"/>
    <s v="INE158A01026"/>
    <x v="3"/>
    <x v="8"/>
    <d v="2022-09-05T00:00:00"/>
    <n v="2842.05"/>
    <n v="0.6"/>
    <n v="1475"/>
    <n v="2954.45"/>
    <n v="1475"/>
    <n v="3629.05"/>
    <n v="1475"/>
    <n v="4025"/>
    <n v="115.05"/>
    <n v="4200"/>
    <n v="56790.48"/>
    <n v="50633.21"/>
    <n v="0.54"/>
    <n v="1.25"/>
    <n v="10"/>
    <n v="1.52"/>
    <n v="3.46"/>
    <n v="-6.51"/>
    <n v="4.63"/>
    <n v="21.41"/>
    <n v="17.95"/>
    <n v="3.45"/>
    <n v="3.81"/>
    <n v="8.06"/>
    <n v="-4.4800000000000004"/>
    <n v="3.34"/>
    <n v="11.69"/>
    <n v="1.75"/>
    <n v="27"/>
    <n v="132.68"/>
    <n v="822.18"/>
    <n v="105.29"/>
    <n v="99.07"/>
    <x v="12"/>
  </r>
  <r>
    <x v="15"/>
    <n v="500660"/>
    <s v="GLAXO"/>
    <s v="INE159A01016"/>
    <x v="0"/>
    <x v="0"/>
    <d v="2022-09-05T00:00:00"/>
    <n v="1440.15"/>
    <n v="0.45"/>
    <n v="962.65"/>
    <n v="1918.75"/>
    <n v="962.65"/>
    <n v="1918.75"/>
    <n v="962.65"/>
    <n v="1918.75"/>
    <n v="48.05"/>
    <n v="1936"/>
    <n v="24397.01"/>
    <n v="21464.75"/>
    <n v="-2.06"/>
    <n v="3.19"/>
    <n v="-4.01"/>
    <n v="-4.71"/>
    <n v="4.8"/>
    <n v="3.46"/>
    <n v="3.21"/>
    <n v="14.42"/>
    <n v="57.79"/>
    <n v="8.7799999999999994"/>
    <n v="12.7"/>
    <n v="4.0599999999999996"/>
    <n v="5.81"/>
    <n v="6.25"/>
    <n v="24.67"/>
    <n v="7.22"/>
    <n v="30.09"/>
    <n v="99.93"/>
    <n v="164.05"/>
    <n v="47.86"/>
    <n v="31.56"/>
    <x v="13"/>
  </r>
  <r>
    <x v="16"/>
    <n v="517174"/>
    <s v="HONAUT"/>
    <s v="INE671A01010"/>
    <x v="7"/>
    <x v="11"/>
    <d v="2022-09-05T00:00:00"/>
    <n v="41954.05"/>
    <n v="-0.59"/>
    <n v="20142"/>
    <n v="47400"/>
    <n v="20142"/>
    <n v="49990"/>
    <n v="13300"/>
    <n v="49990"/>
    <n v="90"/>
    <n v="49990"/>
    <n v="37048.68"/>
    <n v="35295.15"/>
    <n v="-1.87"/>
    <n v="1.45"/>
    <n v="31.25"/>
    <n v="4.46"/>
    <n v="19.489999999999998"/>
    <n v="25.54"/>
    <n v="33.020000000000003"/>
    <n v="105.98"/>
    <n v="66.260000000000005"/>
    <n v="12.65"/>
    <n v="12.55"/>
    <n v="1.62"/>
    <n v="7.93"/>
    <n v="0.21"/>
    <n v="66.819999999999993"/>
    <n v="12.14"/>
    <n v="140.56"/>
    <n v="395.37"/>
    <n v="3313.31"/>
    <n v="298.17"/>
    <n v="384.59"/>
    <x v="13"/>
  </r>
  <r>
    <x v="17"/>
    <n v="500387"/>
    <s v="SHREECEM"/>
    <s v="INE070A01015"/>
    <x v="8"/>
    <x v="12"/>
    <d v="2022-09-05T00:00:00"/>
    <n v="21293.65"/>
    <n v="0.97"/>
    <n v="15410"/>
    <n v="31469.95"/>
    <n v="15410"/>
    <n v="32050"/>
    <n v="13100"/>
    <n v="32050"/>
    <n v="20"/>
    <n v="32050"/>
    <n v="76829.08"/>
    <n v="74271.600000000006"/>
    <n v="-3.64"/>
    <n v="2.93"/>
    <n v="3.18"/>
    <n v="-30.05"/>
    <n v="6.33"/>
    <n v="3.57"/>
    <n v="20.38"/>
    <n v="38.880000000000003"/>
    <n v="49.5"/>
    <n v="4.34"/>
    <n v="6.34"/>
    <n v="4.04"/>
    <n v="3.3"/>
    <n v="0.42"/>
    <n v="19.190000000000001"/>
    <n v="4.87"/>
    <n v="28.8"/>
    <n v="549.20000000000005"/>
    <n v="4916.51"/>
    <n v="739.46"/>
    <n v="115.47"/>
    <x v="13"/>
  </r>
  <r>
    <x v="18"/>
    <n v="500266"/>
    <s v="MAHSCOOTER"/>
    <s v="INE288A01013"/>
    <x v="3"/>
    <x v="8"/>
    <d v="2022-09-05T00:00:00"/>
    <n v="4484.3999999999996"/>
    <n v="7.88"/>
    <n v="1813"/>
    <n v="5050"/>
    <n v="1813"/>
    <n v="5050"/>
    <n v="1813"/>
    <n v="5050"/>
    <n v="13.1"/>
    <n v="5050"/>
    <n v="5107.66"/>
    <n v="4637.09"/>
    <n v="8.69"/>
    <n v="15.12"/>
    <n v="15.25"/>
    <n v="-1.67"/>
    <n v="5.72"/>
    <n v="12.58"/>
    <n v="29.4"/>
    <n v="35.97"/>
    <n v="46.26"/>
    <n v="0.22"/>
    <n v="0.36"/>
    <n v="6.98"/>
    <n v="0.57999999999999996"/>
    <n v="1.79"/>
    <n v="26.74"/>
    <n v="295.41000000000003"/>
    <n v="-133.80000000000001"/>
    <n v="124.25"/>
    <n v="19997.59"/>
    <n v="-33.4"/>
    <n v="119.2"/>
    <x v="14"/>
  </r>
  <r>
    <x v="19"/>
    <n v="500710"/>
    <s v="AKZOINDIA"/>
    <s v="INE133A01011"/>
    <x v="8"/>
    <x v="13"/>
    <d v="2022-09-05T00:00:00"/>
    <n v="1944.85"/>
    <n v="0.23"/>
    <n v="1685"/>
    <n v="2319"/>
    <n v="1685"/>
    <n v="2530"/>
    <n v="1471"/>
    <n v="2530"/>
    <n v="48.3"/>
    <n v="2530"/>
    <n v="8856.91"/>
    <n v="8380.19"/>
    <n v="0.3"/>
    <n v="2.09"/>
    <n v="8.31"/>
    <n v="-13.74"/>
    <n v="4.45"/>
    <n v="1.2"/>
    <n v="8.18"/>
    <n v="30.45"/>
    <n v="37.630000000000003"/>
    <n v="6.64"/>
    <n v="7.49"/>
    <n v="5"/>
    <n v="9.32"/>
    <n v="3.86"/>
    <n v="17.45"/>
    <n v="2.56"/>
    <n v="72.959999999999994"/>
    <n v="63.93"/>
    <n v="293"/>
    <n v="26.68"/>
    <n v="29.49"/>
    <x v="15"/>
  </r>
  <r>
    <x v="20"/>
    <n v="542772"/>
    <s v="IIFLWAM"/>
    <s v="INE466L01020"/>
    <x v="6"/>
    <x v="14"/>
    <d v="2022-09-05T00:00:00"/>
    <n v="1669.8"/>
    <n v="0.52"/>
    <n v="0"/>
    <n v="1908.3"/>
    <n v="0"/>
    <n v="0"/>
    <n v="0"/>
    <n v="0"/>
    <n v="710"/>
    <n v="1908.3"/>
    <n v="14698.96"/>
    <n v="17106.259999999998"/>
    <n v="0.15"/>
    <n v="0.68"/>
    <n v="8.6300000000000008"/>
    <n v="5.59"/>
    <n v="0"/>
    <n v="0"/>
    <n v="0"/>
    <n v="23.81"/>
    <n v="30.58"/>
    <n v="4.66"/>
    <n v="3.69"/>
    <n v="8.16"/>
    <n v="1.01"/>
    <n v="4.1900000000000004"/>
    <n v="14.27"/>
    <n v="7.62"/>
    <n v="35.659999999999997"/>
    <n v="69.52"/>
    <n v="355.13"/>
    <n v="46.9"/>
    <n v="52.35"/>
    <x v="16"/>
  </r>
  <r>
    <x v="21"/>
    <n v="526612"/>
    <s v="BLUEDART"/>
    <s v="INE233B01017"/>
    <x v="9"/>
    <x v="15"/>
    <d v="2022-09-05T00:00:00"/>
    <n v="8822.75"/>
    <n v="0.64"/>
    <n v="1822.35"/>
    <n v="9171.9"/>
    <n v="1822.35"/>
    <n v="9171.9"/>
    <n v="1822.35"/>
    <n v="9171.9"/>
    <n v="52.15"/>
    <n v="9171.9"/>
    <n v="20882.95"/>
    <n v="20586.830000000002"/>
    <n v="1.93"/>
    <n v="-0.5"/>
    <n v="15.94"/>
    <n v="40.11"/>
    <n v="59.48"/>
    <n v="15.18"/>
    <n v="18.02"/>
    <n v="44.46"/>
    <n v="60.98"/>
    <n v="21.08"/>
    <n v="16.11"/>
    <n v="3.75"/>
    <n v="2"/>
    <n v="0.68"/>
    <n v="18.079999999999998"/>
    <n v="4.32"/>
    <n v="24.29"/>
    <n v="197.97"/>
    <n v="417.45"/>
    <n v="362.32"/>
    <n v="264.42"/>
    <x v="17"/>
  </r>
  <r>
    <x v="22"/>
    <n v="500133"/>
    <s v="ESABINDIA"/>
    <s v="INE284A01012"/>
    <x v="7"/>
    <x v="16"/>
    <d v="2022-09-05T00:00:00"/>
    <n v="3335.8"/>
    <n v="3.31"/>
    <n v="867.9"/>
    <n v="4250.05"/>
    <n v="867.9"/>
    <n v="4250.05"/>
    <n v="578.6"/>
    <n v="4250.05"/>
    <n v="28"/>
    <n v="4250.05"/>
    <n v="5122.87"/>
    <n v="4905.2700000000004"/>
    <n v="3.51"/>
    <n v="5.38"/>
    <n v="-0.03"/>
    <n v="57.64"/>
    <n v="49.6"/>
    <n v="35.85"/>
    <n v="22.45"/>
    <n v="57.2"/>
    <n v="35.090000000000003"/>
    <n v="18.989999999999998"/>
    <n v="6.48"/>
    <n v="2.5499999999999998"/>
    <n v="2.09"/>
    <n v="1.8"/>
    <n v="37.03"/>
    <n v="5.36"/>
    <n v="60.6"/>
    <n v="58.18"/>
    <n v="175.29"/>
    <n v="54.93"/>
    <n v="45.82"/>
    <x v="17"/>
  </r>
  <r>
    <x v="23"/>
    <n v="532500"/>
    <s v="MARUTI"/>
    <s v="INE585B01010"/>
    <x v="3"/>
    <x v="17"/>
    <d v="2022-09-05T00:00:00"/>
    <n v="8950.0499999999993"/>
    <n v="0.34"/>
    <n v="4001.1"/>
    <n v="9233.65"/>
    <n v="4001.1"/>
    <n v="9233.65"/>
    <n v="4001.1"/>
    <n v="10000"/>
    <n v="155"/>
    <n v="10000"/>
    <n v="270026.34000000003"/>
    <n v="262700.73"/>
    <n v="2.63"/>
    <n v="-0.19"/>
    <n v="16.16"/>
    <n v="30.41"/>
    <n v="15.35"/>
    <n v="2.73"/>
    <n v="22.52"/>
    <n v="60.81"/>
    <n v="36.549999999999997"/>
    <n v="4.79"/>
    <n v="4.53"/>
    <n v="2.58"/>
    <n v="-4.78"/>
    <n v="0.67"/>
    <n v="32.35"/>
    <n v="2.93"/>
    <n v="146.71"/>
    <n v="147"/>
    <n v="1865.03"/>
    <n v="60.94"/>
    <n v="7.75"/>
    <x v="17"/>
  </r>
  <r>
    <x v="24"/>
    <n v="500410"/>
    <s v="ACC"/>
    <s v="INE012A01025"/>
    <x v="8"/>
    <x v="12"/>
    <d v="2022-09-05T00:00:00"/>
    <n v="2288.15"/>
    <n v="-0.08"/>
    <n v="895.15"/>
    <n v="2589"/>
    <n v="895.15"/>
    <n v="2589"/>
    <n v="895.15"/>
    <n v="2589"/>
    <n v="82.1"/>
    <n v="2589"/>
    <n v="42968.54"/>
    <n v="35452.339999999997"/>
    <n v="0.12"/>
    <n v="2.96"/>
    <n v="7.27"/>
    <n v="-7.32"/>
    <n v="16.670000000000002"/>
    <n v="5.26"/>
    <n v="5.79"/>
    <n v="31.66"/>
    <n v="22.62"/>
    <n v="3.09"/>
    <n v="2.75"/>
    <n v="6.09"/>
    <n v="2.3199999999999998"/>
    <n v="2.5299999999999998"/>
    <n v="13.85"/>
    <n v="2.6"/>
    <n v="15.15"/>
    <n v="72.14"/>
    <n v="738.09"/>
    <n v="150.99"/>
    <n v="137.51"/>
    <x v="18"/>
  </r>
  <r>
    <x v="25"/>
    <n v="500825"/>
    <s v="BRITANNIA"/>
    <s v="INE216A01030"/>
    <x v="2"/>
    <x v="18"/>
    <d v="2022-09-05T00:00:00"/>
    <n v="3662.6"/>
    <n v="-1.1200000000000001"/>
    <n v="2100"/>
    <n v="4153"/>
    <n v="2100"/>
    <n v="4153"/>
    <n v="2100"/>
    <n v="4153"/>
    <n v="44.9"/>
    <n v="4153"/>
    <n v="88220.42"/>
    <n v="90640.44"/>
    <n v="0.34"/>
    <n v="-2.98"/>
    <n v="3.76"/>
    <n v="-11.19"/>
    <n v="11.6"/>
    <n v="11.66"/>
    <n v="30.62"/>
    <n v="59.89"/>
    <n v="57.01"/>
    <n v="30.48"/>
    <n v="20.45"/>
    <n v="2.66"/>
    <n v="5.59"/>
    <n v="1.54"/>
    <n v="38.299999999999997"/>
    <n v="6.19"/>
    <n v="67.89"/>
    <n v="61.14"/>
    <n v="120.15"/>
    <n v="53.94"/>
    <n v="34.840000000000003"/>
    <x v="19"/>
  </r>
  <r>
    <x v="26"/>
    <n v="540005"/>
    <s v="LTI"/>
    <s v="INE214T01019"/>
    <x v="4"/>
    <x v="5"/>
    <d v="2022-09-05T00:00:00"/>
    <n v="4496.5"/>
    <n v="-0.56000000000000005"/>
    <n v="1207.5999999999999"/>
    <n v="7595.25"/>
    <n v="1207.5999999999999"/>
    <n v="7595.25"/>
    <n v="744.1"/>
    <n v="7595.25"/>
    <n v="595"/>
    <n v="7595.25"/>
    <n v="78846.48"/>
    <n v="75454.350000000006"/>
    <n v="-3.49"/>
    <n v="-8.33"/>
    <n v="3.72"/>
    <n v="-17.670000000000002"/>
    <n v="39.76"/>
    <n v="42.68"/>
    <n v="0"/>
    <n v="32.39"/>
    <n v="25.85"/>
    <n v="8.4"/>
    <n v="7.46"/>
    <n v="5.12"/>
    <n v="1.67"/>
    <n v="1.22"/>
    <n v="20.23"/>
    <n v="4.71"/>
    <n v="47.73"/>
    <n v="138.83000000000001"/>
    <n v="535.62"/>
    <n v="94.4"/>
    <n v="48.01"/>
    <x v="20"/>
  </r>
  <r>
    <x v="27"/>
    <n v="501301"/>
    <s v="TATAINVEST"/>
    <s v="INE672A01018"/>
    <x v="6"/>
    <x v="10"/>
    <d v="2022-09-05T00:00:00"/>
    <n v="1689.1"/>
    <n v="2.12"/>
    <n v="591"/>
    <n v="1734"/>
    <n v="591"/>
    <n v="1734"/>
    <n v="591"/>
    <n v="1734"/>
    <n v="34.869999999999997"/>
    <n v="1734"/>
    <n v="8546.0499999999993"/>
    <n v="7895.1"/>
    <n v="8.98"/>
    <n v="15"/>
    <n v="14.74"/>
    <n v="33.29"/>
    <n v="30.86"/>
    <n v="14.8"/>
    <n v="14.67"/>
    <n v="34.090000000000003"/>
    <n v="32.630000000000003"/>
    <n v="0.43"/>
    <n v="0.51"/>
    <n v="3.27"/>
    <n v="-152.69"/>
    <n v="3.26"/>
    <n v="29.91"/>
    <n v="29.09"/>
    <n v="69.78"/>
    <n v="49.48"/>
    <n v="3905.33"/>
    <n v="24.21"/>
    <n v="31.5"/>
    <x v="20"/>
  </r>
  <r>
    <x v="28"/>
    <n v="500043"/>
    <s v="BATAINDIA"/>
    <s v="INE176A01028"/>
    <x v="10"/>
    <x v="19"/>
    <d v="2022-09-05T00:00:00"/>
    <n v="1885"/>
    <n v="-1.23"/>
    <n v="1000"/>
    <n v="2262"/>
    <n v="1000"/>
    <n v="2262"/>
    <n v="653.1"/>
    <n v="2262"/>
    <n v="11.72"/>
    <n v="2262"/>
    <n v="24227.439999999999"/>
    <n v="23554.28"/>
    <n v="0.78"/>
    <n v="-1.51"/>
    <n v="2.4500000000000002"/>
    <n v="6.35"/>
    <n v="6.95"/>
    <n v="22.59"/>
    <n v="15.45"/>
    <n v="83.06"/>
    <n v="55.99"/>
    <n v="12.53"/>
    <n v="10.72"/>
    <n v="2.3199999999999998"/>
    <n v="-9.99"/>
    <n v="2.89"/>
    <n v="31.5"/>
    <n v="7.91"/>
    <n v="114.55"/>
    <n v="22.71"/>
    <n v="150.47999999999999"/>
    <n v="16.46"/>
    <n v="7.19"/>
    <x v="21"/>
  </r>
  <r>
    <x v="29"/>
    <n v="532541"/>
    <s v="COFORGE"/>
    <s v="INE591G01017"/>
    <x v="4"/>
    <x v="5"/>
    <d v="2022-09-05T00:00:00"/>
    <n v="3475.15"/>
    <n v="0.22"/>
    <n v="735.35"/>
    <n v="6135"/>
    <n v="735.35"/>
    <n v="6135"/>
    <n v="486.2"/>
    <n v="6135"/>
    <n v="41.5"/>
    <n v="6135"/>
    <n v="21188.41"/>
    <n v="21037.09"/>
    <n v="-5.0999999999999996"/>
    <n v="-10.92"/>
    <n v="-7.58"/>
    <n v="-33.72"/>
    <n v="33.450000000000003"/>
    <n v="46.76"/>
    <n v="28.63"/>
    <n v="30.81"/>
    <n v="25.6"/>
    <n v="7.44"/>
    <n v="4.43"/>
    <n v="4.93"/>
    <n v="1.49"/>
    <n v="1.5"/>
    <n v="17.12"/>
    <n v="3.12"/>
    <n v="27.68"/>
    <n v="112.87"/>
    <n v="467.27"/>
    <n v="125.71"/>
    <n v="105.83"/>
    <x v="22"/>
  </r>
  <r>
    <x v="30"/>
    <n v="541154"/>
    <s v="HAL"/>
    <s v="INE066F01012"/>
    <x v="7"/>
    <x v="20"/>
    <d v="2022-09-05T00:00:00"/>
    <n v="2377.5"/>
    <n v="0.34"/>
    <n v="448"/>
    <n v="2425"/>
    <n v="448"/>
    <n v="2425"/>
    <n v="0"/>
    <n v="0"/>
    <n v="448"/>
    <n v="2425"/>
    <n v="79467.19"/>
    <n v="64945.55"/>
    <n v="4.59"/>
    <n v="18.600000000000001"/>
    <n v="25.28"/>
    <n v="70.489999999999995"/>
    <n v="54.15"/>
    <n v="0"/>
    <n v="0"/>
    <n v="14.43"/>
    <n v="11.52"/>
    <n v="3.99"/>
    <n v="2.33"/>
    <n v="10.49"/>
    <n v="0.49"/>
    <n v="2.1"/>
    <n v="9.25"/>
    <n v="2.98"/>
    <n v="7.92"/>
    <n v="164.64"/>
    <n v="595.73"/>
    <n v="300.02999999999997"/>
    <n v="178.1"/>
    <x v="23"/>
  </r>
  <r>
    <x v="31"/>
    <n v="500420"/>
    <s v="TORNTPHARM"/>
    <s v="INE685A01028"/>
    <x v="0"/>
    <x v="0"/>
    <d v="2022-09-05T00:00:00"/>
    <n v="1520.75"/>
    <n v="0.06"/>
    <n v="777.33"/>
    <n v="1652.23"/>
    <n v="777.33"/>
    <n v="1652.23"/>
    <n v="573.65"/>
    <n v="1652.23"/>
    <n v="5.5"/>
    <n v="1652.23"/>
    <n v="51469.09"/>
    <n v="54845.65"/>
    <n v="-1.75"/>
    <n v="-2.56"/>
    <n v="9.39"/>
    <n v="-4.6399999999999997"/>
    <n v="21.62"/>
    <n v="20.02"/>
    <n v="24"/>
    <n v="63.74"/>
    <n v="40.64"/>
    <n v="7.99"/>
    <n v="6.84"/>
    <n v="3.99"/>
    <n v="-89.93"/>
    <n v="1.58"/>
    <n v="20.65"/>
    <n v="5.99"/>
    <n v="28.55"/>
    <n v="23.67"/>
    <n v="188.85"/>
    <n v="106.53"/>
    <n v="52.29"/>
    <x v="24"/>
  </r>
  <r>
    <x v="32"/>
    <n v="500092"/>
    <s v="CRISIL"/>
    <s v="INE007A01025"/>
    <x v="9"/>
    <x v="21"/>
    <d v="2022-09-05T00:00:00"/>
    <n v="3253.95"/>
    <n v="0.16"/>
    <n v="1052.7"/>
    <n v="3863.55"/>
    <n v="1052.7"/>
    <n v="3863.55"/>
    <n v="1052.7"/>
    <n v="3863.55"/>
    <n v="8.51"/>
    <n v="3863.55"/>
    <n v="23768.37"/>
    <n v="22974.16"/>
    <n v="-2.95"/>
    <n v="2.15"/>
    <n v="-7.35"/>
    <n v="15.67"/>
    <n v="36.14"/>
    <n v="11.32"/>
    <n v="13.36"/>
    <n v="43.99"/>
    <n v="39.4"/>
    <n v="15.11"/>
    <n v="10.65"/>
    <n v="3.41"/>
    <n v="3.53"/>
    <n v="1.41"/>
    <n v="29.23"/>
    <n v="9.36"/>
    <n v="58.96"/>
    <n v="73.930000000000007"/>
    <n v="215.21"/>
    <n v="55.3"/>
    <n v="67.97"/>
    <x v="25"/>
  </r>
  <r>
    <x v="33"/>
    <n v="526299"/>
    <s v="MPHASIS"/>
    <s v="INE356A01018"/>
    <x v="4"/>
    <x v="5"/>
    <d v="2022-09-05T00:00:00"/>
    <n v="2092.4"/>
    <n v="0.94"/>
    <n v="612.04999999999995"/>
    <n v="3659.75"/>
    <n v="612.04999999999995"/>
    <n v="3659.75"/>
    <n v="572.29999999999995"/>
    <n v="3659.75"/>
    <n v="6.5"/>
    <n v="3659.75"/>
    <n v="39372.660000000003"/>
    <n v="37164.32"/>
    <n v="-3.4"/>
    <n v="-11.77"/>
    <n v="-18.52"/>
    <n v="-29.13"/>
    <n v="29.08"/>
    <n v="28.12"/>
    <n v="18.61"/>
    <n v="26.37"/>
    <n v="21.18"/>
    <n v="5.44"/>
    <n v="3.73"/>
    <n v="5.91"/>
    <n v="1.9"/>
    <n v="2.2000000000000002"/>
    <n v="15.63"/>
    <n v="3.1"/>
    <n v="22.95"/>
    <n v="79.349999999999994"/>
    <n v="384.43"/>
    <n v="91.35"/>
    <n v="77.28"/>
    <x v="25"/>
  </r>
  <r>
    <x v="34"/>
    <n v="532755"/>
    <s v="TECHM"/>
    <s v="INE669C01036"/>
    <x v="4"/>
    <x v="5"/>
    <d v="2022-09-05T00:00:00"/>
    <n v="1065.05"/>
    <n v="0.82"/>
    <n v="470.25"/>
    <n v="1838"/>
    <n v="470.25"/>
    <n v="1838"/>
    <n v="421"/>
    <n v="1838"/>
    <n v="50.93"/>
    <n v="1838"/>
    <n v="103640.57"/>
    <n v="95955.7"/>
    <n v="-1.89"/>
    <n v="0.85"/>
    <n v="-7.22"/>
    <n v="-26.14"/>
    <n v="14.84"/>
    <n v="20.68"/>
    <n v="17.899999999999999"/>
    <n v="19.39"/>
    <n v="18.22"/>
    <n v="3.75"/>
    <n v="3.68"/>
    <n v="8.52"/>
    <n v="1.43"/>
    <n v="4.22"/>
    <n v="10.7"/>
    <n v="2.2000000000000002"/>
    <n v="19.61"/>
    <n v="54.93"/>
    <n v="284.42"/>
    <n v="60.22"/>
    <n v="54.18"/>
    <x v="26"/>
  </r>
  <r>
    <x v="35"/>
    <n v="500295"/>
    <s v="VEDL"/>
    <s v="INE205A01025"/>
    <x v="11"/>
    <x v="22"/>
    <d v="2022-09-05T00:00:00"/>
    <n v="260.39999999999998"/>
    <n v="1.22"/>
    <n v="60.2"/>
    <n v="440.75"/>
    <n v="60.2"/>
    <n v="440.75"/>
    <n v="60.2"/>
    <n v="440.75"/>
    <n v="0.93"/>
    <n v="495"/>
    <n v="96795.86"/>
    <n v="127013.53"/>
    <n v="-3.41"/>
    <n v="4.0599999999999996"/>
    <n v="-17.829999999999998"/>
    <n v="-15.54"/>
    <n v="23.96"/>
    <n v="-3.78"/>
    <n v="4.3600000000000003"/>
    <n v="5.09"/>
    <n v="7.6"/>
    <n v="1.37"/>
    <n v="1.22"/>
    <n v="31.9"/>
    <n v="0.35"/>
    <n v="17.28"/>
    <n v="2.67"/>
    <n v="0.68"/>
    <n v="2.77"/>
    <n v="51.11"/>
    <n v="190.57"/>
    <n v="93.99"/>
    <n v="46.32"/>
    <x v="26"/>
  </r>
  <r>
    <x v="36"/>
    <n v="520056"/>
    <s v="SUNCLAYLTD"/>
    <s v="INE105A01035"/>
    <x v="3"/>
    <x v="3"/>
    <d v="2022-09-05T00:00:00"/>
    <n v="4672.3500000000004"/>
    <n v="-0.46"/>
    <n v="970.5"/>
    <n v="5123.55"/>
    <n v="970.5"/>
    <n v="5123.55"/>
    <n v="970.5"/>
    <n v="6299.9"/>
    <n v="21.9"/>
    <n v="6299.9"/>
    <n v="9453.14"/>
    <n v="21466.41"/>
    <n v="1.75"/>
    <n v="-0.39"/>
    <n v="19.93"/>
    <n v="30.85"/>
    <n v="37.21"/>
    <n v="0.85"/>
    <n v="38.53"/>
    <n v="15.73"/>
    <n v="26.31"/>
    <n v="1.74"/>
    <n v="2.44"/>
    <n v="12.77"/>
    <n v="1.85"/>
    <n v="0.94"/>
    <n v="6.05"/>
    <n v="0.33"/>
    <n v="-6.11"/>
    <n v="296.13"/>
    <n v="2676.02"/>
    <n v="-764.88"/>
    <n v="-1329.17"/>
    <x v="27"/>
  </r>
  <r>
    <x v="37"/>
    <n v="532540"/>
    <s v="TCS"/>
    <s v="INE467B01029"/>
    <x v="4"/>
    <x v="5"/>
    <d v="2022-09-05T00:00:00"/>
    <n v="3133.4"/>
    <n v="0.1"/>
    <n v="1504.4"/>
    <n v="4045.5"/>
    <n v="1504.4"/>
    <n v="4045.5"/>
    <n v="1210.33"/>
    <n v="4045.5"/>
    <n v="103.84"/>
    <n v="4045.5"/>
    <n v="1146325.9099999999"/>
    <n v="1096672.01"/>
    <n v="-2.76"/>
    <n v="-6.6"/>
    <n v="-8.92"/>
    <n v="-18.440000000000001"/>
    <n v="11.75"/>
    <n v="20.6"/>
    <n v="16.670000000000002"/>
    <n v="29.55"/>
    <n v="27.09"/>
    <n v="11.68"/>
    <n v="9.34"/>
    <n v="5.21"/>
    <n v="3.51"/>
    <n v="1.37"/>
    <n v="18.940000000000001"/>
    <n v="5.76"/>
    <n v="28.69"/>
    <n v="106.03"/>
    <n v="268.29000000000002"/>
    <n v="109.15"/>
    <n v="101.88"/>
    <x v="28"/>
  </r>
  <r>
    <x v="38"/>
    <n v="500408"/>
    <s v="TATAELXSI"/>
    <s v="INE670A01012"/>
    <x v="4"/>
    <x v="5"/>
    <d v="2022-09-05T00:00:00"/>
    <n v="8872.85"/>
    <n v="1.9"/>
    <n v="499.95"/>
    <n v="10760.4"/>
    <n v="499.95"/>
    <n v="10760.4"/>
    <n v="499.95"/>
    <n v="10760.4"/>
    <n v="14.55"/>
    <n v="10760.4"/>
    <n v="55260.69"/>
    <n v="53267.61"/>
    <n v="-5.09"/>
    <n v="-0.94"/>
    <n v="5.21"/>
    <n v="81.599999999999994"/>
    <n v="144.07"/>
    <n v="59.34"/>
    <n v="55.64"/>
    <n v="88.98"/>
    <n v="30.67"/>
    <n v="30.95"/>
    <n v="9.4700000000000006"/>
    <n v="1.6"/>
    <n v="3.21"/>
    <n v="0.48"/>
    <n v="59.77"/>
    <n v="20.94"/>
    <n v="114.4"/>
    <n v="99.72"/>
    <n v="286.73"/>
    <n v="77.56"/>
    <n v="69.63"/>
    <x v="29"/>
  </r>
  <r>
    <x v="39"/>
    <n v="532281"/>
    <s v="HCLTECH"/>
    <s v="INE860A01027"/>
    <x v="4"/>
    <x v="5"/>
    <d v="2022-09-05T00:00:00"/>
    <n v="936"/>
    <n v="1.25"/>
    <n v="375.25"/>
    <n v="1377.75"/>
    <n v="375.25"/>
    <n v="1377.75"/>
    <n v="375.25"/>
    <n v="1377.75"/>
    <n v="12.9"/>
    <n v="1377.75"/>
    <n v="253971.92"/>
    <n v="235879.79"/>
    <n v="-1.02"/>
    <n v="-2.31"/>
    <n v="-10.26"/>
    <n v="-20.32"/>
    <n v="18.48"/>
    <n v="16.82"/>
    <n v="20.89"/>
    <n v="18.71"/>
    <n v="15.79"/>
    <n v="3.9"/>
    <n v="3.77"/>
    <n v="7.82"/>
    <n v="2.0299999999999998"/>
    <n v="4.49"/>
    <n v="10.89"/>
    <n v="2.85"/>
    <n v="15.03"/>
    <n v="50.03"/>
    <n v="239.94"/>
    <n v="62.25"/>
    <n v="57.66"/>
    <x v="30"/>
  </r>
  <r>
    <x v="40"/>
    <n v="541729"/>
    <s v="HDFCAMC"/>
    <s v="INE127D01025"/>
    <x v="6"/>
    <x v="23"/>
    <d v="2022-09-05T00:00:00"/>
    <n v="2001.9"/>
    <n v="-0.62"/>
    <n v="1690"/>
    <n v="3365"/>
    <n v="1690"/>
    <n v="3844"/>
    <n v="0"/>
    <n v="0"/>
    <n v="1248.3"/>
    <n v="3844"/>
    <n v="42700.9"/>
    <n v="38031.47"/>
    <n v="-4.1900000000000004"/>
    <n v="0.73"/>
    <n v="7.51"/>
    <n v="-36.729999999999997"/>
    <n v="-8.0399999999999991"/>
    <n v="0"/>
    <n v="0"/>
    <n v="31.35"/>
    <n v="43.15"/>
    <n v="7.4"/>
    <n v="12.75"/>
    <n v="5.47"/>
    <n v="3.07"/>
    <n v="2.1"/>
    <n v="20.7"/>
    <n v="20.05"/>
    <n v="34.06"/>
    <n v="63.85"/>
    <n v="270.58"/>
    <n v="58.78"/>
    <n v="67.400000000000006"/>
    <x v="30"/>
  </r>
  <r>
    <x v="41"/>
    <n v="500830"/>
    <s v="COLPAL"/>
    <s v="INE259A01022"/>
    <x v="2"/>
    <x v="2"/>
    <d v="2022-09-05T00:00:00"/>
    <n v="1659.2"/>
    <n v="-0.98"/>
    <n v="1065"/>
    <n v="1751.8"/>
    <n v="1065"/>
    <n v="1823.4"/>
    <n v="1015.1"/>
    <n v="1823.4"/>
    <n v="51.08"/>
    <n v="1823.4"/>
    <n v="45103.38"/>
    <n v="44819.199999999997"/>
    <n v="5.6"/>
    <n v="4.03"/>
    <n v="6.17"/>
    <n v="-3.79"/>
    <n v="10.039999999999999"/>
    <n v="8.33"/>
    <n v="10.55"/>
    <n v="42.76"/>
    <n v="44.89"/>
    <n v="23.22"/>
    <n v="22.04"/>
    <n v="3.21"/>
    <n v="3.45"/>
    <n v="2.41"/>
    <n v="28.57"/>
    <n v="8.85"/>
    <n v="27.74"/>
    <n v="38.78"/>
    <n v="71.41"/>
    <n v="59.77"/>
    <n v="59.6"/>
    <x v="31"/>
  </r>
  <r>
    <x v="42"/>
    <n v="509631"/>
    <s v="HEG"/>
    <s v="INE545A01016"/>
    <x v="7"/>
    <x v="24"/>
    <d v="2022-09-05T00:00:00"/>
    <n v="1232.3499999999999"/>
    <n v="-1.88"/>
    <n v="409.6"/>
    <n v="2629"/>
    <n v="409.6"/>
    <n v="2629"/>
    <n v="409.6"/>
    <n v="4955"/>
    <n v="19.2"/>
    <n v="4955"/>
    <n v="4756.32"/>
    <n v="4238.3500000000004"/>
    <n v="-4.1399999999999997"/>
    <n v="-3"/>
    <n v="8.99"/>
    <n v="-45.33"/>
    <n v="8.17"/>
    <n v="13.02"/>
    <n v="19.89"/>
    <n v="8.9"/>
    <n v="9.09"/>
    <n v="1.17"/>
    <n v="1.63"/>
    <n v="17.23"/>
    <n v="0.15"/>
    <n v="3.25"/>
    <n v="5.91"/>
    <n v="1.9"/>
    <n v="-33.83"/>
    <n v="138.16999999999999"/>
    <n v="1048.6199999999999"/>
    <n v="-36.43"/>
    <n v="-115.17"/>
    <x v="31"/>
  </r>
  <r>
    <x v="43"/>
    <n v="500252"/>
    <s v="LAXMIMACH"/>
    <s v="INE269B01029"/>
    <x v="7"/>
    <x v="25"/>
    <d v="2022-09-05T00:00:00"/>
    <n v="12503.1"/>
    <n v="0.7"/>
    <n v="2000"/>
    <n v="12580.1"/>
    <n v="2000"/>
    <n v="12580.1"/>
    <n v="2000"/>
    <n v="12580.1"/>
    <n v="362.6"/>
    <n v="39418.949999999997"/>
    <n v="13357.06"/>
    <n v="12477.43"/>
    <n v="4.82"/>
    <n v="22.49"/>
    <n v="36.590000000000003"/>
    <n v="58.74"/>
    <n v="51.96"/>
    <n v="15.53"/>
    <n v="20.21"/>
    <n v="50.73"/>
    <n v="43.19"/>
    <n v="6.47"/>
    <n v="3.83"/>
    <n v="3.29"/>
    <n v="-87.22"/>
    <n v="0.32"/>
    <n v="31.15"/>
    <n v="3.61"/>
    <n v="27.55"/>
    <n v="246.42"/>
    <n v="1930.92"/>
    <n v="453.77"/>
    <n v="443.99"/>
    <x v="31"/>
  </r>
  <r>
    <x v="44"/>
    <n v="543232"/>
    <s v="CAMS"/>
    <s v="INE596I01012"/>
    <x v="9"/>
    <x v="26"/>
    <d v="2022-09-05T00:00:00"/>
    <n v="2301.4499999999998"/>
    <n v="-0.26"/>
    <n v="0"/>
    <n v="3839.65"/>
    <n v="0"/>
    <n v="0"/>
    <n v="0"/>
    <n v="0"/>
    <n v="1260"/>
    <n v="4067.4"/>
    <n v="11297.78"/>
    <n v="10808"/>
    <n v="2.27"/>
    <n v="-5.78"/>
    <n v="-4.1500000000000004"/>
    <n v="-38.22"/>
    <n v="0"/>
    <n v="0"/>
    <n v="0"/>
    <n v="39.159999999999997"/>
    <n v="45.06"/>
    <n v="16.59"/>
    <n v="19.23"/>
    <n v="3.78"/>
    <n v="1.5"/>
    <n v="1.68"/>
    <n v="24.22"/>
    <n v="11.95"/>
    <n v="35.15"/>
    <n v="58.96"/>
    <n v="139.21"/>
    <n v="65.73"/>
    <n v="52.39"/>
    <x v="32"/>
  </r>
  <r>
    <x v="45"/>
    <n v="532538"/>
    <s v="ULTRACEMCO"/>
    <s v="INE481G01011"/>
    <x v="8"/>
    <x v="12"/>
    <d v="2022-09-05T00:00:00"/>
    <n v="6521.95"/>
    <n v="-0.84"/>
    <n v="2910"/>
    <n v="8269"/>
    <n v="2910"/>
    <n v="8269"/>
    <n v="2910"/>
    <n v="8269"/>
    <n v="245.25"/>
    <n v="8269"/>
    <n v="188390.19"/>
    <n v="194756.63"/>
    <n v="7.0000000000000007E-2"/>
    <n v="-1"/>
    <n v="14.85"/>
    <n v="-17.75"/>
    <n v="18.940000000000001"/>
    <n v="10.27"/>
    <n v="14.59"/>
    <n v="26.07"/>
    <n v="35.520000000000003"/>
    <n v="3.63"/>
    <n v="4.05"/>
    <n v="4.8499999999999996"/>
    <n v="1.27"/>
    <n v="0.57999999999999996"/>
    <n v="16.63"/>
    <n v="3.37"/>
    <n v="20.29"/>
    <n v="250.31"/>
    <n v="1800.21"/>
    <n v="321.58999999999997"/>
    <n v="131.66999999999999"/>
    <x v="33"/>
  </r>
  <r>
    <x v="46"/>
    <n v="532819"/>
    <s v="MINDTREE"/>
    <s v="INE018I01017"/>
    <x v="4"/>
    <x v="5"/>
    <d v="2022-09-05T00:00:00"/>
    <n v="3203.65"/>
    <n v="-0.21"/>
    <n v="667"/>
    <n v="5060"/>
    <n v="667"/>
    <n v="5060"/>
    <n v="439.05"/>
    <n v="5060"/>
    <n v="45.13"/>
    <n v="5060"/>
    <n v="52838.53"/>
    <n v="49667.71"/>
    <n v="-3.48"/>
    <n v="-9.2899999999999991"/>
    <n v="3.95"/>
    <n v="-15.1"/>
    <n v="67.599999999999994"/>
    <n v="47.76"/>
    <n v="34.42"/>
    <n v="29.67"/>
    <n v="26.55"/>
    <n v="9.18"/>
    <n v="5.72"/>
    <n v="5.44"/>
    <n v="0.88"/>
    <n v="1.1599999999999999"/>
    <n v="18.64"/>
    <n v="4.6500000000000004"/>
    <n v="34.380000000000003"/>
    <n v="107.98"/>
    <n v="348.83"/>
    <n v="93.26"/>
    <n v="84.06"/>
    <x v="34"/>
  </r>
  <r>
    <x v="47"/>
    <n v="532498"/>
    <s v="SHRIRAMCIT"/>
    <s v="INE722A01011"/>
    <x v="6"/>
    <x v="27"/>
    <d v="2022-09-05T00:00:00"/>
    <n v="1874.7"/>
    <n v="0.64"/>
    <n v="617"/>
    <n v="2602"/>
    <n v="617"/>
    <n v="2602"/>
    <n v="617"/>
    <n v="2602"/>
    <n v="13"/>
    <n v="2650"/>
    <n v="12500.9"/>
    <n v="39819.1"/>
    <n v="-1.18"/>
    <n v="-4.3499999999999996"/>
    <n v="7.03"/>
    <n v="-22.3"/>
    <n v="12.46"/>
    <n v="-2.1"/>
    <n v="9.36"/>
    <n v="9.74"/>
    <n v="10.34"/>
    <n v="1.31"/>
    <n v="1.35"/>
    <n v="11.96"/>
    <n v="0.66"/>
    <n v="1.98"/>
    <n v="8.3699999999999992"/>
    <n v="1.73"/>
    <n v="-3.24"/>
    <n v="192.07"/>
    <n v="1429.74"/>
    <n v="-579.53"/>
    <n v="-727.64"/>
    <x v="34"/>
  </r>
  <r>
    <x v="48"/>
    <n v="532443"/>
    <s v="CERA"/>
    <s v="INE739E01017"/>
    <x v="8"/>
    <x v="28"/>
    <d v="2022-09-05T00:00:00"/>
    <n v="5288.65"/>
    <n v="7.31"/>
    <n v="1986"/>
    <n v="6450"/>
    <n v="1986"/>
    <n v="6450"/>
    <n v="1986"/>
    <n v="6450"/>
    <n v="3.25"/>
    <n v="6450"/>
    <n v="6990.66"/>
    <n v="5986.51"/>
    <n v="8.09"/>
    <n v="12.51"/>
    <n v="26.73"/>
    <n v="21.68"/>
    <n v="30.11"/>
    <n v="12.39"/>
    <n v="31.15"/>
    <n v="39.19"/>
    <n v="35.19"/>
    <n v="6.63"/>
    <n v="5.57"/>
    <n v="4.16"/>
    <n v="4.43"/>
    <n v="0.66"/>
    <n v="20.84"/>
    <n v="4.33"/>
    <n v="71.349999999999994"/>
    <n v="137.15"/>
    <n v="811.18"/>
    <n v="75.34"/>
    <n v="51.27"/>
    <x v="35"/>
  </r>
  <r>
    <x v="49"/>
    <n v="540115"/>
    <s v="LTTS"/>
    <s v="INE010V01017"/>
    <x v="4"/>
    <x v="5"/>
    <d v="2022-09-05T00:00:00"/>
    <n v="3644.55"/>
    <n v="0.09"/>
    <n v="995"/>
    <n v="5958.1"/>
    <n v="995"/>
    <n v="5958.1"/>
    <n v="762"/>
    <n v="5958.1"/>
    <n v="671"/>
    <n v="5958.1"/>
    <n v="38417.699999999997"/>
    <n v="36369.01"/>
    <n v="-0.69"/>
    <n v="3.35"/>
    <n v="2"/>
    <n v="-16.010000000000002"/>
    <n v="30.34"/>
    <n v="35.950000000000003"/>
    <n v="0"/>
    <n v="37.85"/>
    <n v="26.41"/>
    <n v="8.69"/>
    <n v="7.41"/>
    <n v="4.37"/>
    <n v="1.92"/>
    <n v="0.96"/>
    <n v="22.03"/>
    <n v="5.55"/>
    <n v="38.18"/>
    <n v="96.16"/>
    <n v="418.61"/>
    <n v="95.37"/>
    <n v="82.22"/>
    <x v="35"/>
  </r>
  <r>
    <x v="50"/>
    <n v="500680"/>
    <s v="PFIZER"/>
    <s v="INE182A01018"/>
    <x v="0"/>
    <x v="0"/>
    <d v="2022-09-05T00:00:00"/>
    <n v="4277.45"/>
    <n v="0.43"/>
    <n v="2982.05"/>
    <n v="6175"/>
    <n v="2982.05"/>
    <n v="6175"/>
    <n v="1681"/>
    <n v="6175"/>
    <n v="298.05"/>
    <n v="6175"/>
    <n v="19573.62"/>
    <n v="17819.5"/>
    <n v="2.9"/>
    <n v="0.26"/>
    <n v="2.06"/>
    <n v="-29.12"/>
    <n v="13.04"/>
    <n v="18.61"/>
    <n v="12.74"/>
    <n v="43.97"/>
    <n v="35.71"/>
    <n v="6.76"/>
    <n v="5.91"/>
    <n v="4.26"/>
    <n v="6.07"/>
    <n v="0.82"/>
    <n v="21.99"/>
    <n v="7.97"/>
    <n v="29.34"/>
    <n v="97.32"/>
    <n v="633.25"/>
    <n v="145.81"/>
    <n v="165.17"/>
    <x v="35"/>
  </r>
  <r>
    <x v="51"/>
    <n v="539523"/>
    <s v="ALKEM"/>
    <s v="INE540L01014"/>
    <x v="0"/>
    <x v="0"/>
    <d v="2022-09-05T00:00:00"/>
    <n v="3034.85"/>
    <n v="1.91"/>
    <n v="1770"/>
    <n v="4070"/>
    <n v="1770"/>
    <n v="4070"/>
    <n v="1660"/>
    <n v="4070"/>
    <n v="1152.5"/>
    <n v="4070"/>
    <n v="36292.76"/>
    <n v="35411.300000000003"/>
    <n v="4.29"/>
    <n v="-3.71"/>
    <n v="-2.12"/>
    <n v="-20.86"/>
    <n v="18.510000000000002"/>
    <n v="11"/>
    <n v="0"/>
    <n v="27.81"/>
    <n v="27"/>
    <n v="4.1399999999999997"/>
    <n v="4.71"/>
    <n v="4.67"/>
    <n v="2.15"/>
    <n v="1.1200000000000001"/>
    <n v="19.34"/>
    <n v="3.46"/>
    <n v="32.67"/>
    <n v="109.16"/>
    <n v="733.39"/>
    <n v="92.93"/>
    <n v="92.05"/>
    <x v="36"/>
  </r>
  <r>
    <x v="52"/>
    <n v="500696"/>
    <s v="HINDUNILVR"/>
    <s v="INE030A01027"/>
    <x v="2"/>
    <x v="2"/>
    <d v="2022-09-05T00:00:00"/>
    <n v="2600.6"/>
    <n v="-0.12"/>
    <n v="1756"/>
    <n v="2859.3"/>
    <n v="1756"/>
    <n v="2859.3"/>
    <n v="1169"/>
    <n v="2859.3"/>
    <n v="100.5"/>
    <n v="2880"/>
    <n v="611034.69999999995"/>
    <n v="604327.59"/>
    <n v="1.1299999999999999"/>
    <n v="-1.04"/>
    <n v="13.47"/>
    <n v="-6"/>
    <n v="12.09"/>
    <n v="16.78"/>
    <n v="17.440000000000001"/>
    <n v="66.69"/>
    <n v="66.95"/>
    <n v="11.88"/>
    <n v="41.94"/>
    <n v="2.13"/>
    <n v="4.5599999999999996"/>
    <n v="1.31"/>
    <n v="44.23"/>
    <n v="11.34"/>
    <n v="67.53"/>
    <n v="39"/>
    <n v="218.98"/>
    <n v="38.5"/>
    <n v="33.04"/>
    <x v="36"/>
  </r>
  <r>
    <x v="53"/>
    <n v="500209"/>
    <s v="INFY"/>
    <s v="INE009A01021"/>
    <x v="4"/>
    <x v="5"/>
    <d v="2022-09-05T00:00:00"/>
    <n v="1461.3"/>
    <n v="0.56999999999999995"/>
    <n v="509.25"/>
    <n v="1953.9"/>
    <n v="509.25"/>
    <n v="1953.9"/>
    <n v="436.83"/>
    <n v="1953.9"/>
    <n v="33.049999999999997"/>
    <n v="1953.9"/>
    <n v="614873.84"/>
    <n v="587194.35"/>
    <n v="-3.96"/>
    <n v="-8.66"/>
    <n v="-3.97"/>
    <n v="-14.07"/>
    <n v="21.17"/>
    <n v="26.56"/>
    <n v="17.350000000000001"/>
    <n v="27.59"/>
    <n v="21.61"/>
    <n v="7.67"/>
    <n v="5.27"/>
    <n v="5.59"/>
    <n v="3.07"/>
    <n v="2.12"/>
    <n v="17.13"/>
    <n v="4.8"/>
    <n v="25.74"/>
    <n v="52.94"/>
    <n v="190.39"/>
    <n v="56.98"/>
    <n v="52.57"/>
    <x v="37"/>
  </r>
  <r>
    <x v="54"/>
    <n v="533179"/>
    <s v="PERSISTENT"/>
    <s v="INE262H01013"/>
    <x v="4"/>
    <x v="5"/>
    <d v="2022-09-05T00:00:00"/>
    <n v="3402.3"/>
    <n v="-0.36"/>
    <n v="420"/>
    <n v="4987.5"/>
    <n v="420"/>
    <n v="4987.5"/>
    <n v="420"/>
    <n v="4987.5"/>
    <n v="140.4"/>
    <n v="4987.5"/>
    <n v="25981.83"/>
    <n v="25177.56"/>
    <n v="-3.5"/>
    <n v="-9.73"/>
    <n v="-10.49"/>
    <n v="-1.1299999999999999"/>
    <n v="82.42"/>
    <n v="40.92"/>
    <n v="33.25"/>
    <n v="34.61"/>
    <n v="20.13"/>
    <n v="7.5"/>
    <n v="3.03"/>
    <n v="4.57"/>
    <n v="1.74"/>
    <n v="0.91"/>
    <n v="20.7"/>
    <n v="4.09"/>
    <n v="30.75"/>
    <n v="98.23"/>
    <n v="453.43"/>
    <n v="110.56"/>
    <n v="56.3"/>
    <x v="37"/>
  </r>
  <r>
    <x v="55"/>
    <n v="532488"/>
    <s v="DIVISLAB"/>
    <s v="INE361B01024"/>
    <x v="0"/>
    <x v="0"/>
    <d v="2022-09-05T00:00:00"/>
    <n v="3592.75"/>
    <n v="-0.15"/>
    <n v="1570.5"/>
    <n v="5425.1"/>
    <n v="1570.5"/>
    <n v="5425.1"/>
    <n v="691.25"/>
    <n v="5425.1"/>
    <n v="7.7"/>
    <n v="5425.1"/>
    <n v="95442.59"/>
    <n v="92801.58"/>
    <n v="0.15"/>
    <n v="-7.6"/>
    <n v="3.29"/>
    <n v="-31.02"/>
    <n v="29.26"/>
    <n v="38.340000000000003"/>
    <n v="20.5"/>
    <n v="30.73"/>
    <n v="38.299999999999997"/>
    <n v="7.68"/>
    <n v="7.85"/>
    <n v="4.21"/>
    <n v="1.35"/>
    <n v="0.83"/>
    <n v="22.95"/>
    <n v="10.31"/>
    <n v="49.92"/>
    <n v="116.98"/>
    <n v="468.24"/>
    <n v="72.02"/>
    <n v="44.77"/>
    <x v="38"/>
  </r>
  <r>
    <x v="56"/>
    <n v="500124"/>
    <s v="DRREDDY"/>
    <s v="INE089A01023"/>
    <x v="0"/>
    <x v="0"/>
    <d v="2022-09-05T00:00:00"/>
    <n v="4214.25"/>
    <n v="0.57999999999999996"/>
    <n v="2495.0500000000002"/>
    <n v="5078.8"/>
    <n v="2495.0500000000002"/>
    <n v="5614.6"/>
    <n v="1872.95"/>
    <n v="5614.6"/>
    <n v="216"/>
    <n v="5614.6"/>
    <n v="70145.539999999994"/>
    <n v="68657.67"/>
    <n v="-0.21"/>
    <n v="1.6"/>
    <n v="-2.9"/>
    <n v="-13.97"/>
    <n v="17.43"/>
    <n v="13.93"/>
    <n v="9.6300000000000008"/>
    <n v="23.43"/>
    <n v="32.93"/>
    <n v="3.46"/>
    <n v="3.49"/>
    <n v="7.61"/>
    <n v="1.1599999999999999"/>
    <n v="0.71"/>
    <n v="13.19"/>
    <n v="3.42"/>
    <n v="24.96"/>
    <n v="179.7"/>
    <n v="1216.52"/>
    <n v="168.92"/>
    <n v="-0.59"/>
    <x v="38"/>
  </r>
  <r>
    <x v="57"/>
    <n v="500010"/>
    <s v="HDFC"/>
    <s v="INE001A01036"/>
    <x v="6"/>
    <x v="29"/>
    <d v="2022-09-05T00:00:00"/>
    <n v="2456.25"/>
    <n v="0.49"/>
    <n v="1473.1"/>
    <n v="3021.1"/>
    <n v="1473.1"/>
    <n v="3021.1"/>
    <n v="1473.1"/>
    <n v="3021.1"/>
    <n v="27.22"/>
    <n v="3021.1"/>
    <n v="446014.82"/>
    <n v="708294.41"/>
    <n v="2.48"/>
    <n v="4"/>
    <n v="7.86"/>
    <n v="-10.96"/>
    <n v="5.36"/>
    <n v="6.95"/>
    <n v="13.02"/>
    <n v="19.5"/>
    <n v="23.67"/>
    <n v="2.46"/>
    <n v="3.24"/>
    <n v="6.77"/>
    <n v="1.62"/>
    <n v="1.22"/>
    <n v="14.76"/>
    <n v="8.7799999999999994"/>
    <n v="-10.130000000000001"/>
    <n v="125.9"/>
    <n v="999.32"/>
    <n v="-242.84"/>
    <n v="82.91"/>
    <x v="38"/>
  </r>
  <r>
    <x v="58"/>
    <n v="502355"/>
    <s v="BALKRISIND"/>
    <s v="INE787D01026"/>
    <x v="3"/>
    <x v="7"/>
    <d v="2022-09-05T00:00:00"/>
    <n v="1974.5"/>
    <n v="-0.96"/>
    <n v="677.6"/>
    <n v="2724.4"/>
    <n v="677.6"/>
    <n v="2724.4"/>
    <n v="677.6"/>
    <n v="2724.4"/>
    <n v="0.5"/>
    <n v="2724.4"/>
    <n v="38170.480000000003"/>
    <n v="40308.78"/>
    <n v="-3.56"/>
    <n v="-14.89"/>
    <n v="-12.88"/>
    <n v="-18.11"/>
    <n v="39.94"/>
    <n v="19.559999999999999"/>
    <n v="30.77"/>
    <n v="27.04"/>
    <n v="28.64"/>
    <n v="5.27"/>
    <n v="5.3"/>
    <n v="5.97"/>
    <n v="1.81"/>
    <n v="1.42"/>
    <n v="16.77"/>
    <n v="4.1900000000000004"/>
    <n v="42.04"/>
    <n v="73.03"/>
    <n v="374.51"/>
    <n v="46.98"/>
    <n v="-27.6"/>
    <x v="39"/>
  </r>
  <r>
    <x v="59"/>
    <n v="500163"/>
    <s v="GODFRYPHLP"/>
    <s v="INE260B01028"/>
    <x v="2"/>
    <x v="9"/>
    <d v="2022-09-05T00:00:00"/>
    <n v="1059.95"/>
    <n v="-1.2"/>
    <n v="732"/>
    <n v="1409.85"/>
    <n v="732"/>
    <n v="1481.75"/>
    <n v="640.25"/>
    <n v="1481.75"/>
    <n v="46.83"/>
    <n v="1662.8"/>
    <n v="5511.1"/>
    <n v="5091.51"/>
    <n v="-5.68"/>
    <n v="-10.74"/>
    <n v="-11.65"/>
    <n v="8.27"/>
    <n v="2.2799999999999998"/>
    <n v="0.39"/>
    <n v="5.37"/>
    <n v="11.81"/>
    <n v="15.53"/>
    <n v="1.81"/>
    <n v="2.2200000000000002"/>
    <n v="14.26"/>
    <n v="0.45"/>
    <n v="2.64"/>
    <n v="6.56"/>
    <n v="1.6"/>
    <n v="11.52"/>
    <n v="90.01"/>
    <n v="588.27"/>
    <n v="92.05"/>
    <n v="92.18"/>
    <x v="39"/>
  </r>
  <r>
    <x v="60"/>
    <n v="534091"/>
    <s v="MCX"/>
    <s v="INE745G01035"/>
    <x v="9"/>
    <x v="30"/>
    <d v="2022-09-05T00:00:00"/>
    <n v="1272"/>
    <n v="-0.41"/>
    <n v="805.05"/>
    <n v="2135"/>
    <n v="805.05"/>
    <n v="2135"/>
    <n v="643.5"/>
    <n v="2135"/>
    <n v="238.15"/>
    <n v="2135"/>
    <n v="6496.94"/>
    <n v="5489.74"/>
    <n v="-0.75"/>
    <n v="-2.16"/>
    <n v="-5.29"/>
    <n v="-20.149999999999999"/>
    <n v="13.55"/>
    <n v="3.51"/>
    <n v="0.9"/>
    <n v="44.77"/>
    <n v="35.950000000000003"/>
    <n v="4.45"/>
    <n v="4.3099999999999996"/>
    <n v="4.43"/>
    <n v="10.81"/>
    <n v="1.37"/>
    <n v="23.97"/>
    <n v="16.75"/>
    <n v="-35.229999999999997"/>
    <n v="28.45"/>
    <n v="286.32"/>
    <n v="-36.159999999999997"/>
    <n v="-19.86"/>
    <x v="40"/>
  </r>
  <r>
    <x v="61"/>
    <n v="543235"/>
    <s v="ANGELONE"/>
    <s v="INE732I01013"/>
    <x v="6"/>
    <x v="31"/>
    <d v="2022-09-05T00:00:00"/>
    <n v="1340.15"/>
    <n v="0.98"/>
    <n v="0"/>
    <n v="2022"/>
    <n v="0"/>
    <n v="0"/>
    <n v="0"/>
    <n v="0"/>
    <n v="222.2"/>
    <n v="2022"/>
    <n v="11164.85"/>
    <n v="7427.74"/>
    <n v="0.54"/>
    <n v="6.94"/>
    <n v="-9.91"/>
    <n v="8.6"/>
    <n v="0"/>
    <n v="0"/>
    <n v="0"/>
    <n v="16.3"/>
    <n v="21.61"/>
    <n v="6.37"/>
    <n v="7.55"/>
    <n v="14.15"/>
    <n v="0.19"/>
    <n v="2.02"/>
    <n v="7.33"/>
    <n v="4.53"/>
    <n v="20.02"/>
    <n v="82.21"/>
    <n v="210.4"/>
    <n v="67.290000000000006"/>
    <n v="52.28"/>
    <x v="41"/>
  </r>
  <r>
    <x v="62"/>
    <n v="500027"/>
    <s v="ATUL"/>
    <s v="INE100A01010"/>
    <x v="5"/>
    <x v="32"/>
    <d v="2022-09-05T00:00:00"/>
    <n v="9195.5499999999993"/>
    <n v="-0.28000000000000003"/>
    <n v="2923.2"/>
    <n v="10975.4"/>
    <n v="2923.2"/>
    <n v="10975.4"/>
    <n v="2134"/>
    <n v="10975.4"/>
    <n v="9.25"/>
    <n v="10975.4"/>
    <n v="27139.52"/>
    <n v="26715.119999999999"/>
    <n v="1.1499999999999999"/>
    <n v="-2.04"/>
    <n v="14.73"/>
    <n v="-0.25"/>
    <n v="38.72"/>
    <n v="32.6"/>
    <n v="40.83"/>
    <n v="44.97"/>
    <n v="29.79"/>
    <n v="6"/>
    <n v="4.4400000000000004"/>
    <n v="3.35"/>
    <n v="3.37"/>
    <n v="0.27"/>
    <n v="26.97"/>
    <n v="4.95"/>
    <n v="117.26"/>
    <n v="204.26"/>
    <n v="1531.96"/>
    <n v="78.22"/>
    <n v="-108.89"/>
    <x v="42"/>
  </r>
  <r>
    <x v="63"/>
    <n v="539957"/>
    <s v="MGL"/>
    <s v="INE002S01010"/>
    <x v="12"/>
    <x v="33"/>
    <d v="2022-09-05T00:00:00"/>
    <n v="873.75"/>
    <n v="0.19"/>
    <n v="663.9"/>
    <n v="1206.3"/>
    <n v="663.9"/>
    <n v="1284.45"/>
    <n v="663.9"/>
    <n v="1377.5"/>
    <n v="492.65"/>
    <n v="1377.5"/>
    <n v="8623.7900000000009"/>
    <n v="7049.59"/>
    <n v="2.23"/>
    <n v="11.97"/>
    <n v="14.65"/>
    <n v="-25.54"/>
    <n v="1.46"/>
    <n v="-3.74"/>
    <n v="0"/>
    <n v="14.92"/>
    <n v="15.43"/>
    <n v="2.2799999999999998"/>
    <n v="3.56"/>
    <n v="12.38"/>
    <n v="2.35"/>
    <n v="2.86"/>
    <n v="7.1"/>
    <n v="1.79"/>
    <n v="9.5399999999999991"/>
    <n v="58.52"/>
    <n v="382.93"/>
    <n v="91.49"/>
    <n v="31.33"/>
    <x v="42"/>
  </r>
  <r>
    <x v="64"/>
    <n v="532175"/>
    <s v="CYIENT"/>
    <s v="INE136B01020"/>
    <x v="4"/>
    <x v="5"/>
    <d v="2022-09-05T00:00:00"/>
    <n v="835.2"/>
    <n v="0.08"/>
    <n v="184"/>
    <n v="1292"/>
    <n v="184"/>
    <n v="1292"/>
    <n v="184"/>
    <n v="1292"/>
    <n v="4.4400000000000004"/>
    <n v="1292"/>
    <n v="9223.1"/>
    <n v="8171.99"/>
    <n v="-2.09"/>
    <n v="1.45"/>
    <n v="4.88"/>
    <n v="-15.65"/>
    <n v="24.79"/>
    <n v="9.43"/>
    <n v="16.600000000000001"/>
    <n v="17.62"/>
    <n v="17.38"/>
    <n v="2.87"/>
    <n v="2.76"/>
    <n v="10.62"/>
    <n v="1.97"/>
    <n v="2.87"/>
    <n v="8.65"/>
    <n v="1.95"/>
    <n v="14.54"/>
    <n v="47.38"/>
    <n v="290.52"/>
    <n v="57.47"/>
    <n v="50.05"/>
    <x v="43"/>
  </r>
  <r>
    <x v="65"/>
    <n v="541179"/>
    <s v="ISEC"/>
    <s v="INE763G01020"/>
    <x v="6"/>
    <x v="31"/>
    <d v="2022-09-05T00:00:00"/>
    <n v="499.3"/>
    <n v="-0.03"/>
    <n v="203.6"/>
    <n v="896.05"/>
    <n v="203.6"/>
    <n v="896.05"/>
    <n v="0"/>
    <n v="0"/>
    <n v="188"/>
    <n v="896.05"/>
    <n v="16094.55"/>
    <n v="18271.560000000001"/>
    <n v="-0.33"/>
    <n v="0.32"/>
    <n v="8.43"/>
    <n v="-35.340000000000003"/>
    <n v="32.630000000000003"/>
    <n v="0"/>
    <n v="0"/>
    <n v="11.96"/>
    <n v="19.399999999999999"/>
    <n v="6.01"/>
    <n v="9.98"/>
    <n v="12.09"/>
    <n v="0.28999999999999998"/>
    <n v="4.8099999999999996"/>
    <n v="8.31"/>
    <n v="4.62"/>
    <n v="-6.2"/>
    <n v="41.68"/>
    <n v="82.93"/>
    <n v="-80.5"/>
    <n v="-90.62"/>
    <x v="43"/>
  </r>
  <r>
    <x v="66"/>
    <n v="509930"/>
    <s v="SUPREMEIND"/>
    <s v="INE195A01028"/>
    <x v="8"/>
    <x v="34"/>
    <d v="2022-09-05T00:00:00"/>
    <n v="2060.6999999999998"/>
    <n v="3.96"/>
    <n v="773.3"/>
    <n v="2693.9"/>
    <n v="773.3"/>
    <n v="2693.9"/>
    <n v="773.3"/>
    <n v="2693.9"/>
    <n v="3.36"/>
    <n v="2693.9"/>
    <n v="26176.43"/>
    <n v="24653.5"/>
    <n v="7.07"/>
    <n v="8.86"/>
    <n v="10.82"/>
    <n v="-4.3600000000000003"/>
    <n v="23.48"/>
    <n v="11.87"/>
    <n v="22.08"/>
    <n v="25.85"/>
    <n v="30.31"/>
    <n v="6.54"/>
    <n v="7.27"/>
    <n v="4.2699999999999996"/>
    <n v="1.45"/>
    <n v="1.17"/>
    <n v="18.829999999999998"/>
    <n v="3.03"/>
    <n v="55.64"/>
    <n v="79.680000000000007"/>
    <n v="314.91000000000003"/>
    <n v="37.03"/>
    <n v="2.34"/>
    <x v="43"/>
  </r>
  <r>
    <x v="67"/>
    <n v="500510"/>
    <s v="LT"/>
    <s v="INE018A01030"/>
    <x v="13"/>
    <x v="35"/>
    <d v="2022-09-05T00:00:00"/>
    <n v="1968.35"/>
    <n v="1.44"/>
    <n v="661"/>
    <n v="2078.5500000000002"/>
    <n v="661"/>
    <n v="2078.5500000000002"/>
    <n v="661"/>
    <n v="2078.5500000000002"/>
    <n v="16.670000000000002"/>
    <n v="2078.5500000000002"/>
    <n v="276590.81"/>
    <n v="347336.67"/>
    <n v="3.3"/>
    <n v="10.58"/>
    <n v="19.149999999999999"/>
    <n v="16.37"/>
    <n v="14.59"/>
    <n v="11.73"/>
    <n v="12.48"/>
    <n v="30.07"/>
    <n v="21.86"/>
    <n v="3.28"/>
    <n v="3.03"/>
    <n v="7.48"/>
    <n v="3.26"/>
    <n v="1.1200000000000001"/>
    <n v="12.79"/>
    <n v="1.7"/>
    <n v="14.43"/>
    <n v="65.45"/>
    <n v="600.13"/>
    <n v="136.38999999999999"/>
    <n v="105.94"/>
    <x v="44"/>
  </r>
  <r>
    <x v="68"/>
    <n v="505200"/>
    <s v="EICHERMOT"/>
    <s v="INE066A01021"/>
    <x v="3"/>
    <x v="8"/>
    <d v="2022-09-05T00:00:00"/>
    <n v="3400.5"/>
    <n v="-0.63"/>
    <n v="1245.01"/>
    <n v="3513.7"/>
    <n v="1245.01"/>
    <n v="3513.7"/>
    <n v="1245.01"/>
    <n v="3513.7"/>
    <n v="1.5"/>
    <n v="3513.7"/>
    <n v="92988.62"/>
    <n v="90481.39"/>
    <n v="1.35"/>
    <n v="8.1"/>
    <n v="26.64"/>
    <n v="21.33"/>
    <n v="29.54"/>
    <n v="1.38"/>
    <n v="32.24"/>
    <n v="45.34"/>
    <n v="40.299999999999997"/>
    <n v="7.07"/>
    <n v="6.41"/>
    <n v="3.25"/>
    <n v="13.12"/>
    <n v="0.62"/>
    <n v="30.08"/>
    <n v="8.08"/>
    <n v="60.89"/>
    <n v="74.97"/>
    <n v="480.66"/>
    <n v="55.85"/>
    <n v="46.72"/>
    <x v="45"/>
  </r>
  <r>
    <x v="69"/>
    <n v="532221"/>
    <s v="SONATSOFTW"/>
    <s v="INE269A01021"/>
    <x v="4"/>
    <x v="5"/>
    <d v="2022-09-05T00:00:00"/>
    <n v="716.05"/>
    <n v="-0.56000000000000005"/>
    <n v="147.25"/>
    <n v="1030"/>
    <n v="147.25"/>
    <n v="1030"/>
    <n v="144.69999999999999"/>
    <n v="1030"/>
    <n v="5.75"/>
    <n v="1030"/>
    <n v="7540.45"/>
    <n v="6701.92"/>
    <n v="1.31"/>
    <n v="0.55000000000000004"/>
    <n v="2.75"/>
    <n v="-16.329999999999998"/>
    <n v="32.96"/>
    <n v="35.25"/>
    <n v="43.68"/>
    <n v="18.97"/>
    <n v="16.88"/>
    <n v="6.26"/>
    <n v="5.05"/>
    <n v="9.57"/>
    <n v="0.94"/>
    <n v="2.93"/>
    <n v="11.24"/>
    <n v="1.24"/>
    <n v="16.739999999999998"/>
    <n v="37.799999999999997"/>
    <n v="114.53"/>
    <n v="43.34"/>
    <n v="45.86"/>
    <x v="45"/>
  </r>
  <r>
    <x v="70"/>
    <n v="543238"/>
    <s v="UTIAMC"/>
    <s v="INE094J01016"/>
    <x v="6"/>
    <x v="23"/>
    <d v="2022-09-05T00:00:00"/>
    <n v="839.95"/>
    <n v="-1.44"/>
    <n v="0"/>
    <n v="1216.2"/>
    <n v="0"/>
    <n v="0"/>
    <n v="0"/>
    <n v="0"/>
    <n v="471.1"/>
    <n v="1216.55"/>
    <n v="10655.2"/>
    <n v="10396.52"/>
    <n v="1.58"/>
    <n v="15.62"/>
    <n v="24.26"/>
    <n v="-28.5"/>
    <n v="0"/>
    <n v="0"/>
    <n v="0"/>
    <n v="22.5"/>
    <n v="20.05"/>
    <n v="2.93"/>
    <n v="3.27"/>
    <n v="6.27"/>
    <n v="-1.68"/>
    <n v="2.5"/>
    <n v="16.670000000000002"/>
    <n v="84.34"/>
    <n v="30.53"/>
    <n v="37.31"/>
    <n v="286.89"/>
    <n v="27.49"/>
    <n v="37.75"/>
    <x v="45"/>
  </r>
  <r>
    <x v="71"/>
    <n v="500483"/>
    <s v="TATACOMM"/>
    <s v="INE151A01013"/>
    <x v="14"/>
    <x v="36"/>
    <d v="2022-09-05T00:00:00"/>
    <n v="1264.5"/>
    <n v="1.53"/>
    <n v="200"/>
    <n v="1591.95"/>
    <n v="200"/>
    <n v="1591.95"/>
    <n v="200"/>
    <n v="1591.95"/>
    <n v="68"/>
    <n v="1591.95"/>
    <n v="36038.25"/>
    <n v="42214.5"/>
    <n v="8.26"/>
    <n v="20.309999999999999"/>
    <n v="32.369999999999997"/>
    <n v="-7.56"/>
    <n v="43.72"/>
    <n v="14.09"/>
    <n v="18.8"/>
    <n v="20.84"/>
    <n v="43.41"/>
    <n v="24.64"/>
    <n v="28.57"/>
    <n v="7.52"/>
    <n v="2.99"/>
    <n v="1.64"/>
    <n v="8.67"/>
    <n v="2.13"/>
    <n v="8.57"/>
    <n v="60.68"/>
    <n v="51.32"/>
    <n v="147.5"/>
    <n v="56.87"/>
    <x v="46"/>
  </r>
  <r>
    <x v="72"/>
    <n v="500034"/>
    <s v="BAJFINANCE"/>
    <s v="INE296A01024"/>
    <x v="6"/>
    <x v="37"/>
    <d v="2022-09-05T00:00:00"/>
    <n v="7196.2"/>
    <n v="0.08"/>
    <n v="1783"/>
    <n v="8050"/>
    <n v="1783"/>
    <n v="8050"/>
    <n v="1511.2"/>
    <n v="8050"/>
    <n v="2.13"/>
    <n v="8050"/>
    <n v="435678.98"/>
    <n v="595322.42000000004"/>
    <n v="1.9"/>
    <n v="-1.65"/>
    <n v="19.38"/>
    <n v="-4.3499999999999996"/>
    <n v="30.34"/>
    <n v="31.92"/>
    <n v="53"/>
    <n v="50.53"/>
    <n v="50.15"/>
    <n v="9.49"/>
    <n v="8.59"/>
    <n v="3.73"/>
    <n v="1.64"/>
    <n v="0.28000000000000003"/>
    <n v="26.83"/>
    <n v="13.2"/>
    <n v="-11.77"/>
    <n v="142.41"/>
    <n v="758.33"/>
    <n v="-613.77"/>
    <n v="-4478.16"/>
    <x v="47"/>
  </r>
  <r>
    <x v="73"/>
    <n v="533398"/>
    <s v="MUTHOOTFIN"/>
    <s v="INE414G01012"/>
    <x v="6"/>
    <x v="14"/>
    <d v="2022-09-05T00:00:00"/>
    <n v="1030.5999999999999"/>
    <n v="0.06"/>
    <n v="476.8"/>
    <n v="1722.55"/>
    <n v="476.8"/>
    <n v="1722.55"/>
    <n v="356"/>
    <n v="1722.55"/>
    <n v="72.599999999999994"/>
    <n v="1722.55"/>
    <n v="41394.199999999997"/>
    <n v="85524.07"/>
    <n v="-1.61"/>
    <n v="-6.42"/>
    <n v="-6.8"/>
    <n v="-31.61"/>
    <n v="20.51"/>
    <n v="17.36"/>
    <n v="23"/>
    <n v="10.73"/>
    <n v="12.53"/>
    <n v="2.2000000000000002"/>
    <n v="2.72"/>
    <n v="11.18"/>
    <n v="0.39"/>
    <n v="1.94"/>
    <n v="9"/>
    <n v="3.48"/>
    <n v="-25.93"/>
    <n v="96.12"/>
    <n v="468.44"/>
    <n v="-39.78"/>
    <n v="-53.08"/>
    <x v="47"/>
  </r>
  <r>
    <x v="74"/>
    <n v="511218"/>
    <s v="SRTRANSFIN"/>
    <s v="INE721A01013"/>
    <x v="6"/>
    <x v="27"/>
    <d v="2022-09-05T00:00:00"/>
    <n v="1320.8"/>
    <n v="0.93"/>
    <n v="428.7"/>
    <n v="1696.4"/>
    <n v="428.7"/>
    <n v="1696.4"/>
    <n v="428.7"/>
    <n v="1696.4"/>
    <n v="2.39"/>
    <n v="1696.4"/>
    <n v="35730.239999999998"/>
    <n v="133529.59"/>
    <n v="-0.94"/>
    <n v="-2.88"/>
    <n v="12.07"/>
    <n v="-2.17"/>
    <n v="11.25"/>
    <n v="4.83"/>
    <n v="8.06"/>
    <n v="10.15"/>
    <n v="13.43"/>
    <n v="1.32"/>
    <n v="1.52"/>
    <n v="10.81"/>
    <n v="0.62"/>
    <n v="1.51"/>
    <n v="9.24"/>
    <n v="1.82"/>
    <n v="-4.03"/>
    <n v="130.04"/>
    <n v="1000.28"/>
    <n v="-327.48"/>
    <n v="-501.5"/>
    <x v="47"/>
  </r>
  <r>
    <x v="75"/>
    <n v="500820"/>
    <s v="ASIANPAINT"/>
    <s v="INE021A01026"/>
    <x v="8"/>
    <x v="13"/>
    <d v="2022-09-05T00:00:00"/>
    <n v="3424.8"/>
    <n v="-0.18"/>
    <n v="1431.2"/>
    <n v="3590"/>
    <n v="1431.2"/>
    <n v="3590"/>
    <n v="1082"/>
    <n v="3590"/>
    <n v="10.63"/>
    <n v="3590"/>
    <n v="328506.06"/>
    <n v="326706.7"/>
    <n v="3.05"/>
    <n v="-1.03"/>
    <n v="18.63"/>
    <n v="2.58"/>
    <n v="30.67"/>
    <n v="23.4"/>
    <n v="24.95"/>
    <n v="94.39"/>
    <n v="66.569999999999993"/>
    <n v="22.16"/>
    <n v="16.55"/>
    <n v="1.66"/>
    <n v="6.99"/>
    <n v="0.56000000000000005"/>
    <n v="55.99"/>
    <n v="10.24"/>
    <n v="333"/>
    <n v="36.270000000000003"/>
    <n v="154.52000000000001"/>
    <n v="10.28"/>
    <n v="5.46"/>
    <x v="48"/>
  </r>
  <r>
    <x v="76"/>
    <n v="523704"/>
    <s v="MASTEK"/>
    <s v="INE759A01021"/>
    <x v="4"/>
    <x v="5"/>
    <d v="2022-09-05T00:00:00"/>
    <n v="1864.9"/>
    <n v="-0.5"/>
    <n v="165.7"/>
    <n v="3669"/>
    <n v="165.7"/>
    <n v="3669"/>
    <n v="165.7"/>
    <n v="3669"/>
    <n v="25.75"/>
    <n v="3669"/>
    <n v="5608.65"/>
    <n v="5046.6000000000004"/>
    <n v="-3.1"/>
    <n v="-9.8699999999999992"/>
    <n v="-29.03"/>
    <n v="-33.35"/>
    <n v="79.22"/>
    <n v="43.91"/>
    <n v="30.99"/>
    <n v="18.489999999999998"/>
    <n v="16.45"/>
    <n v="4.96"/>
    <n v="2.2999999999999998"/>
    <n v="10.55"/>
    <n v="0.37"/>
    <n v="1.02"/>
    <n v="9.7799999999999994"/>
    <n v="2.5099999999999998"/>
    <n v="20.51"/>
    <n v="100.78"/>
    <n v="375.75"/>
    <n v="91.1"/>
    <n v="76.86"/>
    <x v="49"/>
  </r>
  <r>
    <x v="77"/>
    <n v="500480"/>
    <s v="CUMMINSIND"/>
    <s v="INE298A01020"/>
    <x v="7"/>
    <x v="38"/>
    <d v="2022-09-05T00:00:00"/>
    <n v="1211.45"/>
    <n v="0.82"/>
    <n v="280"/>
    <n v="1289.4000000000001"/>
    <n v="280"/>
    <n v="1289.4000000000001"/>
    <n v="280"/>
    <n v="1289.4000000000001"/>
    <n v="31.07"/>
    <n v="1289.4000000000001"/>
    <n v="33581.39"/>
    <n v="31687.65"/>
    <n v="0.41"/>
    <n v="2.83"/>
    <n v="19.98"/>
    <n v="18.079999999999998"/>
    <n v="29.04"/>
    <n v="5.94"/>
    <n v="10.199999999999999"/>
    <n v="38.1"/>
    <n v="28.8"/>
    <n v="6.35"/>
    <n v="4.92"/>
    <n v="4.1500000000000004"/>
    <n v="7.38"/>
    <n v="1.53"/>
    <n v="26.19"/>
    <n v="5.13"/>
    <n v="47.17"/>
    <n v="31.92"/>
    <n v="191.6"/>
    <n v="25.68"/>
    <n v="27.43"/>
    <x v="50"/>
  </r>
  <r>
    <x v="78"/>
    <n v="540935"/>
    <s v="GALAXYSURF"/>
    <s v="INE600K01018"/>
    <x v="5"/>
    <x v="39"/>
    <d v="2022-09-05T00:00:00"/>
    <n v="3243.75"/>
    <n v="-0.92"/>
    <n v="975"/>
    <n v="3600"/>
    <n v="975"/>
    <n v="3600"/>
    <n v="0"/>
    <n v="0"/>
    <n v="871.8"/>
    <n v="3600"/>
    <n v="11502.94"/>
    <n v="11898.21"/>
    <n v="1.1100000000000001"/>
    <n v="3.97"/>
    <n v="9.66"/>
    <n v="1.75"/>
    <n v="36.5"/>
    <n v="0"/>
    <n v="0"/>
    <n v="40.17"/>
    <n v="31.28"/>
    <n v="6.87"/>
    <n v="6.51"/>
    <n v="3.21"/>
    <n v="3.06"/>
    <n v="0.56000000000000005"/>
    <n v="26.66"/>
    <n v="2.86"/>
    <n v="2333.25"/>
    <n v="80.760000000000005"/>
    <n v="472.36"/>
    <n v="1.39"/>
    <n v="-46.93"/>
    <x v="51"/>
  </r>
  <r>
    <x v="79"/>
    <n v="500188"/>
    <s v="HINDZINC"/>
    <s v="INE267A01025"/>
    <x v="11"/>
    <x v="22"/>
    <d v="2022-09-05T00:00:00"/>
    <n v="287.45"/>
    <n v="0.72"/>
    <n v="116.05"/>
    <n v="408.6"/>
    <n v="116.05"/>
    <n v="408.6"/>
    <n v="116.05"/>
    <n v="408.6"/>
    <n v="0.56999999999999995"/>
    <n v="408.6"/>
    <n v="121499.05"/>
    <n v="102857.48"/>
    <n v="0.81"/>
    <n v="6.01"/>
    <n v="-4.09"/>
    <n v="-11.57"/>
    <n v="10.199999999999999"/>
    <n v="-0.8"/>
    <n v="8.41"/>
    <n v="11.31"/>
    <n v="13.58"/>
    <n v="3.25"/>
    <n v="3.14"/>
    <n v="16.54"/>
    <n v="3.8"/>
    <n v="6.26"/>
    <n v="5.42"/>
    <n v="3.84"/>
    <n v="9.57"/>
    <n v="25.42"/>
    <n v="88.46"/>
    <n v="30.04"/>
    <n v="19.760000000000002"/>
    <x v="51"/>
  </r>
  <r>
    <x v="80"/>
    <n v="500228"/>
    <s v="JSWSTEEL"/>
    <s v="INE019A01038"/>
    <x v="11"/>
    <x v="40"/>
    <d v="2022-09-05T00:00:00"/>
    <n v="681.95"/>
    <n v="3.11"/>
    <n v="132.5"/>
    <n v="790"/>
    <n v="132.5"/>
    <n v="790"/>
    <n v="132.5"/>
    <n v="790"/>
    <n v="4.22"/>
    <n v="790"/>
    <n v="164842.35"/>
    <n v="212446.87"/>
    <n v="2.2400000000000002"/>
    <n v="2.65"/>
    <n v="21.25"/>
    <n v="-1.3"/>
    <n v="46.97"/>
    <n v="21.76"/>
    <n v="25.99"/>
    <n v="10.57"/>
    <n v="10.43"/>
    <n v="2.4300000000000002"/>
    <n v="2.38"/>
    <n v="13.56"/>
    <n v="0.27"/>
    <n v="2.54"/>
    <n v="6.15"/>
    <n v="1.08"/>
    <n v="6.27"/>
    <n v="64.53"/>
    <n v="280.70999999999998"/>
    <n v="109.46"/>
    <n v="36.11"/>
    <x v="52"/>
  </r>
  <r>
    <x v="81"/>
    <n v="533278"/>
    <s v="COALINDIA"/>
    <s v="INE522F01014"/>
    <x v="8"/>
    <x v="41"/>
    <d v="2022-09-05T00:00:00"/>
    <n v="231.6"/>
    <n v="1"/>
    <n v="109.5"/>
    <n v="236.8"/>
    <n v="109.5"/>
    <n v="236.8"/>
    <n v="109.5"/>
    <n v="316.95"/>
    <n v="109.5"/>
    <n v="447.25"/>
    <n v="142728.79"/>
    <n v="108100.63"/>
    <n v="0.72"/>
    <n v="11.8"/>
    <n v="17.559999999999999"/>
    <n v="58.25"/>
    <n v="8.34"/>
    <n v="-1.24"/>
    <n v="-4.33"/>
    <n v="6.2"/>
    <n v="7.11"/>
    <n v="2.74"/>
    <n v="2.81"/>
    <n v="32.99"/>
    <n v="0.28000000000000003"/>
    <n v="7.34"/>
    <n v="2.98"/>
    <n v="1.3"/>
    <n v="3.47"/>
    <n v="37.36"/>
    <n v="84.38"/>
    <n v="66.67"/>
    <n v="44.2"/>
    <x v="53"/>
  </r>
  <r>
    <x v="82"/>
    <n v="541556"/>
    <s v="RITES"/>
    <s v="INE320J01015"/>
    <x v="13"/>
    <x v="35"/>
    <d v="2022-09-05T00:00:00"/>
    <n v="299"/>
    <n v="0.13"/>
    <n v="190.65"/>
    <n v="318"/>
    <n v="190.65"/>
    <n v="331"/>
    <n v="0"/>
    <n v="0"/>
    <n v="152"/>
    <n v="331"/>
    <n v="7179.02"/>
    <n v="3827.22"/>
    <n v="2.96"/>
    <n v="11.84"/>
    <n v="22.34"/>
    <n v="9.14"/>
    <n v="10.15"/>
    <n v="0"/>
    <n v="0"/>
    <n v="12.34"/>
    <n v="13.04"/>
    <n v="2.73"/>
    <n v="2.38"/>
    <n v="24.41"/>
    <n v="1.73"/>
    <n v="5.69"/>
    <n v="4.26"/>
    <n v="2.48"/>
    <n v="23.19"/>
    <n v="24.22"/>
    <n v="109.56"/>
    <n v="12.89"/>
    <n v="6.87"/>
    <x v="53"/>
  </r>
  <r>
    <x v="83"/>
    <n v="503806"/>
    <s v="SRF"/>
    <s v="INE647A01010"/>
    <x v="15"/>
    <x v="42"/>
    <d v="2022-09-05T00:00:00"/>
    <n v="2601.1999999999998"/>
    <n v="-0.08"/>
    <n v="493.53"/>
    <n v="2773.35"/>
    <n v="493.53"/>
    <n v="2773.35"/>
    <n v="302"/>
    <n v="2773.35"/>
    <n v="2.6"/>
    <n v="2773.35"/>
    <n v="77106.03"/>
    <n v="79922.64"/>
    <n v="8.31"/>
    <n v="6"/>
    <n v="9.57"/>
    <n v="25.77"/>
    <n v="68.150000000000006"/>
    <n v="53.95"/>
    <n v="50.52"/>
    <n v="36.79"/>
    <n v="24.75"/>
    <n v="8.43"/>
    <n v="4.32"/>
    <n v="3.9"/>
    <n v="1.04"/>
    <n v="0.64"/>
    <n v="22.59"/>
    <n v="5.72"/>
    <n v="36.619999999999997"/>
    <n v="70.900000000000006"/>
    <n v="309.32"/>
    <n v="71.040000000000006"/>
    <n v="-3.05"/>
    <x v="54"/>
  </r>
  <r>
    <x v="84"/>
    <n v="506943"/>
    <s v="JBCHEPHARM"/>
    <s v="INE572A01028"/>
    <x v="0"/>
    <x v="0"/>
    <d v="2022-09-05T00:00:00"/>
    <n v="1844.65"/>
    <n v="2.81"/>
    <n v="315.05"/>
    <n v="1985"/>
    <n v="315.05"/>
    <n v="1985"/>
    <n v="236"/>
    <n v="1985"/>
    <n v="14.67"/>
    <n v="1985"/>
    <n v="14264.72"/>
    <n v="13805.64"/>
    <n v="1.52"/>
    <n v="1.62"/>
    <n v="16.760000000000002"/>
    <n v="9.4"/>
    <n v="69.86"/>
    <n v="46.35"/>
    <n v="39.06"/>
    <n v="37.9"/>
    <n v="18.670000000000002"/>
    <n v="6.47"/>
    <n v="2.91"/>
    <n v="3.7"/>
    <n v="2.38"/>
    <n v="0.9"/>
    <n v="23.82"/>
    <n v="5.48"/>
    <n v="83.84"/>
    <n v="48.04"/>
    <n v="281.48"/>
    <n v="22.01"/>
    <n v="-71.25"/>
    <x v="55"/>
  </r>
  <r>
    <x v="85"/>
    <n v="500547"/>
    <s v="BPCL"/>
    <s v="INE029A01011"/>
    <x v="12"/>
    <x v="43"/>
    <d v="2022-09-05T00:00:00"/>
    <n v="324.75"/>
    <n v="0.87"/>
    <n v="252"/>
    <n v="503"/>
    <n v="252"/>
    <n v="549.70000000000005"/>
    <n v="238.55"/>
    <n v="551.54999999999995"/>
    <n v="12.17"/>
    <n v="551.54999999999995"/>
    <n v="70446.48"/>
    <n v="119675.29"/>
    <n v="-1.32"/>
    <n v="-2.75"/>
    <n v="-1.04"/>
    <n v="-33.9"/>
    <n v="-3.69"/>
    <n v="-9.3699999999999992"/>
    <n v="10.88"/>
    <n v="26.47"/>
    <n v="10.92"/>
    <n v="1.55"/>
    <n v="2.11"/>
    <n v="7.21"/>
    <n v="7.68"/>
    <n v="4.93"/>
    <n v="9.65"/>
    <n v="0.15"/>
    <n v="3.46"/>
    <n v="12.27"/>
    <n v="209.3"/>
    <n v="95.5"/>
    <n v="42.98"/>
    <x v="56"/>
  </r>
  <r>
    <x v="86"/>
    <n v="505790"/>
    <s v="SCHAEFFLER"/>
    <s v="INE513A01022"/>
    <x v="7"/>
    <x v="44"/>
    <d v="2022-09-05T00:00:00"/>
    <n v="3320.3"/>
    <n v="5.68"/>
    <n v="605.04999999999995"/>
    <n v="3444.95"/>
    <n v="605.04999999999995"/>
    <n v="3444.95"/>
    <n v="605.04999999999995"/>
    <n v="3444.95"/>
    <n v="5.94"/>
    <n v="3444.95"/>
    <n v="51920.17"/>
    <n v="47671.5"/>
    <n v="10.25"/>
    <n v="18.61"/>
    <n v="42.52"/>
    <n v="124.17"/>
    <n v="60.76"/>
    <n v="27.22"/>
    <n v="26.43"/>
    <n v="65.36"/>
    <n v="42.25"/>
    <n v="13.52"/>
    <n v="5.18"/>
    <n v="2.23"/>
    <n v="2.2200000000000002"/>
    <n v="0.1"/>
    <n v="37.97"/>
    <n v="8.2100000000000009"/>
    <n v="111.74"/>
    <n v="50.82"/>
    <n v="245.71"/>
    <n v="148.65"/>
    <n v="100.95"/>
    <x v="56"/>
  </r>
  <r>
    <x v="87"/>
    <n v="540678"/>
    <s v="COCHINSHIP"/>
    <s v="INE704P01017"/>
    <x v="7"/>
    <x v="45"/>
    <d v="2022-09-05T00:00:00"/>
    <n v="377"/>
    <n v="-0.62"/>
    <n v="209"/>
    <n v="394.3"/>
    <n v="209"/>
    <n v="491.7"/>
    <n v="209"/>
    <n v="599"/>
    <n v="209"/>
    <n v="599"/>
    <n v="4952.5"/>
    <n v="2903.39"/>
    <n v="3.44"/>
    <n v="13.55"/>
    <n v="15.13"/>
    <n v="3.61"/>
    <n v="3.65"/>
    <n v="-6.82"/>
    <n v="0"/>
    <n v="8.58"/>
    <n v="9.19"/>
    <n v="1.1200000000000001"/>
    <n v="1.29"/>
    <n v="38.630000000000003"/>
    <n v="0.49"/>
    <n v="4.45"/>
    <n v="3.2"/>
    <n v="1.5"/>
    <n v="6.27"/>
    <n v="43.9"/>
    <n v="337.19"/>
    <n v="60.02"/>
    <n v="53.41"/>
    <x v="57"/>
  </r>
  <r>
    <x v="88"/>
    <n v="500180"/>
    <s v="HDFCBANK"/>
    <s v="INE040A01026"/>
    <x v="6"/>
    <x v="46"/>
    <d v="2022-09-05T00:00:00"/>
    <n v="1495.05"/>
    <n v="0.64"/>
    <n v="738.75"/>
    <n v="1725"/>
    <n v="738.75"/>
    <n v="1725"/>
    <n v="738.75"/>
    <n v="1725"/>
    <n v="15.7"/>
    <n v="1725"/>
    <n v="832128.75"/>
    <n v="898755.88"/>
    <n v="2.04"/>
    <n v="4.41"/>
    <n v="8.31"/>
    <n v="-5.14"/>
    <n v="9.98"/>
    <n v="11.3"/>
    <n v="17.62"/>
    <n v="20.96"/>
    <n v="26.76"/>
    <n v="3.23"/>
    <n v="3.99"/>
    <n v="10.26"/>
    <n v="1.23"/>
    <n v="1.04"/>
    <n v="12.97"/>
    <n v="5.9"/>
    <n v="-69.58"/>
    <n v="71.34"/>
    <n v="463.4"/>
    <n v="-21.57"/>
    <n v="-54.65"/>
    <x v="57"/>
  </r>
  <r>
    <x v="89"/>
    <n v="532955"/>
    <s v="RECLTD"/>
    <s v="INE020B01018"/>
    <x v="6"/>
    <x v="47"/>
    <d v="2022-09-05T00:00:00"/>
    <n v="106.25"/>
    <n v="-0.84"/>
    <n v="59.06"/>
    <n v="126.64"/>
    <n v="59.06"/>
    <n v="126.64"/>
    <n v="59.06"/>
    <n v="138"/>
    <n v="19.88"/>
    <n v="167.93"/>
    <n v="27978.01"/>
    <n v="358296.27"/>
    <n v="-2.16"/>
    <n v="6.76"/>
    <n v="18.899999999999999"/>
    <n v="-8.16"/>
    <n v="-0.75"/>
    <n v="-2.93"/>
    <n v="3.98"/>
    <n v="2.74"/>
    <n v="4.21"/>
    <n v="0.52"/>
    <n v="0.65"/>
    <n v="9.65"/>
    <n v="0.28000000000000003"/>
    <n v="10.8"/>
    <n v="10.4"/>
    <n v="0.72"/>
    <n v="-7.16"/>
    <n v="38.82"/>
    <n v="204.57"/>
    <n v="-19.8"/>
    <n v="-20.83"/>
    <x v="58"/>
  </r>
  <r>
    <x v="90"/>
    <n v="500171"/>
    <s v="GHCL"/>
    <s v="INE539A01019"/>
    <x v="5"/>
    <x v="48"/>
    <d v="2022-09-05T00:00:00"/>
    <n v="617.95000000000005"/>
    <n v="0.79"/>
    <n v="68.8"/>
    <n v="695.6"/>
    <n v="68.8"/>
    <n v="695.6"/>
    <n v="68.8"/>
    <n v="695.6"/>
    <n v="6.5"/>
    <n v="695.6"/>
    <n v="5906.72"/>
    <n v="6372.11"/>
    <n v="1.97"/>
    <n v="1.32"/>
    <n v="-3.51"/>
    <n v="64.849999999999994"/>
    <n v="46.81"/>
    <n v="20.93"/>
    <n v="31.15"/>
    <n v="6.56"/>
    <n v="7.25"/>
    <n v="1.72"/>
    <n v="1.25"/>
    <n v="18.55"/>
    <n v="0.69"/>
    <n v="2.4300000000000002"/>
    <n v="4.93"/>
    <n v="1.28"/>
    <n v="9.18"/>
    <n v="94.09"/>
    <n v="358.92"/>
    <n v="67.48"/>
    <n v="15.94"/>
    <x v="59"/>
  </r>
  <r>
    <x v="91"/>
    <n v="532644"/>
    <s v="JKCEMENT"/>
    <s v="INE823G01014"/>
    <x v="8"/>
    <x v="12"/>
    <d v="2022-09-05T00:00:00"/>
    <n v="2699.7"/>
    <n v="-0.21"/>
    <n v="795.25"/>
    <n v="3838"/>
    <n v="795.25"/>
    <n v="3838"/>
    <n v="649.54999999999995"/>
    <n v="3838"/>
    <n v="31.25"/>
    <n v="3838"/>
    <n v="20819.93"/>
    <n v="24213.73"/>
    <n v="1.85"/>
    <n v="6.43"/>
    <n v="25.86"/>
    <n v="-22.86"/>
    <n v="39.31"/>
    <n v="21.84"/>
    <n v="29.31"/>
    <n v="31.65"/>
    <n v="23.94"/>
    <n v="4.6399999999999997"/>
    <n v="3.62"/>
    <n v="5.72"/>
    <n v="1"/>
    <n v="0.56000000000000005"/>
    <n v="14.98"/>
    <n v="2.44"/>
    <n v="23.7"/>
    <n v="85.14"/>
    <n v="580.54"/>
    <n v="113.69"/>
    <n v="-124.59"/>
    <x v="59"/>
  </r>
  <r>
    <x v="92"/>
    <n v="539871"/>
    <s v="THYROCARE"/>
    <s v="INE594H01019"/>
    <x v="0"/>
    <x v="49"/>
    <d v="2022-09-05T00:00:00"/>
    <n v="631.04999999999995"/>
    <n v="1.78"/>
    <n v="409.6"/>
    <n v="1311.55"/>
    <n v="409.6"/>
    <n v="1465.9"/>
    <n v="406.65"/>
    <n v="1465.9"/>
    <n v="406.65"/>
    <n v="1465.9"/>
    <n v="3347.46"/>
    <n v="3141.15"/>
    <n v="0.54"/>
    <n v="0.61"/>
    <n v="-0.43"/>
    <n v="-49.87"/>
    <n v="10.34"/>
    <n v="-1.36"/>
    <n v="0"/>
    <n v="23.54"/>
    <n v="31.13"/>
    <n v="6.15"/>
    <n v="7.66"/>
    <n v="6.35"/>
    <n v="0.97"/>
    <n v="2.38"/>
    <n v="14.32"/>
    <n v="6.06"/>
    <n v="29.52"/>
    <n v="26.88"/>
    <n v="102.94"/>
    <n v="21.44"/>
    <n v="17.61"/>
    <x v="59"/>
  </r>
  <r>
    <x v="93"/>
    <n v="532898"/>
    <s v="POWERGRID"/>
    <s v="INE752E01010"/>
    <x v="12"/>
    <x v="50"/>
    <d v="2022-09-05T00:00:00"/>
    <n v="223.4"/>
    <n v="-0.36"/>
    <n v="91.61"/>
    <n v="248.35"/>
    <n v="91.61"/>
    <n v="248.35"/>
    <n v="91.61"/>
    <n v="248.35"/>
    <n v="38.81"/>
    <n v="248.35"/>
    <n v="156006"/>
    <n v="286006.74"/>
    <n v="-3.06"/>
    <n v="1.18"/>
    <n v="-1.1499999999999999"/>
    <n v="27.26"/>
    <n v="14.8"/>
    <n v="6.48"/>
    <n v="9.16"/>
    <n v="10"/>
    <n v="10.32"/>
    <n v="2.37"/>
    <n v="1.94"/>
    <n v="9.14"/>
    <n v="0.55000000000000004"/>
    <n v="6.6"/>
    <n v="7.53"/>
    <n v="3.69"/>
    <n v="5.97"/>
    <n v="22.36"/>
    <n v="94.24"/>
    <n v="37.450000000000003"/>
    <n v="21.93"/>
    <x v="60"/>
  </r>
  <r>
    <x v="94"/>
    <n v="526371"/>
    <s v="NMDC"/>
    <s v="INE584A01023"/>
    <x v="11"/>
    <x v="51"/>
    <d v="2022-09-05T00:00:00"/>
    <n v="122.5"/>
    <n v="0.41"/>
    <n v="61.55"/>
    <n v="175.4"/>
    <n v="61.55"/>
    <n v="213.2"/>
    <n v="61.55"/>
    <n v="213.2"/>
    <n v="0.4"/>
    <n v="571.79999999999995"/>
    <n v="35885.269999999997"/>
    <n v="31223.25"/>
    <n v="-0.37"/>
    <n v="14.06"/>
    <n v="-3.43"/>
    <n v="-20.76"/>
    <n v="15.45"/>
    <n v="-1.85"/>
    <n v="-4.24"/>
    <n v="4.7"/>
    <n v="7.56"/>
    <n v="0.98"/>
    <n v="1.21"/>
    <n v="36.409999999999997"/>
    <n v="0.16"/>
    <n v="12.04"/>
    <n v="2.83"/>
    <n v="1.49"/>
    <n v="4.7"/>
    <n v="26.05"/>
    <n v="124.39"/>
    <n v="26.07"/>
    <n v="17.28"/>
    <x v="61"/>
  </r>
  <r>
    <x v="95"/>
    <n v="523367"/>
    <s v="DCMSHRIRAM"/>
    <s v="INE499A01024"/>
    <x v="15"/>
    <x v="42"/>
    <d v="2022-09-05T00:00:00"/>
    <n v="1052.25"/>
    <n v="2.86"/>
    <n v="172.6"/>
    <n v="1263.8499999999999"/>
    <n v="172.6"/>
    <n v="1263.8499999999999"/>
    <n v="172.6"/>
    <n v="1263.8499999999999"/>
    <n v="4"/>
    <n v="1263.8499999999999"/>
    <n v="16409.03"/>
    <n v="15929.72"/>
    <n v="1.1299999999999999"/>
    <n v="0.32"/>
    <n v="5.47"/>
    <n v="17.04"/>
    <n v="41.86"/>
    <n v="21.1"/>
    <n v="0"/>
    <n v="13.98"/>
    <n v="9.83"/>
    <n v="2.83"/>
    <n v="1.89"/>
    <n v="11.73"/>
    <n v="1.04"/>
    <n v="1.4"/>
    <n v="7.76"/>
    <n v="1.52"/>
    <n v="13.4"/>
    <n v="74.61"/>
    <n v="369.09"/>
    <n v="78.510000000000005"/>
    <n v="13.64"/>
    <x v="62"/>
  </r>
  <r>
    <x v="96"/>
    <n v="500472"/>
    <s v="SKFINDIA"/>
    <s v="INE640A01023"/>
    <x v="7"/>
    <x v="44"/>
    <d v="2022-09-05T00:00:00"/>
    <n v="4890.2"/>
    <n v="-0.74"/>
    <n v="1230"/>
    <n v="4990"/>
    <n v="1230"/>
    <n v="4990"/>
    <n v="1230"/>
    <n v="4990"/>
    <n v="25.25"/>
    <n v="4990"/>
    <n v="24176.15"/>
    <n v="23980.71"/>
    <n v="3.84"/>
    <n v="13.62"/>
    <n v="40.729999999999997"/>
    <n v="51.41"/>
    <n v="37.65"/>
    <n v="26.23"/>
    <n v="23.17"/>
    <n v="54.44"/>
    <n v="33.49"/>
    <n v="12.02"/>
    <n v="5.81"/>
    <n v="2.76"/>
    <n v="5.37"/>
    <n v="0.3"/>
    <n v="36.19"/>
    <n v="6"/>
    <n v="423.47"/>
    <n v="90"/>
    <n v="407.55"/>
    <n v="11.55"/>
    <n v="-0.16"/>
    <x v="63"/>
  </r>
  <r>
    <x v="97"/>
    <n v="533106"/>
    <s v="OIL"/>
    <s v="INE274J01014"/>
    <x v="12"/>
    <x v="52"/>
    <d v="2022-09-05T00:00:00"/>
    <n v="193.45"/>
    <n v="1.42"/>
    <n v="63.5"/>
    <n v="306"/>
    <n v="63.5"/>
    <n v="306"/>
    <n v="63.5"/>
    <n v="306"/>
    <n v="63.5"/>
    <n v="334.98"/>
    <n v="20961.55"/>
    <n v="34992.31"/>
    <n v="1.1499999999999999"/>
    <n v="2.93"/>
    <n v="-22.91"/>
    <n v="7.53"/>
    <n v="9.5"/>
    <n v="-1.21"/>
    <n v="-2.3199999999999998"/>
    <n v="2.84"/>
    <n v="5.69"/>
    <n v="0.62"/>
    <n v="0.68"/>
    <n v="38.82"/>
    <n v="0.06"/>
    <n v="7.37"/>
    <n v="2.44"/>
    <n v="0.59"/>
    <n v="2.25"/>
    <n v="67.98"/>
    <n v="310.8"/>
    <n v="85.85"/>
    <n v="45.24"/>
    <x v="64"/>
  </r>
  <r>
    <x v="98"/>
    <n v="533573"/>
    <s v="APLLTD"/>
    <s v="INE901L01018"/>
    <x v="0"/>
    <x v="0"/>
    <d v="2022-09-05T00:00:00"/>
    <n v="640"/>
    <n v="-0.61"/>
    <n v="434.8"/>
    <n v="864.05"/>
    <n v="434.8"/>
    <n v="1150"/>
    <n v="412.4"/>
    <n v="1150"/>
    <n v="31"/>
    <n v="1150"/>
    <n v="12591.83"/>
    <n v="12860.73"/>
    <n v="-1.69"/>
    <n v="-8.9600000000000009"/>
    <n v="-12.44"/>
    <n v="-17.39"/>
    <n v="9.06"/>
    <n v="4.5199999999999996"/>
    <n v="24.09"/>
    <n v="39.94"/>
    <n v="18.489999999999998"/>
    <n v="2.4300000000000002"/>
    <n v="3.84"/>
    <n v="3.26"/>
    <n v="-11.8"/>
    <n v="1.56"/>
    <n v="18.309999999999999"/>
    <n v="2.4"/>
    <n v="8.6"/>
    <n v="16.04"/>
    <n v="263.47000000000003"/>
    <n v="74.45"/>
    <n v="44.68"/>
    <x v="65"/>
  </r>
  <r>
    <x v="99"/>
    <n v="507717"/>
    <s v="DHANUKA"/>
    <s v="INE435G01025"/>
    <x v="5"/>
    <x v="6"/>
    <d v="2022-09-05T00:00:00"/>
    <n v="740.55"/>
    <n v="3"/>
    <n v="261"/>
    <n v="860"/>
    <n v="261"/>
    <n v="1053.9000000000001"/>
    <n v="261"/>
    <n v="1053.9000000000001"/>
    <n v="1.2"/>
    <n v="1053.9000000000001"/>
    <n v="3449.36"/>
    <n v="3159.83"/>
    <n v="4.25"/>
    <n v="7.05"/>
    <n v="5.37"/>
    <n v="-9.8000000000000007"/>
    <n v="33.549999999999997"/>
    <n v="1.69"/>
    <n v="23.46"/>
    <n v="16.420000000000002"/>
    <n v="17.59"/>
    <n v="3.41"/>
    <n v="3.86"/>
    <n v="9.93"/>
    <n v="1.44"/>
    <n v="1.89"/>
    <n v="10.66"/>
    <n v="2.29"/>
    <n v="33.08"/>
    <n v="44.96"/>
    <n v="216.74"/>
    <n v="22.39"/>
    <n v="13.66"/>
    <x v="65"/>
  </r>
  <r>
    <x v="100"/>
    <n v="500104"/>
    <s v="HINDPETRO"/>
    <s v="INE094A01015"/>
    <x v="12"/>
    <x v="43"/>
    <d v="2022-09-05T00:00:00"/>
    <n v="238.65"/>
    <n v="0.13"/>
    <n v="150"/>
    <n v="354.8"/>
    <n v="150"/>
    <n v="354.8"/>
    <n v="150"/>
    <n v="485.4"/>
    <n v="20.99"/>
    <n v="493"/>
    <n v="33853.660000000003"/>
    <n v="73139.06"/>
    <n v="-1.1599999999999999"/>
    <n v="-2.5099999999999998"/>
    <n v="2.4700000000000002"/>
    <n v="-13.52"/>
    <n v="-2.46"/>
    <n v="-12.92"/>
    <n v="13.58"/>
    <n v="0"/>
    <n v="6.01"/>
    <n v="1.0900000000000001"/>
    <n v="1.1499999999999999"/>
    <n v="-6.52"/>
    <n v="0"/>
    <n v="5.87"/>
    <n v="-24.22"/>
    <n v="0.08"/>
    <n v="2.14"/>
    <n v="-23.03"/>
    <n v="219.72"/>
    <n v="111.45"/>
    <n v="21.44"/>
    <x v="65"/>
  </r>
  <r>
    <x v="101"/>
    <n v="542652"/>
    <s v="POLYCAB"/>
    <s v="INE455K01017"/>
    <x v="7"/>
    <x v="53"/>
    <d v="2022-09-05T00:00:00"/>
    <n v="2498.85"/>
    <n v="1.03"/>
    <n v="570"/>
    <n v="2820.05"/>
    <n v="570"/>
    <n v="2820.05"/>
    <n v="0"/>
    <n v="0"/>
    <n v="525.04999999999995"/>
    <n v="2820.05"/>
    <n v="37369.26"/>
    <n v="35943.050000000003"/>
    <n v="3.76"/>
    <n v="5.23"/>
    <n v="1.83"/>
    <n v="11.94"/>
    <n v="60.58"/>
    <n v="0"/>
    <n v="0"/>
    <n v="35.44"/>
    <n v="24.8"/>
    <n v="6.52"/>
    <n v="4.7"/>
    <n v="4.04"/>
    <n v="1.47"/>
    <n v="0.56000000000000005"/>
    <n v="23.02"/>
    <n v="2.83"/>
    <n v="73.040000000000006"/>
    <n v="70.459999999999994"/>
    <n v="383.1"/>
    <n v="34.229999999999997"/>
    <n v="2.17"/>
    <x v="65"/>
  </r>
  <r>
    <x v="102"/>
    <n v="520111"/>
    <s v="RATNAMANI"/>
    <s v="INE703B01027"/>
    <x v="11"/>
    <x v="54"/>
    <d v="2022-09-05T00:00:00"/>
    <n v="1877.7"/>
    <n v="2.42"/>
    <n v="477.03"/>
    <n v="1939"/>
    <n v="477.03"/>
    <n v="1939"/>
    <n v="477.03"/>
    <n v="1939"/>
    <n v="0.92"/>
    <n v="1939"/>
    <n v="13161.17"/>
    <n v="12833.66"/>
    <n v="2.35"/>
    <n v="5.54"/>
    <n v="12.03"/>
    <n v="32.229999999999997"/>
    <n v="45.32"/>
    <n v="26.37"/>
    <n v="38.119999999999997"/>
    <n v="36.979999999999997"/>
    <n v="26.8"/>
    <n v="5.68"/>
    <n v="3.49"/>
    <n v="4.08"/>
    <n v="2.11"/>
    <n v="0.5"/>
    <n v="22.17"/>
    <n v="3.67"/>
    <n v="-46.51"/>
    <n v="51.23"/>
    <n v="333.82"/>
    <n v="-60.56"/>
    <n v="-86.9"/>
    <x v="65"/>
  </r>
  <r>
    <x v="103"/>
    <n v="523457"/>
    <s v="LINDEINDIA"/>
    <s v="INE473A01011"/>
    <x v="5"/>
    <x v="55"/>
    <d v="2022-09-05T00:00:00"/>
    <n v="3419.6"/>
    <n v="1.04"/>
    <n v="378"/>
    <n v="4192.3500000000004"/>
    <n v="378"/>
    <n v="4192.3500000000004"/>
    <n v="365.05"/>
    <n v="4192.3500000000004"/>
    <n v="7.03"/>
    <n v="4192.3500000000004"/>
    <n v="29163.79"/>
    <n v="27838.52"/>
    <n v="3"/>
    <n v="-4.2699999999999996"/>
    <n v="12.08"/>
    <n v="36.78"/>
    <n v="90.26"/>
    <n v="52.86"/>
    <n v="23.42"/>
    <n v="78.98"/>
    <n v="57.32"/>
    <n v="10.3"/>
    <n v="3.32"/>
    <n v="1.69"/>
    <n v="0.67"/>
    <n v="0.4"/>
    <n v="46.28"/>
    <n v="12.83"/>
    <n v="49.52"/>
    <n v="43.31"/>
    <n v="332.09"/>
    <n v="69.05"/>
    <n v="76"/>
    <x v="66"/>
  </r>
  <r>
    <x v="104"/>
    <n v="532777"/>
    <s v="NAUKRI"/>
    <s v="INE663F01024"/>
    <x v="9"/>
    <x v="56"/>
    <d v="2022-09-05T00:00:00"/>
    <n v="4255.45"/>
    <n v="7.0000000000000007E-2"/>
    <n v="1580"/>
    <n v="7465.4"/>
    <n v="1580"/>
    <n v="7465.4"/>
    <n v="950"/>
    <n v="7465.4"/>
    <n v="94.05"/>
    <n v="7465.4"/>
    <n v="54884.03"/>
    <n v="54022.95"/>
    <n v="-4.08"/>
    <n v="-0.06"/>
    <n v="11.13"/>
    <n v="-31.19"/>
    <n v="26.18"/>
    <n v="34.880000000000003"/>
    <n v="28.9"/>
    <n v="4.3"/>
    <n v="75.680000000000007"/>
    <n v="3.14"/>
    <n v="10.33"/>
    <n v="3.34"/>
    <n v="0.03"/>
    <n v="0.31"/>
    <n v="47.3"/>
    <n v="30.44"/>
    <n v="77.66"/>
    <n v="990.63"/>
    <n v="1356.53"/>
    <n v="54.91"/>
    <n v="849.51"/>
    <x v="67"/>
  </r>
  <r>
    <x v="105"/>
    <n v="530965"/>
    <s v="IOC"/>
    <s v="INE242A01010"/>
    <x v="12"/>
    <x v="43"/>
    <d v="2022-09-05T00:00:00"/>
    <n v="70.95"/>
    <n v="-0.49"/>
    <n v="47.43"/>
    <n v="94.5"/>
    <n v="47.43"/>
    <n v="104"/>
    <n v="47.43"/>
    <n v="147.33000000000001"/>
    <n v="5.67"/>
    <n v="154.32"/>
    <n v="100260.79"/>
    <n v="214259.98"/>
    <n v="-1.32"/>
    <n v="-0.35"/>
    <n v="-10.039999999999999"/>
    <n v="-5.9"/>
    <n v="-4.0199999999999996"/>
    <n v="-13.08"/>
    <n v="5.73"/>
    <n v="5.36"/>
    <n v="7.5"/>
    <n v="0.72"/>
    <n v="0.94"/>
    <n v="16.59"/>
    <n v="1.22"/>
    <n v="11.83"/>
    <n v="4.78"/>
    <n v="0.12"/>
    <n v="4.08"/>
    <n v="13.25"/>
    <n v="98.43"/>
    <n v="26.76"/>
    <n v="19.54"/>
    <x v="68"/>
  </r>
  <r>
    <x v="106"/>
    <n v="500249"/>
    <s v="KSB"/>
    <s v="INE999A01015"/>
    <x v="7"/>
    <x v="57"/>
    <d v="2022-09-05T00:00:00"/>
    <n v="1942.5"/>
    <n v="-0.08"/>
    <n v="386"/>
    <n v="1985.7"/>
    <n v="386"/>
    <n v="1985.7"/>
    <n v="386"/>
    <n v="1985.7"/>
    <n v="18.579999999999998"/>
    <n v="1985.7"/>
    <n v="6761.42"/>
    <n v="6407.59"/>
    <n v="1.76"/>
    <n v="26.38"/>
    <n v="37.19"/>
    <n v="60.04"/>
    <n v="49.22"/>
    <n v="23.1"/>
    <n v="25.19"/>
    <n v="40.590000000000003"/>
    <n v="29.97"/>
    <n v="6.39"/>
    <n v="3.63"/>
    <n v="4.0999999999999996"/>
    <n v="2.3199999999999998"/>
    <n v="0.64"/>
    <n v="24.19"/>
    <n v="4.03"/>
    <n v="108.21"/>
    <n v="47.72"/>
    <n v="303.32"/>
    <n v="17.95"/>
    <n v="17.52"/>
    <x v="69"/>
  </r>
  <r>
    <x v="107"/>
    <n v="500770"/>
    <s v="TATACHEM"/>
    <s v="INE092A01019"/>
    <x v="5"/>
    <x v="48"/>
    <d v="2022-09-05T00:00:00"/>
    <n v="1119.1500000000001"/>
    <n v="-0.06"/>
    <n v="197"/>
    <n v="1182.4000000000001"/>
    <n v="197"/>
    <n v="1182.4000000000001"/>
    <n v="197"/>
    <n v="1182.4000000000001"/>
    <n v="31.5"/>
    <n v="1182.4000000000001"/>
    <n v="28511.05"/>
    <n v="32694.799999999999"/>
    <n v="0.77"/>
    <n v="17.71"/>
    <n v="19.61"/>
    <n v="33.07"/>
    <n v="24.96"/>
    <n v="14.03"/>
    <n v="13.89"/>
    <n v="18.29"/>
    <n v="12.1"/>
    <n v="1.51"/>
    <n v="1.33"/>
    <n v="7.32"/>
    <n v="3.44"/>
    <n v="1.1200000000000001"/>
    <n v="11.02"/>
    <n v="2.09"/>
    <n v="17.34"/>
    <n v="61.18"/>
    <n v="740.5"/>
    <n v="64.540000000000006"/>
    <n v="2.14"/>
    <x v="69"/>
  </r>
  <r>
    <x v="108"/>
    <n v="506395"/>
    <s v="COROMANDEL"/>
    <s v="INE169A01031"/>
    <x v="5"/>
    <x v="58"/>
    <d v="2022-09-05T00:00:00"/>
    <n v="1032.05"/>
    <n v="-1.28"/>
    <n v="375.4"/>
    <n v="1094.4000000000001"/>
    <n v="375.4"/>
    <n v="1094.4000000000001"/>
    <n v="336.5"/>
    <n v="1094.4000000000001"/>
    <n v="3.7"/>
    <n v="1094.4000000000001"/>
    <n v="30325.26"/>
    <n v="28970.17"/>
    <n v="-0.68"/>
    <n v="-0.61"/>
    <n v="9.11"/>
    <n v="29.13"/>
    <n v="39.520000000000003"/>
    <n v="19.18"/>
    <n v="13.41"/>
    <n v="18.04"/>
    <n v="17.71"/>
    <n v="4.46"/>
    <n v="4.22"/>
    <n v="8.85"/>
    <n v="0.71"/>
    <n v="1.1599999999999999"/>
    <n v="11.46"/>
    <n v="1.43"/>
    <n v="14.59"/>
    <n v="57.51"/>
    <n v="232.91"/>
    <n v="70.8"/>
    <n v="61.03"/>
    <x v="70"/>
  </r>
  <r>
    <x v="109"/>
    <n v="539524"/>
    <s v="LALPATHLAB"/>
    <s v="INE600L01024"/>
    <x v="0"/>
    <x v="49"/>
    <d v="2022-09-05T00:00:00"/>
    <n v="2369.1999999999998"/>
    <n v="-2.87"/>
    <n v="1179.55"/>
    <n v="4245.5"/>
    <n v="1179.55"/>
    <n v="4245.5"/>
    <n v="717.65"/>
    <n v="4245.5"/>
    <n v="696.5"/>
    <n v="4245.5"/>
    <n v="19748.98"/>
    <n v="19995.87"/>
    <n v="-10.15"/>
    <n v="-1.23"/>
    <n v="10.47"/>
    <n v="-42.13"/>
    <n v="23.55"/>
    <n v="23.52"/>
    <n v="0"/>
    <n v="72.790000000000006"/>
    <n v="55.82"/>
    <n v="13.1"/>
    <n v="12.3"/>
    <n v="2.36"/>
    <n v="6.37"/>
    <n v="0.51"/>
    <n v="37.31"/>
    <n v="9.9600000000000009"/>
    <n v="44.21"/>
    <n v="32.549999999999997"/>
    <n v="180.92"/>
    <n v="53.6"/>
    <n v="-4.13"/>
    <x v="70"/>
  </r>
  <r>
    <x v="110"/>
    <n v="506076"/>
    <s v="GRINDWELL"/>
    <s v="INE536A01023"/>
    <x v="11"/>
    <x v="59"/>
    <d v="2022-09-05T00:00:00"/>
    <n v="2168"/>
    <n v="-1.42"/>
    <n v="369.2"/>
    <n v="2284"/>
    <n v="369.2"/>
    <n v="2284"/>
    <n v="369.2"/>
    <n v="2284"/>
    <n v="5.63"/>
    <n v="2284"/>
    <n v="24004.1"/>
    <n v="23776.66"/>
    <n v="-2.36"/>
    <n v="9.19"/>
    <n v="25.77"/>
    <n v="58.16"/>
    <n v="57.56"/>
    <n v="40.159999999999997"/>
    <n v="33.159999999999997"/>
    <n v="74.099999999999994"/>
    <n v="39.450000000000003"/>
    <n v="14.56"/>
    <n v="6.1"/>
    <n v="2.09"/>
    <n v="3.41"/>
    <n v="0.55000000000000004"/>
    <n v="48.22"/>
    <n v="10.87"/>
    <n v="128.65"/>
    <n v="29.25"/>
    <n v="148.83000000000001"/>
    <n v="16.850000000000001"/>
    <n v="7.3"/>
    <x v="70"/>
  </r>
  <r>
    <x v="111"/>
    <n v="539542"/>
    <s v="LUXIND"/>
    <s v="INE150G01020"/>
    <x v="1"/>
    <x v="60"/>
    <d v="2022-09-05T00:00:00"/>
    <n v="1824.75"/>
    <n v="0.48"/>
    <n v="812.8"/>
    <n v="4644"/>
    <n v="812.8"/>
    <n v="4644"/>
    <n v="812.8"/>
    <n v="4644"/>
    <n v="534"/>
    <n v="4644"/>
    <n v="5494.25"/>
    <n v="5658.84"/>
    <n v="3.4"/>
    <n v="-4.68"/>
    <n v="-8.02"/>
    <n v="-55.17"/>
    <n v="18.760000000000002"/>
    <n v="9.27"/>
    <n v="0"/>
    <n v="16.84"/>
    <n v="29.86"/>
    <n v="4.04"/>
    <n v="7.71"/>
    <n v="8.34"/>
    <n v="0.4"/>
    <n v="0.66"/>
    <n v="11.86"/>
    <n v="2.2599999999999998"/>
    <n v="-24.05"/>
    <n v="108.49"/>
    <n v="452.07"/>
    <n v="-76.03"/>
    <n v="-97.44"/>
    <x v="70"/>
  </r>
  <r>
    <x v="112"/>
    <n v="532810"/>
    <s v="PFC"/>
    <s v="INE134E01011"/>
    <x v="6"/>
    <x v="47"/>
    <d v="2022-09-05T00:00:00"/>
    <n v="114.45"/>
    <n v="-1.25"/>
    <n v="74.150000000000006"/>
    <n v="153.75"/>
    <n v="74.150000000000006"/>
    <n v="153.75"/>
    <n v="67.5"/>
    <n v="153.75"/>
    <n v="42.7"/>
    <n v="192.5"/>
    <n v="30215.73"/>
    <n v="682695.5"/>
    <n v="-5.0199999999999996"/>
    <n v="-3.58"/>
    <n v="2.5499999999999998"/>
    <n v="-10.97"/>
    <n v="3.03"/>
    <n v="-1.32"/>
    <n v="3.56"/>
    <n v="2.17"/>
    <n v="3.42"/>
    <n v="0.4"/>
    <n v="0.54"/>
    <n v="9.92"/>
    <n v="0.04"/>
    <n v="10.48"/>
    <n v="10.09"/>
    <n v="0.4"/>
    <n v="18.510000000000002"/>
    <n v="52.84"/>
    <n v="288.83999999999997"/>
    <n v="6.18"/>
    <n v="-8.91"/>
    <x v="70"/>
  </r>
  <r>
    <x v="113"/>
    <n v="533023"/>
    <s v="ZFCVINDIA"/>
    <s v="INE342J01019"/>
    <x v="3"/>
    <x v="3"/>
    <d v="2022-09-05T00:00:00"/>
    <n v="9991.0499999999993"/>
    <n v="3.54"/>
    <n v="4750.05"/>
    <n v="10080"/>
    <n v="4750.05"/>
    <n v="10080"/>
    <n v="4750.05"/>
    <n v="10080"/>
    <n v="100"/>
    <n v="10080"/>
    <n v="18915.61"/>
    <n v="17313.37"/>
    <n v="2.2599999999999998"/>
    <n v="14.41"/>
    <n v="31.08"/>
    <n v="42.66"/>
    <n v="17.88"/>
    <n v="12.92"/>
    <n v="20.21"/>
    <n v="103.31"/>
    <n v="71.430000000000007"/>
    <n v="8.69"/>
    <n v="6.88"/>
    <n v="1.63"/>
    <n v="-78.88"/>
    <n v="0.12"/>
    <n v="50.05"/>
    <n v="6.64"/>
    <n v="136.82"/>
    <n v="96.53"/>
    <n v="1147.47"/>
    <n v="72.89"/>
    <n v="6.81"/>
    <x v="70"/>
  </r>
  <r>
    <x v="114"/>
    <n v="508869"/>
    <s v="APOLLOHOSP"/>
    <s v="INE437A01024"/>
    <x v="0"/>
    <x v="61"/>
    <d v="2022-09-05T00:00:00"/>
    <n v="4282.55"/>
    <n v="-0.69"/>
    <n v="1047.05"/>
    <n v="5935.4"/>
    <n v="1047.05"/>
    <n v="5935.4"/>
    <n v="910.1"/>
    <n v="5935.4"/>
    <n v="27"/>
    <n v="5935.4"/>
    <n v="61576.5"/>
    <n v="63090.54"/>
    <n v="1.6"/>
    <n v="-2.58"/>
    <n v="19.329999999999998"/>
    <n v="-14.6"/>
    <n v="41.96"/>
    <n v="30.96"/>
    <n v="21.12"/>
    <n v="69.62"/>
    <n v="67.55"/>
    <n v="10.35"/>
    <n v="6.08"/>
    <n v="2.69"/>
    <n v="1.06"/>
    <n v="0.27"/>
    <n v="28.35"/>
    <n v="4.1900000000000004"/>
    <n v="37.82"/>
    <n v="61.44"/>
    <n v="413.28"/>
    <n v="113.21"/>
    <n v="42.18"/>
    <x v="71"/>
  </r>
  <r>
    <x v="115"/>
    <n v="500520"/>
    <s v="M&amp;M"/>
    <s v="INE101A01026"/>
    <x v="3"/>
    <x v="17"/>
    <d v="2022-09-05T00:00:00"/>
    <n v="1320.55"/>
    <n v="0.35"/>
    <n v="245.4"/>
    <n v="1330.65"/>
    <n v="245.4"/>
    <n v="1330.65"/>
    <n v="245.4"/>
    <n v="1330.65"/>
    <n v="6.36"/>
    <n v="1330.65"/>
    <n v="164169.79"/>
    <n v="216260.32"/>
    <n v="3.6"/>
    <n v="4.66"/>
    <n v="28.38"/>
    <n v="76.099999999999994"/>
    <n v="37.71"/>
    <n v="14.74"/>
    <n v="13.24"/>
    <n v="19.64"/>
    <n v="20.37"/>
    <n v="3.35"/>
    <n v="2.41"/>
    <n v="7.53"/>
    <n v="1.73"/>
    <n v="0.88"/>
    <n v="11.35"/>
    <n v="1.65"/>
    <n v="17.75"/>
    <n v="67.16"/>
    <n v="393.2"/>
    <n v="83.15"/>
    <n v="28.4"/>
    <x v="72"/>
  </r>
  <r>
    <x v="116"/>
    <n v="500875"/>
    <s v="ITC"/>
    <s v="INE154A01025"/>
    <x v="2"/>
    <x v="9"/>
    <d v="2022-09-05T00:00:00"/>
    <n v="328.85"/>
    <n v="1.76"/>
    <n v="134.6"/>
    <n v="329.65"/>
    <n v="134.6"/>
    <n v="329.65"/>
    <n v="134.6"/>
    <n v="329.65"/>
    <n v="10.88"/>
    <n v="367.7"/>
    <n v="407540.19"/>
    <n v="383377.24"/>
    <n v="5.0999999999999996"/>
    <n v="6.25"/>
    <n v="20.59"/>
    <n v="56.15"/>
    <n v="10.57"/>
    <n v="3.04"/>
    <n v="6.35"/>
    <n v="24.91"/>
    <n v="21.54"/>
    <n v="6.21"/>
    <n v="5.0599999999999996"/>
    <n v="6.13"/>
    <n v="3.06"/>
    <n v="3.5"/>
    <n v="15.97"/>
    <n v="5.81"/>
    <n v="25.83"/>
    <n v="13.2"/>
    <n v="52.94"/>
    <n v="12.8"/>
    <n v="12.15"/>
    <x v="73"/>
  </r>
  <r>
    <x v="117"/>
    <n v="532522"/>
    <s v="PETRONET"/>
    <s v="INE347G01014"/>
    <x v="12"/>
    <x v="33"/>
    <d v="2022-09-05T00:00:00"/>
    <n v="215.95"/>
    <n v="-0.25"/>
    <n v="170.4"/>
    <n v="243.55"/>
    <n v="170.4"/>
    <n v="302"/>
    <n v="170.4"/>
    <n v="302"/>
    <n v="6"/>
    <n v="302"/>
    <n v="32415"/>
    <n v="27280.89"/>
    <n v="-1.46"/>
    <n v="1.17"/>
    <n v="-4.66"/>
    <n v="-6.03"/>
    <n v="-6.67"/>
    <n v="-0.64"/>
    <n v="10.55"/>
    <n v="9.2799999999999994"/>
    <n v="14.49"/>
    <n v="2.2599999999999998"/>
    <n v="3.22"/>
    <n v="19.09"/>
    <n v="0.65"/>
    <n v="5.32"/>
    <n v="4.8600000000000003"/>
    <n v="0.66"/>
    <n v="9.34"/>
    <n v="23.29"/>
    <n v="95.67"/>
    <n v="23.13"/>
    <n v="22.68"/>
    <x v="73"/>
  </r>
  <r>
    <x v="118"/>
    <n v="543374"/>
    <s v="ABSLAMC"/>
    <s v="INE404A01024"/>
    <x v="6"/>
    <x v="23"/>
    <d v="2022-09-05T00:00:00"/>
    <n v="474"/>
    <n v="-0.01"/>
    <n v="0"/>
    <n v="722.9"/>
    <n v="0"/>
    <n v="0"/>
    <n v="0"/>
    <n v="0"/>
    <n v="375"/>
    <n v="722.9"/>
    <n v="13638.24"/>
    <n v="13551.83"/>
    <n v="5.03"/>
    <n v="11.07"/>
    <n v="13.28"/>
    <n v="0"/>
    <n v="0"/>
    <n v="0"/>
    <n v="0"/>
    <n v="21.97"/>
    <n v="27.73"/>
    <n v="6.06"/>
    <n v="3.8"/>
    <n v="6.81"/>
    <n v="0"/>
    <n v="2.42"/>
    <n v="15.58"/>
    <n v="10.54"/>
    <n v="24.22"/>
    <n v="21.55"/>
    <n v="78.16"/>
    <n v="19.55"/>
    <n v="21.47"/>
    <x v="74"/>
  </r>
  <r>
    <x v="119"/>
    <n v="500125"/>
    <s v="EIDPARRY"/>
    <s v="INE126A01031"/>
    <x v="2"/>
    <x v="62"/>
    <d v="2022-09-05T00:00:00"/>
    <n v="534.65"/>
    <n v="0.77"/>
    <n v="100"/>
    <n v="591.29999999999995"/>
    <n v="100"/>
    <n v="591.29999999999995"/>
    <n v="100"/>
    <n v="591.29999999999995"/>
    <n v="5.21"/>
    <n v="591.29999999999995"/>
    <n v="9488.66"/>
    <n v="8383.27"/>
    <n v="0.92"/>
    <n v="-3.14"/>
    <n v="2.2799999999999998"/>
    <n v="30.71"/>
    <n v="53.13"/>
    <n v="10.57"/>
    <n v="8.6999999999999993"/>
    <n v="9.0299999999999994"/>
    <n v="10.89"/>
    <n v="1.63"/>
    <n v="1.39"/>
    <n v="32.69"/>
    <n v="0.44"/>
    <n v="2.0499999999999998"/>
    <n v="2.9"/>
    <n v="0.36"/>
    <n v="4.16"/>
    <n v="59.19"/>
    <n v="327.39"/>
    <n v="128.43"/>
    <n v="94.27"/>
    <x v="75"/>
  </r>
  <r>
    <x v="120"/>
    <n v="534816"/>
    <s v="INDUSTOWER"/>
    <s v="INE121J01017"/>
    <x v="14"/>
    <x v="63"/>
    <d v="2022-09-05T00:00:00"/>
    <n v="199.6"/>
    <n v="0.15"/>
    <n v="120.05"/>
    <n v="332.8"/>
    <n v="120.05"/>
    <n v="332.8"/>
    <n v="120.05"/>
    <n v="482.8"/>
    <n v="120.05"/>
    <n v="505"/>
    <n v="53777.47"/>
    <n v="56564.59"/>
    <n v="-0.6"/>
    <n v="-1.82"/>
    <n v="-0.97"/>
    <n v="-11.54"/>
    <n v="-6.99"/>
    <n v="-11.98"/>
    <n v="0"/>
    <n v="9.89"/>
    <n v="17.23"/>
    <n v="2.38"/>
    <n v="3.36"/>
    <n v="16.350000000000001"/>
    <n v="0.32"/>
    <n v="5.51"/>
    <n v="3.99"/>
    <n v="1.93"/>
    <n v="5.9"/>
    <n v="20.170000000000002"/>
    <n v="83.93"/>
    <n v="33.85"/>
    <n v="18.64"/>
    <x v="75"/>
  </r>
  <r>
    <x v="121"/>
    <n v="500233"/>
    <s v="KAJARIACER"/>
    <s v="INE217B01036"/>
    <x v="8"/>
    <x v="28"/>
    <d v="2022-09-05T00:00:00"/>
    <n v="1134.5"/>
    <n v="-1.81"/>
    <n v="295.39999999999998"/>
    <n v="1379"/>
    <n v="295.39999999999998"/>
    <n v="1379"/>
    <n v="295.39999999999998"/>
    <n v="1379"/>
    <n v="1.41"/>
    <n v="1379"/>
    <n v="18064.93"/>
    <n v="18101.27"/>
    <n v="-3.18"/>
    <n v="-0.32"/>
    <n v="12.1"/>
    <n v="-5.32"/>
    <n v="35.43"/>
    <n v="10.16"/>
    <n v="29.25"/>
    <n v="42.29"/>
    <n v="39.97"/>
    <n v="8.14"/>
    <n v="6.18"/>
    <n v="3.5"/>
    <n v="3.31"/>
    <n v="0.97"/>
    <n v="25.37"/>
    <n v="4.3499999999999996"/>
    <n v="42.45"/>
    <n v="26.77"/>
    <n v="139.01"/>
    <n v="26.73"/>
    <n v="10.51"/>
    <x v="75"/>
  </r>
  <r>
    <x v="122"/>
    <n v="532504"/>
    <s v="NAVINFLUOR"/>
    <s v="INE048G01026"/>
    <x v="5"/>
    <x v="39"/>
    <d v="2022-09-05T00:00:00"/>
    <n v="4252.1499999999996"/>
    <n v="-0.46"/>
    <n v="685"/>
    <n v="4553.75"/>
    <n v="685"/>
    <n v="4553.75"/>
    <n v="570"/>
    <n v="4553.75"/>
    <n v="6"/>
    <n v="4553.75"/>
    <n v="21028.32"/>
    <n v="21063.35"/>
    <n v="0.8"/>
    <n v="-1.59"/>
    <n v="13.07"/>
    <n v="3.92"/>
    <n v="80.61"/>
    <n v="45.01"/>
    <n v="53.83"/>
    <n v="74.67"/>
    <n v="27.57"/>
    <n v="10.97"/>
    <n v="5.92"/>
    <n v="1.96"/>
    <n v="5.35"/>
    <n v="0.26"/>
    <n v="50.46"/>
    <n v="13.79"/>
    <n v="281.27999999999997"/>
    <n v="56.83"/>
    <n v="386.92"/>
    <n v="15.09"/>
    <n v="-96.52"/>
    <x v="75"/>
  </r>
  <r>
    <x v="123"/>
    <n v="540767"/>
    <s v="NAM-INDIA"/>
    <s v="INE298J01013"/>
    <x v="6"/>
    <x v="23"/>
    <d v="2022-09-05T00:00:00"/>
    <n v="294.89999999999998"/>
    <n v="1.22"/>
    <n v="201"/>
    <n v="476.5"/>
    <n v="201"/>
    <n v="476.5"/>
    <n v="0"/>
    <n v="0"/>
    <n v="120.2"/>
    <n v="476.5"/>
    <n v="18366.310000000001"/>
    <n v="17819.21"/>
    <n v="-4.28"/>
    <n v="-1.55"/>
    <n v="4.08"/>
    <n v="-29.66"/>
    <n v="2.16"/>
    <n v="0"/>
    <n v="0"/>
    <n v="27.14"/>
    <n v="35.29"/>
    <n v="5.27"/>
    <n v="6.69"/>
    <n v="6.01"/>
    <n v="2.56"/>
    <n v="3.73"/>
    <n v="19"/>
    <n v="13.91"/>
    <n v="31.69"/>
    <n v="10.86"/>
    <n v="55.9"/>
    <n v="9.32"/>
    <n v="11.62"/>
    <x v="75"/>
  </r>
  <r>
    <x v="124"/>
    <n v="500312"/>
    <s v="ONGC"/>
    <s v="INE213A01029"/>
    <x v="12"/>
    <x v="52"/>
    <d v="2022-09-05T00:00:00"/>
    <n v="133.4"/>
    <n v="0.49"/>
    <n v="50"/>
    <n v="194.95"/>
    <n v="50"/>
    <n v="194.95"/>
    <n v="50"/>
    <n v="212.9"/>
    <n v="10.57"/>
    <n v="314.67"/>
    <n v="167820.92"/>
    <n v="262440.75"/>
    <n v="-2.38"/>
    <n v="-2.09"/>
    <n v="-12.01"/>
    <n v="8.3699999999999992"/>
    <n v="3.88"/>
    <n v="-3.79"/>
    <n v="-3.01"/>
    <n v="3.26"/>
    <n v="7.65"/>
    <n v="0.63"/>
    <n v="0.77"/>
    <n v="26.74"/>
    <n v="0.26"/>
    <n v="3.02"/>
    <n v="2.92"/>
    <n v="0.28000000000000003"/>
    <n v="2.15"/>
    <n v="40.92"/>
    <n v="212.28"/>
    <n v="62"/>
    <n v="35.71"/>
    <x v="76"/>
  </r>
  <r>
    <x v="125"/>
    <n v="532478"/>
    <s v="UBL"/>
    <s v="INE686F01025"/>
    <x v="2"/>
    <x v="64"/>
    <d v="2022-09-05T00:00:00"/>
    <n v="1696.6"/>
    <n v="-0.5"/>
    <n v="749.5"/>
    <n v="1793.65"/>
    <n v="749.5"/>
    <n v="1793.65"/>
    <n v="749.5"/>
    <n v="1793.65"/>
    <n v="6.97"/>
    <n v="1793.65"/>
    <n v="45079.76"/>
    <n v="44167.43"/>
    <n v="5.0199999999999996"/>
    <n v="5.24"/>
    <n v="11.68"/>
    <n v="7.95"/>
    <n v="8.4600000000000009"/>
    <n v="16.2"/>
    <n v="10.19"/>
    <n v="90.77"/>
    <n v="87.29"/>
    <n v="11"/>
    <n v="10.53"/>
    <n v="1.62"/>
    <n v="9.31"/>
    <n v="0.62"/>
    <n v="49.01"/>
    <n v="2.88"/>
    <n v="50.11"/>
    <n v="18.78"/>
    <n v="154.97999999999999"/>
    <n v="34.020000000000003"/>
    <n v="26.82"/>
    <x v="76"/>
  </r>
  <r>
    <x v="126"/>
    <n v="506767"/>
    <s v="ALKYLAMINE"/>
    <s v="INE150B01039"/>
    <x v="5"/>
    <x v="39"/>
    <d v="2022-09-05T00:00:00"/>
    <n v="2971.25"/>
    <n v="-0.91"/>
    <n v="305.92"/>
    <n v="4210"/>
    <n v="305.92"/>
    <n v="4749"/>
    <n v="163.6"/>
    <n v="4749"/>
    <n v="0.84"/>
    <n v="4749"/>
    <n v="15150.3"/>
    <n v="15267.06"/>
    <n v="-1.06"/>
    <n v="-4.74"/>
    <n v="10.46"/>
    <n v="-28.09"/>
    <n v="112.51"/>
    <n v="76.41"/>
    <n v="63.29"/>
    <n v="66.37"/>
    <n v="24.13"/>
    <n v="14.18"/>
    <n v="6.83"/>
    <n v="2.15"/>
    <n v="1.9"/>
    <n v="0.34"/>
    <n v="43.89"/>
    <n v="9.33"/>
    <n v="74.02"/>
    <n v="44.68"/>
    <n v="209.11"/>
    <n v="40.07"/>
    <n v="-8.65"/>
    <x v="77"/>
  </r>
  <r>
    <x v="127"/>
    <n v="506820"/>
    <s v="ASTRAZEN"/>
    <s v="INE203A01020"/>
    <x v="0"/>
    <x v="0"/>
    <d v="2022-09-05T00:00:00"/>
    <n v="3051.2"/>
    <n v="0.85"/>
    <n v="1885"/>
    <n v="3350"/>
    <n v="1885"/>
    <n v="4970"/>
    <n v="900"/>
    <n v="4970"/>
    <n v="31.45"/>
    <n v="4970"/>
    <n v="7625.75"/>
    <n v="7133.04"/>
    <n v="-2.17"/>
    <n v="0.28000000000000003"/>
    <n v="3.39"/>
    <n v="-4.55"/>
    <n v="17.82"/>
    <n v="27.31"/>
    <n v="5.46"/>
    <n v="106.65"/>
    <n v="109.88"/>
    <n v="14.4"/>
    <n v="16.73"/>
    <n v="1.58"/>
    <n v="2.66"/>
    <n v="0.33"/>
    <n v="62.31"/>
    <n v="8.84"/>
    <n v="75.650000000000006"/>
    <n v="28.6"/>
    <n v="211.84"/>
    <n v="40.32"/>
    <n v="40.729999999999997"/>
    <x v="77"/>
  </r>
  <r>
    <x v="128"/>
    <n v="500048"/>
    <s v="BEML"/>
    <s v="INE258A01016"/>
    <x v="7"/>
    <x v="65"/>
    <d v="2022-09-05T00:00:00"/>
    <n v="1813.35"/>
    <n v="-4.22"/>
    <n v="369.5"/>
    <n v="2085"/>
    <n v="369.5"/>
    <n v="2085"/>
    <n v="369.5"/>
    <n v="2085"/>
    <n v="10.050000000000001"/>
    <n v="2085"/>
    <n v="7551.61"/>
    <n v="8669.43"/>
    <n v="-1.3"/>
    <n v="26.37"/>
    <n v="31.87"/>
    <n v="34.89"/>
    <n v="31.59"/>
    <n v="-0.46"/>
    <n v="20.38"/>
    <n v="53.86"/>
    <n v="48.73"/>
    <n v="3.32"/>
    <n v="1.93"/>
    <n v="3.86"/>
    <n v="6.2"/>
    <n v="0.55000000000000004"/>
    <n v="26.16"/>
    <n v="1.68"/>
    <n v="146.88"/>
    <n v="33.67"/>
    <n v="546.1"/>
    <n v="12.35"/>
    <n v="-29.68"/>
    <x v="77"/>
  </r>
  <r>
    <x v="129"/>
    <n v="500335"/>
    <s v="BIRLACORPN"/>
    <s v="INE340A01012"/>
    <x v="8"/>
    <x v="12"/>
    <d v="2022-09-05T00:00:00"/>
    <n v="1005.05"/>
    <n v="3.74"/>
    <n v="372.2"/>
    <n v="1650"/>
    <n v="372.2"/>
    <n v="1650"/>
    <n v="372.2"/>
    <n v="1650"/>
    <n v="10.050000000000001"/>
    <n v="1650"/>
    <n v="7739.42"/>
    <n v="10863.28"/>
    <n v="2.19"/>
    <n v="2.88"/>
    <n v="8.9499999999999993"/>
    <n v="-25.54"/>
    <n v="23.53"/>
    <n v="0.73"/>
    <n v="17.260000000000002"/>
    <n v="24.47"/>
    <n v="15.56"/>
    <n v="1.28"/>
    <n v="1.35"/>
    <n v="7.36"/>
    <n v="1.79"/>
    <n v="1"/>
    <n v="9.6199999999999992"/>
    <n v="0.98"/>
    <n v="5.83"/>
    <n v="41.43"/>
    <n v="793.55"/>
    <n v="172.5"/>
    <n v="23.02"/>
    <x v="77"/>
  </r>
  <r>
    <x v="130"/>
    <n v="500067"/>
    <s v="BLUESTARCO"/>
    <s v="INE472A01039"/>
    <x v="10"/>
    <x v="66"/>
    <d v="2022-09-05T00:00:00"/>
    <n v="1111.4000000000001"/>
    <n v="1.8"/>
    <n v="408.9"/>
    <n v="1225"/>
    <n v="408.9"/>
    <n v="1225"/>
    <n v="408.9"/>
    <n v="1225"/>
    <n v="3.74"/>
    <n v="1225"/>
    <n v="10704.33"/>
    <n v="10581.58"/>
    <n v="2.3199999999999998"/>
    <n v="10"/>
    <n v="10.85"/>
    <n v="41.48"/>
    <n v="16.27"/>
    <n v="7.89"/>
    <n v="20.52"/>
    <n v="46.67"/>
    <n v="52.58"/>
    <n v="9.7899999999999991"/>
    <n v="8.8000000000000007"/>
    <n v="3.86"/>
    <n v="5.09"/>
    <n v="0.9"/>
    <n v="22.72"/>
    <n v="1.54"/>
    <n v="116.6"/>
    <n v="23.8"/>
    <n v="113.42"/>
    <n v="9.5299999999999994"/>
    <n v="-20.48"/>
    <x v="77"/>
  </r>
  <r>
    <x v="131"/>
    <n v="509488"/>
    <s v="GRAPHITE"/>
    <s v="INE371A01025"/>
    <x v="7"/>
    <x v="24"/>
    <d v="2022-09-05T00:00:00"/>
    <n v="408.45"/>
    <n v="0.53"/>
    <n v="103"/>
    <n v="661"/>
    <n v="103"/>
    <n v="815.9"/>
    <n v="103"/>
    <n v="1127"/>
    <n v="2.96"/>
    <n v="1127"/>
    <n v="7980.12"/>
    <n v="6576.74"/>
    <n v="0.62"/>
    <n v="-7.74"/>
    <n v="-9.8000000000000007"/>
    <n v="-36.25"/>
    <n v="15.23"/>
    <n v="9.4499999999999993"/>
    <n v="17.98"/>
    <n v="21.03"/>
    <n v="16.75"/>
    <n v="1.6"/>
    <n v="1.87"/>
    <n v="12.11"/>
    <n v="0.43"/>
    <n v="2.4500000000000002"/>
    <n v="10.8"/>
    <n v="2.4300000000000002"/>
    <n v="-16.32"/>
    <n v="19.399999999999999"/>
    <n v="254.42"/>
    <n v="-25.03"/>
    <n v="-11.36"/>
    <x v="77"/>
  </r>
  <r>
    <x v="132"/>
    <n v="500300"/>
    <s v="GRASIM"/>
    <s v="INE047A01021"/>
    <x v="8"/>
    <x v="12"/>
    <d v="2022-09-05T00:00:00"/>
    <n v="1710.75"/>
    <n v="1.35"/>
    <n v="380"/>
    <n v="1939"/>
    <n v="380"/>
    <n v="1939"/>
    <n v="380"/>
    <n v="1939"/>
    <n v="32.200000000000003"/>
    <n v="1939"/>
    <n v="112621.31"/>
    <n v="166266.53"/>
    <n v="2.12"/>
    <n v="8.32"/>
    <n v="27.72"/>
    <n v="13.26"/>
    <n v="35.08"/>
    <n v="7.89"/>
    <n v="11.18"/>
    <n v="14.37"/>
    <n v="21.82"/>
    <n v="1.44"/>
    <n v="1.1299999999999999"/>
    <n v="10.88"/>
    <n v="0.67"/>
    <n v="0.57999999999999996"/>
    <n v="7.63"/>
    <n v="1.08"/>
    <n v="16"/>
    <n v="118.73"/>
    <n v="1186.3900000000001"/>
    <n v="106.91"/>
    <n v="-83.87"/>
    <x v="77"/>
  </r>
  <r>
    <x v="133"/>
    <n v="500670"/>
    <s v="GNFC"/>
    <s v="INE113A01013"/>
    <x v="5"/>
    <x v="67"/>
    <d v="2022-09-05T00:00:00"/>
    <n v="742.85"/>
    <n v="0.35"/>
    <n v="95.55"/>
    <n v="912"/>
    <n v="95.55"/>
    <n v="912"/>
    <n v="95.55"/>
    <n v="912"/>
    <n v="18.100000000000001"/>
    <n v="912"/>
    <n v="11545.28"/>
    <n v="10250.42"/>
    <n v="-0.48"/>
    <n v="-3.46"/>
    <n v="12.32"/>
    <n v="121.15"/>
    <n v="61.9"/>
    <n v="19.149999999999999"/>
    <n v="25.34"/>
    <n v="5.66"/>
    <n v="6.57"/>
    <n v="1.35"/>
    <n v="0.96"/>
    <n v="28.55"/>
    <n v="0.21"/>
    <n v="1.35"/>
    <n v="3.42"/>
    <n v="1.1599999999999999"/>
    <n v="5.87"/>
    <n v="131.26"/>
    <n v="550.70000000000005"/>
    <n v="126.54"/>
    <n v="126.57"/>
    <x v="77"/>
  </r>
  <r>
    <x v="134"/>
    <n v="532892"/>
    <s v="MOTILALOFS"/>
    <s v="INE338I01027"/>
    <x v="6"/>
    <x v="14"/>
    <d v="2022-09-05T00:00:00"/>
    <n v="777.55"/>
    <n v="0.95"/>
    <n v="426"/>
    <n v="1014.8"/>
    <n v="426"/>
    <n v="1188"/>
    <n v="426"/>
    <n v="1588.4"/>
    <n v="43.6"/>
    <n v="1588.4"/>
    <n v="11485.59"/>
    <n v="12115.77"/>
    <n v="0.86"/>
    <n v="2.2200000000000002"/>
    <n v="-1.33"/>
    <n v="-4.0199999999999996"/>
    <n v="10.61"/>
    <n v="-8.6"/>
    <n v="23.45"/>
    <n v="10.39"/>
    <n v="22.85"/>
    <n v="2.1"/>
    <n v="2.87"/>
    <n v="16.149999999999999"/>
    <n v="0.46"/>
    <n v="1.29"/>
    <n v="6.22"/>
    <n v="2.8"/>
    <n v="11.36"/>
    <n v="74.89"/>
    <n v="370.83"/>
    <n v="67.78"/>
    <n v="89.55"/>
    <x v="77"/>
  </r>
  <r>
    <x v="135"/>
    <n v="500331"/>
    <s v="PIDILITIND"/>
    <s v="INE318A01026"/>
    <x v="5"/>
    <x v="68"/>
    <d v="2022-09-05T00:00:00"/>
    <n v="2832.75"/>
    <n v="-1.18"/>
    <n v="1185.55"/>
    <n v="2895"/>
    <n v="1185.55"/>
    <n v="2895"/>
    <n v="748.75"/>
    <n v="2895"/>
    <n v="7.08"/>
    <n v="2895"/>
    <n v="143988.39000000001"/>
    <n v="145457.46"/>
    <n v="6.22"/>
    <n v="10.91"/>
    <n v="29.02"/>
    <n v="21.71"/>
    <n v="27.69"/>
    <n v="27.63"/>
    <n v="30.43"/>
    <n v="107.59"/>
    <n v="69.67"/>
    <n v="21.46"/>
    <n v="16.25"/>
    <n v="1.3"/>
    <n v="10.33"/>
    <n v="0.35"/>
    <n v="70.27"/>
    <n v="12.99"/>
    <n v="150.71"/>
    <n v="26.38"/>
    <n v="132.30000000000001"/>
    <n v="18.8"/>
    <n v="10.81"/>
    <x v="77"/>
  </r>
  <r>
    <x v="136"/>
    <n v="524715"/>
    <s v="SUNPHARMA"/>
    <s v="INE044A01036"/>
    <x v="0"/>
    <x v="0"/>
    <d v="2022-09-05T00:00:00"/>
    <n v="884.6"/>
    <n v="1.73"/>
    <n v="312"/>
    <n v="967.05"/>
    <n v="312"/>
    <n v="967.05"/>
    <n v="312"/>
    <n v="967.05"/>
    <n v="7.13"/>
    <n v="1200.8"/>
    <n v="212245.17"/>
    <n v="196837.59"/>
    <n v="0.51"/>
    <n v="-3.69"/>
    <n v="2.25"/>
    <n v="12.06"/>
    <n v="27.53"/>
    <n v="12.06"/>
    <n v="10.33"/>
    <n v="54.59"/>
    <n v="39.54"/>
    <n v="4.24"/>
    <n v="3.22"/>
    <n v="5.03"/>
    <n v="-11.32"/>
    <n v="1.1299999999999999"/>
    <n v="17.52"/>
    <n v="5.39"/>
    <n v="23.62"/>
    <n v="16.21"/>
    <n v="208.84"/>
    <n v="37.450000000000003"/>
    <n v="23.4"/>
    <x v="77"/>
  </r>
  <r>
    <x v="137"/>
    <n v="512070"/>
    <s v="UPL"/>
    <s v="INE628A01036"/>
    <x v="5"/>
    <x v="69"/>
    <d v="2022-09-05T00:00:00"/>
    <n v="746.85"/>
    <n v="0.14000000000000001"/>
    <n v="240.15"/>
    <n v="848"/>
    <n v="240.15"/>
    <n v="864.75"/>
    <n v="240.15"/>
    <n v="864.75"/>
    <n v="1.08"/>
    <n v="864.75"/>
    <n v="56059.13"/>
    <n v="74897.58"/>
    <n v="-1.73"/>
    <n v="2.06"/>
    <n v="-2.96"/>
    <n v="-0.79"/>
    <n v="10"/>
    <n v="6.52"/>
    <n v="25.04"/>
    <n v="14.66"/>
    <n v="18.89"/>
    <n v="2.6"/>
    <n v="2.95"/>
    <n v="10.83"/>
    <n v="0.76"/>
    <n v="1.34"/>
    <n v="7.34"/>
    <n v="1.1499999999999999"/>
    <n v="8.6300000000000008"/>
    <n v="50.97"/>
    <n v="286.92"/>
    <n v="84.92"/>
    <n v="28.85"/>
    <x v="77"/>
  </r>
  <r>
    <x v="138"/>
    <n v="500620"/>
    <s v="GESHIP"/>
    <s v="INE017A01032"/>
    <x v="9"/>
    <x v="70"/>
    <d v="2022-09-05T00:00:00"/>
    <n v="536.70000000000005"/>
    <n v="-5.31"/>
    <n v="162"/>
    <n v="585"/>
    <n v="162"/>
    <n v="585"/>
    <n v="162"/>
    <n v="585"/>
    <n v="13.6"/>
    <n v="625.79999999999995"/>
    <n v="7662.31"/>
    <n v="8714.59"/>
    <n v="-2.58"/>
    <n v="4.46"/>
    <n v="31.32"/>
    <n v="49.21"/>
    <n v="30.29"/>
    <n v="6"/>
    <n v="8.1300000000000008"/>
    <n v="7.14"/>
    <n v="9.84"/>
    <n v="0.9"/>
    <n v="0.65"/>
    <n v="20.27"/>
    <n v="0.6"/>
    <n v="1.85"/>
    <n v="4.0999999999999996"/>
    <n v="1.87"/>
    <n v="5.79"/>
    <n v="75.25"/>
    <n v="595.96"/>
    <n v="92.64"/>
    <n v="44.54"/>
    <x v="78"/>
  </r>
  <r>
    <x v="139"/>
    <n v="532331"/>
    <s v="AJANTPHARM"/>
    <s v="INE031B01049"/>
    <x v="0"/>
    <x v="0"/>
    <d v="2022-09-05T00:00:00"/>
    <n v="1346.3"/>
    <n v="-0.57999999999999996"/>
    <n v="602.27"/>
    <n v="1577.53"/>
    <n v="602.27"/>
    <n v="1623.33"/>
    <n v="550"/>
    <n v="1623.33"/>
    <n v="1.82"/>
    <n v="1623.33"/>
    <n v="17325.72"/>
    <n v="16981.810000000001"/>
    <n v="0.98"/>
    <n v="5.29"/>
    <n v="15.32"/>
    <n v="-8.77"/>
    <n v="24.7"/>
    <n v="11.07"/>
    <n v="33.909999999999997"/>
    <n v="24.28"/>
    <n v="24.28"/>
    <n v="5.03"/>
    <n v="4.78"/>
    <n v="6.1"/>
    <n v="2.98"/>
    <n v="0.47"/>
    <n v="16.22"/>
    <n v="4.8899999999999997"/>
    <n v="30.83"/>
    <n v="55.69"/>
    <n v="269.04000000000002"/>
    <n v="65.81"/>
    <n v="57.23"/>
    <x v="79"/>
  </r>
  <r>
    <x v="140"/>
    <n v="540743"/>
    <s v="GODREJAGRO"/>
    <s v="INE850D01014"/>
    <x v="2"/>
    <x v="71"/>
    <d v="2022-09-05T00:00:00"/>
    <n v="522.1"/>
    <n v="0.12"/>
    <n v="265.05"/>
    <n v="688.95"/>
    <n v="265.05"/>
    <n v="746.8"/>
    <n v="0"/>
    <n v="0"/>
    <n v="265.05"/>
    <n v="746.8"/>
    <n v="10018.290000000001"/>
    <n v="11554.42"/>
    <n v="0.45"/>
    <n v="6.49"/>
    <n v="-0.52"/>
    <n v="-17.88"/>
    <n v="5.0599999999999996"/>
    <n v="0"/>
    <n v="0"/>
    <n v="26.41"/>
    <n v="29.32"/>
    <n v="4.28"/>
    <n v="4.97"/>
    <n v="5.49"/>
    <n v="17.57"/>
    <n v="1.82"/>
    <n v="15.73"/>
    <n v="1.1399999999999999"/>
    <n v="-83.45"/>
    <n v="19.739999999999998"/>
    <n v="121.69"/>
    <n v="-6.25"/>
    <n v="-22.76"/>
    <x v="79"/>
  </r>
  <r>
    <x v="141"/>
    <n v="531642"/>
    <s v="MARICO"/>
    <s v="INE196A01026"/>
    <x v="2"/>
    <x v="72"/>
    <d v="2022-09-05T00:00:00"/>
    <n v="520.85"/>
    <n v="-0.52"/>
    <n v="233.8"/>
    <n v="607.70000000000005"/>
    <n v="233.8"/>
    <n v="607.70000000000005"/>
    <n v="233.8"/>
    <n v="607.70000000000005"/>
    <n v="4.43"/>
    <n v="607.70000000000005"/>
    <n v="67388.08"/>
    <n v="66674.7"/>
    <n v="1.02"/>
    <n v="-2.0099999999999998"/>
    <n v="1.44"/>
    <n v="-7.12"/>
    <n v="10.68"/>
    <n v="10.61"/>
    <n v="17.57"/>
    <n v="54.3"/>
    <n v="50.2"/>
    <n v="18.22"/>
    <n v="15.02"/>
    <n v="2.65"/>
    <n v="5.33"/>
    <n v="1.77"/>
    <n v="36.72"/>
    <n v="7.06"/>
    <n v="66.33"/>
    <n v="9.6"/>
    <n v="28.6"/>
    <n v="7.88"/>
    <n v="7.13"/>
    <x v="80"/>
  </r>
  <r>
    <x v="142"/>
    <n v="532683"/>
    <s v="AIAENG"/>
    <s v="INE212H01026"/>
    <x v="11"/>
    <x v="73"/>
    <d v="2022-09-05T00:00:00"/>
    <n v="2585.75"/>
    <n v="-0.42"/>
    <n v="1102.2"/>
    <n v="2687.35"/>
    <n v="1102.2"/>
    <n v="2687.35"/>
    <n v="1102.2"/>
    <n v="2687.35"/>
    <n v="75.3"/>
    <n v="2687.35"/>
    <n v="24400.68"/>
    <n v="22918.43"/>
    <n v="1.58"/>
    <n v="5.84"/>
    <n v="15.07"/>
    <n v="23.3"/>
    <n v="19.34"/>
    <n v="14.49"/>
    <n v="22.49"/>
    <n v="36.92"/>
    <n v="31.58"/>
    <n v="4.93"/>
    <n v="4.49"/>
    <n v="4.3"/>
    <n v="4.26"/>
    <n v="0.35"/>
    <n v="24.55"/>
    <n v="6.34"/>
    <n v="-622.16"/>
    <n v="70.06"/>
    <n v="524.42999999999995"/>
    <n v="-4.16"/>
    <n v="-1.56"/>
    <x v="81"/>
  </r>
  <r>
    <x v="143"/>
    <n v="524804"/>
    <s v="AUROPHARMA"/>
    <s v="INE406A01037"/>
    <x v="0"/>
    <x v="0"/>
    <d v="2022-09-05T00:00:00"/>
    <n v="539.54999999999995"/>
    <n v="0.87"/>
    <n v="281.14999999999998"/>
    <n v="767.45"/>
    <n v="281.14999999999998"/>
    <n v="1063.9000000000001"/>
    <n v="281.14999999999998"/>
    <n v="1063.9000000000001"/>
    <n v="6.8"/>
    <n v="1063.9000000000001"/>
    <n v="31614.32"/>
    <n v="29128.19"/>
    <n v="-1.87"/>
    <n v="-5.52"/>
    <n v="2.11"/>
    <n v="-28.81"/>
    <n v="-3.43"/>
    <n v="-6.34"/>
    <n v="24.7"/>
    <n v="13.2"/>
    <n v="14.16"/>
    <n v="1.26"/>
    <n v="2.66"/>
    <n v="11.86"/>
    <n v="7.81"/>
    <n v="1.67"/>
    <n v="6.67"/>
    <n v="1.33"/>
    <n v="6.3"/>
    <n v="40.94"/>
    <n v="428.38"/>
    <n v="85.62"/>
    <n v="45.37"/>
    <x v="81"/>
  </r>
  <r>
    <x v="144"/>
    <n v="542216"/>
    <s v="DALBHARAT"/>
    <s v="INE00R701025"/>
    <x v="8"/>
    <x v="12"/>
    <d v="2022-09-05T00:00:00"/>
    <n v="1550.6"/>
    <n v="1.04"/>
    <n v="402.7"/>
    <n v="2548.4"/>
    <n v="402.7"/>
    <n v="2548.4"/>
    <n v="0"/>
    <n v="0"/>
    <n v="402.7"/>
    <n v="2548.4"/>
    <n v="29043.58"/>
    <n v="27347.69"/>
    <n v="1.24"/>
    <n v="-0.72"/>
    <n v="23.77"/>
    <n v="-30.45"/>
    <n v="20.059999999999999"/>
    <n v="0"/>
    <n v="0"/>
    <n v="26.65"/>
    <n v="32.19"/>
    <n v="1.83"/>
    <n v="1.8"/>
    <n v="4.92"/>
    <n v="0.77"/>
    <n v="0.57999999999999996"/>
    <n v="11.15"/>
    <n v="2.42"/>
    <n v="14.99"/>
    <n v="58.14"/>
    <n v="845.71"/>
    <n v="104.7"/>
    <n v="6.11"/>
    <x v="81"/>
  </r>
  <r>
    <x v="145"/>
    <n v="500645"/>
    <s v="DEEPAKFERT"/>
    <s v="INE501A01019"/>
    <x v="5"/>
    <x v="68"/>
    <d v="2022-09-05T00:00:00"/>
    <n v="887.25"/>
    <n v="3.05"/>
    <n v="55.27"/>
    <n v="1000"/>
    <n v="55.27"/>
    <n v="1000"/>
    <n v="55.27"/>
    <n v="1000"/>
    <n v="11.73"/>
    <n v="1000"/>
    <n v="11238.16"/>
    <n v="12330.31"/>
    <n v="-7"/>
    <n v="5.68"/>
    <n v="33.4"/>
    <n v="110.57"/>
    <n v="125.6"/>
    <n v="19.38"/>
    <n v="22.13"/>
    <n v="11.42"/>
    <n v="11.73"/>
    <n v="2.54"/>
    <n v="0.86"/>
    <n v="13.24"/>
    <n v="0.24"/>
    <n v="1.01"/>
    <n v="6.65"/>
    <n v="1.28"/>
    <n v="9.2799999999999994"/>
    <n v="77.7"/>
    <n v="349.78"/>
    <n v="100.42"/>
    <n v="5.34"/>
    <x v="81"/>
  </r>
  <r>
    <x v="146"/>
    <n v="541557"/>
    <s v="FINEORG"/>
    <s v="INE686Y01026"/>
    <x v="5"/>
    <x v="39"/>
    <d v="2022-09-05T00:00:00"/>
    <n v="6122.05"/>
    <n v="-0.37"/>
    <n v="1425"/>
    <n v="6909.35"/>
    <n v="1425"/>
    <n v="6909.35"/>
    <n v="0"/>
    <n v="0"/>
    <n v="735"/>
    <n v="6909.35"/>
    <n v="18764.98"/>
    <n v="18666.22"/>
    <n v="-1.56"/>
    <n v="8"/>
    <n v="21.76"/>
    <n v="100"/>
    <n v="63.04"/>
    <n v="0"/>
    <n v="0"/>
    <n v="48.93"/>
    <n v="58.69"/>
    <n v="16.77"/>
    <n v="12.08"/>
    <n v="3.08"/>
    <n v="1.18"/>
    <n v="0.15"/>
    <n v="32.700000000000003"/>
    <n v="8.2799999999999994"/>
    <n v="280.18"/>
    <n v="125.08"/>
    <n v="365.05"/>
    <n v="21.84"/>
    <n v="7.53"/>
    <x v="81"/>
  </r>
  <r>
    <x v="147"/>
    <n v="532155"/>
    <s v="GAIL"/>
    <s v="INE129A01019"/>
    <x v="12"/>
    <x v="33"/>
    <d v="2022-09-05T00:00:00"/>
    <n v="136.75"/>
    <n v="1.07"/>
    <n v="65"/>
    <n v="173.5"/>
    <n v="65"/>
    <n v="173.5"/>
    <n v="65"/>
    <n v="199.7"/>
    <n v="6.38"/>
    <n v="199.7"/>
    <n v="59942.99"/>
    <n v="64377.52"/>
    <n v="1.64"/>
    <n v="-2.39"/>
    <n v="-7.35"/>
    <n v="-7.23"/>
    <n v="2.42"/>
    <n v="-0.8"/>
    <n v="3.09"/>
    <n v="4.4800000000000004"/>
    <n v="9.1"/>
    <n v="0.91"/>
    <n v="1.23"/>
    <n v="25.94"/>
    <n v="0.21"/>
    <n v="7.31"/>
    <n v="3.54"/>
    <n v="0.53"/>
    <n v="6.23"/>
    <n v="30.5"/>
    <n v="150.47"/>
    <n v="21.68"/>
    <n v="5.5"/>
    <x v="81"/>
  </r>
  <r>
    <x v="148"/>
    <n v="500292"/>
    <s v="HEIDELBERG"/>
    <s v="INE578A01017"/>
    <x v="8"/>
    <x v="12"/>
    <d v="2022-09-05T00:00:00"/>
    <n v="186.1"/>
    <n v="-1.27"/>
    <n v="120"/>
    <n v="277.95"/>
    <n v="120"/>
    <n v="284.95"/>
    <n v="116.6"/>
    <n v="284.95"/>
    <n v="4.05"/>
    <n v="284.95"/>
    <n v="4219.54"/>
    <n v="4080.88"/>
    <n v="-5.94"/>
    <n v="-0.59"/>
    <n v="1.42"/>
    <n v="-29.39"/>
    <n v="-1.8"/>
    <n v="8.43"/>
    <n v="15.94"/>
    <n v="17.940000000000001"/>
    <n v="18"/>
    <n v="2.61"/>
    <n v="3.42"/>
    <n v="9.5299999999999994"/>
    <n v="0.62"/>
    <n v="4.83"/>
    <n v="9.1199999999999992"/>
    <n v="1.82"/>
    <n v="13.98"/>
    <n v="10.38"/>
    <n v="71.349999999999994"/>
    <n v="13.32"/>
    <n v="10.54"/>
    <x v="81"/>
  </r>
  <r>
    <x v="149"/>
    <n v="540716"/>
    <s v="ICICIGI"/>
    <s v="INE765G01017"/>
    <x v="16"/>
    <x v="74"/>
    <d v="2022-09-05T00:00:00"/>
    <n v="1261.8499999999999"/>
    <n v="0.23"/>
    <n v="805"/>
    <n v="1675"/>
    <n v="805"/>
    <n v="1675"/>
    <n v="0"/>
    <n v="0"/>
    <n v="619"/>
    <n v="1675"/>
    <n v="62052.55"/>
    <n v="61717.81"/>
    <n v="0.14000000000000001"/>
    <n v="4.96"/>
    <n v="3.57"/>
    <n v="-22.57"/>
    <n v="3.28"/>
    <n v="0"/>
    <n v="0"/>
    <n v="43.52"/>
    <n v="47.77"/>
    <n v="6.55"/>
    <n v="8.6199999999999992"/>
    <n v="9.6"/>
    <n v="3.43"/>
    <n v="0.71"/>
    <n v="32.65"/>
    <n v="4.6500000000000004"/>
    <n v="76.69"/>
    <n v="29.03"/>
    <n v="192.87"/>
    <n v="16.48"/>
    <n v="23.02"/>
    <x v="81"/>
  </r>
  <r>
    <x v="150"/>
    <n v="535789"/>
    <s v="IBULHSGFIN"/>
    <s v="INE148I01020"/>
    <x v="6"/>
    <x v="29"/>
    <d v="2022-09-05T00:00:00"/>
    <n v="134.9"/>
    <n v="1.24"/>
    <n v="81"/>
    <n v="282.60000000000002"/>
    <n v="81"/>
    <n v="458.95"/>
    <n v="81"/>
    <n v="1440"/>
    <n v="81"/>
    <n v="1440"/>
    <n v="6359.48"/>
    <n v="53113.61"/>
    <n v="-1.42"/>
    <n v="11.4"/>
    <n v="10.029999999999999"/>
    <n v="-41.51"/>
    <n v="-33.479999999999997"/>
    <n v="-35.78"/>
    <n v="0"/>
    <n v="5.38"/>
    <n v="7.42"/>
    <n v="0.37"/>
    <n v="0.7"/>
    <n v="14.74"/>
    <n v="-0.31"/>
    <n v="6.67"/>
    <n v="6.78"/>
    <n v="0.73"/>
    <n v="0.9"/>
    <n v="25.08"/>
    <n v="361.3"/>
    <n v="159.16999999999999"/>
    <n v="158.27000000000001"/>
    <x v="81"/>
  </r>
  <r>
    <x v="151"/>
    <n v="517385"/>
    <s v="SYMPHONY"/>
    <s v="INE225D01027"/>
    <x v="10"/>
    <x v="66"/>
    <d v="2022-09-05T00:00:00"/>
    <n v="925.25"/>
    <n v="-0.81"/>
    <n v="690"/>
    <n v="1215"/>
    <n v="690"/>
    <n v="1529.65"/>
    <n v="690"/>
    <n v="2212.75"/>
    <n v="0.16"/>
    <n v="2212.75"/>
    <n v="6472.77"/>
    <n v="6362.6"/>
    <n v="-0.78"/>
    <n v="-0.44"/>
    <n v="-6.01"/>
    <n v="-4.3600000000000003"/>
    <n v="-9.02"/>
    <n v="-6.21"/>
    <n v="17.73"/>
    <n v="45.25"/>
    <n v="60.74"/>
    <n v="7.45"/>
    <n v="10.92"/>
    <n v="3.96"/>
    <n v="-7.32"/>
    <n v="0.97"/>
    <n v="27.78"/>
    <n v="5.69"/>
    <n v="113.88"/>
    <n v="20.440000000000001"/>
    <n v="124.14"/>
    <n v="8.1300000000000008"/>
    <n v="8.51"/>
    <x v="81"/>
  </r>
  <r>
    <x v="152"/>
    <n v="500411"/>
    <s v="THERMAX"/>
    <s v="INE152A01029"/>
    <x v="7"/>
    <x v="75"/>
    <d v="2022-09-05T00:00:00"/>
    <n v="2419.9499999999998"/>
    <n v="0.88"/>
    <n v="570"/>
    <n v="2537.5"/>
    <n v="570"/>
    <n v="2537.5"/>
    <n v="570"/>
    <n v="2537.5"/>
    <n v="2.5299999999999998"/>
    <n v="2537.5"/>
    <n v="28835.23"/>
    <n v="27235.279999999999"/>
    <n v="-2.92"/>
    <n v="16.66"/>
    <n v="17.100000000000001"/>
    <n v="68.95"/>
    <n v="34.26"/>
    <n v="22.3"/>
    <n v="17.34"/>
    <n v="87.74"/>
    <n v="61.96"/>
    <n v="8.1199999999999992"/>
    <n v="4.54"/>
    <n v="2.13"/>
    <n v="24.47"/>
    <n v="0.37"/>
    <n v="47.24"/>
    <n v="4.28"/>
    <n v="88.8"/>
    <n v="27.6"/>
    <n v="298.16000000000003"/>
    <n v="28.84"/>
    <n v="30.29"/>
    <x v="81"/>
  </r>
  <r>
    <x v="153"/>
    <n v="532779"/>
    <s v="TORNTPOWER"/>
    <s v="INE813H01021"/>
    <x v="12"/>
    <x v="50"/>
    <d v="2022-09-05T00:00:00"/>
    <n v="572.6"/>
    <n v="-0.83"/>
    <n v="231.95"/>
    <n v="610"/>
    <n v="231.95"/>
    <n v="610"/>
    <n v="207.7"/>
    <n v="610"/>
    <n v="45"/>
    <n v="610"/>
    <n v="27491.279999999999"/>
    <n v="36211.18"/>
    <n v="-0.65"/>
    <n v="7.71"/>
    <n v="22.99"/>
    <n v="17.760000000000002"/>
    <n v="28.38"/>
    <n v="21.39"/>
    <n v="13.78"/>
    <n v="36.68"/>
    <n v="14.2"/>
    <n v="2.63"/>
    <n v="1.62"/>
    <n v="8.9499999999999993"/>
    <n v="7.17"/>
    <n v="1.57"/>
    <n v="8.56"/>
    <n v="1.56"/>
    <n v="8.68"/>
    <n v="15.59"/>
    <n v="217.33"/>
    <n v="65.900000000000006"/>
    <n v="-3.74"/>
    <x v="81"/>
  </r>
  <r>
    <x v="154"/>
    <n v="532187"/>
    <s v="INDUSINDBK"/>
    <s v="INE095A01012"/>
    <x v="6"/>
    <x v="46"/>
    <d v="2022-09-05T00:00:00"/>
    <n v="1108"/>
    <n v="0.66"/>
    <n v="235.55"/>
    <n v="1242"/>
    <n v="235.55"/>
    <n v="1596.55"/>
    <n v="235.55"/>
    <n v="2038"/>
    <n v="8.5"/>
    <n v="2038"/>
    <n v="85846.87"/>
    <n v="64081.52"/>
    <n v="3.58"/>
    <n v="5.5"/>
    <n v="19.87"/>
    <n v="10.39"/>
    <n v="-5.61"/>
    <n v="-7.87"/>
    <n v="13.38"/>
    <n v="15.84"/>
    <n v="24.14"/>
    <n v="1.74"/>
    <n v="2.0499999999999998"/>
    <n v="36.26"/>
    <n v="0.8"/>
    <n v="0.77"/>
    <n v="4.8"/>
    <n v="2.73"/>
    <n v="5.15"/>
    <n v="69.92"/>
    <n v="636.42999999999995"/>
    <n v="215.22"/>
    <n v="126.03"/>
    <x v="82"/>
  </r>
  <r>
    <x v="155"/>
    <n v="500253"/>
    <s v="LICHSGFIN"/>
    <s v="INE115A01026"/>
    <x v="6"/>
    <x v="29"/>
    <d v="2022-09-05T00:00:00"/>
    <n v="425.55"/>
    <n v="1.79"/>
    <n v="185.25"/>
    <n v="462.5"/>
    <n v="185.25"/>
    <n v="542.45000000000005"/>
    <n v="185.25"/>
    <n v="684.55"/>
    <n v="4.5999999999999996"/>
    <n v="794.1"/>
    <n v="23407.93"/>
    <n v="227212.01"/>
    <n v="6.03"/>
    <n v="14.41"/>
    <n v="13.63"/>
    <n v="4.51"/>
    <n v="1.21"/>
    <n v="-8.85"/>
    <n v="5.86"/>
    <n v="7.65"/>
    <n v="9.84"/>
    <n v="0.91"/>
    <n v="1.1100000000000001"/>
    <n v="7.94"/>
    <n v="0.73"/>
    <n v="2"/>
    <n v="12.6"/>
    <n v="1.1499999999999999"/>
    <n v="-2.0699999999999998"/>
    <n v="55.65"/>
    <n v="466.81"/>
    <n v="-224.38"/>
    <n v="72.81"/>
    <x v="82"/>
  </r>
  <r>
    <x v="156"/>
    <n v="541143"/>
    <s v="BDL"/>
    <s v="INE171Z01018"/>
    <x v="17"/>
    <x v="76"/>
    <d v="2022-09-05T00:00:00"/>
    <n v="830.35"/>
    <n v="-0.55000000000000004"/>
    <n v="145.30000000000001"/>
    <n v="904.95"/>
    <n v="145.30000000000001"/>
    <n v="904.95"/>
    <n v="0"/>
    <n v="0"/>
    <n v="145.30000000000001"/>
    <n v="904.95"/>
    <n v="15198.6"/>
    <n v="13393.37"/>
    <n v="0.48"/>
    <n v="-1.21"/>
    <n v="4.3499999999999996"/>
    <n v="110.06"/>
    <n v="44.92"/>
    <n v="0"/>
    <n v="0"/>
    <n v="27.1"/>
    <n v="19.25"/>
    <n v="4.9800000000000004"/>
    <n v="2.59"/>
    <n v="7.14"/>
    <n v="2.39"/>
    <n v="1"/>
    <n v="14.52"/>
    <n v="4.6399999999999997"/>
    <n v="28.7"/>
    <n v="30.59"/>
    <n v="166.46"/>
    <n v="28.9"/>
    <n v="21.28"/>
    <x v="83"/>
  </r>
  <r>
    <x v="157"/>
    <n v="531162"/>
    <s v="EMAMILTD"/>
    <s v="INE548C01032"/>
    <x v="2"/>
    <x v="2"/>
    <d v="2022-09-05T00:00:00"/>
    <n v="495.1"/>
    <n v="0.61"/>
    <n v="130.94999999999999"/>
    <n v="612"/>
    <n v="130.94999999999999"/>
    <n v="621.79999999999995"/>
    <n v="130.94999999999999"/>
    <n v="714"/>
    <n v="2.34"/>
    <n v="714"/>
    <n v="21836.93"/>
    <n v="21823.8"/>
    <n v="1.64"/>
    <n v="7.65"/>
    <n v="15.29"/>
    <n v="-18.25"/>
    <n v="18.309999999999999"/>
    <n v="-2.0099999999999998"/>
    <n v="11.64"/>
    <n v="26.15"/>
    <n v="52.1"/>
    <n v="10.14"/>
    <n v="9.93"/>
    <n v="3.64"/>
    <n v="1.07"/>
    <n v="1.62"/>
    <n v="20.85"/>
    <n v="6.6"/>
    <n v="33.92"/>
    <n v="18.93"/>
    <n v="48.82"/>
    <n v="14.59"/>
    <n v="12.09"/>
    <x v="84"/>
  </r>
  <r>
    <x v="158"/>
    <n v="530001"/>
    <s v="GUJALKALI"/>
    <s v="INE186A01019"/>
    <x v="5"/>
    <x v="77"/>
    <d v="2022-09-05T00:00:00"/>
    <n v="887.9"/>
    <n v="-0.48"/>
    <n v="165"/>
    <n v="1044.75"/>
    <n v="165"/>
    <n v="1044.75"/>
    <n v="165"/>
    <n v="1044.75"/>
    <n v="6.74"/>
    <n v="1044.75"/>
    <n v="6521.2"/>
    <n v="6630.7"/>
    <n v="-1.1200000000000001"/>
    <n v="10.02"/>
    <n v="9.7100000000000009"/>
    <n v="95.57"/>
    <n v="28.24"/>
    <n v="15.16"/>
    <n v="21.45"/>
    <n v="9.49"/>
    <n v="9.51"/>
    <n v="1.07"/>
    <n v="0.83"/>
    <n v="16.86"/>
    <n v="-1.77"/>
    <n v="1.1299999999999999"/>
    <n v="5.19"/>
    <n v="1.56"/>
    <n v="15.48"/>
    <n v="93.62"/>
    <n v="833.55"/>
    <n v="57.35"/>
    <n v="36.14"/>
    <x v="84"/>
  </r>
  <r>
    <x v="159"/>
    <n v="542650"/>
    <s v="METROPOLIS"/>
    <s v="INE112L01020"/>
    <x v="0"/>
    <x v="49"/>
    <d v="2022-09-05T00:00:00"/>
    <n v="1377.45"/>
    <n v="-1.81"/>
    <n v="993.2"/>
    <n v="3579.9"/>
    <n v="993.2"/>
    <n v="3579.9"/>
    <n v="0"/>
    <n v="0"/>
    <n v="904.85"/>
    <n v="3579.9"/>
    <n v="7050.53"/>
    <n v="7277.89"/>
    <n v="-2.94"/>
    <n v="-12.44"/>
    <n v="-16.21"/>
    <n v="-51.43"/>
    <n v="4.29"/>
    <n v="0"/>
    <n v="0"/>
    <n v="40.83"/>
    <n v="60.1"/>
    <n v="7.76"/>
    <n v="16.29"/>
    <n v="3.81"/>
    <n v="3.51"/>
    <n v="0.57999999999999996"/>
    <n v="22.34"/>
    <n v="5.97"/>
    <n v="27.84"/>
    <n v="33.729999999999997"/>
    <n v="177.37"/>
    <n v="49.49"/>
    <n v="45.11"/>
    <x v="84"/>
  </r>
  <r>
    <x v="160"/>
    <n v="500325"/>
    <s v="RELIANCE"/>
    <s v="INE002A01018"/>
    <x v="12"/>
    <x v="43"/>
    <d v="2022-09-05T00:00:00"/>
    <n v="2569.8000000000002"/>
    <n v="1.55"/>
    <n v="867.43"/>
    <n v="2856.15"/>
    <n v="867.43"/>
    <n v="2856.15"/>
    <n v="771.78"/>
    <n v="2856.15"/>
    <n v="48.82"/>
    <n v="2856.15"/>
    <n v="1738725.14"/>
    <n v="1833670.16"/>
    <n v="-1.84"/>
    <n v="-0.08"/>
    <n v="-7.54"/>
    <n v="7.59"/>
    <n v="29.26"/>
    <n v="26.32"/>
    <n v="20.87"/>
    <n v="26.2"/>
    <n v="23.77"/>
    <n v="2.1800000000000002"/>
    <n v="2.19"/>
    <n v="6.4"/>
    <n v="1.45"/>
    <n v="0.31"/>
    <n v="13.28"/>
    <n v="2.17"/>
    <n v="15.71"/>
    <n v="98.12"/>
    <n v="1180.26"/>
    <n v="163.57"/>
    <n v="-3.04"/>
    <x v="84"/>
  </r>
  <r>
    <x v="161"/>
    <n v="500550"/>
    <s v="SIEMENS"/>
    <s v="INE003A01024"/>
    <x v="7"/>
    <x v="78"/>
    <d v="2022-09-05T00:00:00"/>
    <n v="2935.4"/>
    <n v="0.74"/>
    <n v="947"/>
    <n v="2975"/>
    <n v="947"/>
    <n v="2975"/>
    <n v="841"/>
    <n v="2975"/>
    <n v="16.989999999999998"/>
    <n v="2975"/>
    <n v="104535.54"/>
    <n v="98556.12"/>
    <n v="0.53"/>
    <n v="10.83"/>
    <n v="24.98"/>
    <n v="29.46"/>
    <n v="35.97"/>
    <n v="18.059999999999999"/>
    <n v="15.92"/>
    <n v="86.11"/>
    <n v="48.51"/>
    <n v="9.56"/>
    <n v="5.62"/>
    <n v="1.94"/>
    <n v="-4.83"/>
    <n v="0.27"/>
    <n v="49.87"/>
    <n v="6.61"/>
    <n v="73.510000000000005"/>
    <n v="34.06"/>
    <n v="306.92"/>
    <n v="39.950000000000003"/>
    <n v="42.33"/>
    <x v="84"/>
  </r>
  <r>
    <x v="162"/>
    <n v="540212"/>
    <s v="TCIEXP"/>
    <s v="INE586V01016"/>
    <x v="9"/>
    <x v="15"/>
    <d v="2022-09-05T00:00:00"/>
    <n v="1781.2"/>
    <n v="-0.89"/>
    <n v="455.8"/>
    <n v="2572"/>
    <n v="455.8"/>
    <n v="2572"/>
    <n v="425"/>
    <n v="2572"/>
    <n v="265.14999999999998"/>
    <n v="2572"/>
    <n v="6869.02"/>
    <n v="6819.3"/>
    <n v="-0.13"/>
    <n v="4.57"/>
    <n v="6.23"/>
    <n v="22.26"/>
    <n v="41.51"/>
    <n v="27.76"/>
    <n v="0"/>
    <n v="50.47"/>
    <n v="40.590000000000003"/>
    <n v="12.17"/>
    <n v="10.11"/>
    <n v="2.83"/>
    <n v="1.93"/>
    <n v="0.45"/>
    <n v="35.17"/>
    <n v="5.98"/>
    <n v="53.85"/>
    <n v="35.340000000000003"/>
    <n v="146.56"/>
    <n v="33.130000000000003"/>
    <n v="12.4"/>
    <x v="84"/>
  </r>
  <r>
    <x v="163"/>
    <n v="500085"/>
    <s v="CHAMBLFERT"/>
    <s v="INE085A01013"/>
    <x v="5"/>
    <x v="67"/>
    <d v="2022-09-05T00:00:00"/>
    <n v="345.65"/>
    <n v="-0.04"/>
    <n v="93.8"/>
    <n v="516"/>
    <n v="93.8"/>
    <n v="516"/>
    <n v="93.8"/>
    <n v="516"/>
    <n v="8.5"/>
    <n v="516"/>
    <n v="14386.22"/>
    <n v="18146.849999999999"/>
    <n v="-0.72"/>
    <n v="7.95"/>
    <n v="-1.76"/>
    <n v="9.4"/>
    <n v="29.87"/>
    <n v="18.22"/>
    <n v="17.54"/>
    <n v="9.4499999999999993"/>
    <n v="9.19"/>
    <n v="2.15"/>
    <n v="2.2000000000000002"/>
    <n v="11.69"/>
    <n v="0.33"/>
    <n v="2.17"/>
    <n v="7.72"/>
    <n v="0.73"/>
    <n v="-593.74"/>
    <n v="36.67"/>
    <n v="161.25"/>
    <n v="-0.57999999999999996"/>
    <n v="-16.73"/>
    <x v="85"/>
  </r>
  <r>
    <x v="164"/>
    <n v="517354"/>
    <s v="HAVELLS"/>
    <s v="INE176B01034"/>
    <x v="7"/>
    <x v="78"/>
    <d v="2022-09-05T00:00:00"/>
    <n v="1379.8"/>
    <n v="-0.18"/>
    <n v="447.05"/>
    <n v="1504.45"/>
    <n v="447.05"/>
    <n v="1504.45"/>
    <n v="447.05"/>
    <n v="1504.45"/>
    <n v="0.47"/>
    <n v="1504.45"/>
    <n v="86445.58"/>
    <n v="84266.3"/>
    <n v="4.24"/>
    <n v="5.34"/>
    <n v="19.34"/>
    <n v="-3.54"/>
    <n v="29.46"/>
    <n v="22.86"/>
    <n v="28.64"/>
    <n v="71.95"/>
    <n v="58.98"/>
    <n v="13.87"/>
    <n v="10.94"/>
    <n v="2.19"/>
    <n v="3.76"/>
    <n v="0.54"/>
    <n v="43.43"/>
    <n v="5.55"/>
    <n v="50.03"/>
    <n v="19.22"/>
    <n v="99.69"/>
    <n v="27.59"/>
    <n v="24.31"/>
    <x v="85"/>
  </r>
  <r>
    <x v="165"/>
    <n v="532725"/>
    <s v="SOLARINDS"/>
    <s v="INE343H01029"/>
    <x v="5"/>
    <x v="79"/>
    <d v="2022-09-05T00:00:00"/>
    <n v="3494.55"/>
    <n v="4.8099999999999996"/>
    <n v="772.05"/>
    <n v="3588.5"/>
    <n v="772.05"/>
    <n v="3588.5"/>
    <n v="772.05"/>
    <n v="3588.5"/>
    <n v="18.3"/>
    <n v="3588.5"/>
    <n v="31807.25"/>
    <n v="30931.31"/>
    <n v="4.4400000000000004"/>
    <n v="16.989999999999998"/>
    <n v="24.68"/>
    <n v="97.61"/>
    <n v="48.25"/>
    <n v="31.6"/>
    <n v="33.409999999999997"/>
    <n v="61.88"/>
    <n v="43.75"/>
    <n v="15.17"/>
    <n v="8.51"/>
    <n v="2.44"/>
    <n v="2.9"/>
    <n v="0.21"/>
    <n v="35.03"/>
    <n v="6.71"/>
    <n v="106.81"/>
    <n v="56.8"/>
    <n v="231.73"/>
    <n v="32.909999999999997"/>
    <n v="-3.87"/>
    <x v="85"/>
  </r>
  <r>
    <x v="166"/>
    <n v="500114"/>
    <s v="TITAN"/>
    <s v="INE280A01028"/>
    <x v="10"/>
    <x v="80"/>
    <d v="2022-09-05T00:00:00"/>
    <n v="2627.35"/>
    <n v="0.56000000000000005"/>
    <n v="720"/>
    <n v="2768"/>
    <n v="720"/>
    <n v="2768"/>
    <n v="563.6"/>
    <n v="2768"/>
    <n v="1.17"/>
    <n v="2768"/>
    <n v="233252.5"/>
    <n v="236217.74"/>
    <n v="3.73"/>
    <n v="8.4"/>
    <n v="19.190000000000001"/>
    <n v="30.11"/>
    <n v="36.32"/>
    <n v="33.82"/>
    <n v="27.82"/>
    <n v="79.3"/>
    <n v="78.430000000000007"/>
    <n v="23.1"/>
    <n v="17.32"/>
    <n v="1.88"/>
    <n v="2.69"/>
    <n v="0.28999999999999998"/>
    <n v="51"/>
    <n v="6.99"/>
    <n v="-322.17"/>
    <n v="33.090000000000003"/>
    <n v="113.62"/>
    <n v="-8.1300000000000008"/>
    <n v="-9.52"/>
    <x v="85"/>
  </r>
  <r>
    <x v="167"/>
    <n v="543237"/>
    <s v="MAZDOCK"/>
    <s v="INE249Z01012"/>
    <x v="7"/>
    <x v="45"/>
    <d v="2022-09-05T00:00:00"/>
    <n v="392.1"/>
    <n v="-1.36"/>
    <n v="0"/>
    <n v="417"/>
    <n v="0"/>
    <n v="0"/>
    <n v="0"/>
    <n v="0"/>
    <n v="164"/>
    <n v="417"/>
    <n v="7901.21"/>
    <n v="-9.7200000000000006"/>
    <n v="10.72"/>
    <n v="43.1"/>
    <n v="37.31"/>
    <n v="53.98"/>
    <n v="0"/>
    <n v="0"/>
    <n v="0"/>
    <n v="10.76"/>
    <n v="8.48"/>
    <n v="1.94"/>
    <n v="1.45"/>
    <n v="-1088.43"/>
    <n v="0.37"/>
    <n v="2.23"/>
    <n v="-0.01"/>
    <n v="1.17"/>
    <n v="115.84"/>
    <n v="36.39"/>
    <n v="202.03"/>
    <n v="3.38"/>
    <n v="20.05"/>
    <x v="86"/>
  </r>
  <r>
    <x v="168"/>
    <n v="500112"/>
    <s v="SBIN"/>
    <s v="INE062A01020"/>
    <x v="6"/>
    <x v="46"/>
    <d v="2022-09-05T00:00:00"/>
    <n v="538.9"/>
    <n v="0.41"/>
    <n v="149.44999999999999"/>
    <n v="549.04999999999995"/>
    <n v="149.44999999999999"/>
    <n v="549.04999999999995"/>
    <n v="149.44999999999999"/>
    <n v="549.04999999999995"/>
    <n v="13.2"/>
    <n v="549.04999999999995"/>
    <n v="480947.33"/>
    <n v="529015.46"/>
    <n v="2.88"/>
    <n v="1.06"/>
    <n v="16.02"/>
    <n v="24.92"/>
    <n v="25.12"/>
    <n v="14.17"/>
    <n v="11.13"/>
    <n v="13.62"/>
    <n v="15.32"/>
    <n v="1.63"/>
    <n v="1.31"/>
    <n v="49.49"/>
    <n v="1.21"/>
    <n v="1.32"/>
    <n v="6.78"/>
    <n v="1.62"/>
    <n v="8.34"/>
    <n v="39.57"/>
    <n v="330.12"/>
    <n v="64.650000000000006"/>
    <n v="21.43"/>
    <x v="87"/>
  </r>
  <r>
    <x v="169"/>
    <n v="500493"/>
    <s v="BHARATFORG"/>
    <s v="INE465A01025"/>
    <x v="3"/>
    <x v="3"/>
    <d v="2022-09-05T00:00:00"/>
    <n v="767.7"/>
    <n v="0.13"/>
    <n v="207.5"/>
    <n v="848"/>
    <n v="207.5"/>
    <n v="848"/>
    <n v="207.5"/>
    <n v="848"/>
    <n v="20.5"/>
    <n v="848"/>
    <n v="35743.24"/>
    <n v="38847.160000000003"/>
    <n v="4.76"/>
    <n v="8.0299999999999994"/>
    <n v="16.489999999999998"/>
    <n v="-2.98"/>
    <n v="26.17"/>
    <n v="6.41"/>
    <n v="18.72"/>
    <n v="32.72"/>
    <n v="37.35"/>
    <n v="5.31"/>
    <n v="5.04"/>
    <n v="4.18"/>
    <n v="3.36"/>
    <n v="0.91"/>
    <n v="17.809999999999999"/>
    <n v="3.19"/>
    <n v="70.66"/>
    <n v="23.47"/>
    <n v="144.59"/>
    <n v="10.86"/>
    <n v="-9.77"/>
    <x v="88"/>
  </r>
  <r>
    <x v="170"/>
    <n v="506401"/>
    <s v="DEEPAKNTR"/>
    <s v="INE288B01029"/>
    <x v="5"/>
    <x v="39"/>
    <d v="2022-09-05T00:00:00"/>
    <n v="2018.4"/>
    <n v="1.8"/>
    <n v="267"/>
    <n v="3020"/>
    <n v="267"/>
    <n v="3020"/>
    <n v="166.1"/>
    <n v="3020"/>
    <n v="1.7"/>
    <n v="3020"/>
    <n v="27529.57"/>
    <n v="26855.200000000001"/>
    <n v="2.94"/>
    <n v="0.3"/>
    <n v="3.08"/>
    <n v="-14.06"/>
    <n v="95.13"/>
    <n v="62.65"/>
    <n v="61.56"/>
    <n v="27.55"/>
    <n v="28.38"/>
    <n v="7.7"/>
    <n v="4.45"/>
    <n v="5.2"/>
    <n v="0.45"/>
    <n v="0.35"/>
    <n v="17.3"/>
    <n v="3.75"/>
    <n v="33.42"/>
    <n v="73.22"/>
    <n v="261.97000000000003"/>
    <n v="60.4"/>
    <n v="43.49"/>
    <x v="88"/>
  </r>
  <r>
    <x v="171"/>
    <n v="500495"/>
    <s v="ESCORTS"/>
    <s v="INE042A01014"/>
    <x v="3"/>
    <x v="81"/>
    <d v="2022-09-05T00:00:00"/>
    <n v="2019.6"/>
    <n v="-2.67"/>
    <n v="460.35"/>
    <n v="2089.35"/>
    <n v="460.35"/>
    <n v="2089.35"/>
    <n v="423.3"/>
    <n v="2089.35"/>
    <n v="30.5"/>
    <n v="2089.35"/>
    <n v="26646.720000000001"/>
    <n v="22517.02"/>
    <n v="9.92"/>
    <n v="23.48"/>
    <n v="25.99"/>
    <n v="52.8"/>
    <n v="63.92"/>
    <n v="25.61"/>
    <n v="41.51"/>
    <n v="38.119999999999997"/>
    <n v="24.29"/>
    <n v="3.45"/>
    <n v="3.35"/>
    <n v="5.47"/>
    <n v="0.9"/>
    <n v="0.35"/>
    <n v="20.05"/>
    <n v="3.52"/>
    <n v="825.49"/>
    <n v="52.97"/>
    <n v="586.16999999999996"/>
    <n v="2.4500000000000002"/>
    <n v="4.4000000000000004"/>
    <x v="88"/>
  </r>
  <r>
    <x v="172"/>
    <n v="509557"/>
    <s v="GARFIBRES"/>
    <s v="INE276A01018"/>
    <x v="1"/>
    <x v="82"/>
    <d v="2022-09-05T00:00:00"/>
    <n v="3422.6"/>
    <n v="-0.26"/>
    <n v="872.5"/>
    <n v="4033.4"/>
    <n v="872.5"/>
    <n v="4033.4"/>
    <n v="850"/>
    <n v="4033.4"/>
    <n v="10"/>
    <n v="4033.4"/>
    <n v="7056.77"/>
    <n v="6934.22"/>
    <n v="3.13"/>
    <n v="5.97"/>
    <n v="10.02"/>
    <n v="4.7300000000000004"/>
    <n v="47.64"/>
    <n v="29.88"/>
    <n v="52.59"/>
    <n v="44.3"/>
    <n v="24.15"/>
    <n v="7.14"/>
    <n v="4.59"/>
    <n v="3.58"/>
    <n v="3.09"/>
    <n v="0.2"/>
    <n v="28.32"/>
    <n v="5.64"/>
    <n v="110.53"/>
    <n v="78.099999999999994"/>
    <n v="484.41"/>
    <n v="30.97"/>
    <n v="30.02"/>
    <x v="88"/>
  </r>
  <r>
    <x v="173"/>
    <n v="532555"/>
    <s v="NTPC"/>
    <s v="INE733E01010"/>
    <x v="12"/>
    <x v="83"/>
    <d v="2022-09-05T00:00:00"/>
    <n v="164.5"/>
    <n v="1.67"/>
    <n v="73.2"/>
    <n v="166.4"/>
    <n v="73.2"/>
    <n v="166.4"/>
    <n v="73.2"/>
    <n v="166.4"/>
    <n v="56.67"/>
    <n v="242.5"/>
    <n v="159461.67000000001"/>
    <n v="361892.27"/>
    <n v="0.67"/>
    <n v="6.33"/>
    <n v="6.13"/>
    <n v="40.6"/>
    <n v="11.26"/>
    <n v="3.25"/>
    <n v="1.48"/>
    <n v="9.69"/>
    <n v="11.12"/>
    <n v="1.1599999999999999"/>
    <n v="1.06"/>
    <n v="8.91"/>
    <n v="1.01"/>
    <n v="4.26"/>
    <n v="8.15"/>
    <n v="1.0900000000000001"/>
    <n v="3.82"/>
    <n v="16.97"/>
    <n v="141.69999999999999"/>
    <n v="43.1"/>
    <n v="7.42"/>
    <x v="88"/>
  </r>
  <r>
    <x v="174"/>
    <n v="532805"/>
    <s v="REDINGTON"/>
    <s v="INE891D01026"/>
    <x v="9"/>
    <x v="84"/>
    <d v="2022-09-05T00:00:00"/>
    <n v="150"/>
    <n v="1.73"/>
    <n v="29.55"/>
    <n v="179.25"/>
    <n v="29.55"/>
    <n v="179.25"/>
    <n v="29.55"/>
    <n v="179.25"/>
    <n v="7.97"/>
    <n v="179.25"/>
    <n v="11714.16"/>
    <n v="8504.01"/>
    <n v="-1.32"/>
    <n v="7.49"/>
    <n v="14.29"/>
    <n v="3.99"/>
    <n v="40.29"/>
    <n v="15.15"/>
    <n v="15.27"/>
    <n v="8.6199999999999992"/>
    <n v="9.0299999999999994"/>
    <n v="1.92"/>
    <n v="1.17"/>
    <n v="22.47"/>
    <n v="0.36"/>
    <n v="4.4000000000000004"/>
    <n v="4.25"/>
    <n v="0.18"/>
    <n v="11.84"/>
    <n v="17.39"/>
    <n v="78.14"/>
    <n v="12.66"/>
    <n v="9.0299999999999994"/>
    <x v="89"/>
  </r>
  <r>
    <x v="175"/>
    <n v="532483"/>
    <s v="CANBK"/>
    <s v="INE476A01014"/>
    <x v="6"/>
    <x v="46"/>
    <d v="2022-09-05T00:00:00"/>
    <n v="245.3"/>
    <n v="0.62"/>
    <n v="73.650000000000006"/>
    <n v="272.8"/>
    <n v="73.650000000000006"/>
    <n v="272.8"/>
    <n v="73.650000000000006"/>
    <n v="463.7"/>
    <n v="38.909999999999997"/>
    <n v="821.12"/>
    <n v="44491.54"/>
    <n v="-91877.97"/>
    <n v="2.42"/>
    <n v="9.2200000000000006"/>
    <n v="16.2"/>
    <n v="52.64"/>
    <n v="8.39"/>
    <n v="-6.07"/>
    <n v="-2.38"/>
    <n v="6.29"/>
    <n v="16.68"/>
    <n v="0.7"/>
    <n v="0.57999999999999996"/>
    <n v="-71.319999999999993"/>
    <n v="0.28000000000000003"/>
    <n v="2.65"/>
    <n v="-3.74"/>
    <n v="0.62"/>
    <n v="48.41"/>
    <n v="38.97"/>
    <n v="351.15"/>
    <n v="5.07"/>
    <n v="-67.209999999999994"/>
    <x v="90"/>
  </r>
  <r>
    <x v="176"/>
    <n v="532814"/>
    <s v="INDIANB"/>
    <s v="INE562A01011"/>
    <x v="6"/>
    <x v="46"/>
    <d v="2022-09-05T00:00:00"/>
    <n v="192.55"/>
    <n v="0.39"/>
    <n v="41.55"/>
    <n v="197.75"/>
    <n v="41.55"/>
    <n v="197.75"/>
    <n v="41.55"/>
    <n v="428"/>
    <n v="41.55"/>
    <n v="428"/>
    <n v="24043.24"/>
    <n v="-38940.26"/>
    <n v="-0.41"/>
    <n v="10.029999999999999"/>
    <n v="17.23"/>
    <n v="53.49"/>
    <n v="4.9400000000000004"/>
    <n v="-7.53"/>
    <n v="1.85"/>
    <n v="5.73"/>
    <n v="9.74"/>
    <n v="0.52"/>
    <n v="0.45"/>
    <n v="-75.64"/>
    <n v="0.22"/>
    <n v="3.37"/>
    <n v="-3.01"/>
    <n v="0.61"/>
    <n v="0.84"/>
    <n v="33.67"/>
    <n v="370.7"/>
    <n v="230.84"/>
    <n v="147.80000000000001"/>
    <x v="90"/>
  </r>
  <r>
    <x v="177"/>
    <n v="522287"/>
    <s v="KALPATPOWR"/>
    <s v="INE220B01022"/>
    <x v="7"/>
    <x v="85"/>
    <d v="2022-09-05T00:00:00"/>
    <n v="404.05"/>
    <n v="0.8"/>
    <n v="169.5"/>
    <n v="452.65"/>
    <n v="169.5"/>
    <n v="515.5"/>
    <n v="169.5"/>
    <n v="554.5"/>
    <n v="1.43"/>
    <n v="554.5"/>
    <n v="6016.68"/>
    <n v="8466.6"/>
    <n v="3.43"/>
    <n v="6.16"/>
    <n v="11.89"/>
    <n v="-1.94"/>
    <n v="-3.58"/>
    <n v="2.54"/>
    <n v="19.829999999999998"/>
    <n v="11.09"/>
    <n v="13.17"/>
    <n v="1.37"/>
    <n v="1.69"/>
    <n v="11.97"/>
    <n v="0.46"/>
    <n v="1.61"/>
    <n v="6.58"/>
    <n v="0.39"/>
    <n v="8.43"/>
    <n v="36.33"/>
    <n v="293.24"/>
    <n v="47.93"/>
    <n v="20.54"/>
    <x v="90"/>
  </r>
  <r>
    <x v="178"/>
    <n v="532234"/>
    <s v="NATIONALUM"/>
    <s v="INE139A01034"/>
    <x v="11"/>
    <x v="86"/>
    <d v="2022-09-05T00:00:00"/>
    <n v="79.400000000000006"/>
    <n v="2.98"/>
    <n v="24.4"/>
    <n v="132.75"/>
    <n v="24.4"/>
    <n v="132.75"/>
    <n v="24.4"/>
    <n v="132.75"/>
    <n v="9.1300000000000008"/>
    <n v="141.61000000000001"/>
    <n v="14573.67"/>
    <n v="10411.02"/>
    <n v="-2.82"/>
    <n v="1.86"/>
    <n v="-13.93"/>
    <n v="-15.44"/>
    <n v="25.16"/>
    <n v="1.49"/>
    <n v="4.7"/>
    <n v="4.6100000000000003"/>
    <n v="9.9"/>
    <n v="1.1100000000000001"/>
    <n v="1.04"/>
    <n v="42.73"/>
    <n v="0.13"/>
    <n v="8.19"/>
    <n v="2.0299999999999998"/>
    <n v="0.94"/>
    <n v="3.68"/>
    <n v="17.22"/>
    <n v="71.5"/>
    <n v="21.55"/>
    <n v="14"/>
    <x v="90"/>
  </r>
  <r>
    <x v="179"/>
    <n v="524200"/>
    <s v="VINATIORGA"/>
    <s v="INE410B01037"/>
    <x v="5"/>
    <x v="39"/>
    <d v="2022-09-05T00:00:00"/>
    <n v="2281.9"/>
    <n v="1.89"/>
    <n v="651"/>
    <n v="2323.8000000000002"/>
    <n v="651"/>
    <n v="2323.8000000000002"/>
    <n v="378"/>
    <n v="2323.8000000000002"/>
    <n v="0.7"/>
    <n v="2323.8000000000002"/>
    <n v="23453.84"/>
    <n v="23056.18"/>
    <n v="2.91"/>
    <n v="3.74"/>
    <n v="8.58"/>
    <n v="22.11"/>
    <n v="28.47"/>
    <n v="35.26"/>
    <n v="46.16"/>
    <n v="64.11"/>
    <n v="38.19"/>
    <n v="12.19"/>
    <n v="9.07"/>
    <n v="2.2999999999999998"/>
    <n v="3.23"/>
    <n v="0.28000000000000003"/>
    <n v="43.88"/>
    <n v="13.51"/>
    <n v="185.01"/>
    <n v="35.69"/>
    <n v="187.7"/>
    <n v="12.33"/>
    <n v="0.44"/>
    <x v="90"/>
  </r>
  <r>
    <x v="180"/>
    <n v="500403"/>
    <s v="SUNDRMFAST"/>
    <s v="INE387A01021"/>
    <x v="7"/>
    <x v="87"/>
    <d v="2022-09-05T00:00:00"/>
    <n v="842.65"/>
    <n v="7.0000000000000007E-2"/>
    <n v="248.5"/>
    <n v="993.7"/>
    <n v="248.5"/>
    <n v="993.7"/>
    <n v="248.5"/>
    <n v="993.7"/>
    <n v="5.35"/>
    <n v="993.7"/>
    <n v="17706.47"/>
    <n v="18295.8"/>
    <n v="-0.4"/>
    <n v="1.54"/>
    <n v="9.35"/>
    <n v="5.95"/>
    <n v="25.68"/>
    <n v="15.61"/>
    <n v="34.369999999999997"/>
    <n v="37.4"/>
    <n v="33.49"/>
    <n v="6.41"/>
    <n v="6.41"/>
    <n v="3.81"/>
    <n v="5.82"/>
    <n v="0.77"/>
    <n v="21.27"/>
    <n v="3.41"/>
    <n v="44.14"/>
    <n v="22.51"/>
    <n v="131.32"/>
    <n v="19.09"/>
    <n v="8.24"/>
    <x v="91"/>
  </r>
  <r>
    <x v="181"/>
    <n v="500425"/>
    <s v="AMBUJACEM"/>
    <s v="INE079A01024"/>
    <x v="8"/>
    <x v="12"/>
    <d v="2022-09-05T00:00:00"/>
    <n v="417.95"/>
    <n v="0.56999999999999995"/>
    <n v="136.55000000000001"/>
    <n v="442.95"/>
    <n v="136.55000000000001"/>
    <n v="442.95"/>
    <n v="136.55000000000001"/>
    <n v="442.95"/>
    <n v="16.8"/>
    <n v="442.95"/>
    <n v="82990.039999999994"/>
    <n v="70866.14"/>
    <n v="3.75"/>
    <n v="9.6300000000000008"/>
    <n v="13.91"/>
    <n v="-4.38"/>
    <n v="29.85"/>
    <n v="8.59"/>
    <n v="8.7100000000000009"/>
    <n v="34.950000000000003"/>
    <n v="23.74"/>
    <n v="3.24"/>
    <n v="2.04"/>
    <n v="6.52"/>
    <n v="2.6"/>
    <n v="1.51"/>
    <n v="12.92"/>
    <n v="2.75"/>
    <n v="15.63"/>
    <n v="11.92"/>
    <n v="128.56"/>
    <n v="26.74"/>
    <n v="10.97"/>
    <x v="92"/>
  </r>
  <r>
    <x v="182"/>
    <n v="512573"/>
    <s v="AVANTIFEED"/>
    <s v="INE871C01038"/>
    <x v="2"/>
    <x v="88"/>
    <d v="2022-09-05T00:00:00"/>
    <n v="466.85"/>
    <n v="0.34"/>
    <n v="250"/>
    <n v="638.79999999999995"/>
    <n v="250"/>
    <n v="770"/>
    <n v="250"/>
    <n v="1000"/>
    <n v="0.93"/>
    <n v="1000"/>
    <n v="6360.63"/>
    <n v="5451.96"/>
    <n v="0.09"/>
    <n v="-5.36"/>
    <n v="10.050000000000001"/>
    <n v="-16.72"/>
    <n v="13.76"/>
    <n v="-5.36"/>
    <n v="46.51"/>
    <n v="29.59"/>
    <n v="19.55"/>
    <n v="3.23"/>
    <n v="4.4000000000000004"/>
    <n v="7.98"/>
    <n v="-5.69"/>
    <n v="1.34"/>
    <n v="13.5"/>
    <n v="1.22"/>
    <n v="-29.95"/>
    <n v="15.78"/>
    <n v="144.56"/>
    <n v="-15.59"/>
    <n v="-15.17"/>
    <x v="93"/>
  </r>
  <r>
    <x v="183"/>
    <n v="540153"/>
    <s v="ENDURANCE"/>
    <s v="INE913H01037"/>
    <x v="3"/>
    <x v="3"/>
    <d v="2022-09-05T00:00:00"/>
    <n v="1529.55"/>
    <n v="0.72"/>
    <n v="562"/>
    <n v="1989"/>
    <n v="562"/>
    <n v="1989"/>
    <n v="562"/>
    <n v="1989"/>
    <n v="518.25"/>
    <n v="1989"/>
    <n v="21492.58"/>
    <n v="20844.150000000001"/>
    <n v="4.99"/>
    <n v="4.0999999999999996"/>
    <n v="18.87"/>
    <n v="-5.12"/>
    <n v="18.89"/>
    <n v="9.1999999999999993"/>
    <n v="0"/>
    <n v="45.97"/>
    <n v="38.840000000000003"/>
    <n v="5.34"/>
    <n v="6.08"/>
    <n v="3.06"/>
    <n v="7.24"/>
    <n v="0.41"/>
    <n v="20.99"/>
    <n v="2.7"/>
    <n v="28.98"/>
    <n v="33.24"/>
    <n v="286.02999999999997"/>
    <n v="52.72"/>
    <n v="19.45"/>
    <x v="93"/>
  </r>
  <r>
    <x v="184"/>
    <n v="500800"/>
    <s v="TATACONSUM"/>
    <s v="INE192A01025"/>
    <x v="2"/>
    <x v="89"/>
    <d v="2022-09-05T00:00:00"/>
    <n v="837.45"/>
    <n v="0.45"/>
    <n v="213.7"/>
    <n v="889"/>
    <n v="213.7"/>
    <n v="889"/>
    <n v="177.05"/>
    <n v="889"/>
    <n v="11.65"/>
    <n v="889"/>
    <n v="77175.350000000006"/>
    <n v="74982.539999999994"/>
    <n v="4.43"/>
    <n v="6.11"/>
    <n v="11.08"/>
    <n v="-3.72"/>
    <n v="46.38"/>
    <n v="34.07"/>
    <n v="20.329999999999998"/>
    <n v="76.760000000000005"/>
    <n v="69.61"/>
    <n v="5.0199999999999996"/>
    <n v="3.06"/>
    <n v="2.37"/>
    <n v="4.1900000000000004"/>
    <n v="0.72"/>
    <n v="38.97"/>
    <n v="6.06"/>
    <n v="50.91"/>
    <n v="10.92"/>
    <n v="167.07"/>
    <n v="16.45"/>
    <n v="11.78"/>
    <x v="94"/>
  </r>
  <r>
    <x v="185"/>
    <n v="540596"/>
    <s v="ERIS"/>
    <s v="INE406M01024"/>
    <x v="0"/>
    <x v="0"/>
    <d v="2022-09-05T00:00:00"/>
    <n v="699"/>
    <n v="1.08"/>
    <n v="321"/>
    <n v="863.15"/>
    <n v="321"/>
    <n v="863.15"/>
    <n v="321"/>
    <n v="896"/>
    <n v="321"/>
    <n v="896"/>
    <n v="9499.73"/>
    <n v="9323.52"/>
    <n v="1.04"/>
    <n v="-0.21"/>
    <n v="5.61"/>
    <n v="-8.68"/>
    <n v="21.48"/>
    <n v="3.94"/>
    <n v="0"/>
    <n v="24.11"/>
    <n v="24.55"/>
    <n v="4.75"/>
    <n v="5.71"/>
    <n v="4.9000000000000004"/>
    <n v="2.67"/>
    <n v="0.86"/>
    <n v="18.260000000000002"/>
    <n v="6.91"/>
    <n v="25.11"/>
    <n v="28.98"/>
    <n v="147.1"/>
    <n v="27.83"/>
    <n v="23.51"/>
    <x v="95"/>
  </r>
  <r>
    <x v="186"/>
    <n v="530999"/>
    <s v="BALAMINES"/>
    <s v="INE050E01027"/>
    <x v="5"/>
    <x v="39"/>
    <d v="2022-09-05T00:00:00"/>
    <n v="3436.3"/>
    <n v="0.21"/>
    <n v="200"/>
    <n v="5223.55"/>
    <n v="200"/>
    <n v="5223.55"/>
    <n v="200"/>
    <n v="5223.55"/>
    <n v="1.56"/>
    <n v="5223.55"/>
    <n v="11090.86"/>
    <n v="11144.65"/>
    <n v="-2.71"/>
    <n v="-5.57"/>
    <n v="7.35"/>
    <n v="-15.16"/>
    <n v="140.41"/>
    <n v="58.67"/>
    <n v="54.55"/>
    <n v="27.66"/>
    <n v="20.95"/>
    <n v="7.93"/>
    <n v="4.22"/>
    <n v="6.1"/>
    <n v="0.72"/>
    <n v="0.17"/>
    <n v="15.64"/>
    <n v="4.37"/>
    <n v="47.72"/>
    <n v="123.76"/>
    <n v="431.43"/>
    <n v="71.73"/>
    <n v="-0.98"/>
    <x v="96"/>
  </r>
  <r>
    <x v="187"/>
    <n v="500042"/>
    <s v="BASF"/>
    <s v="INE373A01013"/>
    <x v="5"/>
    <x v="6"/>
    <d v="2022-09-05T00:00:00"/>
    <n v="3179.75"/>
    <n v="-0.95"/>
    <n v="795"/>
    <n v="3740"/>
    <n v="795"/>
    <n v="3930"/>
    <n v="795"/>
    <n v="3930"/>
    <n v="63.5"/>
    <n v="3930"/>
    <n v="13796"/>
    <n v="13759.16"/>
    <n v="-5.45"/>
    <n v="9.1300000000000008"/>
    <n v="17.87"/>
    <n v="-12.19"/>
    <n v="46.07"/>
    <n v="16.3"/>
    <n v="17.52"/>
    <n v="23.21"/>
    <n v="35.229999999999997"/>
    <n v="5.46"/>
    <n v="4.93"/>
    <n v="5.9"/>
    <n v="0.25"/>
    <n v="0.19"/>
    <n v="14.39"/>
    <n v="0.99"/>
    <n v="41.81"/>
    <n v="137.30000000000001"/>
    <n v="584.1"/>
    <n v="76.209999999999994"/>
    <n v="68.53"/>
    <x v="96"/>
  </r>
  <r>
    <x v="188"/>
    <n v="505255"/>
    <s v="GMMPFAUDLR"/>
    <s v="INE541A01023"/>
    <x v="7"/>
    <x v="90"/>
    <d v="2022-09-05T00:00:00"/>
    <n v="1899.55"/>
    <n v="4.04"/>
    <n v="1316.2"/>
    <n v="5295"/>
    <n v="1316.2"/>
    <n v="6913.85"/>
    <n v="552"/>
    <n v="6913.85"/>
    <n v="35.65"/>
    <n v="6913.85"/>
    <n v="8330"/>
    <n v="8187"/>
    <n v="12.85"/>
    <n v="18.36"/>
    <n v="-54.19"/>
    <n v="-56.53"/>
    <n v="10.43"/>
    <n v="0"/>
    <n v="0"/>
    <n v="65.63"/>
    <n v="60.03"/>
    <n v="14.03"/>
    <n v="11.85"/>
    <n v="3.44"/>
    <n v="3.39"/>
    <n v="0.11"/>
    <n v="21.56"/>
    <n v="3.05"/>
    <n v="35.24"/>
    <n v="28.95"/>
    <n v="135.44"/>
    <n v="161.91"/>
    <n v="-4.96"/>
    <x v="96"/>
  </r>
  <r>
    <x v="189"/>
    <n v="531531"/>
    <s v="HATSUN"/>
    <s v="INE473B01035"/>
    <x v="2"/>
    <x v="4"/>
    <d v="2022-09-05T00:00:00"/>
    <n v="987.8"/>
    <n v="-1.75"/>
    <n v="281.29000000000002"/>
    <n v="1533.65"/>
    <n v="281.29000000000002"/>
    <n v="1533.65"/>
    <n v="281.29000000000002"/>
    <n v="1533.65"/>
    <n v="1.55"/>
    <n v="1533.65"/>
    <n v="21255.62"/>
    <n v="23307.919999999998"/>
    <n v="-2.31"/>
    <n v="-2.16"/>
    <n v="10.06"/>
    <n v="-6.63"/>
    <n v="30.25"/>
    <n v="16.25"/>
    <n v="0"/>
    <n v="98.04"/>
    <n v="93.26"/>
    <n v="18.309999999999999"/>
    <n v="14.48"/>
    <n v="1.77"/>
    <n v="11.86"/>
    <n v="0.61"/>
    <n v="32.4"/>
    <n v="3.1"/>
    <n v="36.880000000000003"/>
    <n v="10.06"/>
    <n v="53.85"/>
    <n v="26.74"/>
    <n v="-1.91"/>
    <x v="96"/>
  </r>
  <r>
    <x v="190"/>
    <n v="533286"/>
    <s v="MOIL"/>
    <s v="INE490G01020"/>
    <x v="11"/>
    <x v="51"/>
    <d v="2022-09-05T00:00:00"/>
    <n v="168.2"/>
    <n v="-0.8"/>
    <n v="85.55"/>
    <n v="198.95"/>
    <n v="85.55"/>
    <n v="208"/>
    <n v="85.55"/>
    <n v="285.85000000000002"/>
    <n v="85.55"/>
    <n v="295.52999999999997"/>
    <n v="3418.55"/>
    <n v="2385.34"/>
    <n v="1.94"/>
    <n v="3.03"/>
    <n v="4.9000000000000004"/>
    <n v="-0.68"/>
    <n v="11.79"/>
    <n v="-2.2799999999999998"/>
    <n v="3.42"/>
    <n v="8.18"/>
    <n v="10.76"/>
    <n v="1.52"/>
    <n v="1.37"/>
    <n v="27.52"/>
    <n v="2.5299999999999998"/>
    <n v="3.57"/>
    <n v="3.51"/>
    <n v="2.25"/>
    <n v="9.49"/>
    <n v="20.54"/>
    <n v="110.29"/>
    <n v="17.71"/>
    <n v="9.7100000000000009"/>
    <x v="96"/>
  </r>
  <r>
    <x v="191"/>
    <n v="523642"/>
    <s v="PIIND"/>
    <s v="INE603J01030"/>
    <x v="5"/>
    <x v="6"/>
    <d v="2022-09-05T00:00:00"/>
    <n v="3327.8"/>
    <n v="-1.01"/>
    <n v="970.1"/>
    <n v="3534.9"/>
    <n v="970.1"/>
    <n v="3534.9"/>
    <n v="675.6"/>
    <n v="3534.9"/>
    <n v="0.42"/>
    <n v="3534.9"/>
    <n v="50488.76"/>
    <n v="49030.25"/>
    <n v="-1.44"/>
    <n v="5.97"/>
    <n v="23.83"/>
    <n v="-2.78"/>
    <n v="41.26"/>
    <n v="36.229999999999997"/>
    <n v="41.36"/>
    <n v="55.08"/>
    <n v="45.17"/>
    <n v="7.93"/>
    <n v="6.86"/>
    <n v="2.5299999999999998"/>
    <n v="4.29"/>
    <n v="0.18"/>
    <n v="36.67"/>
    <n v="8.94"/>
    <n v="95.5"/>
    <n v="60.57"/>
    <n v="420.66"/>
    <n v="34.78"/>
    <n v="11.66"/>
    <x v="96"/>
  </r>
  <r>
    <x v="192"/>
    <n v="517506"/>
    <s v="TTKPRESTIG"/>
    <s v="INE690A01028"/>
    <x v="10"/>
    <x v="91"/>
    <d v="2022-09-05T00:00:00"/>
    <n v="983.3"/>
    <n v="2.81"/>
    <n v="390.11"/>
    <n v="1269.5999999999999"/>
    <n v="390.11"/>
    <n v="1269.5999999999999"/>
    <n v="390.11"/>
    <n v="1269.5999999999999"/>
    <n v="0"/>
    <n v="1269.5999999999999"/>
    <n v="13629.92"/>
    <n v="12551.32"/>
    <n v="7.33"/>
    <n v="10.83"/>
    <n v="17.420000000000002"/>
    <n v="12.62"/>
    <n v="20.95"/>
    <n v="13.24"/>
    <n v="13.45"/>
    <n v="41.9"/>
    <n v="44.81"/>
    <n v="7.7"/>
    <n v="7.12"/>
    <n v="3.74"/>
    <n v="9.41"/>
    <n v="0.61"/>
    <n v="25.34"/>
    <n v="4.62"/>
    <n v="46.33"/>
    <n v="23.63"/>
    <n v="128.52000000000001"/>
    <n v="21.23"/>
    <n v="16.37"/>
    <x v="96"/>
  </r>
  <r>
    <x v="193"/>
    <n v="532156"/>
    <s v="VAIBHAVGBL"/>
    <s v="INE884A01027"/>
    <x v="10"/>
    <x v="80"/>
    <d v="2022-09-05T00:00:00"/>
    <n v="357.25"/>
    <n v="4.49"/>
    <n v="98"/>
    <n v="805"/>
    <n v="98"/>
    <n v="1057.7"/>
    <n v="98"/>
    <n v="1057.7"/>
    <n v="1.5"/>
    <n v="1057.7"/>
    <n v="5898.66"/>
    <n v="5549.24"/>
    <n v="15.6"/>
    <n v="17.25"/>
    <n v="5.63"/>
    <n v="-53.22"/>
    <n v="29.16"/>
    <n v="27.1"/>
    <n v="43.25"/>
    <n v="37.200000000000003"/>
    <n v="22.45"/>
    <n v="5.2"/>
    <n v="4.5599999999999996"/>
    <n v="3.53"/>
    <n v="2.0499999999999998"/>
    <n v="1.68"/>
    <n v="22.26"/>
    <n v="2.19"/>
    <n v="67.069999999999993"/>
    <n v="9.6300000000000008"/>
    <n v="68.91"/>
    <n v="5.37"/>
    <n v="-10.77"/>
    <x v="96"/>
  </r>
  <r>
    <x v="194"/>
    <n v="507685"/>
    <s v="WIPRO"/>
    <s v="INE075A01022"/>
    <x v="4"/>
    <x v="5"/>
    <d v="2022-09-05T00:00:00"/>
    <n v="405.5"/>
    <n v="-0.54"/>
    <n v="159.4"/>
    <n v="739.85"/>
    <n v="159.4"/>
    <n v="739.85"/>
    <n v="159.4"/>
    <n v="739.85"/>
    <n v="28.47"/>
    <n v="739.85"/>
    <n v="222410.91"/>
    <n v="204292.93"/>
    <n v="-2.82"/>
    <n v="-6.89"/>
    <n v="-14.72"/>
    <n v="-38.1"/>
    <n v="16.559999999999999"/>
    <n v="12.71"/>
    <n v="11.53"/>
    <n v="19.260000000000002"/>
    <n v="18.95"/>
    <n v="3.3"/>
    <n v="3.02"/>
    <n v="8.49"/>
    <n v="3.1"/>
    <n v="1.48"/>
    <n v="11.16"/>
    <n v="2.7"/>
    <n v="20.07"/>
    <n v="21.06"/>
    <n v="122.95"/>
    <n v="20.21"/>
    <n v="17.61"/>
    <x v="96"/>
  </r>
  <r>
    <x v="195"/>
    <n v="500870"/>
    <s v="CASTROLIND"/>
    <s v="INE172A01027"/>
    <x v="5"/>
    <x v="92"/>
    <d v="2022-09-05T00:00:00"/>
    <n v="113.55"/>
    <n v="-0.39"/>
    <n v="89.55"/>
    <n v="149.6"/>
    <n v="89.55"/>
    <n v="162.19999999999999"/>
    <n v="89.55"/>
    <n v="214.48"/>
    <n v="19.32"/>
    <n v="272"/>
    <n v="11231.48"/>
    <n v="9975.7900000000009"/>
    <n v="-0.92"/>
    <n v="-1.3"/>
    <n v="4.9400000000000004"/>
    <n v="-16.54"/>
    <n v="-1.88"/>
    <n v="-10.62"/>
    <n v="-2.21"/>
    <n v="13.88"/>
    <n v="18.38"/>
    <n v="6.26"/>
    <n v="9.2200000000000006"/>
    <n v="11.58"/>
    <n v="2.36"/>
    <n v="4.84"/>
    <n v="8.4499999999999993"/>
    <n v="2.42"/>
    <n v="17.82"/>
    <n v="8.18"/>
    <n v="18.14"/>
    <n v="6.37"/>
    <n v="5.81"/>
    <x v="97"/>
  </r>
  <r>
    <x v="196"/>
    <n v="500144"/>
    <s v="FINCABLES"/>
    <s v="INE235A01022"/>
    <x v="7"/>
    <x v="53"/>
    <d v="2022-09-05T00:00:00"/>
    <n v="462.2"/>
    <n v="0.8"/>
    <n v="162.4"/>
    <n v="608.65"/>
    <n v="162.4"/>
    <n v="608.65"/>
    <n v="162.4"/>
    <n v="757.9"/>
    <n v="15.2"/>
    <n v="757.9"/>
    <n v="7068.86"/>
    <n v="6446.83"/>
    <n v="3.5"/>
    <n v="8.6"/>
    <n v="16.690000000000001"/>
    <n v="-2.33"/>
    <n v="8.2200000000000006"/>
    <n v="-3.29"/>
    <n v="29.08"/>
    <n v="11.26"/>
    <n v="16.39"/>
    <n v="1.77"/>
    <n v="2.2000000000000002"/>
    <n v="8.99"/>
    <n v="-6.43"/>
    <n v="1.3"/>
    <n v="11.71"/>
    <n v="1.72"/>
    <n v="61.81"/>
    <n v="41.31"/>
    <n v="262.52"/>
    <n v="7.48"/>
    <n v="4.33"/>
    <x v="97"/>
  </r>
  <r>
    <x v="197"/>
    <n v="532162"/>
    <s v="JKPAPER"/>
    <s v="INE789E01012"/>
    <x v="2"/>
    <x v="93"/>
    <d v="2022-09-05T00:00:00"/>
    <n v="420.3"/>
    <n v="-0.5"/>
    <n v="62"/>
    <n v="449.95"/>
    <n v="62"/>
    <n v="449.95"/>
    <n v="62"/>
    <n v="449.95"/>
    <n v="13.4"/>
    <n v="449.95"/>
    <n v="7120.83"/>
    <n v="9598.7900000000009"/>
    <n v="1.35"/>
    <n v="7.82"/>
    <n v="24.55"/>
    <n v="71.97"/>
    <n v="60.37"/>
    <n v="32.92"/>
    <n v="28.27"/>
    <n v="10.16"/>
    <n v="8.19"/>
    <n v="2.1800000000000002"/>
    <n v="1.29"/>
    <n v="13.24"/>
    <n v="0.4"/>
    <n v="1.31"/>
    <n v="7.08"/>
    <n v="1.5"/>
    <n v="9.1999999999999993"/>
    <n v="41.36"/>
    <n v="192.46"/>
    <n v="45.67"/>
    <n v="-13.56"/>
    <x v="97"/>
  </r>
  <r>
    <x v="198"/>
    <n v="500575"/>
    <s v="VOLTAS"/>
    <s v="INE226A01021"/>
    <x v="10"/>
    <x v="66"/>
    <d v="2022-09-05T00:00:00"/>
    <n v="987.25"/>
    <n v="1.62"/>
    <n v="427.45"/>
    <n v="1356.9"/>
    <n v="427.45"/>
    <n v="1356.9"/>
    <n v="427.45"/>
    <n v="1356.9"/>
    <n v="2.6"/>
    <n v="1356.9"/>
    <n v="32666.6"/>
    <n v="31511.919999999998"/>
    <n v="-1.98"/>
    <n v="-1.29"/>
    <n v="-2.96"/>
    <n v="-9.34"/>
    <n v="16.670000000000002"/>
    <n v="13.71"/>
    <n v="24.57"/>
    <n v="66.5"/>
    <n v="45.66"/>
    <n v="5.79"/>
    <n v="5.55"/>
    <n v="3.02"/>
    <n v="51.58"/>
    <n v="0.56000000000000005"/>
    <n v="36.479999999999997"/>
    <n v="3.71"/>
    <n v="55.91"/>
    <n v="14.84"/>
    <n v="170.45"/>
    <n v="17.66"/>
    <n v="13.64"/>
    <x v="97"/>
  </r>
  <r>
    <x v="199"/>
    <n v="524816"/>
    <s v="NATCOPHARM"/>
    <s v="INE987B01026"/>
    <x v="0"/>
    <x v="0"/>
    <d v="2022-09-05T00:00:00"/>
    <n v="616.5"/>
    <n v="1.26"/>
    <n v="402.55"/>
    <n v="993.45"/>
    <n v="402.55"/>
    <n v="1189"/>
    <n v="402.55"/>
    <n v="1189"/>
    <n v="1.6"/>
    <n v="1189"/>
    <n v="11254.65"/>
    <n v="10961.18"/>
    <n v="-1.26"/>
    <n v="-17.850000000000001"/>
    <n v="-11.9"/>
    <n v="-37.57"/>
    <n v="4.34"/>
    <n v="-2.61"/>
    <n v="24.38"/>
    <n v="27.08"/>
    <n v="26.58"/>
    <n v="2.4500000000000002"/>
    <n v="3.74"/>
    <n v="5.71"/>
    <n v="-5.64"/>
    <n v="0.85"/>
    <n v="16.48"/>
    <n v="4.6500000000000004"/>
    <n v="37.67"/>
    <n v="22.75"/>
    <n v="251.1"/>
    <n v="16.37"/>
    <n v="5.16"/>
    <x v="98"/>
  </r>
  <r>
    <x v="200"/>
    <n v="500002"/>
    <s v="ABB"/>
    <s v="INE117A01022"/>
    <x v="7"/>
    <x v="78"/>
    <d v="2022-09-05T00:00:00"/>
    <n v="3289.2"/>
    <n v="-2.37"/>
    <n v="722"/>
    <n v="3446.3"/>
    <n v="722"/>
    <n v="3446.3"/>
    <n v="722"/>
    <n v="3446.3"/>
    <n v="29.27"/>
    <n v="3446.3"/>
    <n v="69715.740000000005"/>
    <n v="68657.570000000007"/>
    <n v="3.74"/>
    <n v="23.27"/>
    <n v="42.04"/>
    <n v="77.92"/>
    <n v="35.590000000000003"/>
    <n v="20.07"/>
    <n v="16.36"/>
    <n v="83.92"/>
    <n v="77.790000000000006"/>
    <n v="15.63"/>
    <n v="7.59"/>
    <n v="1.4"/>
    <n v="11.5"/>
    <n v="0.16"/>
    <n v="77.31"/>
    <n v="8.91"/>
    <n v="107.38"/>
    <n v="39.200000000000003"/>
    <n v="210.45"/>
    <n v="30.64"/>
    <n v="26.64"/>
    <x v="99"/>
  </r>
  <r>
    <x v="201"/>
    <n v="500096"/>
    <s v="DABUR"/>
    <s v="INE016A01026"/>
    <x v="2"/>
    <x v="2"/>
    <d v="2022-09-05T00:00:00"/>
    <n v="570.1"/>
    <n v="-0.11"/>
    <n v="385.05"/>
    <n v="658.95"/>
    <n v="385.05"/>
    <n v="658.95"/>
    <n v="298.7"/>
    <n v="658.95"/>
    <n v="5.17"/>
    <n v="658.95"/>
    <n v="101008.24"/>
    <n v="100575.21"/>
    <n v="-0.33"/>
    <n v="-0.66"/>
    <n v="10.93"/>
    <n v="-11.1"/>
    <n v="8.84"/>
    <n v="12.9"/>
    <n v="16.12"/>
    <n v="58.07"/>
    <n v="54.49"/>
    <n v="11.66"/>
    <n v="12.75"/>
    <n v="2.79"/>
    <n v="8.4"/>
    <n v="0.91"/>
    <n v="37.89"/>
    <n v="9.1"/>
    <n v="56.04"/>
    <n v="9.83"/>
    <n v="48.96"/>
    <n v="10.19"/>
    <n v="8.6300000000000008"/>
    <x v="99"/>
  </r>
  <r>
    <x v="202"/>
    <n v="500470"/>
    <s v="TATASTEEL"/>
    <s v="INE081A01012"/>
    <x v="11"/>
    <x v="40"/>
    <d v="2022-09-05T00:00:00"/>
    <n v="106.9"/>
    <n v="1.33"/>
    <n v="25.09"/>
    <n v="147.66999999999999"/>
    <n v="25.09"/>
    <n v="153.46"/>
    <n v="25.09"/>
    <n v="153.46"/>
    <n v="3.71"/>
    <n v="153.46"/>
    <n v="130667.91"/>
    <n v="173423.08"/>
    <n v="-0.42"/>
    <n v="-0.74"/>
    <n v="0.16"/>
    <n v="-25.95"/>
    <n v="46.61"/>
    <n v="11.66"/>
    <n v="11.92"/>
    <n v="3.35"/>
    <n v="6.01"/>
    <n v="1.08"/>
    <n v="1.1100000000000001"/>
    <n v="31.48"/>
    <n v="0.01"/>
    <n v="0.48"/>
    <n v="2.74"/>
    <n v="0.52"/>
    <n v="2.94"/>
    <n v="31.92"/>
    <n v="99.07"/>
    <n v="363.48"/>
    <n v="246.2"/>
    <x v="100"/>
  </r>
  <r>
    <x v="203"/>
    <n v="532921"/>
    <s v="ADANIPORTS"/>
    <s v="INE742F01042"/>
    <x v="9"/>
    <x v="94"/>
    <d v="2022-09-05T00:00:00"/>
    <n v="850.9"/>
    <n v="-0.12"/>
    <n v="203"/>
    <n v="924.65"/>
    <n v="203"/>
    <n v="924.65"/>
    <n v="203"/>
    <n v="924.65"/>
    <n v="50"/>
    <n v="924.65"/>
    <n v="179530.6"/>
    <n v="215091.54"/>
    <n v="1.58"/>
    <n v="5.41"/>
    <n v="15"/>
    <n v="12.72"/>
    <n v="32.67"/>
    <n v="17.2"/>
    <n v="21.99"/>
    <n v="39.72"/>
    <n v="21.91"/>
    <n v="4.58"/>
    <n v="3.63"/>
    <n v="4.6900000000000004"/>
    <n v="16.809999999999999"/>
    <n v="0.59"/>
    <n v="20.420000000000002"/>
    <n v="11.35"/>
    <n v="18.32"/>
    <n v="21.4"/>
    <n v="185.74"/>
    <n v="46.39"/>
    <n v="20.2"/>
    <x v="101"/>
  </r>
  <r>
    <x v="204"/>
    <n v="519600"/>
    <s v="CCL"/>
    <s v="INE421D01022"/>
    <x v="2"/>
    <x v="95"/>
    <d v="2022-09-05T00:00:00"/>
    <n v="499.4"/>
    <n v="2.34"/>
    <n v="137"/>
    <n v="514.95000000000005"/>
    <n v="137"/>
    <n v="514.95000000000005"/>
    <n v="137"/>
    <n v="514.95000000000005"/>
    <n v="0.34"/>
    <n v="514.95000000000005"/>
    <n v="6643.41"/>
    <n v="7080.26"/>
    <n v="4.5999999999999996"/>
    <n v="13.94"/>
    <n v="38.47"/>
    <n v="23.4"/>
    <n v="28.85"/>
    <n v="12.04"/>
    <n v="34.590000000000003"/>
    <n v="31"/>
    <n v="21.88"/>
    <n v="5.0999999999999996"/>
    <n v="4.2"/>
    <n v="4.08"/>
    <n v="2.6"/>
    <n v="1"/>
    <n v="20.12"/>
    <n v="4.04"/>
    <n v="65.94"/>
    <n v="16.03"/>
    <n v="97.47"/>
    <n v="7.57"/>
    <n v="-10.09"/>
    <x v="101"/>
  </r>
  <r>
    <x v="205"/>
    <n v="500087"/>
    <s v="CIPLA"/>
    <s v="INE059A01026"/>
    <x v="0"/>
    <x v="0"/>
    <d v="2022-09-05T00:00:00"/>
    <n v="1025.6500000000001"/>
    <n v="0.99"/>
    <n v="355.3"/>
    <n v="1083.1500000000001"/>
    <n v="355.3"/>
    <n v="1083.1500000000001"/>
    <n v="355.3"/>
    <n v="1083.1500000000001"/>
    <n v="44.89"/>
    <n v="1083.1500000000001"/>
    <n v="82769.539999999994"/>
    <n v="78655.16"/>
    <n v="0.48"/>
    <n v="-1.8"/>
    <n v="6.73"/>
    <n v="8.98"/>
    <n v="29.58"/>
    <n v="12.8"/>
    <n v="10.45"/>
    <n v="33.200000000000003"/>
    <n v="31.3"/>
    <n v="3.84"/>
    <n v="3.57"/>
    <n v="4.96"/>
    <n v="1.86"/>
    <n v="0.49"/>
    <n v="16.84"/>
    <n v="3.86"/>
    <n v="24.89"/>
    <n v="30.84"/>
    <n v="266.47000000000003"/>
    <n v="41.22"/>
    <n v="33.869999999999997"/>
    <x v="101"/>
  </r>
  <r>
    <x v="206"/>
    <n v="531344"/>
    <s v="CONCOR"/>
    <s v="INE111A01025"/>
    <x v="9"/>
    <x v="96"/>
    <d v="2022-09-05T00:00:00"/>
    <n v="669.15"/>
    <n v="-0.77"/>
    <n v="263.2"/>
    <n v="754.4"/>
    <n v="263.2"/>
    <n v="754.4"/>
    <n v="263.2"/>
    <n v="754.4"/>
    <n v="11.31"/>
    <n v="754.4"/>
    <n v="40792.26"/>
    <n v="38597.879999999997"/>
    <n v="-6.1"/>
    <n v="-1.52"/>
    <n v="4.13"/>
    <n v="-7.99"/>
    <n v="9.99"/>
    <n v="4.91"/>
    <n v="12.97"/>
    <n v="37.32"/>
    <n v="38.72"/>
    <n v="3.69"/>
    <n v="3.34"/>
    <n v="4.55"/>
    <n v="-2.91"/>
    <n v="1.35"/>
    <n v="18.86"/>
    <n v="5.21"/>
    <n v="39.64"/>
    <n v="17.940000000000001"/>
    <n v="181.35"/>
    <n v="16.89"/>
    <n v="9.67"/>
    <x v="101"/>
  </r>
  <r>
    <x v="207"/>
    <n v="522215"/>
    <s v="HLEGLAS"/>
    <s v="INE461D01010"/>
    <x v="7"/>
    <x v="90"/>
    <d v="2022-09-05T00:00:00"/>
    <n v="3889.55"/>
    <n v="-1.46"/>
    <n v="180"/>
    <n v="7550"/>
    <n v="180"/>
    <n v="7549"/>
    <n v="145.19999999999999"/>
    <n v="7549"/>
    <n v="7.87"/>
    <n v="7550"/>
    <n v="5310.44"/>
    <n v="5554.81"/>
    <n v="11.75"/>
    <n v="11.29"/>
    <n v="12.43"/>
    <n v="-19.07"/>
    <n v="0"/>
    <n v="0"/>
    <n v="0"/>
    <n v="89.43"/>
    <n v="47.47"/>
    <n v="19.850000000000001"/>
    <n v="12.42"/>
    <n v="2.19"/>
    <n v="1.0900000000000001"/>
    <n v="0.13"/>
    <n v="44.65"/>
    <n v="7.25"/>
    <n v="515.58000000000004"/>
    <n v="43.54"/>
    <n v="196.13"/>
    <n v="7.54"/>
    <n v="-52.86"/>
    <x v="101"/>
  </r>
  <r>
    <x v="208"/>
    <n v="532174"/>
    <s v="ICICIBANK"/>
    <s v="INE090A01021"/>
    <x v="6"/>
    <x v="46"/>
    <d v="2022-09-05T00:00:00"/>
    <n v="882.45"/>
    <n v="1.1499999999999999"/>
    <n v="268.3"/>
    <n v="890.75"/>
    <n v="268.3"/>
    <n v="890.75"/>
    <n v="255"/>
    <n v="890.75"/>
    <n v="11.82"/>
    <n v="890.75"/>
    <n v="614335.12"/>
    <n v="585848.54"/>
    <n v="1.33"/>
    <n v="7.58"/>
    <n v="18.559999999999999"/>
    <n v="21.83"/>
    <n v="30.45"/>
    <n v="24.32"/>
    <n v="18.190000000000001"/>
    <n v="22.15"/>
    <n v="25.3"/>
    <n v="3.3"/>
    <n v="2.4700000000000002"/>
    <n v="17.649999999999999"/>
    <n v="1.41"/>
    <n v="0.56999999999999995"/>
    <n v="13.04"/>
    <n v="6.21"/>
    <n v="10.57"/>
    <n v="39.83"/>
    <n v="267.24"/>
    <n v="83.63"/>
    <n v="61.77"/>
    <x v="101"/>
  </r>
  <r>
    <x v="209"/>
    <n v="500380"/>
    <s v="JKLAKSHMI"/>
    <s v="INE786A01032"/>
    <x v="8"/>
    <x v="12"/>
    <d v="2022-09-05T00:00:00"/>
    <n v="468.05"/>
    <n v="-0.56999999999999995"/>
    <n v="179.75"/>
    <n v="747.6"/>
    <n v="179.75"/>
    <n v="816"/>
    <n v="179.75"/>
    <n v="816"/>
    <n v="4.33"/>
    <n v="816"/>
    <n v="5507.55"/>
    <n v="6183.04"/>
    <n v="-2.81"/>
    <n v="2.02"/>
    <n v="10.039999999999999"/>
    <n v="-33.880000000000003"/>
    <n v="13.27"/>
    <n v="1.71"/>
    <n v="17.329999999999998"/>
    <n v="12.41"/>
    <n v="17.09"/>
    <n v="2.1"/>
    <n v="2.46"/>
    <n v="13.66"/>
    <n v="0.31"/>
    <n v="1.07"/>
    <n v="6.14"/>
    <n v="0.96"/>
    <n v="8.1"/>
    <n v="37.68"/>
    <n v="222.51"/>
    <n v="57.78"/>
    <n v="14.59"/>
    <x v="101"/>
  </r>
  <r>
    <x v="210"/>
    <n v="530019"/>
    <s v="JUBLPHARMA"/>
    <s v="INE700A01033"/>
    <x v="0"/>
    <x v="0"/>
    <d v="2022-09-05T00:00:00"/>
    <n v="328.3"/>
    <n v="-1.22"/>
    <n v="230"/>
    <n v="655.5"/>
    <n v="230"/>
    <n v="1046.95"/>
    <n v="230"/>
    <n v="1046.95"/>
    <n v="3.46"/>
    <n v="1046.95"/>
    <n v="5256.28"/>
    <n v="7207.16"/>
    <n v="-2.6"/>
    <n v="-7.35"/>
    <n v="-16.39"/>
    <n v="-49.21"/>
    <n v="-9.57"/>
    <n v="-13.89"/>
    <n v="6.22"/>
    <n v="17.5"/>
    <n v="14.23"/>
    <n v="0.98"/>
    <n v="2.02"/>
    <n v="8.69"/>
    <n v="-1.51"/>
    <n v="1.53"/>
    <n v="7.26"/>
    <n v="0.89"/>
    <n v="2.95"/>
    <n v="18.86"/>
    <n v="336.86"/>
    <n v="112.1"/>
    <n v="46.28"/>
    <x v="101"/>
  </r>
  <r>
    <x v="211"/>
    <n v="506590"/>
    <s v="PCBL"/>
    <s v="INE602A01031"/>
    <x v="5"/>
    <x v="97"/>
    <d v="2022-09-05T00:00:00"/>
    <n v="144.44999999999999"/>
    <n v="1.8"/>
    <n v="27.05"/>
    <n v="147"/>
    <n v="27.05"/>
    <n v="147"/>
    <n v="27.05"/>
    <n v="159.49"/>
    <n v="0"/>
    <n v="159.49"/>
    <n v="5452.45"/>
    <n v="5549.21"/>
    <n v="14.64"/>
    <n v="17.920000000000002"/>
    <n v="35.44"/>
    <n v="19.04"/>
    <n v="37.93"/>
    <n v="15.2"/>
    <n v="32.119999999999997"/>
    <n v="12.16"/>
    <n v="9.89"/>
    <n v="1.99"/>
    <n v="1.66"/>
    <n v="11.13"/>
    <n v="0.28000000000000003"/>
    <n v="1.73"/>
    <n v="7.69"/>
    <n v="1.1200000000000001"/>
    <n v="18.77"/>
    <n v="11.86"/>
    <n v="72.599999999999994"/>
    <n v="15.39"/>
    <n v="-1.24"/>
    <x v="101"/>
  </r>
  <r>
    <x v="212"/>
    <n v="543228"/>
    <s v="ROUTE"/>
    <s v="INE450U01017"/>
    <x v="4"/>
    <x v="5"/>
    <d v="2022-09-05T00:00:00"/>
    <n v="1444.2"/>
    <n v="0.51"/>
    <n v="0"/>
    <n v="2389"/>
    <n v="0"/>
    <n v="0"/>
    <n v="0"/>
    <n v="0"/>
    <n v="625"/>
    <n v="2389"/>
    <n v="8969.68"/>
    <n v="7898.46"/>
    <n v="-7.72"/>
    <n v="-0.11"/>
    <n v="2.85"/>
    <n v="-27.69"/>
    <n v="0"/>
    <n v="0"/>
    <n v="0"/>
    <n v="44.02"/>
    <n v="63.86"/>
    <n v="5.2"/>
    <n v="6.13"/>
    <n v="3.41"/>
    <n v="0.9"/>
    <n v="0.35"/>
    <n v="27.4"/>
    <n v="3.81"/>
    <n v="66.66"/>
    <n v="32.82"/>
    <n v="277.64"/>
    <n v="21.4"/>
    <n v="19.96"/>
    <x v="101"/>
  </r>
  <r>
    <x v="213"/>
    <n v="506655"/>
    <s v="SUDARSCHEM"/>
    <s v="INE659A01023"/>
    <x v="5"/>
    <x v="32"/>
    <d v="2022-09-05T00:00:00"/>
    <n v="462.85"/>
    <n v="-0.6"/>
    <n v="286.25"/>
    <n v="714.9"/>
    <n v="286.25"/>
    <n v="794"/>
    <n v="286.25"/>
    <n v="794"/>
    <n v="0"/>
    <n v="794"/>
    <n v="3204.18"/>
    <n v="4005.63"/>
    <n v="2.04"/>
    <n v="-3.04"/>
    <n v="0.54"/>
    <n v="-30.03"/>
    <n v="13.69"/>
    <n v="4.3499999999999996"/>
    <n v="25.76"/>
    <n v="28.91"/>
    <n v="26.69"/>
    <n v="3.82"/>
    <n v="4.93"/>
    <n v="4.3099999999999996"/>
    <n v="5.67"/>
    <n v="1.08"/>
    <n v="15.44"/>
    <n v="1.42"/>
    <n v="17.989999999999998"/>
    <n v="16.02"/>
    <n v="121.05"/>
    <n v="25.73"/>
    <n v="-21.85"/>
    <x v="101"/>
  </r>
  <r>
    <x v="214"/>
    <n v="532733"/>
    <s v="SUNTV"/>
    <s v="INE424H01027"/>
    <x v="9"/>
    <x v="98"/>
    <d v="2022-09-05T00:00:00"/>
    <n v="510.6"/>
    <n v="-1.55"/>
    <n v="259.55"/>
    <n v="612"/>
    <n v="259.55"/>
    <n v="612"/>
    <n v="259.55"/>
    <n v="1097.8"/>
    <n v="122.15"/>
    <n v="1849"/>
    <n v="20155.46"/>
    <n v="16951.849999999999"/>
    <n v="0.7"/>
    <n v="8.58"/>
    <n v="18.37"/>
    <n v="4.08"/>
    <n v="5.94"/>
    <n v="-8.76"/>
    <n v="5.63"/>
    <n v="11.38"/>
    <n v="14.07"/>
    <n v="2.33"/>
    <n v="3.05"/>
    <n v="16"/>
    <n v="1"/>
    <n v="2.69"/>
    <n v="5.9"/>
    <n v="5.0599999999999996"/>
    <n v="13.77"/>
    <n v="44.93"/>
    <n v="219.57"/>
    <n v="37.159999999999997"/>
    <n v="39.6"/>
    <x v="101"/>
  </r>
  <r>
    <x v="215"/>
    <n v="543064"/>
    <s v="SUVENPHAR"/>
    <s v="INE03QK01018"/>
    <x v="0"/>
    <x v="0"/>
    <d v="2022-09-05T00:00:00"/>
    <n v="493.25"/>
    <n v="0.41"/>
    <n v="0"/>
    <n v="631.75"/>
    <n v="0"/>
    <n v="0"/>
    <n v="0"/>
    <n v="0"/>
    <n v="87.05"/>
    <n v="631.75"/>
    <n v="12600.97"/>
    <n v="12058.55"/>
    <n v="10.46"/>
    <n v="5.44"/>
    <n v="0.35"/>
    <n v="-5.9"/>
    <n v="0"/>
    <n v="0"/>
    <n v="0"/>
    <n v="27.62"/>
    <n v="31.32"/>
    <n v="7.71"/>
    <n v="9.2100000000000009"/>
    <n v="6.32"/>
    <n v="0.66"/>
    <n v="1.01"/>
    <n v="16.899999999999999"/>
    <n v="9.0299999999999994"/>
    <n v="38.18"/>
    <n v="17.920000000000002"/>
    <n v="64.22"/>
    <n v="12.96"/>
    <n v="7.14"/>
    <x v="101"/>
  </r>
  <r>
    <x v="216"/>
    <n v="532144"/>
    <s v="WELCORP"/>
    <s v="INE191B01025"/>
    <x v="11"/>
    <x v="54"/>
    <d v="2022-09-05T00:00:00"/>
    <n v="254.1"/>
    <n v="5.3"/>
    <n v="55"/>
    <n v="255.5"/>
    <n v="55"/>
    <n v="255.5"/>
    <n v="55"/>
    <n v="255.5"/>
    <n v="4.3600000000000003"/>
    <n v="539"/>
    <n v="6649"/>
    <n v="6144.96"/>
    <n v="11.03"/>
    <n v="15.13"/>
    <n v="13.01"/>
    <n v="116.81"/>
    <n v="27.79"/>
    <n v="12.81"/>
    <n v="10.46"/>
    <n v="17.12"/>
    <n v="12.46"/>
    <n v="1.51"/>
    <n v="1.1499999999999999"/>
    <n v="20.07"/>
    <n v="0.84"/>
    <n v="1.97"/>
    <n v="6.47"/>
    <n v="1.1499999999999999"/>
    <n v="30.43"/>
    <n v="14.85"/>
    <n v="168.79"/>
    <n v="8.3699999999999992"/>
    <n v="-15.32"/>
    <x v="101"/>
  </r>
  <r>
    <x v="217"/>
    <n v="500238"/>
    <s v="WHIRLPOOL"/>
    <s v="INE716A01013"/>
    <x v="10"/>
    <x v="66"/>
    <d v="2022-09-05T00:00:00"/>
    <n v="1790.95"/>
    <n v="-0.14000000000000001"/>
    <n v="1343"/>
    <n v="2550"/>
    <n v="1343"/>
    <n v="2787"/>
    <n v="1172.6500000000001"/>
    <n v="2787"/>
    <n v="10.1"/>
    <n v="2787"/>
    <n v="22722.11"/>
    <n v="21148.77"/>
    <n v="-1.41"/>
    <n v="0.08"/>
    <n v="9.5299999999999994"/>
    <n v="-17.989999999999998"/>
    <n v="3.27"/>
    <n v="8.67"/>
    <n v="21.35"/>
    <n v="36.270000000000003"/>
    <n v="55.49"/>
    <n v="6.7"/>
    <n v="10.039999999999999"/>
    <n v="2.34"/>
    <n v="-5.65"/>
    <n v="0.28000000000000003"/>
    <n v="36.909999999999997"/>
    <n v="3.28"/>
    <n v="232.4"/>
    <n v="49.23"/>
    <n v="266.58"/>
    <n v="7.71"/>
    <n v="23.67"/>
    <x v="101"/>
  </r>
  <r>
    <x v="218"/>
    <n v="504067"/>
    <s v="ZENSARTECH"/>
    <s v="INE520A01027"/>
    <x v="4"/>
    <x v="5"/>
    <d v="2022-09-05T00:00:00"/>
    <n v="230.75"/>
    <n v="0.2"/>
    <n v="63.7"/>
    <n v="587"/>
    <n v="63.7"/>
    <n v="587"/>
    <n v="63.7"/>
    <n v="587"/>
    <n v="3.35"/>
    <n v="587"/>
    <n v="5223.34"/>
    <n v="4193.6499999999996"/>
    <n v="-0.92"/>
    <n v="-6.47"/>
    <n v="-25.13"/>
    <n v="-47.95"/>
    <n v="1.57"/>
    <n v="8.01"/>
    <n v="16.329999999999998"/>
    <n v="13.39"/>
    <n v="18.55"/>
    <n v="1.91"/>
    <n v="2.62"/>
    <n v="16.89"/>
    <n v="1.01"/>
    <n v="2.17"/>
    <n v="5.51"/>
    <n v="1.1599999999999999"/>
    <n v="15.61"/>
    <n v="17.25"/>
    <n v="121.02"/>
    <n v="14.81"/>
    <n v="13.58"/>
    <x v="101"/>
  </r>
  <r>
    <x v="219"/>
    <n v="531335"/>
    <s v="ZYDUSWELL"/>
    <s v="INE768C01010"/>
    <x v="2"/>
    <x v="89"/>
    <d v="2022-09-05T00:00:00"/>
    <n v="1634"/>
    <n v="0.64"/>
    <n v="1070"/>
    <n v="2476.85"/>
    <n v="1070"/>
    <n v="2476.85"/>
    <n v="863"/>
    <n v="2476.85"/>
    <n v="2.92"/>
    <n v="2476.85"/>
    <n v="10518.39"/>
    <n v="10523.95"/>
    <n v="1.76"/>
    <n v="1.4"/>
    <n v="4.62"/>
    <n v="-28.99"/>
    <n v="-0.69"/>
    <n v="13.58"/>
    <n v="15.28"/>
    <n v="33.380000000000003"/>
    <n v="46.83"/>
    <n v="2.11"/>
    <n v="2.69"/>
    <n v="3.25"/>
    <n v="1.49"/>
    <n v="0.31"/>
    <n v="29.04"/>
    <n v="5.0199999999999996"/>
    <n v="44.41"/>
    <n v="49.52"/>
    <n v="782.79"/>
    <n v="37.22"/>
    <n v="23.69"/>
    <x v="101"/>
  </r>
  <r>
    <x v="220"/>
    <n v="543299"/>
    <s v="SHYAMMETL"/>
    <s v="INE810G01011"/>
    <x v="11"/>
    <x v="99"/>
    <d v="2022-09-05T00:00:00"/>
    <n v="298.85000000000002"/>
    <n v="1.32"/>
    <n v="0"/>
    <n v="417.75"/>
    <n v="0"/>
    <n v="0"/>
    <n v="0"/>
    <n v="0"/>
    <n v="273"/>
    <n v="461.15"/>
    <n v="7601.4"/>
    <n v="7052.09"/>
    <n v="-0.75"/>
    <n v="-0.68"/>
    <n v="-2.73"/>
    <n v="-24.36"/>
    <n v="0"/>
    <n v="0"/>
    <n v="0"/>
    <n v="4.5199999999999996"/>
    <n v="5.46"/>
    <n v="1.22"/>
    <n v="1.55"/>
    <n v="33.15"/>
    <n v="0.12"/>
    <n v="1.66"/>
    <n v="2.72"/>
    <n v="0.68"/>
    <n v="4.5"/>
    <n v="65.92"/>
    <n v="244.96"/>
    <n v="66.239999999999995"/>
    <n v="23.55"/>
    <x v="102"/>
  </r>
  <r>
    <x v="221"/>
    <n v="500008"/>
    <s v="AMARAJABAT"/>
    <s v="INE885A01032"/>
    <x v="7"/>
    <x v="100"/>
    <d v="2022-09-05T00:00:00"/>
    <n v="539.5"/>
    <n v="5.77"/>
    <n v="348.55"/>
    <n v="781.6"/>
    <n v="348.55"/>
    <n v="1025.55"/>
    <n v="348.55"/>
    <n v="1025.55"/>
    <n v="3.07"/>
    <n v="1132"/>
    <n v="9215.33"/>
    <n v="8646.83"/>
    <n v="4.37"/>
    <n v="6.76"/>
    <n v="7.71"/>
    <n v="-25.24"/>
    <n v="-4.67"/>
    <n v="-7.29"/>
    <n v="11.18"/>
    <n v="17.71"/>
    <n v="21.9"/>
    <n v="1.97"/>
    <n v="3.37"/>
    <n v="8.6999999999999993"/>
    <n v="13.28"/>
    <n v="0.83"/>
    <n v="7.76"/>
    <n v="0.98"/>
    <n v="14.55"/>
    <n v="30.47"/>
    <n v="274.25"/>
    <n v="37.08"/>
    <n v="-5.52"/>
    <x v="103"/>
  </r>
  <r>
    <x v="222"/>
    <n v="500049"/>
    <s v="BEL"/>
    <s v="INE263A01024"/>
    <x v="7"/>
    <x v="101"/>
    <d v="2022-09-05T00:00:00"/>
    <n v="327.9"/>
    <n v="1.03"/>
    <n v="56"/>
    <n v="329.7"/>
    <n v="56"/>
    <n v="329.7"/>
    <n v="56"/>
    <n v="329.7"/>
    <n v="1.27"/>
    <n v="329.7"/>
    <n v="79895.88"/>
    <n v="71515.88"/>
    <n v="7.38"/>
    <n v="15.4"/>
    <n v="35.36"/>
    <n v="65.11"/>
    <n v="45.48"/>
    <n v="13.48"/>
    <n v="24.18"/>
    <n v="29.15"/>
    <n v="17.28"/>
    <n v="6.32"/>
    <n v="3.05"/>
    <n v="5.43"/>
    <n v="3.08"/>
    <n v="1.37"/>
    <n v="17.61"/>
    <n v="4.8099999999999996"/>
    <n v="18.989999999999998"/>
    <n v="11.25"/>
    <n v="51.88"/>
    <n v="17.27"/>
    <n v="15.33"/>
    <x v="103"/>
  </r>
  <r>
    <x v="223"/>
    <n v="532400"/>
    <s v="BSOFT"/>
    <s v="INE836A01035"/>
    <x v="4"/>
    <x v="5"/>
    <d v="2022-09-05T00:00:00"/>
    <n v="322.5"/>
    <n v="0.48"/>
    <n v="46.7"/>
    <n v="585.85"/>
    <n v="46.7"/>
    <n v="585.85"/>
    <n v="46.7"/>
    <n v="585.85"/>
    <n v="0.65"/>
    <n v="585.85"/>
    <n v="9027.3700000000008"/>
    <n v="7813.68"/>
    <n v="0.26"/>
    <n v="-7.9"/>
    <n v="-15.45"/>
    <n v="-22.23"/>
    <n v="71.040000000000006"/>
    <n v="22.43"/>
    <n v="9.49"/>
    <n v="19.18"/>
    <n v="19.53"/>
    <n v="3.34"/>
    <n v="2.61"/>
    <n v="8.93"/>
    <n v="1.32"/>
    <n v="1.4"/>
    <n v="10.87"/>
    <n v="2.08"/>
    <n v="32.159999999999997"/>
    <n v="16.809999999999999"/>
    <n v="96.57"/>
    <n v="10.039999999999999"/>
    <n v="7.87"/>
    <x v="103"/>
  </r>
  <r>
    <x v="224"/>
    <n v="500084"/>
    <s v="CESC"/>
    <s v="INE486A01021"/>
    <x v="12"/>
    <x v="83"/>
    <d v="2022-09-05T00:00:00"/>
    <n v="81.25"/>
    <n v="1.56"/>
    <n v="36.53"/>
    <n v="102.45"/>
    <n v="36.53"/>
    <n v="102.45"/>
    <n v="36.53"/>
    <n v="119"/>
    <n v="0.9"/>
    <n v="119"/>
    <n v="10770.26"/>
    <n v="21742.21"/>
    <n v="1.63"/>
    <n v="1.69"/>
    <n v="2.52"/>
    <n v="-2.04"/>
    <n v="2.52"/>
    <n v="-4.74"/>
    <n v="10.38"/>
    <n v="7.83"/>
    <n v="8.4700000000000006"/>
    <n v="1.01"/>
    <n v="0.96"/>
    <n v="15"/>
    <n v="0.6"/>
    <n v="5.55"/>
    <n v="5.61"/>
    <n v="0.8"/>
    <n v="4.3099999999999996"/>
    <n v="10.37"/>
    <n v="80.67"/>
    <n v="18.850000000000001"/>
    <n v="4.3"/>
    <x v="103"/>
  </r>
  <r>
    <x v="225"/>
    <n v="500135"/>
    <s v="EPL"/>
    <s v="INE255A01020"/>
    <x v="8"/>
    <x v="102"/>
    <d v="2022-09-05T00:00:00"/>
    <n v="171.5"/>
    <n v="0.88"/>
    <n v="100.95"/>
    <n v="259.2"/>
    <n v="100.95"/>
    <n v="318.75"/>
    <n v="78.75"/>
    <n v="318.75"/>
    <n v="4.75"/>
    <n v="318.75"/>
    <n v="5417.18"/>
    <n v="5831.14"/>
    <n v="3.31"/>
    <n v="3.41"/>
    <n v="1.03"/>
    <n v="-28.45"/>
    <n v="17.79"/>
    <n v="5.38"/>
    <n v="26.99"/>
    <n v="28.61"/>
    <n v="25.82"/>
    <n v="2.95"/>
    <n v="3.43"/>
    <n v="5.51"/>
    <n v="19.29"/>
    <n v="2.5299999999999998"/>
    <n v="10.27"/>
    <n v="1.56"/>
    <n v="17.38"/>
    <n v="6.01"/>
    <n v="58.22"/>
    <n v="9.86"/>
    <n v="-0.53"/>
    <x v="104"/>
  </r>
  <r>
    <x v="226"/>
    <n v="522205"/>
    <s v="PRAJIND"/>
    <s v="INE074A01025"/>
    <x v="7"/>
    <x v="75"/>
    <d v="2022-09-05T00:00:00"/>
    <n v="414.4"/>
    <n v="-1.77"/>
    <n v="43"/>
    <n v="448.25"/>
    <n v="43"/>
    <n v="448.25"/>
    <n v="43"/>
    <n v="448.25"/>
    <n v="0.15"/>
    <n v="448.25"/>
    <n v="7611.41"/>
    <n v="7208.15"/>
    <n v="6.27"/>
    <n v="6.61"/>
    <n v="24.11"/>
    <n v="22.46"/>
    <n v="56.03"/>
    <n v="43.93"/>
    <n v="24.82"/>
    <n v="44.94"/>
    <n v="42.18"/>
    <n v="7.97"/>
    <n v="2.94"/>
    <n v="3.84"/>
    <n v="1.37"/>
    <n v="1.01"/>
    <n v="28.2"/>
    <n v="2.84"/>
    <n v="43.56"/>
    <n v="9.2200000000000006"/>
    <n v="51.94"/>
    <n v="9.51"/>
    <n v="8.91"/>
    <x v="105"/>
  </r>
  <r>
    <x v="227"/>
    <n v="532978"/>
    <s v="BAJAJFINSV"/>
    <s v="INE918I01018"/>
    <x v="6"/>
    <x v="14"/>
    <d v="2022-09-05T00:00:00"/>
    <n v="17376.099999999999"/>
    <n v="0.27"/>
    <n v="3985.3"/>
    <n v="19325"/>
    <n v="3985.3"/>
    <n v="19325"/>
    <n v="3985.3"/>
    <n v="19325"/>
    <n v="86.6"/>
    <n v="19325"/>
    <n v="276760.96000000002"/>
    <n v="424736.21"/>
    <n v="6.69"/>
    <n v="14.43"/>
    <n v="36.909999999999997"/>
    <n v="3.83"/>
    <n v="35.25"/>
    <n v="26.44"/>
    <n v="36.18"/>
    <n v="54.99"/>
    <n v="38.25"/>
    <n v="6.52"/>
    <n v="4.72"/>
    <n v="5.54"/>
    <n v="2.52"/>
    <n v="0.02"/>
    <n v="18.03"/>
    <n v="7.75"/>
    <n v="-8.2200000000000006"/>
    <n v="316.01"/>
    <n v="2664.96"/>
    <n v="-2115.75"/>
    <n v="-2183.61"/>
    <x v="106"/>
  </r>
  <r>
    <x v="228"/>
    <n v="500040"/>
    <s v="CENTURYTEX"/>
    <s v="INE055A01016"/>
    <x v="2"/>
    <x v="93"/>
    <d v="2022-09-05T00:00:00"/>
    <n v="884.1"/>
    <n v="3.88"/>
    <n v="218.6"/>
    <n v="1025"/>
    <n v="218.6"/>
    <n v="1025"/>
    <n v="218.6"/>
    <n v="1471.85"/>
    <n v="20.55"/>
    <n v="1471.85"/>
    <n v="9875.02"/>
    <n v="10566.63"/>
    <n v="3.42"/>
    <n v="4.3099999999999996"/>
    <n v="-0.56000000000000005"/>
    <n v="4.09"/>
    <n v="1.68"/>
    <n v="-6.59"/>
    <n v="10.54"/>
    <n v="51.72"/>
    <n v="27.24"/>
    <n v="2.63"/>
    <n v="2.5499999999999998"/>
    <n v="2.93"/>
    <n v="11.53"/>
    <n v="0.45"/>
    <n v="20.56"/>
    <n v="2.2400000000000002"/>
    <n v="-193.14"/>
    <n v="17.12"/>
    <n v="337.01"/>
    <n v="-4.58"/>
    <n v="-13.17"/>
    <x v="106"/>
  </r>
  <r>
    <x v="229"/>
    <n v="500940"/>
    <s v="FINPIPE"/>
    <s v="INE183A01024"/>
    <x v="8"/>
    <x v="34"/>
    <d v="2022-09-05T00:00:00"/>
    <n v="151.94999999999999"/>
    <n v="3.23"/>
    <n v="56.6"/>
    <n v="268"/>
    <n v="56.6"/>
    <n v="268"/>
    <n v="56.6"/>
    <n v="268"/>
    <n v="2.34"/>
    <n v="268"/>
    <n v="9428.15"/>
    <n v="7790.3"/>
    <n v="4.54"/>
    <n v="11.65"/>
    <n v="-5.59"/>
    <n v="-11.22"/>
    <n v="14.85"/>
    <n v="4.54"/>
    <n v="29.42"/>
    <n v="9.3699999999999992"/>
    <n v="17.79"/>
    <n v="2.34"/>
    <n v="2.9"/>
    <n v="12.95"/>
    <n v="0.38"/>
    <n v="2.63"/>
    <n v="7.55"/>
    <n v="1.93"/>
    <n v="15.16"/>
    <n v="16.2"/>
    <n v="64.92"/>
    <n v="10.02"/>
    <n v="15.73"/>
    <x v="106"/>
  </r>
  <r>
    <x v="230"/>
    <n v="533248"/>
    <s v="GPPL"/>
    <s v="INE517F01014"/>
    <x v="9"/>
    <x v="94"/>
    <d v="2022-09-05T00:00:00"/>
    <n v="86.85"/>
    <n v="-0.06"/>
    <n v="45.5"/>
    <n v="119"/>
    <n v="45.5"/>
    <n v="124.3"/>
    <n v="45.5"/>
    <n v="168.4"/>
    <n v="41"/>
    <n v="262"/>
    <n v="4201.09"/>
    <n v="3342.89"/>
    <n v="1.1100000000000001"/>
    <n v="7.29"/>
    <n v="9.0399999999999991"/>
    <n v="-14.56"/>
    <n v="3.06"/>
    <n v="-7.69"/>
    <n v="5.6"/>
    <n v="18.760000000000002"/>
    <n v="21.44"/>
    <n v="1.83"/>
    <n v="2.06"/>
    <n v="11.13"/>
    <n v="-3.97"/>
    <n v="4.5999999999999996"/>
    <n v="7.14"/>
    <n v="5.3"/>
    <n v="11.05"/>
    <n v="4.63"/>
    <n v="47.6"/>
    <n v="7.87"/>
    <n v="6.3"/>
    <x v="106"/>
  </r>
  <r>
    <x v="231"/>
    <n v="500440"/>
    <s v="HINDALCO"/>
    <s v="INE038A01020"/>
    <x v="11"/>
    <x v="86"/>
    <d v="2022-09-05T00:00:00"/>
    <n v="429.3"/>
    <n v="3.47"/>
    <n v="84.9"/>
    <n v="636"/>
    <n v="84.9"/>
    <n v="636"/>
    <n v="84.9"/>
    <n v="636"/>
    <n v="36.75"/>
    <n v="636"/>
    <n v="96471.23"/>
    <n v="136082.29999999999"/>
    <n v="-2.44"/>
    <n v="1.8"/>
    <n v="5.54"/>
    <n v="-6.94"/>
    <n v="33.200000000000003"/>
    <n v="12.11"/>
    <n v="15.27"/>
    <n v="6.41"/>
    <n v="24.73"/>
    <n v="1.17"/>
    <n v="1.03"/>
    <n v="18.61"/>
    <n v="0.13"/>
    <n v="0.93"/>
    <n v="4.3"/>
    <n v="0.46"/>
    <n v="5.73"/>
    <n v="67.03"/>
    <n v="366.83"/>
    <n v="75.849999999999994"/>
    <n v="28.68"/>
    <x v="106"/>
  </r>
  <r>
    <x v="232"/>
    <n v="524494"/>
    <s v="IPCALAB"/>
    <s v="INE571A01038"/>
    <x v="0"/>
    <x v="0"/>
    <d v="2022-09-05T00:00:00"/>
    <n v="886.35"/>
    <n v="-0.39"/>
    <n v="422.1"/>
    <n v="1383.55"/>
    <n v="422.1"/>
    <n v="1383.55"/>
    <n v="207.75"/>
    <n v="1383.55"/>
    <n v="2.75"/>
    <n v="1383.55"/>
    <n v="22487.07"/>
    <n v="21994.45"/>
    <n v="-2.59"/>
    <n v="-13.52"/>
    <n v="2.93"/>
    <n v="-30.11"/>
    <n v="22.77"/>
    <n v="33.6"/>
    <n v="14.93"/>
    <n v="31.22"/>
    <n v="28"/>
    <n v="3.99"/>
    <n v="4.5"/>
    <n v="4.83"/>
    <n v="0.89"/>
    <n v="0.45"/>
    <n v="17.89"/>
    <n v="3.84"/>
    <n v="26.27"/>
    <n v="28.4"/>
    <n v="222.32"/>
    <n v="33.74"/>
    <n v="15.44"/>
    <x v="106"/>
  </r>
  <r>
    <x v="233"/>
    <n v="532714"/>
    <s v="KEC"/>
    <s v="INE389H01022"/>
    <x v="7"/>
    <x v="85"/>
    <d v="2022-09-05T00:00:00"/>
    <n v="401.8"/>
    <n v="-0.24"/>
    <n v="154.05000000000001"/>
    <n v="550"/>
    <n v="154.05000000000001"/>
    <n v="550"/>
    <n v="154.05000000000001"/>
    <n v="550"/>
    <n v="21.6"/>
    <n v="550"/>
    <n v="10347.81"/>
    <n v="12938.51"/>
    <n v="-2.12"/>
    <n v="-9.5"/>
    <n v="3.44"/>
    <n v="-5.26"/>
    <n v="18.13"/>
    <n v="5.61"/>
    <n v="21.96"/>
    <n v="32.65"/>
    <n v="17.05"/>
    <n v="2.83"/>
    <n v="3.23"/>
    <n v="6.13"/>
    <n v="-27.95"/>
    <n v="1"/>
    <n v="13.89"/>
    <n v="0.71"/>
    <n v="-36.47"/>
    <n v="12.33"/>
    <n v="142.01"/>
    <n v="-11.04"/>
    <n v="-22.5"/>
    <x v="106"/>
  </r>
  <r>
    <x v="234"/>
    <n v="500257"/>
    <s v="LUPIN"/>
    <s v="INE326A01037"/>
    <x v="0"/>
    <x v="0"/>
    <d v="2022-09-05T00:00:00"/>
    <n v="653.15"/>
    <n v="-0.08"/>
    <n v="504.75"/>
    <n v="995"/>
    <n v="504.75"/>
    <n v="1267.6500000000001"/>
    <n v="504.75"/>
    <n v="1267.6500000000001"/>
    <n v="0.8"/>
    <n v="2129"/>
    <n v="29696.79"/>
    <n v="31624.97"/>
    <n v="7.0000000000000007E-2"/>
    <n v="-1.03"/>
    <n v="6.87"/>
    <n v="-32.630000000000003"/>
    <n v="-4.16"/>
    <n v="-8.1199999999999992"/>
    <n v="0.94"/>
    <n v="0"/>
    <n v="46.19"/>
    <n v="2.5"/>
    <n v="2.85"/>
    <n v="-5.47"/>
    <n v="0"/>
    <n v="0.61"/>
    <n v="-97.08"/>
    <n v="1.91"/>
    <n v="80.849999999999994"/>
    <n v="-47.5"/>
    <n v="261.83"/>
    <n v="8.08"/>
    <n v="-16.97"/>
    <x v="106"/>
  </r>
  <r>
    <x v="235"/>
    <n v="539978"/>
    <s v="QUESS"/>
    <s v="INE615P01015"/>
    <x v="6"/>
    <x v="103"/>
    <d v="2022-09-05T00:00:00"/>
    <n v="565.4"/>
    <n v="-0.65"/>
    <n v="165"/>
    <n v="990"/>
    <n v="165"/>
    <n v="990"/>
    <n v="165"/>
    <n v="1303.1500000000001"/>
    <n v="165"/>
    <n v="1303.1500000000001"/>
    <n v="8356.14"/>
    <n v="8409.82"/>
    <n v="-1.51"/>
    <n v="-2.4500000000000002"/>
    <n v="-17.66"/>
    <n v="-32.89"/>
    <n v="6.39"/>
    <n v="-7.73"/>
    <n v="0"/>
    <n v="31.9"/>
    <n v="41.84"/>
    <n v="3.39"/>
    <n v="3.83"/>
    <n v="5.41"/>
    <n v="2.25"/>
    <n v="0.71"/>
    <n v="12.9"/>
    <n v="0.56999999999999995"/>
    <n v="15.09"/>
    <n v="17.690000000000001"/>
    <n v="166.54"/>
    <n v="37.43"/>
    <n v="23.57"/>
    <x v="106"/>
  </r>
  <r>
    <x v="236"/>
    <n v="543227"/>
    <s v="HAPPSTMNDS"/>
    <s v="INE419U01012"/>
    <x v="4"/>
    <x v="5"/>
    <d v="2022-09-05T00:00:00"/>
    <n v="1015.05"/>
    <n v="-0.56000000000000005"/>
    <n v="0"/>
    <n v="1568"/>
    <n v="0"/>
    <n v="0"/>
    <n v="0"/>
    <n v="0"/>
    <n v="285.55"/>
    <n v="1580.8"/>
    <n v="14905.18"/>
    <n v="14589.69"/>
    <n v="-2.04"/>
    <n v="4.78"/>
    <n v="7.1"/>
    <n v="-32.47"/>
    <n v="0"/>
    <n v="0"/>
    <n v="0"/>
    <n v="73.86"/>
    <n v="97.29"/>
    <n v="20.73"/>
    <n v="24.49"/>
    <n v="2.16"/>
    <n v="2.0299999999999998"/>
    <n v="0.37"/>
    <n v="46.2"/>
    <n v="12.65"/>
    <n v="88.66"/>
    <n v="13.74"/>
    <n v="48.97"/>
    <n v="11.78"/>
    <n v="10.86"/>
    <x v="107"/>
  </r>
  <r>
    <x v="237"/>
    <n v="532343"/>
    <s v="TVSMOTOR"/>
    <s v="INE494B01023"/>
    <x v="3"/>
    <x v="8"/>
    <d v="2022-09-05T00:00:00"/>
    <n v="1038.05"/>
    <n v="1.19"/>
    <n v="240.1"/>
    <n v="1043"/>
    <n v="240.1"/>
    <n v="1043"/>
    <n v="240.1"/>
    <n v="1043"/>
    <n v="3.06"/>
    <n v="1043"/>
    <n v="49347.3"/>
    <n v="62373"/>
    <n v="8.76"/>
    <n v="11.13"/>
    <n v="42.14"/>
    <n v="92.09"/>
    <n v="41.53"/>
    <n v="11.06"/>
    <n v="39.33"/>
    <n v="46"/>
    <n v="38.75"/>
    <n v="10.49"/>
    <n v="7.23"/>
    <n v="4.1100000000000003"/>
    <n v="6.19"/>
    <n v="0.36"/>
    <n v="18.86"/>
    <n v="1.83"/>
    <n v="-31.63"/>
    <n v="22.58"/>
    <n v="99.05"/>
    <n v="-32.840000000000003"/>
    <n v="-55.29"/>
    <x v="107"/>
  </r>
  <r>
    <x v="238"/>
    <n v="532514"/>
    <s v="IGL"/>
    <s v="INE203G01027"/>
    <x v="12"/>
    <x v="33"/>
    <d v="2022-09-05T00:00:00"/>
    <n v="415.3"/>
    <n v="-0.71"/>
    <n v="284.05"/>
    <n v="604"/>
    <n v="284.05"/>
    <n v="604"/>
    <n v="215.2"/>
    <n v="604"/>
    <n v="11.13"/>
    <n v="604"/>
    <n v="29106.03"/>
    <n v="26567.040000000001"/>
    <n v="-0.76"/>
    <n v="18.13"/>
    <n v="16.510000000000002"/>
    <n v="-25.59"/>
    <n v="8.2899999999999991"/>
    <n v="10.47"/>
    <n v="24"/>
    <n v="17.07"/>
    <n v="27.75"/>
    <n v="3.64"/>
    <n v="5.68"/>
    <n v="8.1300000000000008"/>
    <n v="0.81"/>
    <n v="1.32"/>
    <n v="11.57"/>
    <n v="2.74"/>
    <n v="18.829999999999998"/>
    <n v="24.37"/>
    <n v="114.38"/>
    <n v="22.09"/>
    <n v="11.45"/>
    <x v="108"/>
  </r>
  <r>
    <x v="239"/>
    <n v="532720"/>
    <s v="M&amp;MFIN"/>
    <s v="INE774D01024"/>
    <x v="6"/>
    <x v="14"/>
    <d v="2022-09-05T00:00:00"/>
    <n v="214.9"/>
    <n v="2.77"/>
    <n v="76.459999999999994"/>
    <n v="217"/>
    <n v="76.459999999999994"/>
    <n v="245.89"/>
    <n v="76.459999999999994"/>
    <n v="327.76"/>
    <n v="16.72"/>
    <n v="327.76"/>
    <n v="26563.89"/>
    <n v="83082.14"/>
    <n v="4.09"/>
    <n v="10.29"/>
    <n v="15.26"/>
    <n v="30.12"/>
    <n v="2.2999999999999998"/>
    <n v="-3.71"/>
    <n v="9.02"/>
    <n v="9.01"/>
    <n v="18.45"/>
    <n v="1.56"/>
    <n v="1.63"/>
    <n v="10.199999999999999"/>
    <n v="0.21"/>
    <n v="1.68"/>
    <n v="9.86"/>
    <n v="2.34"/>
    <n v="1470.87"/>
    <n v="23.88"/>
    <n v="138.26"/>
    <n v="0.15"/>
    <n v="-27.95"/>
    <x v="108"/>
  </r>
  <r>
    <x v="240"/>
    <n v="533758"/>
    <s v="APLAPOLLO"/>
    <s v="INE702C01019"/>
    <x v="11"/>
    <x v="54"/>
    <d v="2022-09-05T00:00:00"/>
    <n v="1057.45"/>
    <n v="2.12"/>
    <n v="102.5"/>
    <n v="1146.95"/>
    <n v="102.5"/>
    <n v="1146.95"/>
    <n v="100.33"/>
    <n v="1146.95"/>
    <n v="2.25"/>
    <n v="1146.95"/>
    <n v="26464.66"/>
    <n v="26098.18"/>
    <n v="8.33"/>
    <n v="0.44"/>
    <n v="6.09"/>
    <n v="24.46"/>
    <n v="101.53"/>
    <n v="46.15"/>
    <n v="53.04"/>
    <n v="51.18"/>
    <n v="30.19"/>
    <n v="11.11"/>
    <n v="5.12"/>
    <n v="3.19"/>
    <n v="1.64"/>
    <n v="0.33"/>
    <n v="28.27"/>
    <n v="1.96"/>
    <n v="40.61"/>
    <n v="20.66"/>
    <n v="95.22"/>
    <n v="26.04"/>
    <n v="0.64"/>
    <x v="109"/>
  </r>
  <r>
    <x v="241"/>
    <n v="513375"/>
    <s v="CARBORUNIV"/>
    <s v="INE120A01034"/>
    <x v="11"/>
    <x v="59"/>
    <d v="2022-09-05T00:00:00"/>
    <n v="854"/>
    <n v="-0.88"/>
    <n v="175"/>
    <n v="1035"/>
    <n v="175"/>
    <n v="1035"/>
    <n v="175"/>
    <n v="1035"/>
    <n v="6.45"/>
    <n v="1035"/>
    <n v="16215.91"/>
    <n v="16216.11"/>
    <n v="5.15"/>
    <n v="-1.1299999999999999"/>
    <n v="22.44"/>
    <n v="4.1500000000000004"/>
    <n v="44.83"/>
    <n v="20.03"/>
    <n v="19.21"/>
    <n v="48.41"/>
    <n v="29.22"/>
    <n v="6.68"/>
    <n v="4.17"/>
    <n v="3.26"/>
    <n v="3.16"/>
    <n v="0.41"/>
    <n v="26.99"/>
    <n v="4.37"/>
    <n v="66.31"/>
    <n v="17.64"/>
    <n v="127.84"/>
    <n v="12.88"/>
    <n v="-17.03"/>
    <x v="109"/>
  </r>
  <r>
    <x v="242"/>
    <n v="532809"/>
    <s v="FSL"/>
    <s v="INE684F01012"/>
    <x v="9"/>
    <x v="104"/>
    <d v="2022-09-05T00:00:00"/>
    <n v="106.25"/>
    <n v="1.43"/>
    <n v="20.100000000000001"/>
    <n v="222.7"/>
    <n v="20.100000000000001"/>
    <n v="242.85"/>
    <n v="20.100000000000001"/>
    <n v="242.85"/>
    <n v="5.55"/>
    <n v="242.85"/>
    <n v="7398.56"/>
    <n v="8091.81"/>
    <n v="-0.75"/>
    <n v="0.85"/>
    <n v="-5.43"/>
    <n v="-44.2"/>
    <n v="29.92"/>
    <n v="22.96"/>
    <n v="27.79"/>
    <n v="15.16"/>
    <n v="13.07"/>
    <n v="2.41"/>
    <n v="1.75"/>
    <n v="8.07"/>
    <n v="1.22"/>
    <n v="3.3"/>
    <n v="8.9"/>
    <n v="1.27"/>
    <n v="10.52"/>
    <n v="7"/>
    <n v="44"/>
    <n v="10.09"/>
    <n v="7.35"/>
    <x v="109"/>
  </r>
  <r>
    <x v="243"/>
    <n v="540530"/>
    <s v="HUDCO"/>
    <s v="INE031A01017"/>
    <x v="6"/>
    <x v="29"/>
    <d v="2022-09-05T00:00:00"/>
    <n v="42.05"/>
    <n v="0.84"/>
    <n v="18"/>
    <n v="47.3"/>
    <n v="18"/>
    <n v="58.25"/>
    <n v="18"/>
    <n v="92.6"/>
    <n v="18"/>
    <n v="102.35"/>
    <n v="8428"/>
    <n v="69194.27"/>
    <n v="5.39"/>
    <n v="12.89"/>
    <n v="18.12"/>
    <n v="-3"/>
    <n v="6.26"/>
    <n v="-12.6"/>
    <n v="0"/>
    <n v="4.8899999999999997"/>
    <n v="5.61"/>
    <n v="0.56999999999999995"/>
    <n v="0.67"/>
    <n v="9.98"/>
    <n v="0.32"/>
    <n v="8.32"/>
    <n v="10.07"/>
    <n v="1.23"/>
    <n v="-10.46"/>
    <n v="8.61"/>
    <n v="74.319999999999993"/>
    <n v="-4.03"/>
    <n v="-3.95"/>
    <x v="109"/>
  </r>
  <r>
    <x v="244"/>
    <n v="532636"/>
    <s v="IIFL"/>
    <s v="INE530B01024"/>
    <x v="6"/>
    <x v="37"/>
    <d v="2022-09-05T00:00:00"/>
    <n v="338.55"/>
    <n v="-1.47"/>
    <n v="58.15"/>
    <n v="396"/>
    <n v="58.15"/>
    <n v="396"/>
    <n v="58.15"/>
    <n v="874"/>
    <n v="14.9"/>
    <n v="874"/>
    <n v="12847.4"/>
    <n v="40968.080000000002"/>
    <n v="-2.2799999999999998"/>
    <n v="1.56"/>
    <n v="4.1399999999999997"/>
    <n v="22.11"/>
    <n v="40.799999999999997"/>
    <n v="-11.33"/>
    <n v="0"/>
    <n v="10.26"/>
    <n v="10.92"/>
    <n v="1.9"/>
    <n v="1.89"/>
    <n v="12.29"/>
    <n v="1.6"/>
    <n v="1.03"/>
    <n v="8.51"/>
    <n v="1.77"/>
    <n v="7.2"/>
    <n v="32.96"/>
    <n v="178.52"/>
    <n v="46.99"/>
    <n v="47.63"/>
    <x v="109"/>
  </r>
  <r>
    <x v="245"/>
    <n v="542830"/>
    <s v="IRCTC"/>
    <s v="INE335Y01020"/>
    <x v="9"/>
    <x v="105"/>
    <d v="2022-09-05T00:00:00"/>
    <n v="710.9"/>
    <n v="-0.25"/>
    <n v="0"/>
    <n v="1279.26"/>
    <n v="0"/>
    <n v="0"/>
    <n v="0"/>
    <n v="0"/>
    <n v="125"/>
    <n v="1279.26"/>
    <n v="56872"/>
    <n v="55292.43"/>
    <n v="-1.08"/>
    <n v="11.25"/>
    <n v="6.84"/>
    <n v="23.85"/>
    <n v="0"/>
    <n v="0"/>
    <n v="0"/>
    <n v="68.790000000000006"/>
    <n v="114.89"/>
    <n v="26.71"/>
    <n v="34.32"/>
    <n v="2.1800000000000002"/>
    <n v="0.39"/>
    <n v="0.49"/>
    <n v="47.14"/>
    <n v="22.85"/>
    <n v="108.59"/>
    <n v="10.33"/>
    <n v="26.62"/>
    <n v="6.55"/>
    <n v="7.68"/>
    <x v="109"/>
  </r>
  <r>
    <x v="246"/>
    <n v="530813"/>
    <s v="KRBL"/>
    <s v="INE001B01026"/>
    <x v="2"/>
    <x v="106"/>
    <d v="2022-09-05T00:00:00"/>
    <n v="321.85000000000002"/>
    <n v="3.06"/>
    <n v="91.25"/>
    <n v="337.95"/>
    <n v="91.25"/>
    <n v="339.6"/>
    <n v="91.25"/>
    <n v="675"/>
    <n v="1.03"/>
    <n v="675"/>
    <n v="7576.02"/>
    <n v="7479.45"/>
    <n v="14.01"/>
    <n v="29.36"/>
    <n v="42.98"/>
    <n v="24.48"/>
    <n v="15.37"/>
    <n v="-7.45"/>
    <n v="30.57"/>
    <n v="15.68"/>
    <n v="11.49"/>
    <n v="1.79"/>
    <n v="1.86"/>
    <n v="9.1300000000000008"/>
    <n v="6.87"/>
    <n v="1.0900000000000001"/>
    <n v="10.119999999999999"/>
    <n v="1.71"/>
    <n v="19.739999999999998"/>
    <n v="20.52"/>
    <n v="179.9"/>
    <n v="16.3"/>
    <n v="14.59"/>
    <x v="109"/>
  </r>
  <r>
    <x v="247"/>
    <n v="542907"/>
    <s v="PRINCEPIPE"/>
    <s v="INE689W01016"/>
    <x v="8"/>
    <x v="34"/>
    <d v="2022-09-05T00:00:00"/>
    <n v="596.20000000000005"/>
    <n v="0.53"/>
    <n v="0"/>
    <n v="897"/>
    <n v="0"/>
    <n v="0"/>
    <n v="0"/>
    <n v="0"/>
    <n v="75"/>
    <n v="897"/>
    <n v="6588.33"/>
    <n v="6637.59"/>
    <n v="2.69"/>
    <n v="-1.47"/>
    <n v="-6.27"/>
    <n v="-10.37"/>
    <n v="0"/>
    <n v="0"/>
    <n v="0"/>
    <n v="26.6"/>
    <n v="28.93"/>
    <n v="5.14"/>
    <n v="6.34"/>
    <n v="5.3"/>
    <n v="3.14"/>
    <n v="0.59"/>
    <n v="15.7"/>
    <n v="2.25"/>
    <n v="-337.86"/>
    <n v="22.4"/>
    <n v="115.89"/>
    <n v="-1.76"/>
    <n v="-18.309999999999999"/>
    <x v="109"/>
  </r>
  <r>
    <x v="248"/>
    <n v="540762"/>
    <s v="TIINDIA"/>
    <s v="INE974X01010"/>
    <x v="3"/>
    <x v="3"/>
    <d v="2022-09-05T00:00:00"/>
    <n v="2487.85"/>
    <n v="8.5299999999999994"/>
    <n v="254"/>
    <n v="2515"/>
    <n v="254"/>
    <n v="2515"/>
    <n v="0"/>
    <n v="0"/>
    <n v="211"/>
    <n v="2515"/>
    <n v="48215.13"/>
    <n v="44134.65"/>
    <n v="15.7"/>
    <n v="12.09"/>
    <n v="58.81"/>
    <n v="86.23"/>
    <n v="95.9"/>
    <n v="0"/>
    <n v="0"/>
    <n v="58.75"/>
    <n v="56.5"/>
    <n v="14.52"/>
    <n v="9.61"/>
    <n v="3.02"/>
    <n v="1.02"/>
    <n v="0.14000000000000001"/>
    <n v="26.03"/>
    <n v="3.6"/>
    <n v="54.96"/>
    <n v="42.52"/>
    <n v="172.05"/>
    <n v="45.48"/>
    <n v="29.78"/>
    <x v="109"/>
  </r>
  <r>
    <x v="249"/>
    <n v="502986"/>
    <s v="VTL"/>
    <s v="INE825A01020"/>
    <x v="1"/>
    <x v="107"/>
    <d v="2022-09-05T00:00:00"/>
    <n v="328.8"/>
    <n v="0.37"/>
    <n v="118.58"/>
    <n v="576"/>
    <n v="118.58"/>
    <n v="576"/>
    <n v="118.58"/>
    <n v="576"/>
    <n v="3.63"/>
    <n v="576"/>
    <n v="9505.07"/>
    <n v="10884.83"/>
    <n v="-1.89"/>
    <n v="3.69"/>
    <n v="13.32"/>
    <n v="-14.78"/>
    <n v="23.67"/>
    <n v="6.02"/>
    <n v="22.61"/>
    <n v="6.09"/>
    <n v="9.8699999999999992"/>
    <n v="1.19"/>
    <n v="1.1499999999999999"/>
    <n v="21.53"/>
    <n v="0.6"/>
    <n v="2.0699999999999998"/>
    <n v="4.32"/>
    <n v="0.9"/>
    <n v="56.45"/>
    <n v="54.01"/>
    <n v="277.62"/>
    <n v="29.77"/>
    <n v="-24.01"/>
    <x v="109"/>
  </r>
  <r>
    <x v="250"/>
    <n v="500877"/>
    <s v="APOLLOTYRE"/>
    <s v="INE438A01022"/>
    <x v="3"/>
    <x v="7"/>
    <d v="2022-09-05T00:00:00"/>
    <n v="254.6"/>
    <n v="1.05"/>
    <n v="73.400000000000006"/>
    <n v="268.3"/>
    <n v="73.400000000000006"/>
    <n v="268.3"/>
    <n v="73.400000000000006"/>
    <n v="307.25"/>
    <n v="3.7"/>
    <n v="307.25"/>
    <n v="16169.67"/>
    <n v="20565.61"/>
    <n v="3.79"/>
    <n v="9.65"/>
    <n v="16.63"/>
    <n v="14.14"/>
    <n v="13.12"/>
    <n v="0.31"/>
    <n v="10.7"/>
    <n v="23"/>
    <n v="18.03"/>
    <n v="1.35"/>
    <n v="1.17"/>
    <n v="7.14"/>
    <n v="-5.4"/>
    <n v="1.28"/>
    <n v="7.37"/>
    <n v="0.72"/>
    <n v="7.22"/>
    <n v="11.05"/>
    <n v="188"/>
    <n v="35.25"/>
    <n v="1.48"/>
    <x v="110"/>
  </r>
  <r>
    <x v="251"/>
    <n v="543318"/>
    <s v="CLEAN"/>
    <s v="INE227W01023"/>
    <x v="5"/>
    <x v="68"/>
    <d v="2022-09-05T00:00:00"/>
    <n v="1790.3"/>
    <n v="1.94"/>
    <n v="0"/>
    <n v="2705"/>
    <n v="0"/>
    <n v="0"/>
    <n v="0"/>
    <n v="0"/>
    <n v="1422.1"/>
    <n v="2705"/>
    <n v="19053.7"/>
    <n v="18385.59"/>
    <n v="0.36"/>
    <n v="9.9"/>
    <n v="-0.94"/>
    <n v="10.48"/>
    <n v="0"/>
    <n v="0"/>
    <n v="0"/>
    <n v="80.47"/>
    <n v="106.41"/>
    <n v="22.91"/>
    <n v="25.93"/>
    <n v="1.83"/>
    <n v="6.61"/>
    <n v="0.18"/>
    <n v="53.27"/>
    <n v="24.66"/>
    <n v="149.74"/>
    <n v="22.29"/>
    <n v="78.3"/>
    <n v="11.98"/>
    <n v="-0.68"/>
    <x v="110"/>
  </r>
  <r>
    <x v="252"/>
    <n v="509480"/>
    <s v="BERGEPAINT"/>
    <s v="INE463A01038"/>
    <x v="8"/>
    <x v="13"/>
    <d v="2022-09-05T00:00:00"/>
    <n v="660.5"/>
    <n v="-1.1399999999999999"/>
    <n v="358"/>
    <n v="856.95"/>
    <n v="358"/>
    <n v="872.95"/>
    <n v="232"/>
    <n v="872.95"/>
    <n v="1.64"/>
    <n v="872.95"/>
    <n v="64157.62"/>
    <n v="65221.83"/>
    <n v="0.05"/>
    <n v="-0.97"/>
    <n v="8.4700000000000006"/>
    <n v="-20.55"/>
    <n v="22.44"/>
    <n v="21.96"/>
    <n v="29.46"/>
    <n v="67.849999999999994"/>
    <n v="75.010000000000005"/>
    <n v="15.39"/>
    <n v="16.989999999999998"/>
    <n v="2.15"/>
    <n v="4.38"/>
    <n v="0.47"/>
    <n v="41.86"/>
    <n v="6.6"/>
    <n v="113.25"/>
    <n v="9.74"/>
    <n v="42.93"/>
    <n v="5.83"/>
    <n v="-2.15"/>
    <x v="111"/>
  </r>
  <r>
    <x v="253"/>
    <n v="542651"/>
    <s v="KPITTECH"/>
    <s v="INE04I401011"/>
    <x v="4"/>
    <x v="5"/>
    <d v="2022-09-05T00:00:00"/>
    <n v="556.79999999999995"/>
    <n v="-1.31"/>
    <n v="34.35"/>
    <n v="801"/>
    <n v="34.35"/>
    <n v="801"/>
    <n v="0"/>
    <n v="0"/>
    <n v="34.35"/>
    <n v="801"/>
    <n v="15272.55"/>
    <n v="14455.7"/>
    <n v="-1.73"/>
    <n v="7.03"/>
    <n v="0.81"/>
    <n v="68.88"/>
    <n v="79.17"/>
    <n v="0"/>
    <n v="0"/>
    <n v="51.01"/>
    <n v="39.5"/>
    <n v="11.06"/>
    <n v="3.59"/>
    <n v="3.14"/>
    <n v="0.98"/>
    <n v="0.56000000000000005"/>
    <n v="27.68"/>
    <n v="5.99"/>
    <n v="32.15"/>
    <n v="10.92"/>
    <n v="50.38"/>
    <n v="17.59"/>
    <n v="15.35"/>
    <x v="111"/>
  </r>
  <r>
    <x v="254"/>
    <n v="524208"/>
    <s v="AARTIIND"/>
    <s v="INE769A01020"/>
    <x v="5"/>
    <x v="39"/>
    <d v="2022-09-05T00:00:00"/>
    <n v="845.1"/>
    <n v="0.86"/>
    <n v="331.03"/>
    <n v="1168.4000000000001"/>
    <n v="331.03"/>
    <n v="1168.4000000000001"/>
    <n v="208.75"/>
    <n v="1168.4000000000001"/>
    <n v="3.34"/>
    <n v="1168.4000000000001"/>
    <n v="30635.22"/>
    <n v="32798.480000000003"/>
    <n v="4.4400000000000004"/>
    <n v="4.42"/>
    <n v="17.29"/>
    <n v="-7.47"/>
    <n v="29.15"/>
    <n v="31.67"/>
    <n v="46.15"/>
    <n v="23.02"/>
    <n v="31.35"/>
    <n v="5.0199999999999996"/>
    <n v="6.19"/>
    <n v="5.08"/>
    <n v="1.55"/>
    <n v="0.41"/>
    <n v="16.52"/>
    <n v="4"/>
    <n v="35.1"/>
    <n v="36.729999999999997"/>
    <n v="168.36"/>
    <n v="50.09"/>
    <n v="-31.88"/>
    <x v="112"/>
  </r>
  <r>
    <x v="255"/>
    <n v="532749"/>
    <s v="ALLCARGO"/>
    <s v="INE418H01029"/>
    <x v="9"/>
    <x v="96"/>
    <d v="2022-09-05T00:00:00"/>
    <n v="338.1"/>
    <n v="-3.3"/>
    <n v="48.6"/>
    <n v="412"/>
    <n v="48.6"/>
    <n v="412"/>
    <n v="48.6"/>
    <n v="412"/>
    <n v="27.19"/>
    <n v="412"/>
    <n v="8311.8799999999992"/>
    <n v="9644.6299999999992"/>
    <n v="0.1"/>
    <n v="13.55"/>
    <n v="-0.19"/>
    <n v="49.11"/>
    <n v="56.06"/>
    <n v="14.93"/>
    <n v="17.88"/>
    <n v="7.74"/>
    <n v="15.34"/>
    <n v="2.4300000000000002"/>
    <n v="1.4"/>
    <n v="15.82"/>
    <n v="0.22"/>
    <n v="0.89"/>
    <n v="5.4"/>
    <n v="0.37"/>
    <n v="9.77"/>
    <n v="43.69"/>
    <n v="139.24"/>
    <n v="34.61"/>
    <n v="16.55"/>
    <x v="112"/>
  </r>
  <r>
    <x v="256"/>
    <n v="532830"/>
    <s v="ASTRAL"/>
    <s v="INE006I01046"/>
    <x v="8"/>
    <x v="34"/>
    <d v="2022-09-05T00:00:00"/>
    <n v="2305.1"/>
    <n v="-0.4"/>
    <n v="559.24"/>
    <n v="2525"/>
    <n v="559.24"/>
    <n v="2525"/>
    <n v="405.84"/>
    <n v="2525"/>
    <n v="1.8"/>
    <n v="2525"/>
    <n v="46301.43"/>
    <n v="45983.83"/>
    <n v="9.31"/>
    <n v="17.420000000000002"/>
    <n v="32.020000000000003"/>
    <n v="9.75"/>
    <n v="43.35"/>
    <n v="41.37"/>
    <n v="52.32"/>
    <n v="92.83"/>
    <n v="72.59"/>
    <n v="19.07"/>
    <n v="12.3"/>
    <n v="1.62"/>
    <n v="3.23"/>
    <n v="0.13"/>
    <n v="54.76"/>
    <n v="9.5299999999999994"/>
    <n v="85.25"/>
    <n v="24.83"/>
    <n v="120.84"/>
    <n v="27.02"/>
    <n v="10.08"/>
    <x v="112"/>
  </r>
  <r>
    <x v="257"/>
    <n v="500031"/>
    <s v="BAJAJELEC"/>
    <s v="INE193E01025"/>
    <x v="10"/>
    <x v="91"/>
    <d v="2022-09-05T00:00:00"/>
    <n v="1224.25"/>
    <n v="0.16"/>
    <n v="260"/>
    <n v="1588.95"/>
    <n v="260"/>
    <n v="1588.95"/>
    <n v="260"/>
    <n v="1588.95"/>
    <n v="1.61"/>
    <n v="1588.95"/>
    <n v="14066.92"/>
    <n v="13927.36"/>
    <n v="0.02"/>
    <n v="7.21"/>
    <n v="23.7"/>
    <n v="1.7"/>
    <n v="49.24"/>
    <n v="29.43"/>
    <n v="21.99"/>
    <n v="73.180000000000007"/>
    <n v="63.77"/>
    <n v="8.0399999999999991"/>
    <n v="5.54"/>
    <n v="2.79"/>
    <n v="24.95"/>
    <n v="0.25"/>
    <n v="35.479999999999997"/>
    <n v="2.77"/>
    <n v="15.39"/>
    <n v="16.829999999999998"/>
    <n v="153.24"/>
    <n v="79.58"/>
    <n v="68.14"/>
    <x v="112"/>
  </r>
  <r>
    <x v="258"/>
    <n v="532454"/>
    <s v="BHARTIARTL"/>
    <s v="INE397D01024"/>
    <x v="14"/>
    <x v="36"/>
    <d v="2022-09-05T00:00:00"/>
    <n v="740.4"/>
    <n v="0.73"/>
    <n v="319.35000000000002"/>
    <n v="792.65"/>
    <n v="319.35000000000002"/>
    <n v="792.65"/>
    <n v="249.4"/>
    <n v="792.65"/>
    <n v="9.3000000000000007"/>
    <n v="792.65"/>
    <n v="441244.43"/>
    <n v="556081.03"/>
    <n v="1.31"/>
    <n v="6.64"/>
    <n v="7.85"/>
    <n v="14.61"/>
    <n v="29.72"/>
    <n v="14.57"/>
    <n v="12.65"/>
    <n v="79.099999999999994"/>
    <n v="143.21"/>
    <n v="5.95"/>
    <n v="3.51"/>
    <n v="4.99"/>
    <n v="2.88"/>
    <n v="0.41"/>
    <n v="9.0299999999999994"/>
    <n v="3.6"/>
    <n v="8.02"/>
    <n v="9.3699999999999992"/>
    <n v="124.48"/>
    <n v="98.42"/>
    <n v="18.11"/>
    <x v="112"/>
  </r>
  <r>
    <x v="259"/>
    <n v="511196"/>
    <s v="CANFINHOME"/>
    <s v="INE477A01020"/>
    <x v="6"/>
    <x v="29"/>
    <d v="2022-09-05T00:00:00"/>
    <n v="638.6"/>
    <n v="0.42"/>
    <n v="253.3"/>
    <n v="722"/>
    <n v="253.3"/>
    <n v="722"/>
    <n v="216.5"/>
    <n v="722"/>
    <n v="2.76"/>
    <n v="722"/>
    <n v="8499.89"/>
    <n v="32788.870000000003"/>
    <n v="0.25"/>
    <n v="10.09"/>
    <n v="36.03"/>
    <n v="8.9700000000000006"/>
    <n v="16.72"/>
    <n v="2.5099999999999998"/>
    <n v="42.11"/>
    <n v="16.21"/>
    <n v="15.54"/>
    <n v="2.63"/>
    <n v="2.72"/>
    <n v="5.97"/>
    <n v="1.05"/>
    <n v="0.47"/>
    <n v="16.739999999999998"/>
    <n v="3.96"/>
    <n v="-2.17"/>
    <n v="39.39"/>
    <n v="242.49"/>
    <n v="-294.12"/>
    <n v="-307.52"/>
    <x v="112"/>
  </r>
  <r>
    <x v="260"/>
    <n v="524742"/>
    <s v="CAPLIPOINT"/>
    <s v="INE475E01026"/>
    <x v="0"/>
    <x v="0"/>
    <d v="2022-09-05T00:00:00"/>
    <n v="775"/>
    <n v="0.28000000000000003"/>
    <n v="176.2"/>
    <n v="1008.4"/>
    <n v="176.2"/>
    <n v="1034.8"/>
    <n v="176.2"/>
    <n v="1034.8"/>
    <n v="0.18"/>
    <n v="1034.8"/>
    <n v="5874.54"/>
    <n v="5412.78"/>
    <n v="1.47"/>
    <n v="-4.97"/>
    <n v="2.04"/>
    <n v="4.72"/>
    <n v="22.8"/>
    <n v="3.64"/>
    <n v="0"/>
    <n v="18.73"/>
    <n v="18.73"/>
    <n v="3.75"/>
    <n v="4.5199999999999996"/>
    <n v="8.2100000000000009"/>
    <n v="0.82"/>
    <n v="0.26"/>
    <n v="12.09"/>
    <n v="4.47"/>
    <n v="22.1"/>
    <n v="41.42"/>
    <n v="207.15"/>
    <n v="35.14"/>
    <n v="28.17"/>
    <x v="112"/>
  </r>
  <r>
    <x v="261"/>
    <n v="500878"/>
    <s v="CEATLTD"/>
    <s v="INE482A01020"/>
    <x v="3"/>
    <x v="7"/>
    <d v="2022-09-05T00:00:00"/>
    <n v="1388.9"/>
    <n v="-1.98"/>
    <n v="600"/>
    <n v="1435"/>
    <n v="600"/>
    <n v="1763.15"/>
    <n v="600"/>
    <n v="2030"/>
    <n v="13.42"/>
    <n v="2030"/>
    <n v="5618.11"/>
    <n v="7778.7"/>
    <n v="0.63"/>
    <n v="4.91"/>
    <n v="36.78"/>
    <n v="5.95"/>
    <n v="15.8"/>
    <n v="-4.0199999999999996"/>
    <n v="28.9"/>
    <n v="99.22"/>
    <n v="17.12"/>
    <n v="1.71"/>
    <n v="1.53"/>
    <n v="3.66"/>
    <n v="-2.88"/>
    <n v="0.22"/>
    <n v="10.82"/>
    <n v="0.55000000000000004"/>
    <n v="9.08"/>
    <n v="13.96"/>
    <n v="809.74"/>
    <n v="153"/>
    <n v="-137.27000000000001"/>
    <x v="112"/>
  </r>
  <r>
    <x v="262"/>
    <n v="532868"/>
    <s v="DLF"/>
    <s v="INE271C01023"/>
    <x v="13"/>
    <x v="108"/>
    <d v="2022-09-05T00:00:00"/>
    <n v="394.1"/>
    <n v="-0.23"/>
    <n v="114.5"/>
    <n v="449.8"/>
    <n v="114.5"/>
    <n v="449.8"/>
    <n v="114.5"/>
    <n v="449.8"/>
    <n v="72.349999999999994"/>
    <n v="1225"/>
    <n v="97737.68"/>
    <n v="100535.37"/>
    <n v="3.71"/>
    <n v="7.21"/>
    <n v="19.190000000000001"/>
    <n v="14.66"/>
    <n v="33.96"/>
    <n v="15.96"/>
    <n v="7.17"/>
    <n v="59.84"/>
    <n v="31.04"/>
    <n v="2.67"/>
    <n v="1.37"/>
    <n v="2.38"/>
    <n v="8.44"/>
    <n v="0.76"/>
    <n v="46.69"/>
    <n v="16.239999999999998"/>
    <n v="34.51"/>
    <n v="6.6"/>
    <n v="147.94"/>
    <n v="11.44"/>
    <n v="6.46"/>
    <x v="112"/>
  </r>
  <r>
    <x v="263"/>
    <n v="543187"/>
    <s v="POWERINDIA"/>
    <s v="INE07Y701011"/>
    <x v="7"/>
    <x v="75"/>
    <d v="2022-09-05T00:00:00"/>
    <n v="3809.1"/>
    <n v="1.01"/>
    <n v="0"/>
    <n v="4042.6"/>
    <n v="0"/>
    <n v="0"/>
    <n v="0"/>
    <n v="0"/>
    <n v="714"/>
    <n v="4042.6"/>
    <n v="16155.26"/>
    <n v="16023.52"/>
    <n v="3.41"/>
    <n v="10.59"/>
    <n v="12.63"/>
    <n v="56.71"/>
    <n v="0"/>
    <n v="0"/>
    <n v="0"/>
    <n v="108.42"/>
    <n v="85.37"/>
    <n v="14.25"/>
    <n v="11.9"/>
    <n v="1.56"/>
    <n v="3.73"/>
    <n v="0.08"/>
    <n v="57.67"/>
    <n v="4.08"/>
    <n v="-127.52"/>
    <n v="35.159999999999997"/>
    <n v="267.5"/>
    <n v="-29.88"/>
    <n v="-74.02"/>
    <x v="112"/>
  </r>
  <r>
    <x v="264"/>
    <n v="543258"/>
    <s v="INDIGOPNTS"/>
    <s v="INE09VQ01012"/>
    <x v="8"/>
    <x v="13"/>
    <d v="2022-09-05T00:00:00"/>
    <n v="1546.85"/>
    <n v="-2.69"/>
    <n v="0"/>
    <n v="2695"/>
    <n v="0"/>
    <n v="0"/>
    <n v="0"/>
    <n v="0"/>
    <n v="1353.6"/>
    <n v="3348"/>
    <n v="7332.05"/>
    <n v="7301.69"/>
    <n v="-7.4"/>
    <n v="-2.2599999999999998"/>
    <n v="-1.57"/>
    <n v="-41.1"/>
    <n v="0"/>
    <n v="0"/>
    <n v="0"/>
    <n v="79.39"/>
    <n v="107.12"/>
    <n v="10.99"/>
    <n v="12.98"/>
    <n v="1.92"/>
    <n v="3.21"/>
    <n v="0.19"/>
    <n v="45.79"/>
    <n v="7.53"/>
    <n v="112.47"/>
    <n v="19.41"/>
    <n v="140.22999999999999"/>
    <n v="13.7"/>
    <n v="-11.21"/>
    <x v="112"/>
  </r>
  <r>
    <x v="265"/>
    <n v="531213"/>
    <s v="MANAPPURAM"/>
    <s v="INE522D01027"/>
    <x v="6"/>
    <x v="14"/>
    <d v="2022-09-05T00:00:00"/>
    <n v="104.45"/>
    <n v="1.36"/>
    <n v="74.25"/>
    <n v="224.5"/>
    <n v="74.25"/>
    <n v="224.5"/>
    <n v="66.25"/>
    <n v="224.5"/>
    <n v="0.16"/>
    <n v="224.5"/>
    <n v="8836.36"/>
    <n v="30136.61"/>
    <n v="-0.38"/>
    <n v="2.75"/>
    <n v="10.47"/>
    <n v="-36.17"/>
    <n v="-4.3899999999999997"/>
    <n v="0.64"/>
    <n v="11.59"/>
    <n v="7.53"/>
    <n v="9.24"/>
    <n v="1.02"/>
    <n v="2.16"/>
    <n v="12.76"/>
    <n v="0.84"/>
    <n v="2.87"/>
    <n v="7.92"/>
    <n v="1.49"/>
    <n v="-20.89"/>
    <n v="13.87"/>
    <n v="102.04"/>
    <n v="-5"/>
    <n v="-19.649999999999999"/>
    <x v="112"/>
  </r>
  <r>
    <x v="266"/>
    <n v="540749"/>
    <s v="MASFIN"/>
    <s v="INE348L01012"/>
    <x v="6"/>
    <x v="37"/>
    <d v="2022-09-05T00:00:00"/>
    <n v="752.25"/>
    <n v="-0.11"/>
    <n v="443.95"/>
    <n v="846.95"/>
    <n v="443.95"/>
    <n v="1270"/>
    <n v="0"/>
    <n v="0"/>
    <n v="365"/>
    <n v="1270"/>
    <n v="4074.51"/>
    <n v="7632.78"/>
    <n v="1.99"/>
    <n v="33.17"/>
    <n v="37.229999999999997"/>
    <n v="-3.38"/>
    <n v="7.82"/>
    <n v="0"/>
    <n v="0"/>
    <n v="24.16"/>
    <n v="25.52"/>
    <n v="2.99"/>
    <n v="3.61"/>
    <n v="7.82"/>
    <n v="21.78"/>
    <n v="0.4"/>
    <n v="12.89"/>
    <n v="5.51"/>
    <n v="-5.08"/>
    <n v="30.85"/>
    <n v="249.52"/>
    <n v="-146.78"/>
    <n v="-142.69"/>
    <x v="112"/>
  </r>
  <r>
    <x v="267"/>
    <n v="505355"/>
    <s v="NESCO"/>
    <s v="INE317F01035"/>
    <x v="13"/>
    <x v="109"/>
    <d v="2022-09-05T00:00:00"/>
    <n v="567.6"/>
    <n v="-0.8"/>
    <n v="380"/>
    <n v="687.15"/>
    <n v="380"/>
    <n v="816.9"/>
    <n v="380"/>
    <n v="816.9"/>
    <n v="0.46"/>
    <n v="816.9"/>
    <n v="3999.31"/>
    <n v="3832.97"/>
    <n v="0.1"/>
    <n v="-1.3"/>
    <n v="5.61"/>
    <n v="-5.71"/>
    <n v="2.48"/>
    <n v="1.6"/>
    <n v="15.97"/>
    <n v="20.149999999999999"/>
    <n v="20.74"/>
    <n v="2.31"/>
    <n v="2.88"/>
    <n v="7.62"/>
    <n v="9.3000000000000007"/>
    <n v="0.53"/>
    <n v="13.72"/>
    <n v="10.86"/>
    <n v="24.5"/>
    <n v="28.46"/>
    <n v="248.57"/>
    <n v="23.16"/>
    <n v="10.25"/>
    <x v="112"/>
  </r>
  <r>
    <x v="268"/>
    <n v="500730"/>
    <s v="NOCIL"/>
    <s v="INE163A01018"/>
    <x v="8"/>
    <x v="110"/>
    <d v="2022-09-05T00:00:00"/>
    <n v="285.7"/>
    <n v="2.1800000000000002"/>
    <n v="44.7"/>
    <n v="321.3"/>
    <n v="44.7"/>
    <n v="321.3"/>
    <n v="44.7"/>
    <n v="321.3"/>
    <n v="4.75"/>
    <n v="321.3"/>
    <n v="4760.41"/>
    <n v="4625.17"/>
    <n v="8.06"/>
    <n v="8.4499999999999993"/>
    <n v="10.57"/>
    <n v="0.86"/>
    <n v="49.24"/>
    <n v="15.65"/>
    <n v="34.14"/>
    <n v="24.4"/>
    <n v="20.48"/>
    <n v="3.16"/>
    <n v="2.4500000000000002"/>
    <n v="5.75"/>
    <n v="1.93"/>
    <n v="1.05"/>
    <n v="14.49"/>
    <n v="2.74"/>
    <n v="-157.53"/>
    <n v="11.71"/>
    <n v="90.45"/>
    <n v="-1.81"/>
    <n v="-4.07"/>
    <x v="112"/>
  </r>
  <r>
    <x v="269"/>
    <n v="533273"/>
    <s v="OBEROIRLTY"/>
    <s v="INE093I01010"/>
    <x v="13"/>
    <x v="108"/>
    <d v="2022-09-05T00:00:00"/>
    <n v="1040.3"/>
    <n v="1.66"/>
    <n v="290"/>
    <n v="1051.9000000000001"/>
    <n v="290"/>
    <n v="1051.9000000000001"/>
    <n v="290"/>
    <n v="1051.9000000000001"/>
    <n v="153.15"/>
    <n v="1051.9000000000001"/>
    <n v="37758.269999999997"/>
    <n v="38870.49"/>
    <n v="7.44"/>
    <n v="16.04"/>
    <n v="36.159999999999997"/>
    <n v="36.42"/>
    <n v="24.91"/>
    <n v="21.43"/>
    <n v="16.36"/>
    <n v="27.57"/>
    <n v="29.3"/>
    <n v="3.5"/>
    <n v="2.39"/>
    <n v="4.18"/>
    <n v="1.1100000000000001"/>
    <n v="0.28999999999999998"/>
    <n v="24.02"/>
    <n v="11.36"/>
    <n v="35.33"/>
    <n v="37.67"/>
    <n v="296.31"/>
    <n v="29.39"/>
    <n v="-5.0199999999999996"/>
    <x v="112"/>
  </r>
  <r>
    <x v="270"/>
    <n v="500355"/>
    <s v="RALLIS"/>
    <s v="INE613A01020"/>
    <x v="5"/>
    <x v="6"/>
    <d v="2022-09-05T00:00:00"/>
    <n v="225.25"/>
    <n v="-0.35"/>
    <n v="125"/>
    <n v="324.85000000000002"/>
    <n v="125"/>
    <n v="362.6"/>
    <n v="125"/>
    <n v="362.6"/>
    <n v="1.94"/>
    <n v="362.6"/>
    <n v="4383.33"/>
    <n v="4181.03"/>
    <n v="-0.35"/>
    <n v="1.05"/>
    <n v="11.98"/>
    <n v="-19.32"/>
    <n v="12.85"/>
    <n v="0.27"/>
    <n v="5.12"/>
    <n v="29.35"/>
    <n v="23.84"/>
    <n v="2.48"/>
    <n v="3.07"/>
    <n v="5.6"/>
    <n v="23.9"/>
    <n v="1.33"/>
    <n v="14.43"/>
    <n v="1.61"/>
    <n v="26.43"/>
    <n v="7.68"/>
    <n v="90.71"/>
    <n v="8.5299999999999994"/>
    <n v="-1.1000000000000001"/>
    <x v="112"/>
  </r>
  <r>
    <x v="271"/>
    <n v="532163"/>
    <s v="SAREGAMA"/>
    <s v="INE979A01025"/>
    <x v="9"/>
    <x v="98"/>
    <d v="2022-09-05T00:00:00"/>
    <n v="412.1"/>
    <n v="0.01"/>
    <n v="18.190000000000001"/>
    <n v="550.59"/>
    <n v="18.190000000000001"/>
    <n v="550.59"/>
    <n v="18.190000000000001"/>
    <n v="550.59"/>
    <n v="3.03"/>
    <n v="550.59"/>
    <n v="7966.89"/>
    <n v="7094.07"/>
    <n v="1.4"/>
    <n v="1.55"/>
    <n v="-0.46"/>
    <n v="24.22"/>
    <n v="131.38999999999999"/>
    <n v="54.36"/>
    <n v="47.25"/>
    <n v="47.76"/>
    <n v="23.74"/>
    <n v="6.09"/>
    <n v="3.74"/>
    <n v="3.8"/>
    <n v="0.62"/>
    <n v="7.0000000000000007E-2"/>
    <n v="29.13"/>
    <n v="12.35"/>
    <n v="84.37"/>
    <n v="8.65"/>
    <n v="67.8"/>
    <n v="4.9000000000000004"/>
    <n v="2.81"/>
    <x v="112"/>
  </r>
  <r>
    <x v="272"/>
    <n v="532784"/>
    <s v="SOBHA"/>
    <s v="INE671H01015"/>
    <x v="13"/>
    <x v="108"/>
    <d v="2022-09-05T00:00:00"/>
    <n v="708.1"/>
    <n v="0.7"/>
    <n v="117.9"/>
    <n v="1045"/>
    <n v="117.9"/>
    <n v="1045"/>
    <n v="117.9"/>
    <n v="1045"/>
    <n v="61"/>
    <n v="1248"/>
    <n v="6725.99"/>
    <n v="9000.19"/>
    <n v="-0.56000000000000005"/>
    <n v="5.21"/>
    <n v="32.83"/>
    <n v="-7.97"/>
    <n v="9.81"/>
    <n v="12.72"/>
    <n v="7.77"/>
    <n v="56.19"/>
    <n v="20.64"/>
    <n v="2.66"/>
    <n v="1.91"/>
    <n v="11.2"/>
    <n v="-9.68"/>
    <n v="0.42"/>
    <n v="9.06"/>
    <n v="2.4"/>
    <n v="8.19"/>
    <n v="12.62"/>
    <n v="266.14"/>
    <n v="86.58"/>
    <n v="13.47"/>
    <x v="112"/>
  </r>
  <r>
    <x v="273"/>
    <n v="500260"/>
    <s v="RAMCOCEM"/>
    <s v="INE331A01037"/>
    <x v="8"/>
    <x v="12"/>
    <d v="2022-09-05T00:00:00"/>
    <n v="755.4"/>
    <n v="0.96"/>
    <n v="455"/>
    <n v="1119.5999999999999"/>
    <n v="455"/>
    <n v="1132.7"/>
    <n v="455"/>
    <n v="1132.7"/>
    <n v="16"/>
    <n v="1132.7"/>
    <n v="17849.53"/>
    <n v="21424.959999999999"/>
    <n v="1.21"/>
    <n v="2.64"/>
    <n v="19.75"/>
    <n v="-27.83"/>
    <n v="2.34"/>
    <n v="1.63"/>
    <n v="15.26"/>
    <n v="21.8"/>
    <n v="29.87"/>
    <n v="2.65"/>
    <n v="3.76"/>
    <n v="4.03"/>
    <n v="3.4"/>
    <n v="0.4"/>
    <n v="17.059999999999999"/>
    <n v="2.77"/>
    <n v="15.73"/>
    <n v="34.659999999999997"/>
    <n v="284.89999999999998"/>
    <n v="48.03"/>
    <n v="-22.76"/>
    <x v="112"/>
  </r>
  <r>
    <x v="274"/>
    <n v="500148"/>
    <s v="UFLEX"/>
    <s v="INE516A01017"/>
    <x v="8"/>
    <x v="102"/>
    <d v="2022-09-05T00:00:00"/>
    <n v="763.5"/>
    <n v="1.71"/>
    <n v="118.25"/>
    <n v="811.05"/>
    <n v="118.25"/>
    <n v="811.05"/>
    <n v="118.25"/>
    <n v="811.05"/>
    <n v="9.0500000000000007"/>
    <n v="811.05"/>
    <n v="5513.35"/>
    <n v="9407.42"/>
    <n v="-5.14"/>
    <n v="21.98"/>
    <n v="23.82"/>
    <n v="56.09"/>
    <n v="54.91"/>
    <n v="12.53"/>
    <n v="22.93"/>
    <n v="4.5599999999999996"/>
    <n v="4.87"/>
    <n v="0.78"/>
    <n v="0.52"/>
    <n v="21.75"/>
    <n v="0.16"/>
    <n v="0.39"/>
    <n v="3.76"/>
    <n v="0.39"/>
    <n v="7.97"/>
    <n v="167.39"/>
    <n v="977.75"/>
    <n v="95.84"/>
    <n v="-93.84"/>
    <x v="112"/>
  </r>
  <r>
    <x v="275"/>
    <n v="524230"/>
    <s v="RCF"/>
    <s v="INE027A01015"/>
    <x v="5"/>
    <x v="67"/>
    <d v="2022-09-05T00:00:00"/>
    <n v="100.2"/>
    <n v="1.01"/>
    <n v="22"/>
    <n v="112.65"/>
    <n v="22"/>
    <n v="112.65"/>
    <n v="22"/>
    <n v="112.65"/>
    <n v="4"/>
    <n v="150.44999999999999"/>
    <n v="5527.91"/>
    <n v="6021.97"/>
    <n v="-4.62"/>
    <n v="6.54"/>
    <n v="7.63"/>
    <n v="33.78"/>
    <n v="35.14"/>
    <n v="1.38"/>
    <n v="6.54"/>
    <n v="7.15"/>
    <n v="18.36"/>
    <n v="1.34"/>
    <n v="1.1299999999999999"/>
    <n v="22.12"/>
    <n v="0.43"/>
    <n v="3.71"/>
    <n v="4.4400000000000004"/>
    <n v="0.36"/>
    <n v="1.06"/>
    <n v="14.01"/>
    <n v="75"/>
    <n v="94.63"/>
    <n v="87.13"/>
    <x v="113"/>
  </r>
  <r>
    <x v="276"/>
    <n v="532134"/>
    <s v="BANKBARODA"/>
    <s v="INE028A01039"/>
    <x v="6"/>
    <x v="46"/>
    <d v="2022-09-05T00:00:00"/>
    <n v="133.85"/>
    <n v="2.06"/>
    <n v="36"/>
    <n v="134.80000000000001"/>
    <n v="36"/>
    <n v="134.80000000000001"/>
    <n v="36"/>
    <n v="206.65"/>
    <n v="6.02"/>
    <n v="228.9"/>
    <n v="69218.679999999993"/>
    <n v="47094.07"/>
    <n v="4.33"/>
    <n v="12.86"/>
    <n v="31.03"/>
    <n v="69"/>
    <n v="12.78"/>
    <n v="-0.44"/>
    <n v="0.62"/>
    <n v="8.0399999999999991"/>
    <n v="26.76"/>
    <n v="0.74"/>
    <n v="0.6"/>
    <n v="108.28"/>
    <n v="0.44"/>
    <n v="2.13"/>
    <n v="2.1"/>
    <n v="0.92"/>
    <n v="10.6"/>
    <n v="16.64"/>
    <n v="182"/>
    <n v="12.63"/>
    <n v="-27.35"/>
    <x v="114"/>
  </r>
  <r>
    <x v="277"/>
    <n v="500113"/>
    <s v="SAIL"/>
    <s v="INE114A01011"/>
    <x v="11"/>
    <x v="40"/>
    <d v="2022-09-05T00:00:00"/>
    <n v="80.5"/>
    <n v="1.64"/>
    <n v="20.149999999999999"/>
    <n v="131.80000000000001"/>
    <n v="20.149999999999999"/>
    <n v="151.30000000000001"/>
    <n v="20.149999999999999"/>
    <n v="151.30000000000001"/>
    <n v="0.79"/>
    <n v="151.30000000000001"/>
    <n v="33250.730000000003"/>
    <n v="69594.080000000002"/>
    <n v="-1.47"/>
    <n v="4.6100000000000003"/>
    <n v="6.41"/>
    <n v="-34.26"/>
    <n v="35.65"/>
    <n v="5.26"/>
    <n v="17.97"/>
    <n v="3.63"/>
    <n v="9.1999999999999993"/>
    <n v="0.61"/>
    <n v="0.63"/>
    <n v="20.63"/>
    <n v="0.15"/>
    <n v="10.87"/>
    <n v="3.87"/>
    <n v="0.31"/>
    <n v="1.42"/>
    <n v="22.15"/>
    <n v="132.85"/>
    <n v="56.72"/>
    <n v="34.32"/>
    <x v="115"/>
  </r>
  <r>
    <x v="278"/>
    <n v="541195"/>
    <s v="MIDHANI"/>
    <s v="INE099Z01011"/>
    <x v="11"/>
    <x v="99"/>
    <d v="2022-09-05T00:00:00"/>
    <n v="210.05"/>
    <n v="4.0599999999999996"/>
    <n v="114.6"/>
    <n v="214.6"/>
    <n v="114.6"/>
    <n v="278.8"/>
    <n v="0"/>
    <n v="0"/>
    <n v="86.05"/>
    <n v="278.8"/>
    <n v="3934.14"/>
    <n v="3846.07"/>
    <n v="10.41"/>
    <n v="24.33"/>
    <n v="22.69"/>
    <n v="12.63"/>
    <n v="22.26"/>
    <n v="0"/>
    <n v="0"/>
    <n v="22.39"/>
    <n v="19.93"/>
    <n v="3.26"/>
    <n v="3.42"/>
    <n v="7.31"/>
    <n v="2.73"/>
    <n v="1.48"/>
    <n v="12.81"/>
    <n v="4.72"/>
    <n v="22.37"/>
    <n v="9.3800000000000008"/>
    <n v="64.44"/>
    <n v="9.39"/>
    <n v="-0.15"/>
    <x v="116"/>
  </r>
  <r>
    <x v="279"/>
    <n v="533655"/>
    <s v="TRITURBINE"/>
    <s v="INE152M01016"/>
    <x v="7"/>
    <x v="75"/>
    <d v="2022-09-05T00:00:00"/>
    <n v="231.25"/>
    <n v="8.09"/>
    <n v="45.5"/>
    <n v="242.8"/>
    <n v="45.5"/>
    <n v="242.8"/>
    <n v="45.5"/>
    <n v="242.8"/>
    <n v="30"/>
    <n v="242.8"/>
    <n v="7489.37"/>
    <n v="6173.12"/>
    <n v="15.51"/>
    <n v="24.03"/>
    <n v="37.28"/>
    <n v="61.37"/>
    <n v="30.9"/>
    <n v="12.17"/>
    <n v="17.97"/>
    <n v="26.68"/>
    <n v="30.54"/>
    <n v="8.3699999999999992"/>
    <n v="6.92"/>
    <n v="3.23"/>
    <n v="1.2"/>
    <n v="1.1000000000000001"/>
    <n v="29.83"/>
    <n v="8.08"/>
    <n v="17.28"/>
    <n v="8.68"/>
    <n v="27.68"/>
    <n v="13.41"/>
    <n v="13.49"/>
    <x v="117"/>
  </r>
  <r>
    <x v="280"/>
    <n v="500003"/>
    <s v="AEGISCHEM"/>
    <s v="INE208C01025"/>
    <x v="9"/>
    <x v="96"/>
    <d v="2022-09-05T00:00:00"/>
    <n v="280.35000000000002"/>
    <n v="-1.48"/>
    <n v="107.25"/>
    <n v="303.60000000000002"/>
    <n v="107.25"/>
    <n v="394.4"/>
    <n v="107.25"/>
    <n v="394.4"/>
    <n v="0.25"/>
    <n v="394.4"/>
    <n v="9840.2900000000009"/>
    <n v="10225.469999999999"/>
    <n v="4.88"/>
    <n v="4.37"/>
    <n v="25.41"/>
    <n v="8.18"/>
    <n v="14.49"/>
    <n v="8.11"/>
    <n v="37.340000000000003"/>
    <n v="24.95"/>
    <n v="37.9"/>
    <n v="4.3"/>
    <n v="4.8499999999999996"/>
    <n v="6.53"/>
    <n v="1.08"/>
    <n v="0.89"/>
    <n v="16.21"/>
    <n v="1.59"/>
    <n v="37.43"/>
    <n v="11.23"/>
    <n v="65.16"/>
    <n v="7.49"/>
    <n v="-3.53"/>
    <x v="118"/>
  </r>
  <r>
    <x v="281"/>
    <n v="500038"/>
    <s v="BALRAMCHIN"/>
    <s v="INE119A01028"/>
    <x v="2"/>
    <x v="62"/>
    <d v="2022-09-05T00:00:00"/>
    <n v="362.1"/>
    <n v="0.28999999999999998"/>
    <n v="68.8"/>
    <n v="525.9"/>
    <n v="68.8"/>
    <n v="525.9"/>
    <n v="58.7"/>
    <n v="525.9"/>
    <n v="6.5"/>
    <n v="525.9"/>
    <n v="7388.29"/>
    <n v="8570.16"/>
    <n v="3.19"/>
    <n v="-0.66"/>
    <n v="-9.81"/>
    <n v="-2.14"/>
    <n v="39.74"/>
    <n v="15.91"/>
    <n v="18.04"/>
    <n v="18.45"/>
    <n v="7.18"/>
    <n v="2.65"/>
    <n v="1.59"/>
    <n v="6.77"/>
    <n v="-3.54"/>
    <n v="0.69"/>
    <n v="13.14"/>
    <n v="1.54"/>
    <n v="10.64"/>
    <n v="19.61"/>
    <n v="136.30000000000001"/>
    <n v="34.04"/>
    <n v="11.7"/>
    <x v="118"/>
  </r>
  <r>
    <x v="282"/>
    <n v="539876"/>
    <s v="CROMPTON"/>
    <s v="INE299U01018"/>
    <x v="10"/>
    <x v="91"/>
    <d v="2022-09-05T00:00:00"/>
    <n v="392.7"/>
    <n v="-0.65"/>
    <n v="177.3"/>
    <n v="512.79999999999995"/>
    <n v="177.3"/>
    <n v="512.79999999999995"/>
    <n v="177.3"/>
    <n v="512.79999999999995"/>
    <n v="125"/>
    <n v="512.79999999999995"/>
    <n v="24965.57"/>
    <n v="25193"/>
    <n v="-5.24"/>
    <n v="0.99"/>
    <n v="7.77"/>
    <n v="-16.95"/>
    <n v="19.850000000000001"/>
    <n v="12.52"/>
    <n v="0"/>
    <n v="41.29"/>
    <n v="39.65"/>
    <n v="10.199999999999999"/>
    <n v="13.63"/>
    <n v="3.71"/>
    <n v="2.59"/>
    <n v="0.64"/>
    <n v="27.15"/>
    <n v="4.0199999999999996"/>
    <n v="34.51"/>
    <n v="9.51"/>
    <n v="38.479999999999997"/>
    <n v="11.42"/>
    <n v="8.68"/>
    <x v="118"/>
  </r>
  <r>
    <x v="283"/>
    <n v="532296"/>
    <s v="GLENMARK"/>
    <s v="INE935A01035"/>
    <x v="0"/>
    <x v="0"/>
    <d v="2022-09-05T00:00:00"/>
    <n v="371.45"/>
    <n v="0.49"/>
    <n v="161.65"/>
    <n v="551.79999999999995"/>
    <n v="161.65"/>
    <n v="690.95"/>
    <n v="161.65"/>
    <n v="711.9"/>
    <n v="1.89"/>
    <n v="1262.9000000000001"/>
    <n v="10485.370000000001"/>
    <n v="12690.59"/>
    <n v="-1.64"/>
    <n v="-1.68"/>
    <n v="-4.55"/>
    <n v="-30.41"/>
    <n v="-0.99"/>
    <n v="-9.23"/>
    <n v="-1.49"/>
    <n v="12.67"/>
    <n v="15.04"/>
    <n v="1.1299999999999999"/>
    <n v="2.14"/>
    <n v="17.579999999999998"/>
    <n v="-2.14"/>
    <n v="0.67"/>
    <n v="5.14"/>
    <n v="0.88"/>
    <n v="9.4600000000000009"/>
    <n v="29.33"/>
    <n v="328.93"/>
    <n v="39.29"/>
    <n v="4.57"/>
    <x v="118"/>
  </r>
  <r>
    <x v="284"/>
    <n v="538835"/>
    <s v="INTELLECT"/>
    <s v="INE306R01017"/>
    <x v="4"/>
    <x v="5"/>
    <d v="2022-09-05T00:00:00"/>
    <n v="614.04999999999995"/>
    <n v="2.68"/>
    <n v="43.8"/>
    <n v="986.65"/>
    <n v="43.8"/>
    <n v="986.65"/>
    <n v="43.8"/>
    <n v="986.65"/>
    <n v="43.8"/>
    <n v="986.65"/>
    <n v="8304.26"/>
    <n v="7575.54"/>
    <n v="4.58"/>
    <n v="-1.01"/>
    <n v="-9.6999999999999993"/>
    <n v="-5.57"/>
    <n v="43.26"/>
    <n v="41.08"/>
    <n v="0"/>
    <n v="24.13"/>
    <n v="32.700000000000003"/>
    <n v="4.63"/>
    <n v="3.11"/>
    <n v="5.83"/>
    <n v="0.27"/>
    <n v="0.41"/>
    <n v="14.49"/>
    <n v="4.13"/>
    <n v="18.329999999999998"/>
    <n v="25.44"/>
    <n v="132.63999999999999"/>
    <n v="33.659999999999997"/>
    <n v="16.5"/>
    <x v="118"/>
  </r>
  <r>
    <x v="285"/>
    <n v="541956"/>
    <s v="IRCON"/>
    <s v="INE962Y01021"/>
    <x v="13"/>
    <x v="111"/>
    <d v="2022-09-05T00:00:00"/>
    <n v="42.6"/>
    <n v="-1.05"/>
    <n v="29"/>
    <n v="53.4"/>
    <n v="29"/>
    <n v="59.9"/>
    <n v="0"/>
    <n v="0"/>
    <n v="29"/>
    <n v="59.9"/>
    <n v="4006.6"/>
    <n v="-115.28"/>
    <n v="5.71"/>
    <n v="7.98"/>
    <n v="7.71"/>
    <n v="-1.96"/>
    <n v="7.61"/>
    <n v="0"/>
    <n v="0"/>
    <n v="6.18"/>
    <n v="9.1199999999999992"/>
    <n v="0.84"/>
    <n v="0.95"/>
    <n v="-646.67999999999995"/>
    <n v="0.88"/>
    <n v="5.87"/>
    <n v="-0.13"/>
    <n v="0.49"/>
    <n v="2.85"/>
    <n v="6.89"/>
    <n v="51.01"/>
    <n v="14.94"/>
    <n v="14.2"/>
    <x v="118"/>
  </r>
  <r>
    <x v="286"/>
    <n v="532926"/>
    <s v="JYOTHYLAB"/>
    <s v="INE668F01031"/>
    <x v="2"/>
    <x v="2"/>
    <d v="2022-09-05T00:00:00"/>
    <n v="189.3"/>
    <n v="0.08"/>
    <n v="85"/>
    <n v="198.4"/>
    <n v="85"/>
    <n v="198.4"/>
    <n v="85"/>
    <n v="249"/>
    <n v="10.5"/>
    <n v="249"/>
    <n v="6976.96"/>
    <n v="6861.09"/>
    <n v="-0.16"/>
    <n v="9.93"/>
    <n v="19.920000000000002"/>
    <n v="12.44"/>
    <n v="10.5"/>
    <n v="-0.52"/>
    <n v="9.61"/>
    <n v="41.18"/>
    <n v="30.93"/>
    <n v="4.68"/>
    <n v="4.32"/>
    <n v="3.52"/>
    <n v="-21.63"/>
    <n v="1.32"/>
    <n v="25.21"/>
    <n v="3.08"/>
    <n v="34.44"/>
    <n v="4.6100000000000003"/>
    <n v="40.61"/>
    <n v="5.52"/>
    <n v="4.5"/>
    <x v="118"/>
  </r>
  <r>
    <x v="287"/>
    <n v="517569"/>
    <s v="KEI"/>
    <s v="INE878B01027"/>
    <x v="7"/>
    <x v="53"/>
    <d v="2022-09-05T00:00:00"/>
    <n v="1474.3"/>
    <n v="2.08"/>
    <n v="208.3"/>
    <n v="1505"/>
    <n v="208.3"/>
    <n v="1505"/>
    <n v="208.3"/>
    <n v="1505"/>
    <n v="0.36"/>
    <n v="1505"/>
    <n v="13297.07"/>
    <n v="12998.28"/>
    <n v="5.25"/>
    <n v="6.12"/>
    <n v="13.52"/>
    <n v="89.1"/>
    <n v="46.14"/>
    <n v="41.94"/>
    <n v="57.2"/>
    <n v="32.26"/>
    <n v="20.170000000000002"/>
    <n v="5.96"/>
    <n v="4.45"/>
    <n v="4.5999999999999996"/>
    <n v="1.01"/>
    <n v="0.17"/>
    <n v="20"/>
    <n v="2.12"/>
    <n v="58.16"/>
    <n v="45.76"/>
    <n v="247.46"/>
    <n v="25.37"/>
    <n v="12.9"/>
    <x v="118"/>
  </r>
  <r>
    <x v="288"/>
    <n v="532756"/>
    <s v="MAHINDCIE"/>
    <s v="INE536H01010"/>
    <x v="11"/>
    <x v="73"/>
    <d v="2022-09-05T00:00:00"/>
    <n v="273.10000000000002"/>
    <n v="-0.16"/>
    <n v="58.6"/>
    <n v="312"/>
    <n v="58.6"/>
    <n v="312"/>
    <n v="58.6"/>
    <n v="312"/>
    <n v="34.65"/>
    <n v="384.1"/>
    <n v="10381.92"/>
    <n v="11083.03"/>
    <n v="-3.33"/>
    <n v="2.86"/>
    <n v="39.799999999999997"/>
    <n v="20.79"/>
    <n v="20.51"/>
    <n v="2.87"/>
    <n v="17.59"/>
    <n v="17.399999999999999"/>
    <n v="62.86"/>
    <n v="1.92"/>
    <n v="1.7"/>
    <n v="7.86"/>
    <n v="0.95"/>
    <n v="0.91"/>
    <n v="9.6999999999999993"/>
    <n v="1.1000000000000001"/>
    <n v="9.8800000000000008"/>
    <n v="15.73"/>
    <n v="142.35"/>
    <n v="27.73"/>
    <n v="9.09"/>
    <x v="118"/>
  </r>
  <r>
    <x v="289"/>
    <n v="513683"/>
    <s v="NLCINDIA"/>
    <s v="INE589A01014"/>
    <x v="12"/>
    <x v="83"/>
    <d v="2022-09-05T00:00:00"/>
    <n v="77.900000000000006"/>
    <n v="0.32"/>
    <n v="34.950000000000003"/>
    <n v="92.4"/>
    <n v="34.950000000000003"/>
    <n v="92.4"/>
    <n v="34.950000000000003"/>
    <n v="119.75"/>
    <n v="4.9000000000000004"/>
    <n v="277.95"/>
    <n v="10801.9"/>
    <n v="37205.919999999998"/>
    <n v="1.5"/>
    <n v="11.29"/>
    <n v="1.37"/>
    <n v="48.52"/>
    <n v="12.99"/>
    <n v="-4.84"/>
    <n v="0.03"/>
    <n v="8.26"/>
    <n v="6.2"/>
    <n v="0.73"/>
    <n v="0.63"/>
    <n v="10.62"/>
    <n v="0.1"/>
    <n v="3.21"/>
    <n v="6.95"/>
    <n v="0.85"/>
    <n v="2.46"/>
    <n v="9.42"/>
    <n v="106.43"/>
    <n v="31.66"/>
    <n v="1.94"/>
    <x v="118"/>
  </r>
  <r>
    <x v="290"/>
    <n v="531768"/>
    <s v="POLYMED"/>
    <s v="INE205C01021"/>
    <x v="0"/>
    <x v="112"/>
    <d v="2022-09-05T00:00:00"/>
    <n v="872.25"/>
    <n v="-3.03"/>
    <n v="190.15"/>
    <n v="1078"/>
    <n v="190.15"/>
    <n v="1165"/>
    <n v="165.1"/>
    <n v="1165"/>
    <n v="0.5"/>
    <n v="1165"/>
    <n v="8378.4699999999993"/>
    <n v="8385.5"/>
    <n v="15.02"/>
    <n v="18.260000000000002"/>
    <n v="14.41"/>
    <n v="-9.1"/>
    <n v="63.15"/>
    <n v="33.81"/>
    <n v="36.450000000000003"/>
    <n v="61.66"/>
    <n v="36.9"/>
    <n v="7.52"/>
    <n v="7.11"/>
    <n v="2.62"/>
    <n v="2.7"/>
    <n v="0.28999999999999998"/>
    <n v="35.47"/>
    <n v="8.73"/>
    <n v="70.569999999999993"/>
    <n v="14.17"/>
    <n v="116.15"/>
    <n v="12.38"/>
    <n v="2.48"/>
    <x v="118"/>
  </r>
  <r>
    <x v="291"/>
    <n v="530517"/>
    <s v="RELAXO"/>
    <s v="INE131B01039"/>
    <x v="10"/>
    <x v="19"/>
    <d v="2022-09-05T00:00:00"/>
    <n v="1010.05"/>
    <n v="0.35"/>
    <n v="461.05"/>
    <n v="1448"/>
    <n v="461.05"/>
    <n v="1448"/>
    <n v="242.38"/>
    <n v="1448"/>
    <n v="0.66"/>
    <n v="1448"/>
    <n v="25127.84"/>
    <n v="24927.49"/>
    <n v="2.64"/>
    <n v="-0.56000000000000005"/>
    <n v="2.61"/>
    <n v="-16.12"/>
    <n v="29.77"/>
    <n v="31.53"/>
    <n v="41.25"/>
    <n v="104.53"/>
    <n v="73.13"/>
    <n v="13.99"/>
    <n v="12.61"/>
    <n v="1.46"/>
    <n v="7.04"/>
    <n v="0.25"/>
    <n v="54.39"/>
    <n v="8.9"/>
    <n v="448.79"/>
    <n v="9.66"/>
    <n v="72.17"/>
    <n v="2.25"/>
    <n v="-3.01"/>
    <x v="118"/>
  </r>
  <r>
    <x v="292"/>
    <n v="534076"/>
    <s v="RHIM"/>
    <s v="INE743M01012"/>
    <x v="7"/>
    <x v="24"/>
    <d v="2022-09-05T00:00:00"/>
    <n v="613.65"/>
    <n v="-1.55"/>
    <n v="108"/>
    <n v="675"/>
    <n v="108"/>
    <n v="675"/>
    <n v="108"/>
    <n v="675"/>
    <n v="22.75"/>
    <n v="675"/>
    <n v="9846.5400000000009"/>
    <n v="10033.56"/>
    <n v="9.99"/>
    <n v="21.59"/>
    <n v="7.63"/>
    <n v="66.03"/>
    <n v="45.82"/>
    <n v="32.79"/>
    <n v="35.81"/>
    <n v="32.67"/>
    <n v="30.44"/>
    <n v="8.86"/>
    <n v="6.86"/>
    <n v="4.18"/>
    <n v="1.05"/>
    <n v="0.41"/>
    <n v="23.04"/>
    <n v="4.54"/>
    <n v="361.19"/>
    <n v="18.72"/>
    <n v="69.010000000000005"/>
    <n v="1.69"/>
    <n v="-2.66"/>
    <x v="118"/>
  </r>
  <r>
    <x v="293"/>
    <n v="543066"/>
    <s v="SBICARD"/>
    <s v="INE018E01016"/>
    <x v="6"/>
    <x v="14"/>
    <d v="2022-09-05T00:00:00"/>
    <n v="936.35"/>
    <n v="0.41"/>
    <n v="0"/>
    <n v="1160.5999999999999"/>
    <n v="0"/>
    <n v="0"/>
    <n v="0"/>
    <n v="0"/>
    <n v="495"/>
    <n v="1165"/>
    <n v="88313.62"/>
    <n v="108938.76"/>
    <n v="3.12"/>
    <n v="-0.85"/>
    <n v="21.07"/>
    <n v="-15.52"/>
    <n v="0"/>
    <n v="0"/>
    <n v="0"/>
    <n v="45.56"/>
    <n v="65.59"/>
    <n v="10.6"/>
    <n v="10.82"/>
    <n v="4.17"/>
    <n v="0.39"/>
    <n v="0.27"/>
    <n v="28.19"/>
    <n v="8.1999999999999993"/>
    <n v="-20.11"/>
    <n v="20.55"/>
    <n v="88.34"/>
    <n v="-46.56"/>
    <n v="-73.760000000000005"/>
    <x v="118"/>
  </r>
  <r>
    <x v="294"/>
    <n v="540180"/>
    <s v="VBL"/>
    <s v="INE200M01013"/>
    <x v="2"/>
    <x v="89"/>
    <d v="2022-09-05T00:00:00"/>
    <n v="1033.4000000000001"/>
    <n v="0.17"/>
    <n v="214.31"/>
    <n v="1084.1500000000001"/>
    <n v="214.31"/>
    <n v="1084.1500000000001"/>
    <n v="143.88"/>
    <n v="1084.1500000000001"/>
    <n v="100.74"/>
    <n v="1084.1500000000001"/>
    <n v="67140.7"/>
    <n v="70091.37"/>
    <n v="0.98"/>
    <n v="2.95"/>
    <n v="40.86"/>
    <n v="70.760000000000005"/>
    <n v="54.25"/>
    <n v="46.33"/>
    <n v="0"/>
    <n v="51.72"/>
    <n v="56.42"/>
    <n v="13.94"/>
    <n v="7.14"/>
    <n v="2.92"/>
    <n v="0.94"/>
    <n v="0.16"/>
    <n v="27.59"/>
    <n v="5.55"/>
    <n v="54.52"/>
    <n v="19.989999999999998"/>
    <n v="74.13"/>
    <n v="28.44"/>
    <n v="4.01"/>
    <x v="118"/>
  </r>
  <r>
    <x v="295"/>
    <n v="507880"/>
    <s v="VIPIND"/>
    <s v="INE054A01027"/>
    <x v="8"/>
    <x v="102"/>
    <d v="2022-09-05T00:00:00"/>
    <n v="586.95000000000005"/>
    <n v="-0.69"/>
    <n v="187.65"/>
    <n v="774.6"/>
    <n v="187.65"/>
    <n v="774.6"/>
    <n v="187.65"/>
    <n v="774.6"/>
    <n v="2.62"/>
    <n v="774.6"/>
    <n v="8310.56"/>
    <n v="8441.93"/>
    <n v="-0.71"/>
    <n v="-2.17"/>
    <n v="-0.84"/>
    <n v="20.66"/>
    <n v="13.18"/>
    <n v="19.739999999999998"/>
    <n v="22.68"/>
    <n v="62.34"/>
    <n v="50.24"/>
    <n v="13.45"/>
    <n v="10.86"/>
    <n v="2.65"/>
    <n v="8.7899999999999991"/>
    <n v="0.43"/>
    <n v="32.08"/>
    <n v="4.96"/>
    <n v="-350.95"/>
    <n v="9.43"/>
    <n v="43.7"/>
    <n v="-1.67"/>
    <n v="-6.34"/>
    <x v="118"/>
  </r>
  <r>
    <x v="296"/>
    <n v="505537"/>
    <s v="ZEEL"/>
    <s v="INE256A01028"/>
    <x v="9"/>
    <x v="98"/>
    <d v="2022-09-05T00:00:00"/>
    <n v="251"/>
    <n v="0.9"/>
    <n v="114"/>
    <n v="378.7"/>
    <n v="114"/>
    <n v="378.7"/>
    <n v="114"/>
    <n v="619.35"/>
    <n v="30.05"/>
    <n v="822.5"/>
    <n v="24109.040000000001"/>
    <n v="22453.82"/>
    <n v="-2.77"/>
    <n v="3.44"/>
    <n v="-0.2"/>
    <n v="42.29"/>
    <n v="-10.95"/>
    <n v="-13.61"/>
    <n v="4.03"/>
    <n v="28.13"/>
    <n v="25.18"/>
    <n v="2.2000000000000002"/>
    <n v="2.7"/>
    <n v="7.05"/>
    <n v="-1.6"/>
    <n v="1.19"/>
    <n v="12.89"/>
    <n v="2.92"/>
    <n v="15.58"/>
    <n v="8.93"/>
    <n v="114.2"/>
    <n v="16.11"/>
    <n v="9.7100000000000009"/>
    <x v="118"/>
  </r>
  <r>
    <x v="297"/>
    <n v="532321"/>
    <s v="ZYDUSLIFE"/>
    <s v="INE010B01027"/>
    <x v="0"/>
    <x v="0"/>
    <d v="2022-09-05T00:00:00"/>
    <n v="371.2"/>
    <n v="0.68"/>
    <n v="202"/>
    <n v="573.20000000000005"/>
    <n v="202"/>
    <n v="673.7"/>
    <n v="202"/>
    <n v="673.7"/>
    <n v="5.53"/>
    <n v="673.7"/>
    <n v="37557.83"/>
    <n v="38106.480000000003"/>
    <n v="-2.97"/>
    <n v="1.81"/>
    <n v="2.2000000000000002"/>
    <n v="-33.200000000000003"/>
    <n v="17.260000000000002"/>
    <n v="-6.02"/>
    <n v="7.48"/>
    <n v="8.5"/>
    <n v="20.73"/>
    <n v="2.23"/>
    <n v="3.67"/>
    <n v="7.7"/>
    <n v="0.28999999999999998"/>
    <n v="0.67"/>
    <n v="11.13"/>
    <n v="2.52"/>
    <n v="17.850000000000001"/>
    <n v="43.65"/>
    <n v="166.09"/>
    <n v="20.55"/>
    <n v="14.73"/>
    <x v="118"/>
  </r>
  <r>
    <x v="298"/>
    <n v="503100"/>
    <s v="PHOENIXLTD"/>
    <s v="INE211B01039"/>
    <x v="13"/>
    <x v="108"/>
    <d v="2022-09-05T00:00:00"/>
    <n v="1389.05"/>
    <n v="-0.04"/>
    <n v="465.05"/>
    <n v="1448.95"/>
    <n v="465.05"/>
    <n v="1448.95"/>
    <n v="452.2"/>
    <n v="1448.95"/>
    <n v="0.78"/>
    <n v="1448.95"/>
    <n v="24803.33"/>
    <n v="26375.82"/>
    <n v="-0.62"/>
    <n v="8.43"/>
    <n v="21.3"/>
    <n v="58.56"/>
    <n v="27.5"/>
    <n v="22.09"/>
    <n v="22.97"/>
    <n v="25.29"/>
    <n v="52.09"/>
    <n v="3.4"/>
    <n v="3"/>
    <n v="3.66"/>
    <n v="0.62"/>
    <n v="0.17"/>
    <n v="24.73"/>
    <n v="13.29"/>
    <n v="31.77"/>
    <n v="54.99"/>
    <n v="409.2"/>
    <n v="43.73"/>
    <n v="26.14"/>
    <x v="119"/>
  </r>
  <r>
    <x v="299"/>
    <n v="532497"/>
    <s v="RADICO"/>
    <s v="INE944F01028"/>
    <x v="2"/>
    <x v="113"/>
    <d v="2022-09-05T00:00:00"/>
    <n v="1037.8499999999999"/>
    <n v="1.1000000000000001"/>
    <n v="220"/>
    <n v="1299.8499999999999"/>
    <n v="220"/>
    <n v="1299.8499999999999"/>
    <n v="147.5"/>
    <n v="1299.8499999999999"/>
    <n v="2.4"/>
    <n v="1299.8499999999999"/>
    <n v="13821.87"/>
    <n v="13883.71"/>
    <n v="0.03"/>
    <n v="12.68"/>
    <n v="32.200000000000003"/>
    <n v="16"/>
    <n v="51.28"/>
    <n v="44.69"/>
    <n v="25.44"/>
    <n v="52.29"/>
    <n v="32"/>
    <n v="6.72"/>
    <n v="4.1900000000000004"/>
    <n v="2.5499999999999998"/>
    <n v="1.75"/>
    <n v="0.28999999999999998"/>
    <n v="33.659999999999997"/>
    <n v="1.08"/>
    <n v="36.659999999999997"/>
    <n v="19.78"/>
    <n v="153.82"/>
    <n v="28.23"/>
    <n v="20.100000000000001"/>
    <x v="119"/>
  </r>
  <r>
    <x v="300"/>
    <n v="532612"/>
    <s v="INDOCO"/>
    <s v="INE873D01024"/>
    <x v="0"/>
    <x v="0"/>
    <d v="2022-09-05T00:00:00"/>
    <n v="368.15"/>
    <n v="0.92"/>
    <n v="132.44999999999999"/>
    <n v="513.65"/>
    <n v="132.44999999999999"/>
    <n v="530.25"/>
    <n v="132.44999999999999"/>
    <n v="530.25"/>
    <n v="13.87"/>
    <n v="530.25"/>
    <n v="3404.96"/>
    <n v="3586.08"/>
    <n v="2.96"/>
    <n v="-8.4"/>
    <n v="1.61"/>
    <n v="-23.13"/>
    <n v="32.74"/>
    <n v="13.63"/>
    <n v="18.12"/>
    <n v="22.15"/>
    <n v="49.07"/>
    <n v="3.61"/>
    <n v="3.29"/>
    <n v="6.62"/>
    <n v="1.48"/>
    <n v="0.61"/>
    <n v="11.4"/>
    <n v="2.2400000000000002"/>
    <n v="19.59"/>
    <n v="16.68"/>
    <n v="102.36"/>
    <n v="18.86"/>
    <n v="-0.04"/>
    <x v="120"/>
  </r>
  <r>
    <x v="301"/>
    <n v="500165"/>
    <s v="KANSAINER"/>
    <s v="INE531A01024"/>
    <x v="8"/>
    <x v="13"/>
    <d v="2022-09-05T00:00:00"/>
    <n v="497.1"/>
    <n v="-0.52"/>
    <n v="293.7"/>
    <n v="675"/>
    <n v="293.7"/>
    <n v="680"/>
    <n v="293.7"/>
    <n v="680"/>
    <n v="2.16"/>
    <n v="680"/>
    <n v="26789.7"/>
    <n v="26798.5"/>
    <n v="0.85"/>
    <n v="-0.57999999999999996"/>
    <n v="20.41"/>
    <n v="-19.760000000000002"/>
    <n v="2.2799999999999998"/>
    <n v="0.66"/>
    <n v="18.78"/>
    <n v="66.64"/>
    <n v="53.47"/>
    <n v="6.24"/>
    <n v="7.56"/>
    <n v="2.19"/>
    <n v="-8.74"/>
    <n v="0.45"/>
    <n v="36.5"/>
    <n v="3.82"/>
    <n v="1081.54"/>
    <n v="7.44"/>
    <n v="79.5"/>
    <n v="0.46"/>
    <n v="-2.4500000000000002"/>
    <x v="120"/>
  </r>
  <r>
    <x v="302"/>
    <n v="543426"/>
    <s v="METROBRAND"/>
    <s v="INE317I01021"/>
    <x v="10"/>
    <x v="19"/>
    <d v="2022-09-05T00:00:00"/>
    <n v="830.2"/>
    <n v="4.45"/>
    <n v="0"/>
    <n v="939.9"/>
    <n v="0"/>
    <n v="0"/>
    <n v="0"/>
    <n v="0"/>
    <n v="426"/>
    <n v="939.9"/>
    <n v="22445.47"/>
    <n v="20733.169999999998"/>
    <n v="6.7"/>
    <n v="12.55"/>
    <n v="43.5"/>
    <n v="0"/>
    <n v="0"/>
    <n v="0"/>
    <n v="0"/>
    <n v="106.08"/>
    <n v="194.11"/>
    <n v="16.420000000000002"/>
    <n v="7.14"/>
    <n v="1.54"/>
    <n v="0"/>
    <n v="0.27"/>
    <n v="44.32"/>
    <n v="16.71"/>
    <n v="102.17"/>
    <n v="0"/>
    <n v="0"/>
    <n v="8.09"/>
    <n v="6.38"/>
    <x v="120"/>
  </r>
  <r>
    <x v="303"/>
    <n v="500690"/>
    <s v="GSFC"/>
    <s v="INE026A01025"/>
    <x v="5"/>
    <x v="67"/>
    <d v="2022-09-05T00:00:00"/>
    <n v="157.19999999999999"/>
    <n v="0.19"/>
    <n v="29.8"/>
    <n v="198.8"/>
    <n v="29.8"/>
    <n v="198.8"/>
    <n v="29.8"/>
    <n v="198.8"/>
    <n v="1.62"/>
    <n v="198.8"/>
    <n v="6264.07"/>
    <n v="6039.32"/>
    <n v="-5.04"/>
    <n v="-2.81"/>
    <n v="-5.39"/>
    <n v="49.29"/>
    <n v="28.23"/>
    <n v="2.37"/>
    <n v="8.0299999999999994"/>
    <n v="5.65"/>
    <n v="9.07"/>
    <n v="0.52"/>
    <n v="0.49"/>
    <n v="30.53"/>
    <n v="2.92"/>
    <n v="1.59"/>
    <n v="3.29"/>
    <n v="0.61"/>
    <n v="3.51"/>
    <n v="27.81"/>
    <n v="304.08"/>
    <n v="44.84"/>
    <n v="39.96"/>
    <x v="121"/>
  </r>
  <r>
    <x v="304"/>
    <n v="533206"/>
    <s v="SJVN"/>
    <s v="INE002L01015"/>
    <x v="12"/>
    <x v="83"/>
    <d v="2022-09-05T00:00:00"/>
    <n v="31.2"/>
    <n v="-0.16"/>
    <n v="17.149999999999999"/>
    <n v="33.799999999999997"/>
    <n v="17.149999999999999"/>
    <n v="33.799999999999997"/>
    <n v="17.149999999999999"/>
    <n v="40.15"/>
    <n v="17.149999999999999"/>
    <n v="40.15"/>
    <n v="12260.96"/>
    <n v="13109.88"/>
    <n v="7.96"/>
    <n v="9.86"/>
    <n v="12.43"/>
    <n v="15.77"/>
    <n v="8.84"/>
    <n v="-0.13"/>
    <n v="5"/>
    <n v="10.25"/>
    <n v="7.16"/>
    <n v="0.89"/>
    <n v="0.84"/>
    <n v="16.21"/>
    <n v="3.26"/>
    <n v="5.45"/>
    <n v="5.73"/>
    <n v="4.4400000000000004"/>
    <n v="6.18"/>
    <n v="3.05"/>
    <n v="34.96"/>
    <n v="5.05"/>
    <n v="-0.53"/>
    <x v="121"/>
  </r>
  <r>
    <x v="305"/>
    <n v="515030"/>
    <s v="ASAHIINDIA"/>
    <s v="INE439A01020"/>
    <x v="8"/>
    <x v="114"/>
    <d v="2022-09-05T00:00:00"/>
    <n v="663.85"/>
    <n v="3.04"/>
    <n v="118.4"/>
    <n v="673.15"/>
    <n v="118.4"/>
    <n v="673.15"/>
    <n v="118.4"/>
    <n v="673.15"/>
    <n v="5.94"/>
    <n v="673.15"/>
    <n v="16137.53"/>
    <n v="16770.189999999999"/>
    <n v="5.22"/>
    <n v="15.04"/>
    <n v="46.4"/>
    <n v="81.23"/>
    <n v="54.66"/>
    <n v="12.17"/>
    <n v="26.18"/>
    <n v="38.770000000000003"/>
    <n v="38.700000000000003"/>
    <n v="8.66"/>
    <n v="5.62"/>
    <n v="4.29"/>
    <n v="1.88"/>
    <n v="0.3"/>
    <n v="18.96"/>
    <n v="4.6399999999999997"/>
    <n v="27.54"/>
    <n v="17.13"/>
    <n v="76.7"/>
    <n v="24.11"/>
    <n v="15.28"/>
    <x v="122"/>
  </r>
  <r>
    <x v="306"/>
    <n v="532149"/>
    <s v="BANKINDIA"/>
    <s v="INE084A01016"/>
    <x v="6"/>
    <x v="46"/>
    <d v="2022-09-05T00:00:00"/>
    <n v="50.9"/>
    <n v="0"/>
    <n v="30.4"/>
    <n v="65.8"/>
    <n v="30.4"/>
    <n v="101.45"/>
    <n v="30.4"/>
    <n v="216.8"/>
    <n v="8.75"/>
    <n v="589"/>
    <n v="20887.150000000001"/>
    <n v="-44000.62"/>
    <n v="-1.93"/>
    <n v="4.41"/>
    <n v="7.38"/>
    <n v="-14.17"/>
    <n v="-7.28"/>
    <n v="-18.59"/>
    <n v="-15.12"/>
    <n v="6.12"/>
    <n v="10.32"/>
    <n v="0.41"/>
    <n v="0.51"/>
    <n v="-69.64"/>
    <n v="1.77"/>
    <n v="3.93"/>
    <n v="-4.62"/>
    <n v="0.54"/>
    <n v="-0.59"/>
    <n v="8.32"/>
    <n v="122.82"/>
    <n v="-86.48"/>
    <n v="-105.96"/>
    <x v="122"/>
  </r>
  <r>
    <x v="307"/>
    <n v="543425"/>
    <s v="MAPMYINDIA"/>
    <s v="INE0BV301023"/>
    <x v="4"/>
    <x v="5"/>
    <d v="2022-09-05T00:00:00"/>
    <n v="1370.1"/>
    <n v="1.79"/>
    <n v="0"/>
    <n v="1918.35"/>
    <n v="0"/>
    <n v="0"/>
    <n v="0"/>
    <n v="0"/>
    <n v="1128.8"/>
    <n v="1918.35"/>
    <n v="7344.86"/>
    <n v="7026.83"/>
    <n v="6.93"/>
    <n v="4.84"/>
    <n v="4.8899999999999997"/>
    <n v="0"/>
    <n v="0"/>
    <n v="0"/>
    <n v="0"/>
    <n v="84.4"/>
    <n v="124.33"/>
    <n v="16.14"/>
    <n v="6.06"/>
    <n v="1.67"/>
    <n v="0"/>
    <n v="0.15"/>
    <n v="55.01"/>
    <n v="36.64"/>
    <n v="255.42"/>
    <n v="0"/>
    <n v="0"/>
    <n v="5.4"/>
    <n v="0.5"/>
    <x v="122"/>
  </r>
  <r>
    <x v="308"/>
    <n v="511243"/>
    <s v="CHOLAFIN"/>
    <s v="INE121A01016"/>
    <x v="6"/>
    <x v="37"/>
    <d v="2022-09-05T00:00:00"/>
    <n v="799.75"/>
    <n v="1.17"/>
    <n v="117.4"/>
    <n v="814.4"/>
    <n v="117.4"/>
    <n v="814.4"/>
    <n v="117.4"/>
    <n v="814.4"/>
    <n v="4.05"/>
    <n v="814.4"/>
    <n v="65707.08"/>
    <n v="129826.98"/>
    <n v="0.45"/>
    <n v="4.8099999999999996"/>
    <n v="21.47"/>
    <n v="39.950000000000003"/>
    <n v="43.66"/>
    <n v="28.64"/>
    <n v="34.53"/>
    <n v="27.52"/>
    <n v="22.89"/>
    <n v="5.35"/>
    <n v="4.1500000000000004"/>
    <n v="5.92"/>
    <n v="1.06"/>
    <n v="0.25"/>
    <n v="16.96"/>
    <n v="6.35"/>
    <n v="-11.79"/>
    <n v="29.05"/>
    <n v="149.47999999999999"/>
    <n v="-67.86"/>
    <n v="-80.64"/>
    <x v="122"/>
  </r>
  <r>
    <x v="309"/>
    <n v="540699"/>
    <s v="DIXON"/>
    <s v="INE935N01020"/>
    <x v="7"/>
    <x v="11"/>
    <d v="2022-09-05T00:00:00"/>
    <n v="4204.7"/>
    <n v="2.3199999999999998"/>
    <n v="486"/>
    <n v="6243.6"/>
    <n v="486"/>
    <n v="6243.6"/>
    <n v="0"/>
    <n v="0"/>
    <n v="312"/>
    <n v="6243.6"/>
    <n v="24950.02"/>
    <n v="24510.29"/>
    <n v="3.22"/>
    <n v="9.59"/>
    <n v="15.37"/>
    <n v="-0.84"/>
    <n v="100.58"/>
    <n v="0"/>
    <n v="0"/>
    <n v="114.61"/>
    <n v="77.7"/>
    <n v="24.19"/>
    <n v="13.6"/>
    <n v="1.38"/>
    <n v="3.3"/>
    <n v="0.05"/>
    <n v="56.32"/>
    <n v="2.14"/>
    <n v="91.48"/>
    <n v="36.68"/>
    <n v="173.8"/>
    <n v="45.95"/>
    <n v="-35.450000000000003"/>
    <x v="122"/>
  </r>
  <r>
    <x v="310"/>
    <n v="532178"/>
    <s v="ENGINERSIN"/>
    <s v="INE510A01028"/>
    <x v="13"/>
    <x v="111"/>
    <d v="2022-09-05T00:00:00"/>
    <n v="71.900000000000006"/>
    <n v="6.05"/>
    <n v="49.2"/>
    <n v="82.5"/>
    <n v="49.2"/>
    <n v="123"/>
    <n v="49.2"/>
    <n v="206.4"/>
    <n v="4.75"/>
    <n v="269"/>
    <n v="4041.08"/>
    <n v="2284.77"/>
    <n v="5.74"/>
    <n v="3.38"/>
    <n v="17.77"/>
    <n v="0"/>
    <n v="-12.07"/>
    <n v="-14.22"/>
    <n v="-3.75"/>
    <n v="20.04"/>
    <n v="19.63"/>
    <n v="2.2200000000000002"/>
    <n v="2.4"/>
    <n v="21.1"/>
    <n v="-13.72"/>
    <n v="4.17"/>
    <n v="5.45"/>
    <n v="1.36"/>
    <n v="23.57"/>
    <n v="3.59"/>
    <n v="32.409999999999997"/>
    <n v="3.05"/>
    <n v="3.73"/>
    <x v="122"/>
  </r>
  <r>
    <x v="311"/>
    <n v="500086"/>
    <s v="EXIDEIND"/>
    <s v="INE302A01020"/>
    <x v="7"/>
    <x v="100"/>
    <d v="2022-09-05T00:00:00"/>
    <n v="172.4"/>
    <n v="8.16"/>
    <n v="121.9"/>
    <n v="193.8"/>
    <n v="121.9"/>
    <n v="220.6"/>
    <n v="121.9"/>
    <n v="304.7"/>
    <n v="3.85"/>
    <n v="304.7"/>
    <n v="14654"/>
    <n v="12843.45"/>
    <n v="7.15"/>
    <n v="10.16"/>
    <n v="17.04"/>
    <n v="-9.1"/>
    <n v="-0.13"/>
    <n v="-3.27"/>
    <n v="1.88"/>
    <n v="3.23"/>
    <n v="20.239999999999998"/>
    <n v="1.36"/>
    <n v="2.39"/>
    <n v="8.7200000000000006"/>
    <n v="-1.1200000000000001"/>
    <n v="1.1599999999999999"/>
    <n v="8.01"/>
    <n v="0.94"/>
    <n v="239.25"/>
    <n v="53.37"/>
    <n v="126.89"/>
    <n v="0.72"/>
    <n v="0.81"/>
    <x v="122"/>
  </r>
  <r>
    <x v="312"/>
    <n v="539336"/>
    <s v="GUJGASLTD"/>
    <s v="INE844O01030"/>
    <x v="12"/>
    <x v="33"/>
    <d v="2022-09-05T00:00:00"/>
    <n v="483.2"/>
    <n v="0.38"/>
    <n v="162.19999999999999"/>
    <n v="721.8"/>
    <n v="162.19999999999999"/>
    <n v="786.65"/>
    <n v="115"/>
    <n v="786.65"/>
    <n v="90.64"/>
    <n v="786.65"/>
    <n v="33225.15"/>
    <n v="33595.43"/>
    <n v="5.42"/>
    <n v="8.7200000000000006"/>
    <n v="-13.23"/>
    <n v="-31.03"/>
    <n v="42.58"/>
    <n v="24.74"/>
    <n v="0"/>
    <n v="27.73"/>
    <n v="28.4"/>
    <n v="5.53"/>
    <n v="6.23"/>
    <n v="5.19"/>
    <n v="0.65"/>
    <n v="0.41"/>
    <n v="16.36"/>
    <n v="1.75"/>
    <n v="19.989999999999998"/>
    <n v="17.41"/>
    <n v="87.32"/>
    <n v="24.14"/>
    <n v="4.28"/>
    <x v="122"/>
  </r>
  <r>
    <x v="313"/>
    <n v="532702"/>
    <s v="GSPL"/>
    <s v="INE246F01010"/>
    <x v="12"/>
    <x v="33"/>
    <d v="2022-09-05T00:00:00"/>
    <n v="233.7"/>
    <n v="-1.58"/>
    <n v="146"/>
    <n v="357.6"/>
    <n v="146"/>
    <n v="383"/>
    <n v="146"/>
    <n v="383"/>
    <n v="25.25"/>
    <n v="383"/>
    <n v="13182.8"/>
    <n v="13861.13"/>
    <n v="-3.41"/>
    <n v="-1.97"/>
    <n v="-8.3699999999999992"/>
    <n v="-33.299999999999997"/>
    <n v="2.6"/>
    <n v="4.5"/>
    <n v="11.51"/>
    <n v="8.23"/>
    <n v="10.37"/>
    <n v="1.54"/>
    <n v="2.2400000000000002"/>
    <n v="21.9"/>
    <n v="0.32"/>
    <n v="0.86"/>
    <n v="3.99"/>
    <n v="0.64"/>
    <n v="4.8"/>
    <n v="28.39"/>
    <n v="151.27000000000001"/>
    <n v="48.66"/>
    <n v="25.31"/>
    <x v="122"/>
  </r>
  <r>
    <x v="314"/>
    <n v="542726"/>
    <s v="INDIAMART"/>
    <s v="INE933S01016"/>
    <x v="9"/>
    <x v="56"/>
    <d v="2022-09-05T00:00:00"/>
    <n v="4660.75"/>
    <n v="-1.93"/>
    <n v="1201.5"/>
    <n v="9710.7000000000007"/>
    <n v="1201.5"/>
    <n v="9951.9500000000007"/>
    <n v="0"/>
    <n v="0"/>
    <n v="952"/>
    <n v="9951.9500000000007"/>
    <n v="14249.55"/>
    <n v="12183.31"/>
    <n v="6.5"/>
    <n v="3.88"/>
    <n v="3.37"/>
    <n v="-42.73"/>
    <n v="56.31"/>
    <n v="0"/>
    <n v="0"/>
    <n v="55.55"/>
    <n v="71.31"/>
    <n v="7.85"/>
    <n v="16.09"/>
    <n v="3.67"/>
    <n v="1.54"/>
    <n v="0.04"/>
    <n v="33.18"/>
    <n v="17.89"/>
    <n v="35.42"/>
    <n v="83.78"/>
    <n v="592.84"/>
    <n v="131.68"/>
    <n v="162.80000000000001"/>
    <x v="122"/>
  </r>
  <r>
    <x v="315"/>
    <n v="540750"/>
    <s v="IEX"/>
    <s v="INE022Q01020"/>
    <x v="9"/>
    <x v="30"/>
    <d v="2022-09-05T00:00:00"/>
    <n v="160.65"/>
    <n v="1.68"/>
    <n v="37.020000000000003"/>
    <n v="318.72000000000003"/>
    <n v="37.020000000000003"/>
    <n v="318.72000000000003"/>
    <n v="0"/>
    <n v="0"/>
    <n v="37.020000000000003"/>
    <n v="318.72000000000003"/>
    <n v="14432.63"/>
    <n v="12819.82"/>
    <n v="0.75"/>
    <n v="-1.62"/>
    <n v="-11.88"/>
    <n v="-10.63"/>
    <n v="52.99"/>
    <n v="0"/>
    <n v="0"/>
    <n v="45.74"/>
    <n v="45.47"/>
    <n v="19.05"/>
    <n v="16.61"/>
    <n v="3.57"/>
    <n v="2.04"/>
    <n v="1.25"/>
    <n v="30.07"/>
    <n v="32.92"/>
    <n v="18.93"/>
    <n v="3.51"/>
    <n v="8.43"/>
    <n v="8.49"/>
    <n v="8.93"/>
    <x v="122"/>
  </r>
  <r>
    <x v="316"/>
    <n v="533148"/>
    <s v="JSWENERGY"/>
    <s v="INE121E01018"/>
    <x v="7"/>
    <x v="85"/>
    <d v="2022-09-05T00:00:00"/>
    <n v="355.9"/>
    <n v="2.04"/>
    <n v="34.75"/>
    <n v="408.7"/>
    <n v="34.75"/>
    <n v="408.7"/>
    <n v="34.75"/>
    <n v="408.7"/>
    <n v="33.65"/>
    <n v="408.7"/>
    <n v="58215.16"/>
    <n v="63824.99"/>
    <n v="11.41"/>
    <n v="30.03"/>
    <n v="36.6"/>
    <n v="39.57"/>
    <n v="75.05"/>
    <n v="39.78"/>
    <n v="22.44"/>
    <n v="27.88"/>
    <n v="23.5"/>
    <n v="3.25"/>
    <n v="0.98"/>
    <n v="5.93"/>
    <n v="0.81"/>
    <n v="0.56000000000000005"/>
    <n v="14.45"/>
    <n v="6.16"/>
    <n v="19.72"/>
    <n v="12.7"/>
    <n v="109.06"/>
    <n v="18"/>
    <n v="0.82"/>
    <x v="122"/>
  </r>
  <r>
    <x v="317"/>
    <n v="540222"/>
    <s v="LAURUSLABS"/>
    <s v="INE947Q01028"/>
    <x v="0"/>
    <x v="0"/>
    <d v="2022-09-05T00:00:00"/>
    <n v="562.85"/>
    <n v="-1.0900000000000001"/>
    <n v="59"/>
    <n v="669.15"/>
    <n v="59"/>
    <n v="723.75"/>
    <n v="59"/>
    <n v="723.75"/>
    <n v="59"/>
    <n v="723.75"/>
    <n v="30237.21"/>
    <n v="32264.080000000002"/>
    <n v="-0.78"/>
    <n v="3.49"/>
    <n v="1.6"/>
    <n v="-13.71"/>
    <n v="105.31"/>
    <n v="38.75"/>
    <n v="0"/>
    <n v="36.11"/>
    <n v="31.16"/>
    <n v="8.41"/>
    <n v="3.75"/>
    <n v="3.89"/>
    <n v="1.1000000000000001"/>
    <n v="0.36"/>
    <n v="21.62"/>
    <n v="5.82"/>
    <n v="33.19"/>
    <n v="15.58"/>
    <n v="66.89"/>
    <n v="16.96"/>
    <n v="-2.5"/>
    <x v="122"/>
  </r>
  <r>
    <x v="318"/>
    <n v="532313"/>
    <s v="MAHLIFE"/>
    <s v="INE813A01018"/>
    <x v="13"/>
    <x v="108"/>
    <d v="2022-09-05T00:00:00"/>
    <n v="519.54999999999995"/>
    <n v="0.63"/>
    <n v="57.07"/>
    <n v="533"/>
    <n v="57.07"/>
    <n v="533"/>
    <n v="57.07"/>
    <n v="533"/>
    <n v="2.9"/>
    <n v="533"/>
    <n v="8041.01"/>
    <n v="8034.17"/>
    <n v="1.87"/>
    <n v="25.31"/>
    <n v="27.04"/>
    <n v="95.23"/>
    <n v="61.26"/>
    <n v="28.26"/>
    <n v="17.12"/>
    <n v="32.99"/>
    <n v="24.14"/>
    <n v="4.47"/>
    <n v="1.1399999999999999"/>
    <n v="-0.47"/>
    <n v="2.67"/>
    <n v="0.38"/>
    <n v="-128.71"/>
    <n v="23.66"/>
    <n v="-154.65"/>
    <n v="15.77"/>
    <n v="116.28"/>
    <n v="-3.37"/>
    <n v="12.32"/>
    <x v="122"/>
  </r>
  <r>
    <x v="319"/>
    <n v="540768"/>
    <s v="MAHLOG"/>
    <s v="INE766P01016"/>
    <x v="9"/>
    <x v="96"/>
    <d v="2022-09-05T00:00:00"/>
    <n v="493.5"/>
    <n v="2.2799999999999998"/>
    <n v="195"/>
    <n v="814"/>
    <n v="195"/>
    <n v="821"/>
    <n v="0"/>
    <n v="0"/>
    <n v="195"/>
    <n v="821"/>
    <n v="3512.53"/>
    <n v="3262.99"/>
    <n v="0.46"/>
    <n v="3.09"/>
    <n v="3.61"/>
    <n v="-31.76"/>
    <n v="14.19"/>
    <n v="0"/>
    <n v="0"/>
    <n v="85.17"/>
    <n v="94.43"/>
    <n v="5.82"/>
    <n v="5.7"/>
    <n v="2.98"/>
    <n v="-3.95"/>
    <n v="0.41"/>
    <n v="14.08"/>
    <n v="0.8"/>
    <n v="17.510000000000002"/>
    <n v="5.73"/>
    <n v="83.95"/>
    <n v="27.92"/>
    <n v="15.63"/>
    <x v="122"/>
  </r>
  <r>
    <x v="320"/>
    <n v="500294"/>
    <s v="NCC"/>
    <s v="INE868B01028"/>
    <x v="13"/>
    <x v="111"/>
    <d v="2022-09-05T00:00:00"/>
    <n v="74.2"/>
    <n v="-0.13"/>
    <n v="15.85"/>
    <n v="87.5"/>
    <n v="15.85"/>
    <n v="100"/>
    <n v="15.85"/>
    <n v="141.85"/>
    <n v="0.76"/>
    <n v="260.83999999999997"/>
    <n v="4658.62"/>
    <n v="5338.66"/>
    <n v="7.23"/>
    <n v="20.55"/>
    <n v="15.4"/>
    <n v="-7.94"/>
    <n v="10.6"/>
    <n v="-2.81"/>
    <n v="12.85"/>
    <n v="8.2899999999999991"/>
    <n v="12.09"/>
    <n v="0.8"/>
    <n v="0.9"/>
    <n v="20.48"/>
    <n v="0.13"/>
    <n v="2.7"/>
    <n v="4.4400000000000004"/>
    <n v="0.38"/>
    <n v="3.29"/>
    <n v="8.9499999999999993"/>
    <n v="92.65"/>
    <n v="23.21"/>
    <n v="15.82"/>
    <x v="122"/>
  </r>
  <r>
    <x v="321"/>
    <n v="541301"/>
    <s v="ORIENTELEC"/>
    <s v="INE142Z01019"/>
    <x v="10"/>
    <x v="91"/>
    <d v="2022-09-05T00:00:00"/>
    <n v="257"/>
    <n v="1.18"/>
    <n v="138.15"/>
    <n v="408.2"/>
    <n v="138.15"/>
    <n v="408.2"/>
    <n v="0"/>
    <n v="0"/>
    <n v="103.25"/>
    <n v="408.2"/>
    <n v="5463.69"/>
    <n v="5270.45"/>
    <n v="-2.23"/>
    <n v="-2.2799999999999998"/>
    <n v="-6.15"/>
    <n v="-22.11"/>
    <n v="18.649999999999999"/>
    <n v="0"/>
    <n v="0"/>
    <n v="38.869999999999997"/>
    <n v="52.03"/>
    <n v="9.77"/>
    <n v="13.51"/>
    <n v="4.1100000000000003"/>
    <n v="1.71"/>
    <n v="0.78"/>
    <n v="20.49"/>
    <n v="2.06"/>
    <n v="480.54"/>
    <n v="6.61"/>
    <n v="26.3"/>
    <n v="0.54"/>
    <n v="-2.81"/>
    <x v="122"/>
  </r>
  <r>
    <x v="322"/>
    <n v="530117"/>
    <s v="PRIVISCL"/>
    <s v="INE959A01019"/>
    <x v="5"/>
    <x v="39"/>
    <d v="2022-09-05T00:00:00"/>
    <n v="1389.95"/>
    <n v="-2.2799999999999998"/>
    <n v="355.05"/>
    <n v="2268"/>
    <n v="355.05"/>
    <n v="2268"/>
    <n v="319.55"/>
    <n v="2268"/>
    <n v="1.76"/>
    <n v="2268"/>
    <n v="5430.11"/>
    <n v="6391.37"/>
    <n v="0.2"/>
    <n v="11.99"/>
    <n v="17.63"/>
    <n v="-14.73"/>
    <n v="42.43"/>
    <n v="27.66"/>
    <n v="0"/>
    <n v="60.01"/>
    <n v="29.57"/>
    <n v="6.51"/>
    <n v="3.46"/>
    <n v="2.85"/>
    <n v="2.5499999999999998"/>
    <n v="0.14000000000000001"/>
    <n v="28.33"/>
    <n v="3.72"/>
    <n v="1146.54"/>
    <n v="23.16"/>
    <n v="213.54"/>
    <n v="1.21"/>
    <n v="-84.61"/>
    <x v="122"/>
  </r>
  <r>
    <x v="323"/>
    <n v="540719"/>
    <s v="SBILIFE"/>
    <s v="INE123W01016"/>
    <x v="16"/>
    <x v="115"/>
    <d v="2022-09-05T00:00:00"/>
    <n v="1293.4000000000001"/>
    <n v="0.4"/>
    <n v="519.4"/>
    <n v="1334.7"/>
    <n v="519.4"/>
    <n v="1334.7"/>
    <n v="0"/>
    <n v="0"/>
    <n v="485"/>
    <n v="1334.7"/>
    <n v="129452.38"/>
    <n v="125742.84"/>
    <n v="-1.55"/>
    <n v="1.1399999999999999"/>
    <n v="13.34"/>
    <n v="3.96"/>
    <n v="16.100000000000001"/>
    <n v="0"/>
    <n v="0"/>
    <n v="83.75"/>
    <n v="67.92"/>
    <n v="11.01"/>
    <n v="9.85"/>
    <n v="9.7899999999999991"/>
    <n v="17.59"/>
    <n v="0.15"/>
    <n v="74.510000000000005"/>
    <n v="2.12"/>
    <n v="5.92"/>
    <n v="15.45"/>
    <n v="117.53"/>
    <n v="218.44"/>
    <n v="14.5"/>
    <x v="122"/>
  </r>
  <r>
    <x v="324"/>
    <n v="532790"/>
    <s v="TANLA"/>
    <s v="INE483C01032"/>
    <x v="4"/>
    <x v="5"/>
    <d v="2022-09-05T00:00:00"/>
    <n v="744.15"/>
    <n v="0.22"/>
    <n v="37.1"/>
    <n v="2096.75"/>
    <n v="37.1"/>
    <n v="2096.75"/>
    <n v="26.35"/>
    <n v="2096.75"/>
    <n v="2.4"/>
    <n v="2096.75"/>
    <n v="10099.469999999999"/>
    <n v="9209.3700000000008"/>
    <n v="1.86"/>
    <n v="-2.86"/>
    <n v="-47.04"/>
    <n v="-18.25"/>
    <n v="137.85"/>
    <n v="87.11"/>
    <n v="63.35"/>
    <n v="18.87"/>
    <n v="32.840000000000003"/>
    <n v="6.99"/>
    <n v="1.32"/>
    <n v="7.45"/>
    <n v="0.31"/>
    <n v="0.27"/>
    <n v="12.92"/>
    <n v="2.99"/>
    <n v="20.76"/>
    <n v="39.43"/>
    <n v="106.48"/>
    <n v="35.83"/>
    <n v="29.21"/>
    <x v="122"/>
  </r>
  <r>
    <x v="325"/>
    <n v="532301"/>
    <s v="TATACOFFEE"/>
    <s v="INE493A01027"/>
    <x v="2"/>
    <x v="95"/>
    <d v="2022-09-05T00:00:00"/>
    <n v="243.1"/>
    <n v="-0.56999999999999995"/>
    <n v="47.1"/>
    <n v="254.4"/>
    <n v="47.1"/>
    <n v="254.4"/>
    <n v="47.1"/>
    <n v="254.4"/>
    <n v="4.95"/>
    <n v="254.4"/>
    <n v="4536.6499999999996"/>
    <n v="5357.42"/>
    <n v="2.66"/>
    <n v="10.85"/>
    <n v="17.72"/>
    <n v="17.100000000000001"/>
    <n v="49.23"/>
    <n v="11.56"/>
    <n v="9.66"/>
    <n v="27.65"/>
    <n v="21.67"/>
    <n v="2.86"/>
    <n v="1.65"/>
    <n v="7.73"/>
    <n v="4.7300000000000004"/>
    <n v="0.82"/>
    <n v="11.41"/>
    <n v="1.82"/>
    <n v="31.66"/>
    <n v="8.7899999999999991"/>
    <n v="84.8"/>
    <n v="7.67"/>
    <n v="2.44"/>
    <x v="122"/>
  </r>
  <r>
    <x v="326"/>
    <n v="532477"/>
    <s v="UNIONBANK"/>
    <s v="INE692A01016"/>
    <x v="6"/>
    <x v="46"/>
    <d v="2022-09-05T00:00:00"/>
    <n v="42.9"/>
    <n v="0.94"/>
    <n v="22.6"/>
    <n v="54.8"/>
    <n v="22.6"/>
    <n v="65.8"/>
    <n v="22.6"/>
    <n v="196.05"/>
    <n v="13.55"/>
    <n v="426.95"/>
    <n v="29286.89"/>
    <n v="-39465.339999999997"/>
    <n v="0.82"/>
    <n v="10.71"/>
    <n v="11.28"/>
    <n v="21.36"/>
    <n v="-7.21"/>
    <n v="-20.6"/>
    <n v="-12.23"/>
    <n v="5.1100000000000003"/>
    <n v="6.43"/>
    <n v="0.43"/>
    <n v="0.43"/>
    <n v="-137.30000000000001"/>
    <n v="0.2"/>
    <n v="4.43"/>
    <n v="-1.78"/>
    <n v="0.42"/>
    <n v="0.81"/>
    <n v="8.3800000000000008"/>
    <n v="99.16"/>
    <n v="53.17"/>
    <n v="25.2"/>
    <x v="123"/>
  </r>
  <r>
    <x v="327"/>
    <n v="533098"/>
    <s v="NHPC"/>
    <s v="INE848E01016"/>
    <x v="12"/>
    <x v="83"/>
    <d v="2022-09-05T00:00:00"/>
    <n v="38.9"/>
    <n v="0.13"/>
    <n v="15.1"/>
    <n v="40.4"/>
    <n v="15.1"/>
    <n v="40.4"/>
    <n v="15.1"/>
    <n v="40.4"/>
    <n v="14.65"/>
    <n v="42"/>
    <n v="39024.959999999999"/>
    <n v="63195.33"/>
    <n v="9.42"/>
    <n v="9.1199999999999992"/>
    <n v="19.510000000000002"/>
    <n v="40.43"/>
    <n v="18.29"/>
    <n v="6.31"/>
    <n v="8.1300000000000008"/>
    <n v="8.02"/>
    <n v="9.57"/>
    <n v="1.38"/>
    <n v="0.98"/>
    <n v="9.5299999999999994"/>
    <n v="4.83"/>
    <n v="4.66"/>
    <n v="10.17"/>
    <n v="4.08"/>
    <n v="6.03"/>
    <n v="4.8499999999999996"/>
    <n v="28.07"/>
    <n v="6.44"/>
    <n v="1.7"/>
    <x v="124"/>
  </r>
  <r>
    <x v="328"/>
    <n v="500469"/>
    <s v="FEDERALBNK"/>
    <s v="INE171A01029"/>
    <x v="6"/>
    <x v="46"/>
    <d v="2022-09-05T00:00:00"/>
    <n v="123.55"/>
    <n v="3.35"/>
    <n v="35.700000000000003"/>
    <n v="129.75"/>
    <n v="35.700000000000003"/>
    <n v="129.75"/>
    <n v="35.700000000000003"/>
    <n v="129.75"/>
    <n v="0.83"/>
    <n v="129.75"/>
    <n v="26017.73"/>
    <n v="23605.61"/>
    <n v="8.4700000000000006"/>
    <n v="14.45"/>
    <n v="37.049999999999997"/>
    <n v="49.12"/>
    <n v="14.67"/>
    <n v="2.04"/>
    <n v="11.75"/>
    <n v="11.58"/>
    <n v="11.16"/>
    <n v="1.31"/>
    <n v="1.1399999999999999"/>
    <n v="40.83"/>
    <n v="0.75"/>
    <n v="1.46"/>
    <n v="6.23"/>
    <n v="1.77"/>
    <n v="-3.35"/>
    <n v="10.67"/>
    <n v="94.46"/>
    <n v="-36.97"/>
    <n v="-44.76"/>
    <x v="125"/>
  </r>
  <r>
    <x v="329"/>
    <n v="540680"/>
    <s v="KIOCL"/>
    <s v="INE880L01014"/>
    <x v="11"/>
    <x v="51"/>
    <d v="2022-09-05T00:00:00"/>
    <n v="205.05"/>
    <n v="2.65"/>
    <n v="44.7"/>
    <n v="319"/>
    <n v="44.7"/>
    <n v="319"/>
    <n v="44.7"/>
    <n v="506.45"/>
    <n v="10.5"/>
    <n v="506.45"/>
    <n v="12446.74"/>
    <n v="11053.4"/>
    <n v="0.42"/>
    <n v="2.83"/>
    <n v="3.9"/>
    <n v="-19.27"/>
    <n v="20.28"/>
    <n v="9.9600000000000009"/>
    <n v="0"/>
    <n v="231.78"/>
    <n v="76.3"/>
    <n v="5.93"/>
    <n v="4.88"/>
    <n v="1.39"/>
    <n v="96.83"/>
    <n v="0.86"/>
    <n v="96.34"/>
    <n v="5.34"/>
    <n v="178.02"/>
    <n v="0.88"/>
    <n v="34.549999999999997"/>
    <n v="1.1499999999999999"/>
    <n v="1.94"/>
    <x v="126"/>
  </r>
  <r>
    <x v="330"/>
    <n v="500400"/>
    <s v="TATAPOWER"/>
    <s v="INE245A01021"/>
    <x v="12"/>
    <x v="83"/>
    <d v="2022-09-05T00:00:00"/>
    <n v="236.45"/>
    <n v="0.53"/>
    <n v="27"/>
    <n v="298.05"/>
    <n v="27"/>
    <n v="298.05"/>
    <n v="27"/>
    <n v="298.05"/>
    <n v="4.2699999999999996"/>
    <n v="298.05"/>
    <n v="75553.8"/>
    <n v="115629.26"/>
    <n v="0.56999999999999995"/>
    <n v="3.87"/>
    <n v="2.34"/>
    <n v="76.650000000000006"/>
    <n v="63.5"/>
    <n v="24.69"/>
    <n v="9.7799999999999994"/>
    <n v="35.22"/>
    <n v="23.96"/>
    <n v="3.35"/>
    <n v="1.21"/>
    <n v="4.84"/>
    <n v="0.96"/>
    <n v="0.74"/>
    <n v="14.57"/>
    <n v="1.6"/>
    <n v="11.29"/>
    <n v="6.71"/>
    <n v="70.48"/>
    <n v="20.95"/>
    <n v="-11.44"/>
    <x v="127"/>
  </r>
  <r>
    <x v="331"/>
    <n v="540777"/>
    <s v="HDFCLIFE"/>
    <s v="INE795G01014"/>
    <x v="16"/>
    <x v="115"/>
    <d v="2022-09-05T00:00:00"/>
    <n v="573.65"/>
    <n v="-0.21"/>
    <n v="339.15"/>
    <n v="759.6"/>
    <n v="339.15"/>
    <n v="775.65"/>
    <n v="0"/>
    <n v="0"/>
    <n v="307"/>
    <n v="775.65"/>
    <n v="121174.32"/>
    <n v="120716.16"/>
    <n v="1.19"/>
    <n v="7.24"/>
    <n v="-4.82"/>
    <n v="-21.89"/>
    <n v="2.31"/>
    <n v="0"/>
    <n v="0"/>
    <n v="87.42"/>
    <n v="97.99"/>
    <n v="7.64"/>
    <n v="17.39"/>
    <n v="10.17"/>
    <n v="55.79"/>
    <n v="0.3"/>
    <n v="77.8"/>
    <n v="2.4700000000000002"/>
    <n v="20.39"/>
    <n v="6.56"/>
    <n v="75.02"/>
    <n v="28.13"/>
    <n v="5.9"/>
    <x v="128"/>
  </r>
  <r>
    <x v="332"/>
    <n v="500251"/>
    <s v="TRENT"/>
    <s v="INE849A01020"/>
    <x v="9"/>
    <x v="116"/>
    <d v="2022-09-05T00:00:00"/>
    <n v="1398.25"/>
    <n v="0.51"/>
    <n v="365"/>
    <n v="1522.8"/>
    <n v="365"/>
    <n v="1522.8"/>
    <n v="281.2"/>
    <n v="1522.8"/>
    <n v="5.43"/>
    <n v="1522.8"/>
    <n v="49706.03"/>
    <n v="49338.32"/>
    <n v="0.55000000000000004"/>
    <n v="6.19"/>
    <n v="23.82"/>
    <n v="40.43"/>
    <n v="44.1"/>
    <n v="37.18"/>
    <n v="29.68"/>
    <n v="136.97999999999999"/>
    <n v="128.18"/>
    <n v="20.329999999999998"/>
    <n v="8.6"/>
    <n v="1.75"/>
    <n v="-6.62"/>
    <n v="0.12"/>
    <n v="45.9"/>
    <n v="8.56"/>
    <n v="849.97"/>
    <n v="10.210000000000001"/>
    <n v="68.78"/>
    <n v="1.65"/>
    <n v="-10.130000000000001"/>
    <x v="128"/>
  </r>
  <r>
    <x v="333"/>
    <n v="523405"/>
    <s v="JMFINANCIL"/>
    <s v="INE780C01023"/>
    <x v="6"/>
    <x v="14"/>
    <d v="2022-09-05T00:00:00"/>
    <n v="65.05"/>
    <n v="1.8"/>
    <n v="55.45"/>
    <n v="96.9"/>
    <n v="55.45"/>
    <n v="126"/>
    <n v="55.45"/>
    <n v="191.6"/>
    <n v="0.1"/>
    <n v="191.6"/>
    <n v="6210.73"/>
    <n v="13959.25"/>
    <n v="0.7"/>
    <n v="5.86"/>
    <n v="2.12"/>
    <n v="-28.71"/>
    <n v="-2.62"/>
    <n v="-15.16"/>
    <n v="16"/>
    <n v="8.39"/>
    <n v="12.89"/>
    <n v="0.79"/>
    <n v="1.23"/>
    <n v="17.27"/>
    <n v="1.58"/>
    <n v="2.54"/>
    <n v="5.9"/>
    <n v="2.02"/>
    <n v="-1.94"/>
    <n v="7.75"/>
    <n v="82.4"/>
    <n v="-33.57"/>
    <n v="-29.13"/>
    <x v="129"/>
  </r>
  <r>
    <x v="334"/>
    <n v="524735"/>
    <s v="HIKAL"/>
    <s v="INE475B01022"/>
    <x v="0"/>
    <x v="0"/>
    <d v="2022-09-05T00:00:00"/>
    <n v="331.5"/>
    <n v="-0.7"/>
    <n v="56.9"/>
    <n v="729.6"/>
    <n v="56.9"/>
    <n v="742"/>
    <n v="56.9"/>
    <n v="742"/>
    <n v="4.1100000000000003"/>
    <n v="742"/>
    <n v="4087.42"/>
    <n v="4732.09"/>
    <n v="0.23"/>
    <n v="24.44"/>
    <n v="12.91"/>
    <n v="-47.25"/>
    <n v="32.42"/>
    <n v="19.440000000000001"/>
    <n v="22.64"/>
    <n v="40.44"/>
    <n v="22.58"/>
    <n v="3.86"/>
    <n v="2.76"/>
    <n v="3.78"/>
    <n v="2.15"/>
    <n v="0.48"/>
    <n v="17.36"/>
    <n v="2.2200000000000002"/>
    <n v="13.92"/>
    <n v="8.1999999999999993"/>
    <n v="85.9"/>
    <n v="23.82"/>
    <n v="0.13"/>
    <x v="130"/>
  </r>
  <r>
    <x v="335"/>
    <n v="542649"/>
    <s v="RVNL"/>
    <s v="INE415G01027"/>
    <x v="13"/>
    <x v="35"/>
    <d v="2022-09-05T00:00:00"/>
    <n v="32.950000000000003"/>
    <n v="0.46"/>
    <n v="10"/>
    <n v="44.8"/>
    <n v="10"/>
    <n v="44.8"/>
    <n v="0"/>
    <n v="0"/>
    <n v="10"/>
    <n v="44.8"/>
    <n v="6870.14"/>
    <n v="10700.95"/>
    <n v="2.0099999999999998"/>
    <n v="6.46"/>
    <n v="1.07"/>
    <n v="9.83"/>
    <n v="10.99"/>
    <n v="0"/>
    <n v="0"/>
    <n v="5.5"/>
    <n v="6.46"/>
    <n v="1.03"/>
    <n v="1.04"/>
    <n v="22.06"/>
    <n v="0.26"/>
    <n v="5.55"/>
    <n v="5.9"/>
    <n v="0.34"/>
    <n v="10.45"/>
    <n v="5.99"/>
    <n v="32.020000000000003"/>
    <n v="3.15"/>
    <n v="3.97"/>
    <x v="131"/>
  </r>
  <r>
    <x v="336"/>
    <n v="543300"/>
    <s v="SONACOMS"/>
    <s v="INE073K01018"/>
    <x v="3"/>
    <x v="3"/>
    <d v="2022-09-05T00:00:00"/>
    <n v="522.70000000000005"/>
    <n v="-0.25"/>
    <n v="0"/>
    <n v="839.9"/>
    <n v="0"/>
    <n v="0"/>
    <n v="0"/>
    <n v="0"/>
    <n v="295"/>
    <n v="839.9"/>
    <n v="30517.82"/>
    <n v="30577.45"/>
    <n v="-1.53"/>
    <n v="-9.25"/>
    <n v="-8.7799999999999994"/>
    <n v="-0.56999999999999995"/>
    <n v="0"/>
    <n v="0"/>
    <n v="0"/>
    <n v="85.92"/>
    <n v="169.13"/>
    <n v="14.75"/>
    <n v="16.02"/>
    <n v="1.51"/>
    <n v="4.43"/>
    <n v="0.28999999999999998"/>
    <n v="52.38"/>
    <n v="13.78"/>
    <n v="68.64"/>
    <n v="6.08"/>
    <n v="35.42"/>
    <n v="7.61"/>
    <n v="1.1499999999999999"/>
    <x v="132"/>
  </r>
  <r>
    <x v="337"/>
    <n v="543275"/>
    <s v="ANURAS"/>
    <s v="INE930P01018"/>
    <x v="5"/>
    <x v="117"/>
    <d v="2022-09-05T00:00:00"/>
    <n v="764.7"/>
    <n v="0.05"/>
    <n v="0"/>
    <n v="1107.55"/>
    <n v="0"/>
    <n v="0"/>
    <n v="0"/>
    <n v="0"/>
    <n v="472.25"/>
    <n v="1107.55"/>
    <n v="7710.58"/>
    <n v="8242.56"/>
    <n v="-0.02"/>
    <n v="0.4"/>
    <n v="12.13"/>
    <n v="1.33"/>
    <n v="0"/>
    <n v="0"/>
    <n v="0"/>
    <n v="48.27"/>
    <n v="67.94"/>
    <n v="4.38"/>
    <n v="4.91"/>
    <n v="3.27"/>
    <n v="0.9"/>
    <n v="0.2"/>
    <n v="24.85"/>
    <n v="6.77"/>
    <n v="-45.03"/>
    <n v="15.93"/>
    <n v="175.6"/>
    <n v="-17.079999999999998"/>
    <n v="-37.590000000000003"/>
    <x v="133"/>
  </r>
  <r>
    <x v="338"/>
    <n v="532929"/>
    <s v="BRIGADE"/>
    <s v="INE791I01019"/>
    <x v="13"/>
    <x v="108"/>
    <d v="2022-09-05T00:00:00"/>
    <n v="536.35"/>
    <n v="2.78"/>
    <n v="90.5"/>
    <n v="554.70000000000005"/>
    <n v="90.5"/>
    <n v="554.70000000000005"/>
    <n v="90.5"/>
    <n v="554.70000000000005"/>
    <n v="18.53"/>
    <n v="554.70000000000005"/>
    <n v="12411.39"/>
    <n v="15430.23"/>
    <n v="7.65"/>
    <n v="4.07"/>
    <n v="16.61"/>
    <n v="44.9"/>
    <n v="39.630000000000003"/>
    <n v="24.92"/>
    <n v="33"/>
    <n v="58.95"/>
    <n v="23.69"/>
    <n v="4.1900000000000004"/>
    <n v="1.8"/>
    <n v="4.41"/>
    <n v="-4.1100000000000003"/>
    <n v="0.28000000000000003"/>
    <n v="16.010000000000002"/>
    <n v="3.53"/>
    <n v="12.03"/>
    <n v="9.1300000000000008"/>
    <n v="128.61000000000001"/>
    <n v="44.82"/>
    <n v="20.8"/>
    <x v="133"/>
  </r>
  <r>
    <x v="339"/>
    <n v="532548"/>
    <s v="CENTURYPLY"/>
    <s v="INE348B01021"/>
    <x v="8"/>
    <x v="118"/>
    <d v="2022-09-05T00:00:00"/>
    <n v="691.1"/>
    <n v="3.5"/>
    <n v="95"/>
    <n v="749"/>
    <n v="95"/>
    <n v="749"/>
    <n v="95"/>
    <n v="749"/>
    <n v="5.3"/>
    <n v="749"/>
    <n v="15383.26"/>
    <n v="14804.95"/>
    <n v="2"/>
    <n v="10.89"/>
    <n v="23.62"/>
    <n v="74.34"/>
    <n v="72.33"/>
    <n v="22.6"/>
    <n v="29.75"/>
    <n v="41.13"/>
    <n v="36.380000000000003"/>
    <n v="9.33"/>
    <n v="5.24"/>
    <n v="3.81"/>
    <n v="4.07"/>
    <n v="0.22"/>
    <n v="23.22"/>
    <n v="4.45"/>
    <n v="55.7"/>
    <n v="16.829999999999998"/>
    <n v="74.239999999999995"/>
    <n v="12.43"/>
    <n v="-2.62"/>
    <x v="133"/>
  </r>
  <r>
    <x v="340"/>
    <n v="532482"/>
    <s v="GRANULES"/>
    <s v="INE101D01020"/>
    <x v="0"/>
    <x v="0"/>
    <d v="2022-09-05T00:00:00"/>
    <n v="306.05"/>
    <n v="0.28999999999999998"/>
    <n v="91.15"/>
    <n v="362.4"/>
    <n v="91.15"/>
    <n v="438"/>
    <n v="71.55"/>
    <n v="438"/>
    <n v="1.58"/>
    <n v="438"/>
    <n v="7597.76"/>
    <n v="8261.2000000000007"/>
    <n v="-0.76"/>
    <n v="-1.1100000000000001"/>
    <n v="13.69"/>
    <n v="-10.17"/>
    <n v="49.47"/>
    <n v="19.23"/>
    <n v="31.36"/>
    <n v="18.079999999999998"/>
    <n v="15.78"/>
    <n v="2.82"/>
    <n v="2.5499999999999998"/>
    <n v="7.27"/>
    <n v="0.74"/>
    <n v="0.49"/>
    <n v="11.06"/>
    <n v="1.93"/>
    <n v="22.88"/>
    <n v="16.920000000000002"/>
    <n v="108.64"/>
    <n v="13.39"/>
    <n v="-3.37"/>
    <x v="133"/>
  </r>
  <r>
    <x v="341"/>
    <n v="520051"/>
    <s v="JAMNAAUTO"/>
    <s v="INE039C01032"/>
    <x v="3"/>
    <x v="3"/>
    <d v="2022-09-05T00:00:00"/>
    <n v="124.1"/>
    <n v="5.12"/>
    <n v="21"/>
    <n v="135.55000000000001"/>
    <n v="21"/>
    <n v="135.55000000000001"/>
    <n v="21"/>
    <n v="135.55000000000001"/>
    <n v="0.1"/>
    <n v="135.55000000000001"/>
    <n v="4946.91"/>
    <n v="4851.05"/>
    <n v="5.84"/>
    <n v="2.65"/>
    <n v="10.36"/>
    <n v="44.3"/>
    <n v="53.74"/>
    <n v="19.18"/>
    <n v="25.98"/>
    <n v="31.15"/>
    <n v="28.94"/>
    <n v="6.87"/>
    <n v="5.44"/>
    <n v="4.3899999999999997"/>
    <n v="2.89"/>
    <n v="1.21"/>
    <n v="18.89"/>
    <n v="2.5099999999999998"/>
    <n v="4546.79"/>
    <n v="3.98"/>
    <n v="18.05"/>
    <n v="0.03"/>
    <n v="-0.9"/>
    <x v="133"/>
  </r>
  <r>
    <x v="342"/>
    <n v="526947"/>
    <s v="LAOPALA"/>
    <s v="INE059D01020"/>
    <x v="8"/>
    <x v="114"/>
    <d v="2022-09-05T00:00:00"/>
    <n v="336.95"/>
    <n v="-1.53"/>
    <n v="130.5"/>
    <n v="487"/>
    <n v="130.5"/>
    <n v="487"/>
    <n v="130.5"/>
    <n v="487"/>
    <n v="0.5"/>
    <n v="487"/>
    <n v="3745.14"/>
    <n v="3496.46"/>
    <n v="-4.29"/>
    <n v="8.26"/>
    <n v="27.44"/>
    <n v="9.52"/>
    <n v="23.82"/>
    <n v="7.11"/>
    <n v="39.03"/>
    <n v="37.99"/>
    <n v="36.950000000000003"/>
    <n v="4.92"/>
    <n v="4.45"/>
    <n v="4.6399999999999997"/>
    <n v="3.93"/>
    <n v="0.68"/>
    <n v="21.83"/>
    <n v="10.050000000000001"/>
    <n v="44.97"/>
    <n v="8.8800000000000008"/>
    <n v="68.52"/>
    <n v="7.5"/>
    <n v="4.37"/>
    <x v="133"/>
  </r>
  <r>
    <x v="343"/>
    <n v="543526"/>
    <s v="LICI"/>
    <s v="INE0J1Y01017"/>
    <x v="16"/>
    <x v="115"/>
    <d v="2022-09-05T00:00:00"/>
    <n v="659.8"/>
    <n v="-0.73"/>
    <n v="0"/>
    <n v="920"/>
    <n v="0"/>
    <n v="0"/>
    <n v="0"/>
    <n v="0"/>
    <n v="650"/>
    <n v="920"/>
    <n v="417228.47"/>
    <n v="383116.96"/>
    <n v="-2.81"/>
    <n v="-2.06"/>
    <n v="-17.55"/>
    <n v="0"/>
    <n v="0"/>
    <n v="0"/>
    <n v="0"/>
    <n v="101.15"/>
    <n v="105.4"/>
    <n v="13.05"/>
    <n v="13.57"/>
    <n v="0"/>
    <n v="0"/>
    <n v="0.23"/>
    <n v="0"/>
    <n v="0.97"/>
    <n v="-133.07"/>
    <n v="0"/>
    <n v="0"/>
    <n v="-4.96"/>
    <n v="6.46"/>
    <x v="133"/>
  </r>
  <r>
    <x v="344"/>
    <n v="532539"/>
    <s v="MINDAIND"/>
    <s v="INE405E01023"/>
    <x v="3"/>
    <x v="3"/>
    <d v="2022-09-05T00:00:00"/>
    <n v="567.5"/>
    <n v="-0.54"/>
    <n v="104.13"/>
    <n v="630"/>
    <n v="104.13"/>
    <n v="630"/>
    <n v="104.13"/>
    <n v="630"/>
    <n v="2.52"/>
    <n v="630"/>
    <n v="32469.72"/>
    <n v="33216.68"/>
    <n v="-0.46"/>
    <n v="7.26"/>
    <n v="29.09"/>
    <n v="65.77"/>
    <n v="52.44"/>
    <n v="31.3"/>
    <n v="58.18"/>
    <n v="67.760000000000005"/>
    <n v="43.63"/>
    <n v="8.98"/>
    <n v="6.47"/>
    <n v="2.23"/>
    <n v="3.53"/>
    <n v="0.13"/>
    <n v="31.01"/>
    <n v="3.5"/>
    <n v="84.8"/>
    <n v="8.3699999999999992"/>
    <n v="63.17"/>
    <n v="13.41"/>
    <n v="-8.1"/>
    <x v="133"/>
  </r>
  <r>
    <x v="345"/>
    <n v="533274"/>
    <s v="PRESTIGE"/>
    <s v="INE811K01011"/>
    <x v="13"/>
    <x v="108"/>
    <d v="2022-09-05T00:00:00"/>
    <n v="490.15"/>
    <n v="1.99"/>
    <n v="133.65"/>
    <n v="554.9"/>
    <n v="133.65"/>
    <n v="554.9"/>
    <n v="133.65"/>
    <n v="554.9"/>
    <n v="57.55"/>
    <n v="554.9"/>
    <n v="19640.22"/>
    <n v="20868.259999999998"/>
    <n v="5.67"/>
    <n v="14.12"/>
    <n v="11.64"/>
    <n v="15.96"/>
    <n v="17.829999999999998"/>
    <n v="13.21"/>
    <n v="16.2"/>
    <n v="14.95"/>
    <n v="23.88"/>
    <n v="2.1"/>
    <n v="2.19"/>
    <n v="8.06"/>
    <n v="0.53"/>
    <n v="0.31"/>
    <n v="10.51"/>
    <n v="2.78"/>
    <n v="10.6"/>
    <n v="32.76"/>
    <n v="233.2"/>
    <n v="46.22"/>
    <n v="36.72"/>
    <x v="133"/>
  </r>
  <r>
    <x v="346"/>
    <n v="512179"/>
    <s v="SUNTECK"/>
    <s v="INE805D01034"/>
    <x v="13"/>
    <x v="108"/>
    <d v="2022-09-05T00:00:00"/>
    <n v="473.95"/>
    <n v="-0.04"/>
    <n v="145"/>
    <n v="589.95000000000005"/>
    <n v="145"/>
    <n v="589.95000000000005"/>
    <n v="145"/>
    <n v="589.95000000000005"/>
    <n v="0.25"/>
    <n v="589.95000000000005"/>
    <n v="6941"/>
    <n v="7634.04"/>
    <n v="2.97"/>
    <n v="-7.48"/>
    <n v="4.0599999999999996"/>
    <n v="25.73"/>
    <n v="1.87"/>
    <n v="12.93"/>
    <n v="11.69"/>
    <n v="146.94"/>
    <n v="36.22"/>
    <n v="2.46"/>
    <n v="2.12"/>
    <n v="2.06"/>
    <n v="-5.58"/>
    <n v="0.32"/>
    <n v="53.5"/>
    <n v="12.31"/>
    <n v="-224.4"/>
    <n v="3.21"/>
    <n v="192.1"/>
    <n v="-2.2000000000000002"/>
    <n v="-7.18"/>
    <x v="133"/>
  </r>
  <r>
    <x v="347"/>
    <n v="522113"/>
    <s v="TIMKEN"/>
    <s v="INE325A01013"/>
    <x v="7"/>
    <x v="44"/>
    <d v="2022-09-05T00:00:00"/>
    <n v="3276.65"/>
    <n v="1.39"/>
    <n v="639.04999999999995"/>
    <n v="3310"/>
    <n v="639.04999999999995"/>
    <n v="3310"/>
    <n v="495.85"/>
    <n v="3310"/>
    <n v="20"/>
    <n v="3310"/>
    <n v="24608.560000000001"/>
    <n v="24240.25"/>
    <n v="10.76"/>
    <n v="9.57"/>
    <n v="30.11"/>
    <n v="98.46"/>
    <n v="68.16"/>
    <n v="35.97"/>
    <n v="33"/>
    <n v="63.36"/>
    <n v="47.44"/>
    <n v="13.86"/>
    <n v="6.9"/>
    <n v="2.23"/>
    <n v="1.88"/>
    <n v="0.05"/>
    <n v="39.65"/>
    <n v="10.11"/>
    <n v="748.12"/>
    <n v="51.63"/>
    <n v="235.98"/>
    <n v="4.37"/>
    <n v="-4.92"/>
    <x v="133"/>
  </r>
  <r>
    <x v="348"/>
    <n v="532922"/>
    <s v="EDELWEISS"/>
    <s v="INE532F01054"/>
    <x v="6"/>
    <x v="14"/>
    <d v="2022-09-05T00:00:00"/>
    <n v="62.7"/>
    <n v="4.5"/>
    <n v="29.9"/>
    <n v="84.95"/>
    <n v="29.9"/>
    <n v="134.6"/>
    <n v="29.9"/>
    <n v="342"/>
    <n v="21.25"/>
    <n v="342"/>
    <n v="5913.24"/>
    <n v="12993.01"/>
    <n v="2.4500000000000002"/>
    <n v="7.64"/>
    <n v="14.94"/>
    <n v="-21.87"/>
    <n v="-15.91"/>
    <n v="-23.59"/>
    <n v="7.78"/>
    <n v="30"/>
    <n v="16.21"/>
    <n v="0.91"/>
    <n v="1.19"/>
    <n v="27.26"/>
    <n v="-1.07"/>
    <n v="2.31"/>
    <n v="4.0999999999999996"/>
    <n v="1.23"/>
    <n v="1.06"/>
    <n v="2.09"/>
    <n v="68.72"/>
    <n v="62.26"/>
    <n v="53.62"/>
    <x v="134"/>
  </r>
  <r>
    <x v="349"/>
    <n v="543257"/>
    <s v="IRFC"/>
    <s v="INE053F01010"/>
    <x v="6"/>
    <x v="119"/>
    <d v="2022-09-05T00:00:00"/>
    <n v="22.1"/>
    <n v="0.68"/>
    <n v="0"/>
    <n v="26.4"/>
    <n v="0"/>
    <n v="0"/>
    <n v="0"/>
    <n v="0"/>
    <n v="19.3"/>
    <n v="26.7"/>
    <n v="28881.4"/>
    <n v="416863.96"/>
    <n v="4"/>
    <n v="3.76"/>
    <n v="3.27"/>
    <n v="-4.12"/>
    <n v="0"/>
    <n v="0"/>
    <n v="0"/>
    <n v="4.62"/>
    <n v="4.79"/>
    <n v="0.68"/>
    <n v="0.74"/>
    <n v="5.09"/>
    <n v="0.19"/>
    <n v="6.33"/>
    <n v="19.66"/>
    <n v="3.94"/>
    <n v="-0.45"/>
    <n v="4.78"/>
    <n v="32.64"/>
    <n v="-49.29"/>
    <n v="-49.61"/>
    <x v="135"/>
  </r>
  <r>
    <x v="350"/>
    <n v="532953"/>
    <s v="VGUARD"/>
    <s v="INE951I01027"/>
    <x v="10"/>
    <x v="91"/>
    <d v="2022-09-05T00:00:00"/>
    <n v="236.9"/>
    <n v="-2.89"/>
    <n v="149"/>
    <n v="274.8"/>
    <n v="149"/>
    <n v="285"/>
    <n v="149"/>
    <n v="285"/>
    <n v="2.57"/>
    <n v="285"/>
    <n v="10213.549999999999"/>
    <n v="10436.040000000001"/>
    <n v="1.02"/>
    <n v="-0.48"/>
    <n v="1.26"/>
    <n v="-5.28"/>
    <n v="2.14"/>
    <n v="5.19"/>
    <n v="23.34"/>
    <n v="39.950000000000003"/>
    <n v="54.1"/>
    <n v="7.18"/>
    <n v="9.34"/>
    <n v="3.57"/>
    <n v="4.17"/>
    <n v="0.55000000000000004"/>
    <n v="26.85"/>
    <n v="2.58"/>
    <n v="-263.87"/>
    <n v="5.92"/>
    <n v="32.97"/>
    <n v="-0.9"/>
    <n v="-3.86"/>
    <x v="136"/>
  </r>
  <r>
    <x v="351"/>
    <n v="532848"/>
    <s v="DELTACORP"/>
    <s v="INE124G01033"/>
    <x v="9"/>
    <x v="120"/>
    <d v="2022-09-05T00:00:00"/>
    <n v="211.45"/>
    <n v="0.14000000000000001"/>
    <n v="53.8"/>
    <n v="339.7"/>
    <n v="53.8"/>
    <n v="339.7"/>
    <n v="53.8"/>
    <n v="401.6"/>
    <n v="14.8"/>
    <n v="401.6"/>
    <n v="5657.79"/>
    <n v="4940.82"/>
    <n v="-1.4"/>
    <n v="8.49"/>
    <n v="1.95"/>
    <n v="2.2999999999999998"/>
    <n v="6.94"/>
    <n v="2.23"/>
    <n v="13.57"/>
    <n v="36.97"/>
    <n v="39.090000000000003"/>
    <n v="2.78"/>
    <n v="2.72"/>
    <n v="5.3"/>
    <n v="2.41"/>
    <n v="0.59"/>
    <n v="17.52"/>
    <n v="7.16"/>
    <n v="44.72"/>
    <n v="5.72"/>
    <n v="76.180000000000007"/>
    <n v="4.7300000000000004"/>
    <n v="2.86"/>
    <x v="137"/>
  </r>
  <r>
    <x v="352"/>
    <n v="501425"/>
    <s v="BBTC"/>
    <s v="INE050A01025"/>
    <x v="2"/>
    <x v="95"/>
    <d v="2022-09-05T00:00:00"/>
    <n v="920.45"/>
    <n v="1.48"/>
    <n v="535"/>
    <n v="1230"/>
    <n v="535"/>
    <n v="1566.8"/>
    <n v="535"/>
    <n v="2115"/>
    <n v="5.9"/>
    <n v="2115"/>
    <n v="6422.15"/>
    <n v="6763.03"/>
    <n v="1.79"/>
    <n v="-3.81"/>
    <n v="-6.87"/>
    <n v="-24.5"/>
    <n v="0.57999999999999996"/>
    <n v="-2.3199999999999998"/>
    <n v="24.65"/>
    <n v="387.31"/>
    <n v="17.899999999999999"/>
    <n v="1.0900000000000001"/>
    <n v="1.69"/>
    <n v="41.16"/>
    <n v="36.29"/>
    <n v="0.13"/>
    <n v="2.59"/>
    <n v="0.44"/>
    <n v="4.4400000000000004"/>
    <n v="2.38"/>
    <n v="841.04"/>
    <n v="207.44"/>
    <n v="132.79"/>
    <x v="138"/>
  </r>
  <r>
    <x v="353"/>
    <n v="533155"/>
    <s v="JUBLFOOD"/>
    <s v="INE797F01020"/>
    <x v="9"/>
    <x v="121"/>
    <d v="2022-09-05T00:00:00"/>
    <n v="598.9"/>
    <n v="-1.24"/>
    <n v="227.65"/>
    <n v="918"/>
    <n v="227.65"/>
    <n v="918"/>
    <n v="130.51"/>
    <n v="918"/>
    <n v="16"/>
    <n v="918"/>
    <n v="39508.230000000003"/>
    <n v="39483"/>
    <n v="1.34"/>
    <n v="5.2"/>
    <n v="10.210000000000001"/>
    <n v="-27.2"/>
    <n v="35.729999999999997"/>
    <n v="34.119999999999997"/>
    <n v="17.149999999999999"/>
    <n v="85.22"/>
    <n v="85.11"/>
    <n v="19.190000000000001"/>
    <n v="18.54"/>
    <n v="2.2599999999999998"/>
    <n v="1.73"/>
    <n v="0.04"/>
    <n v="31.73"/>
    <n v="8.3000000000000007"/>
    <n v="42.48"/>
    <n v="7.03"/>
    <n v="31.21"/>
    <n v="70.47"/>
    <n v="24.41"/>
    <x v="138"/>
  </r>
  <r>
    <x v="354"/>
    <n v="522074"/>
    <s v="ELGIEQUIP"/>
    <s v="INE285A01027"/>
    <x v="7"/>
    <x v="57"/>
    <d v="2022-09-05T00:00:00"/>
    <n v="538.45000000000005"/>
    <n v="1.03"/>
    <n v="50.6"/>
    <n v="544.45000000000005"/>
    <n v="50.6"/>
    <n v="544.45000000000005"/>
    <n v="50.6"/>
    <n v="544.45000000000005"/>
    <n v="2"/>
    <n v="544.45000000000005"/>
    <n v="17063.97"/>
    <n v="17044.95"/>
    <n v="8.83"/>
    <n v="27.59"/>
    <n v="45.55"/>
    <n v="170.1"/>
    <n v="63.76"/>
    <n v="36.270000000000003"/>
    <n v="29.97"/>
    <n v="79.53"/>
    <n v="51.16"/>
    <n v="15.87"/>
    <n v="6.27"/>
    <n v="2.17"/>
    <n v="2.92"/>
    <n v="0.21"/>
    <n v="43.35"/>
    <n v="6.25"/>
    <n v="248.88"/>
    <n v="6.79"/>
    <n v="34.01"/>
    <n v="2.16"/>
    <n v="1.17"/>
    <x v="139"/>
  </r>
  <r>
    <x v="355"/>
    <n v="500247"/>
    <s v="KOTAKBANK"/>
    <s v="INE237A01028"/>
    <x v="6"/>
    <x v="46"/>
    <d v="2022-09-05T00:00:00"/>
    <n v="1937.9"/>
    <n v="0.99"/>
    <n v="1000.35"/>
    <n v="2253"/>
    <n v="1000.35"/>
    <n v="2253"/>
    <n v="968"/>
    <n v="2253"/>
    <n v="1.3"/>
    <n v="2253"/>
    <n v="384797.35"/>
    <n v="383378.35"/>
    <n v="1.88"/>
    <n v="5.58"/>
    <n v="4.26"/>
    <n v="8.15"/>
    <n v="10.75"/>
    <n v="14.65"/>
    <n v="21.07"/>
    <n v="29.46"/>
    <n v="35.65"/>
    <n v="3.87"/>
    <n v="4.3099999999999996"/>
    <n v="8.99"/>
    <n v="1.91"/>
    <n v="0.06"/>
    <n v="22.5"/>
    <n v="11.04"/>
    <n v="45.71"/>
    <n v="65.66"/>
    <n v="500.33"/>
    <n v="42.21"/>
    <n v="38.89"/>
    <x v="140"/>
  </r>
  <r>
    <x v="356"/>
    <n v="530549"/>
    <s v="SHILPAMED"/>
    <s v="INE790G01031"/>
    <x v="0"/>
    <x v="0"/>
    <d v="2022-09-05T00:00:00"/>
    <n v="381.95"/>
    <n v="0.16"/>
    <n v="225.15"/>
    <n v="658"/>
    <n v="225.15"/>
    <n v="695"/>
    <n v="190.8"/>
    <n v="704.8"/>
    <n v="0.39"/>
    <n v="786.9"/>
    <n v="3327.55"/>
    <n v="4030.74"/>
    <n v="-0.03"/>
    <n v="-8.74"/>
    <n v="-11.06"/>
    <n v="-35.15"/>
    <n v="18.32"/>
    <n v="-8.49"/>
    <n v="15.17"/>
    <n v="55.53"/>
    <n v="26.81"/>
    <n v="1.82"/>
    <n v="2.64"/>
    <n v="3.67"/>
    <n v="-5.49"/>
    <n v="0.28999999999999998"/>
    <n v="18.93"/>
    <n v="2.85"/>
    <n v="70.69"/>
    <n v="6.9"/>
    <n v="210.28"/>
    <n v="5.77"/>
    <n v="-31.72"/>
    <x v="140"/>
  </r>
  <r>
    <x v="357"/>
    <n v="524348"/>
    <s v="AARTIDRUGS"/>
    <s v="INE767A01016"/>
    <x v="0"/>
    <x v="0"/>
    <d v="2022-09-05T00:00:00"/>
    <n v="433.65"/>
    <n v="-0.48"/>
    <n v="105.25"/>
    <n v="648.29999999999995"/>
    <n v="105.25"/>
    <n v="1026.95"/>
    <n v="104.83"/>
    <n v="1026.95"/>
    <n v="1.62"/>
    <n v="1026.95"/>
    <n v="4015.6"/>
    <n v="4549.67"/>
    <n v="-1"/>
    <n v="0.14000000000000001"/>
    <n v="0.92"/>
    <n v="-30.2"/>
    <n v="56.03"/>
    <n v="27.24"/>
    <n v="36.67"/>
    <n v="21.07"/>
    <n v="18.21"/>
    <n v="3.76"/>
    <n v="3.4"/>
    <n v="6.33"/>
    <n v="1"/>
    <n v="0.23"/>
    <n v="13.92"/>
    <n v="1.59"/>
    <n v="57.67"/>
    <n v="20.63"/>
    <n v="115.67"/>
    <n v="7.52"/>
    <n v="-9.1"/>
    <x v="141"/>
  </r>
  <r>
    <x v="358"/>
    <n v="512599"/>
    <s v="ADANIENT"/>
    <s v="INE423A01024"/>
    <x v="9"/>
    <x v="84"/>
    <d v="2022-09-05T00:00:00"/>
    <n v="3346.55"/>
    <n v="-0.28000000000000003"/>
    <n v="116.25"/>
    <n v="3432"/>
    <n v="116.25"/>
    <n v="3432"/>
    <n v="100.85"/>
    <n v="3432"/>
    <n v="4.57"/>
    <n v="3432"/>
    <n v="381507.08"/>
    <n v="419221.84"/>
    <n v="6.59"/>
    <n v="22.87"/>
    <n v="52.81"/>
    <n v="113.76"/>
    <n v="191.61"/>
    <n v="91.25"/>
    <n v="35.69"/>
    <n v="391.52"/>
    <n v="27.22"/>
    <n v="12.57"/>
    <n v="1.5"/>
    <n v="1.26"/>
    <n v="149.85"/>
    <n v="0.03"/>
    <n v="73.010000000000005"/>
    <n v="3.91"/>
    <n v="275.39999999999998"/>
    <n v="8.5500000000000007"/>
    <n v="266.38"/>
    <n v="12.6"/>
    <n v="-113.26"/>
    <x v="141"/>
  </r>
  <r>
    <x v="359"/>
    <n v="540025"/>
    <s v="ADVENZYMES"/>
    <s v="INE837H01020"/>
    <x v="5"/>
    <x v="39"/>
    <d v="2022-09-05T00:00:00"/>
    <n v="268.89999999999998"/>
    <n v="0.09"/>
    <n v="91.05"/>
    <n v="422.35"/>
    <n v="91.05"/>
    <n v="503.7"/>
    <n v="91.05"/>
    <n v="503.7"/>
    <n v="91.05"/>
    <n v="503.7"/>
    <n v="3010.69"/>
    <n v="2646.06"/>
    <n v="1.95"/>
    <n v="-7.08"/>
    <n v="-9.5399999999999991"/>
    <n v="-28.99"/>
    <n v="21.72"/>
    <n v="-1.82"/>
    <n v="0"/>
    <n v="30.26"/>
    <n v="25.65"/>
    <n v="2.72"/>
    <n v="3.3"/>
    <n v="5.65"/>
    <n v="6.67"/>
    <n v="0.37"/>
    <n v="14.94"/>
    <n v="5.86"/>
    <n v="24.62"/>
    <n v="8.9"/>
    <n v="98.88"/>
    <n v="10.94"/>
    <n v="9.23"/>
    <x v="141"/>
  </r>
  <r>
    <x v="360"/>
    <n v="500477"/>
    <s v="ASHOKLEY"/>
    <s v="INE208A01029"/>
    <x v="3"/>
    <x v="122"/>
    <d v="2022-09-05T00:00:00"/>
    <n v="164.6"/>
    <n v="0.57999999999999996"/>
    <n v="33.700000000000003"/>
    <n v="166.2"/>
    <n v="33.700000000000003"/>
    <n v="166.2"/>
    <n v="33.700000000000003"/>
    <n v="167.5"/>
    <n v="6.15"/>
    <n v="167.5"/>
    <n v="48318.78"/>
    <n v="68211.509999999995"/>
    <n v="10.1"/>
    <n v="12.82"/>
    <n v="17.989999999999998"/>
    <n v="36.479999999999997"/>
    <n v="38.020000000000003"/>
    <n v="7.75"/>
    <n v="22.86"/>
    <n v="0"/>
    <n v="18.43"/>
    <n v="6.63"/>
    <n v="4.54"/>
    <n v="3.7"/>
    <n v="0"/>
    <n v="0.61"/>
    <n v="20.68"/>
    <n v="1.59"/>
    <n v="16.989999999999998"/>
    <n v="-0.27"/>
    <n v="24.82"/>
    <n v="9.69"/>
    <n v="5.85"/>
    <x v="141"/>
  </r>
  <r>
    <x v="361"/>
    <n v="540611"/>
    <s v="AUBANK"/>
    <s v="INE949L01017"/>
    <x v="6"/>
    <x v="46"/>
    <d v="2022-09-05T00:00:00"/>
    <n v="651.95000000000005"/>
    <n v="1.05"/>
    <n v="183"/>
    <n v="732.98"/>
    <n v="183"/>
    <n v="732.98"/>
    <n v="183"/>
    <n v="732.98"/>
    <n v="183"/>
    <n v="732.98"/>
    <n v="43388.44"/>
    <n v="42984.84"/>
    <n v="1.64"/>
    <n v="2.41"/>
    <n v="3.25"/>
    <n v="11.45"/>
    <n v="24.63"/>
    <n v="18.54"/>
    <n v="0"/>
    <n v="36.32"/>
    <n v="34.9"/>
    <n v="4.3099999999999996"/>
    <n v="6.03"/>
    <n v="8.84"/>
    <n v="1.06"/>
    <n v="0.08"/>
    <n v="24.9"/>
    <n v="6.79"/>
    <n v="6.34"/>
    <n v="17.95"/>
    <n v="151.11000000000001"/>
    <n v="217.5"/>
    <n v="195.67"/>
    <x v="141"/>
  </r>
  <r>
    <x v="362"/>
    <n v="532215"/>
    <s v="AXISBANK"/>
    <s v="INE238A01034"/>
    <x v="6"/>
    <x v="46"/>
    <d v="2022-09-05T00:00:00"/>
    <n v="756.1"/>
    <n v="0.79"/>
    <n v="285"/>
    <n v="866.9"/>
    <n v="285"/>
    <n v="866.9"/>
    <n v="285"/>
    <n v="866.9"/>
    <n v="4.0999999999999996"/>
    <n v="866.9"/>
    <n v="232216.47"/>
    <n v="318161.27"/>
    <n v="1.5"/>
    <n v="4.78"/>
    <n v="11.63"/>
    <n v="-5.25"/>
    <n v="5.32"/>
    <n v="8.5500000000000007"/>
    <n v="14.47"/>
    <n v="14.39"/>
    <n v="39.83"/>
    <n v="1.89"/>
    <n v="2.17"/>
    <n v="16.62"/>
    <n v="1.1000000000000001"/>
    <n v="0.13"/>
    <n v="12.18"/>
    <n v="3.24"/>
    <n v="8.25"/>
    <n v="52.55"/>
    <n v="399.55"/>
    <n v="91.66"/>
    <n v="52.04"/>
    <x v="141"/>
  </r>
  <r>
    <x v="363"/>
    <n v="532210"/>
    <s v="CUB"/>
    <s v="INE491A01021"/>
    <x v="6"/>
    <x v="46"/>
    <d v="2022-09-05T00:00:00"/>
    <n v="178.7"/>
    <n v="-0.78"/>
    <n v="108.6"/>
    <n v="191.95"/>
    <n v="108.6"/>
    <n v="249.35"/>
    <n v="108.6"/>
    <n v="249.35"/>
    <n v="0.86"/>
    <n v="249.35"/>
    <n v="13227.48"/>
    <n v="11937.42"/>
    <n v="-4.95"/>
    <n v="11.79"/>
    <n v="24.79"/>
    <n v="15.89"/>
    <n v="-2.4700000000000002"/>
    <n v="4.12"/>
    <n v="16.91"/>
    <n v="16.28"/>
    <n v="20.93"/>
    <n v="1.94"/>
    <n v="2.4"/>
    <n v="25.28"/>
    <n v="1.7"/>
    <n v="0.56000000000000005"/>
    <n v="7.18"/>
    <n v="3.14"/>
    <n v="11.35"/>
    <n v="10.98"/>
    <n v="92.09"/>
    <n v="15.76"/>
    <n v="7.18"/>
    <x v="141"/>
  </r>
  <r>
    <x v="364"/>
    <n v="540047"/>
    <s v="DBL"/>
    <s v="INE917M01012"/>
    <x v="13"/>
    <x v="111"/>
    <d v="2022-09-05T00:00:00"/>
    <n v="245.95"/>
    <n v="1.67"/>
    <n v="187.4"/>
    <n v="749.8"/>
    <n v="187.4"/>
    <n v="749.8"/>
    <n v="187.4"/>
    <n v="1248.3499999999999"/>
    <n v="177.9"/>
    <n v="1248.3499999999999"/>
    <n v="3615.9"/>
    <n v="13234.13"/>
    <n v="2.97"/>
    <n v="0.22"/>
    <n v="5.54"/>
    <n v="-52.81"/>
    <n v="-11.25"/>
    <n v="-15.61"/>
    <n v="0"/>
    <n v="0"/>
    <n v="18.100000000000001"/>
    <n v="1.03"/>
    <n v="1.92"/>
    <n v="2.2000000000000002"/>
    <n v="0"/>
    <n v="0.04"/>
    <n v="20.72"/>
    <n v="0.36"/>
    <n v="3.34"/>
    <n v="-39.19"/>
    <n v="239.07"/>
    <n v="79.11"/>
    <n v="-319.31"/>
    <x v="141"/>
  </r>
  <r>
    <x v="365"/>
    <n v="543272"/>
    <s v="EASEMYTRIP"/>
    <s v="INE07O001018"/>
    <x v="9"/>
    <x v="105"/>
    <d v="2022-09-05T00:00:00"/>
    <n v="378.3"/>
    <n v="-0.99"/>
    <n v="0"/>
    <n v="476.5"/>
    <n v="0"/>
    <n v="0"/>
    <n v="0"/>
    <n v="0"/>
    <n v="73.75"/>
    <n v="476.5"/>
    <n v="8217.91"/>
    <n v="8227.99"/>
    <n v="-2.2200000000000002"/>
    <n v="-8.77"/>
    <n v="-1.28"/>
    <n v="58.97"/>
    <n v="0"/>
    <n v="0"/>
    <n v="0"/>
    <n v="66.47"/>
    <n v="80.77"/>
    <n v="30.55"/>
    <n v="32.42"/>
    <n v="2.42"/>
    <n v="0.99"/>
    <n v="0.26"/>
    <n v="48.1"/>
    <n v="29.49"/>
    <n v="406.95"/>
    <n v="5.69"/>
    <n v="12.38"/>
    <n v="0.93"/>
    <n v="0.61"/>
    <x v="141"/>
  </r>
  <r>
    <x v="366"/>
    <n v="532927"/>
    <s v="ECLERX"/>
    <s v="INE738I01010"/>
    <x v="9"/>
    <x v="104"/>
    <d v="2022-09-05T00:00:00"/>
    <n v="2159.1999999999998"/>
    <n v="0.37"/>
    <n v="320"/>
    <n v="2970"/>
    <n v="320"/>
    <n v="2970"/>
    <n v="320"/>
    <n v="2970"/>
    <n v="36.15"/>
    <n v="2970"/>
    <n v="7275.56"/>
    <n v="6601.67"/>
    <n v="-1.84"/>
    <n v="-5.45"/>
    <n v="1.38"/>
    <n v="-3.6"/>
    <n v="65.22"/>
    <n v="11.48"/>
    <n v="14.29"/>
    <n v="17.11"/>
    <n v="16.37"/>
    <n v="4.3899999999999997"/>
    <n v="3.26"/>
    <n v="9.61"/>
    <n v="3.61"/>
    <n v="0.05"/>
    <n v="9.43"/>
    <n v="3.17"/>
    <n v="16.23"/>
    <n v="125.73"/>
    <n v="489.9"/>
    <n v="135.41"/>
    <n v="-213.63"/>
    <x v="141"/>
  </r>
  <r>
    <x v="367"/>
    <n v="538962"/>
    <s v="MINDACORP"/>
    <s v="INE842C01021"/>
    <x v="3"/>
    <x v="3"/>
    <d v="2022-09-05T00:00:00"/>
    <n v="223.85"/>
    <n v="7.0000000000000007E-2"/>
    <n v="52.6"/>
    <n v="287"/>
    <n v="52.6"/>
    <n v="287"/>
    <n v="52.6"/>
    <n v="287"/>
    <n v="4.5"/>
    <n v="287"/>
    <n v="5378.09"/>
    <n v="5407.4"/>
    <n v="0.43"/>
    <n v="-2.74"/>
    <n v="5.71"/>
    <n v="71.989999999999995"/>
    <n v="37.159999999999997"/>
    <n v="15.01"/>
    <n v="43.56"/>
    <n v="22.67"/>
    <n v="22.66"/>
    <n v="3.9"/>
    <n v="2.65"/>
    <n v="5.39"/>
    <n v="1.38"/>
    <n v="0.45"/>
    <n v="13.83"/>
    <n v="1.57"/>
    <n v="32.24"/>
    <n v="9.92"/>
    <n v="57.73"/>
    <n v="6.98"/>
    <n v="4.08"/>
    <x v="141"/>
  </r>
  <r>
    <x v="368"/>
    <n v="539551"/>
    <s v="NH"/>
    <s v="INE410P01011"/>
    <x v="0"/>
    <x v="61"/>
    <d v="2022-09-05T00:00:00"/>
    <n v="706.75"/>
    <n v="-0.97"/>
    <n v="204"/>
    <n v="777"/>
    <n v="204"/>
    <n v="777"/>
    <n v="181.35"/>
    <n v="777"/>
    <n v="181.35"/>
    <n v="777"/>
    <n v="14448.31"/>
    <n v="14803.2"/>
    <n v="2.98"/>
    <n v="10.45"/>
    <n v="9.23"/>
    <n v="37.299999999999997"/>
    <n v="44.27"/>
    <n v="19.21"/>
    <n v="0"/>
    <n v="38.4"/>
    <n v="57.99"/>
    <n v="9.0500000000000007"/>
    <n v="6.07"/>
    <n v="4.07"/>
    <n v="1.0900000000000001"/>
    <n v="0.14000000000000001"/>
    <n v="19.8"/>
    <n v="3.73"/>
    <n v="29.79"/>
    <n v="18.41"/>
    <n v="78.11"/>
    <n v="23.73"/>
    <n v="6.44"/>
    <x v="141"/>
  </r>
  <r>
    <x v="369"/>
    <n v="500339"/>
    <s v="RAIN"/>
    <s v="INE855B01025"/>
    <x v="5"/>
    <x v="68"/>
    <d v="2022-09-05T00:00:00"/>
    <n v="203.9"/>
    <n v="3.71"/>
    <n v="44.75"/>
    <n v="259.5"/>
    <n v="44.75"/>
    <n v="272.89999999999998"/>
    <n v="44.75"/>
    <n v="475.5"/>
    <n v="0"/>
    <n v="475.5"/>
    <n v="6858.09"/>
    <n v="13704.38"/>
    <n v="2.57"/>
    <n v="7.43"/>
    <n v="21.51"/>
    <n v="-8.11"/>
    <n v="35.92"/>
    <n v="7.37"/>
    <n v="18.59"/>
    <n v="6.34"/>
    <n v="8.9"/>
    <n v="0.93"/>
    <n v="0.91"/>
    <n v="18.88"/>
    <n v="0.28000000000000003"/>
    <n v="0.49"/>
    <n v="4.1900000000000004"/>
    <n v="0.38"/>
    <n v="8.23"/>
    <n v="32.24"/>
    <n v="220.92"/>
    <n v="24.78"/>
    <n v="-5.89"/>
    <x v="141"/>
  </r>
  <r>
    <x v="370"/>
    <n v="531500"/>
    <s v="RAJESHEXPO"/>
    <s v="INE343B01030"/>
    <x v="10"/>
    <x v="80"/>
    <d v="2022-09-05T00:00:00"/>
    <n v="580.04999999999995"/>
    <n v="-0.88"/>
    <n v="440.8"/>
    <n v="994.7"/>
    <n v="440.8"/>
    <n v="994.7"/>
    <n v="440.8"/>
    <n v="994.7"/>
    <n v="0"/>
    <n v="994.7"/>
    <n v="17129.509999999998"/>
    <n v="16208.24"/>
    <n v="-2.86"/>
    <n v="-7.22"/>
    <n v="6.92"/>
    <n v="-0.43"/>
    <n v="-5"/>
    <n v="-4.7699999999999996"/>
    <n v="16.62"/>
    <n v="17.100000000000001"/>
    <n v="16.88"/>
    <n v="1.35"/>
    <n v="1.99"/>
    <n v="6.73"/>
    <n v="-3.66"/>
    <n v="0.17"/>
    <n v="14.29"/>
    <n v="7.0000000000000007E-2"/>
    <n v="-1.67"/>
    <n v="33.93"/>
    <n v="430.7"/>
    <n v="-347.2"/>
    <n v="-352.93"/>
    <x v="141"/>
  </r>
  <r>
    <x v="371"/>
    <n v="542920"/>
    <s v="SUMICHEM"/>
    <s v="INE258G01013"/>
    <x v="5"/>
    <x v="6"/>
    <d v="2022-09-05T00:00:00"/>
    <n v="478"/>
    <n v="-0.32"/>
    <n v="0"/>
    <n v="511.9"/>
    <n v="0"/>
    <n v="0"/>
    <n v="0"/>
    <n v="0"/>
    <n v="151.05000000000001"/>
    <n v="511.9"/>
    <n v="23829.22"/>
    <n v="23508.87"/>
    <n v="-0.97"/>
    <n v="2.2400000000000002"/>
    <n v="3.55"/>
    <n v="13.9"/>
    <n v="0"/>
    <n v="0"/>
    <n v="0"/>
    <n v="52.26"/>
    <n v="52.41"/>
    <n v="11.54"/>
    <n v="11.26"/>
    <n v="2.76"/>
    <n v="2.31"/>
    <n v="0.21"/>
    <n v="35.42"/>
    <n v="7.29"/>
    <n v="107.44"/>
    <n v="9.1300000000000008"/>
    <n v="41.38"/>
    <n v="4.4400000000000004"/>
    <n v="1.95"/>
    <x v="141"/>
  </r>
  <r>
    <x v="372"/>
    <n v="539268"/>
    <s v="SYNGENE"/>
    <s v="INE398R01022"/>
    <x v="0"/>
    <x v="0"/>
    <d v="2022-09-05T00:00:00"/>
    <n v="578.35"/>
    <n v="-2.64"/>
    <n v="201.65"/>
    <n v="686.3"/>
    <n v="201.65"/>
    <n v="700"/>
    <n v="201.65"/>
    <n v="700"/>
    <n v="147.5"/>
    <n v="700"/>
    <n v="23233.02"/>
    <n v="23351.1"/>
    <n v="-3.62"/>
    <n v="1.39"/>
    <n v="7.55"/>
    <n v="-8.14"/>
    <n v="22.65"/>
    <n v="20.96"/>
    <n v="0"/>
    <n v="59.21"/>
    <n v="40.39"/>
    <n v="7.07"/>
    <n v="7.17"/>
    <n v="2.79"/>
    <n v="9.1"/>
    <n v="0.17"/>
    <n v="27.16"/>
    <n v="8.75"/>
    <n v="40.020000000000003"/>
    <n v="9.77"/>
    <n v="81.819999999999993"/>
    <n v="14.49"/>
    <n v="1.25"/>
    <x v="141"/>
  </r>
  <r>
    <x v="373"/>
    <n v="530005"/>
    <s v="INDIACEM"/>
    <s v="INE383A01012"/>
    <x v="8"/>
    <x v="12"/>
    <d v="2022-09-05T00:00:00"/>
    <n v="232.05"/>
    <n v="0.85"/>
    <n v="69.45"/>
    <n v="259.95"/>
    <n v="69.45"/>
    <n v="259.95"/>
    <n v="67.75"/>
    <n v="259.95"/>
    <n v="12.7"/>
    <n v="333"/>
    <n v="7184.97"/>
    <n v="10118.86"/>
    <n v="10.53"/>
    <n v="22.71"/>
    <n v="41.88"/>
    <n v="29.1"/>
    <n v="46.93"/>
    <n v="5.57"/>
    <n v="10.69"/>
    <n v="60.04"/>
    <n v="40.94"/>
    <n v="1.19"/>
    <n v="0.74"/>
    <n v="1.96"/>
    <n v="4.8499999999999996"/>
    <n v="0.43"/>
    <n v="25.88"/>
    <n v="1.35"/>
    <n v="6.87"/>
    <n v="3.86"/>
    <n v="194.61"/>
    <n v="33.76"/>
    <n v="18.03"/>
    <x v="141"/>
  </r>
  <r>
    <x v="374"/>
    <n v="534976"/>
    <s v="VMART"/>
    <s v="INE665J01013"/>
    <x v="9"/>
    <x v="116"/>
    <d v="2022-09-05T00:00:00"/>
    <n v="2888.35"/>
    <n v="-3.72"/>
    <n v="1200"/>
    <n v="4848.8"/>
    <n v="1200"/>
    <n v="4848.8"/>
    <n v="1192"/>
    <n v="4848.8"/>
    <n v="103.25"/>
    <n v="4848.8"/>
    <n v="5718.5"/>
    <n v="5769.06"/>
    <n v="-2.4500000000000002"/>
    <n v="-2.89"/>
    <n v="-7.04"/>
    <n v="-19.670000000000002"/>
    <n v="13.95"/>
    <n v="15.61"/>
    <n v="0"/>
    <n v="94.05"/>
    <n v="64.14"/>
    <n v="6.65"/>
    <n v="8.9600000000000009"/>
    <n v="3.18"/>
    <n v="70.28"/>
    <n v="0.03"/>
    <n v="18.7"/>
    <n v="2.75"/>
    <n v="-508.21"/>
    <n v="30.76"/>
    <n v="434.78"/>
    <n v="-5.7"/>
    <n v="-104.97"/>
    <x v="142"/>
  </r>
  <r>
    <x v="375"/>
    <n v="543277"/>
    <s v="LXCHEM"/>
    <s v="INE576O01020"/>
    <x v="5"/>
    <x v="39"/>
    <d v="2022-09-05T00:00:00"/>
    <n v="327.2"/>
    <n v="0.09"/>
    <n v="0"/>
    <n v="628.04999999999995"/>
    <n v="0"/>
    <n v="0"/>
    <n v="0"/>
    <n v="0"/>
    <n v="143"/>
    <n v="628.04999999999995"/>
    <n v="8671.26"/>
    <n v="8617"/>
    <n v="-0.68"/>
    <n v="3.79"/>
    <n v="-11.26"/>
    <n v="-33.58"/>
    <n v="0"/>
    <n v="0"/>
    <n v="0"/>
    <n v="39.61"/>
    <n v="48.58"/>
    <n v="6.48"/>
    <n v="9.15"/>
    <n v="3.44"/>
    <n v="7.51"/>
    <n v="0.21"/>
    <n v="25.59"/>
    <n v="2.79"/>
    <n v="189.83"/>
    <n v="8.26"/>
    <n v="50.48"/>
    <n v="1.73"/>
    <n v="-10.48"/>
    <x v="143"/>
  </r>
  <r>
    <x v="376"/>
    <n v="532461"/>
    <s v="PNB"/>
    <s v="INE160A01022"/>
    <x v="6"/>
    <x v="46"/>
    <d v="2022-09-05T00:00:00"/>
    <n v="35.700000000000003"/>
    <n v="1.28"/>
    <n v="26.3"/>
    <n v="48.2"/>
    <n v="26.3"/>
    <n v="69.650000000000006"/>
    <n v="26.3"/>
    <n v="231.6"/>
    <n v="6.98"/>
    <n v="279.98"/>
    <n v="39309.33"/>
    <n v="-36063.440000000002"/>
    <n v="0"/>
    <n v="6.89"/>
    <n v="13.15"/>
    <n v="-6.18"/>
    <n v="-15.84"/>
    <n v="-24.2"/>
    <n v="-12.48"/>
    <n v="13.22"/>
    <n v="16.399999999999999"/>
    <n v="0.42"/>
    <n v="0.52"/>
    <n v="-160.57"/>
    <n v="0.95"/>
    <n v="1.79"/>
    <n v="-1.82"/>
    <n v="0.52"/>
    <n v="1.97"/>
    <n v="2.7"/>
    <n v="84.05"/>
    <n v="18.100000000000001"/>
    <n v="0.97"/>
    <x v="144"/>
  </r>
  <r>
    <x v="377"/>
    <n v="504973"/>
    <s v="CHOLAHLDNG"/>
    <s v="INE149A01033"/>
    <x v="6"/>
    <x v="14"/>
    <d v="2022-09-05T00:00:00"/>
    <n v="648.75"/>
    <n v="-1.07"/>
    <n v="222"/>
    <n v="763.05"/>
    <n v="222"/>
    <n v="763.05"/>
    <n v="222"/>
    <n v="763.05"/>
    <n v="4.4000000000000004"/>
    <n v="862"/>
    <n v="12180.51"/>
    <n v="75998.67"/>
    <n v="-0.22"/>
    <n v="-2.02"/>
    <n v="2.1"/>
    <n v="-3.9"/>
    <n v="13.84"/>
    <n v="0"/>
    <n v="15.47"/>
    <n v="10.93"/>
    <n v="15.88"/>
    <n v="1.76"/>
    <n v="2.2599999999999998"/>
    <n v="10.47"/>
    <n v="0.17"/>
    <n v="0.08"/>
    <n v="9.66"/>
    <n v="1.07"/>
    <n v="-2.12"/>
    <n v="59.87"/>
    <n v="371.74"/>
    <n v="-305.73"/>
    <n v="-355.88"/>
    <x v="145"/>
  </r>
  <r>
    <x v="378"/>
    <n v="540133"/>
    <s v="ICICIPRULI"/>
    <s v="INE726G01019"/>
    <x v="16"/>
    <x v="115"/>
    <d v="2022-09-05T00:00:00"/>
    <n v="585.04999999999995"/>
    <n v="-1.32"/>
    <n v="221.95"/>
    <n v="724.5"/>
    <n v="221.95"/>
    <n v="724.5"/>
    <n v="221.95"/>
    <n v="724.5"/>
    <n v="221.95"/>
    <n v="724.5"/>
    <n v="84151.61"/>
    <n v="85730.41"/>
    <n v="-1.1499999999999999"/>
    <n v="4.45"/>
    <n v="6.53"/>
    <n v="-16.149999999999999"/>
    <n v="11.03"/>
    <n v="5.83"/>
    <n v="0"/>
    <n v="76.430000000000007"/>
    <n v="54.97"/>
    <n v="9.33"/>
    <n v="8.5399999999999991"/>
    <n v="12.94"/>
    <n v="-5.2"/>
    <n v="0.09"/>
    <n v="62.25"/>
    <n v="2.2999999999999998"/>
    <n v="45.96"/>
    <n v="7.66"/>
    <n v="62.71"/>
    <n v="12.74"/>
    <n v="3.96"/>
    <x v="145"/>
  </r>
  <r>
    <x v="379"/>
    <n v="532525"/>
    <s v="MAHABANK"/>
    <s v="INE457A01014"/>
    <x v="6"/>
    <x v="46"/>
    <d v="2022-09-05T00:00:00"/>
    <n v="18"/>
    <n v="0.28000000000000003"/>
    <n v="7.71"/>
    <n v="22.85"/>
    <n v="7.71"/>
    <n v="32"/>
    <n v="7.71"/>
    <n v="32"/>
    <n v="7.71"/>
    <n v="96.75"/>
    <n v="12081.24"/>
    <n v="-88.03"/>
    <n v="0"/>
    <n v="3.75"/>
    <n v="4.96"/>
    <n v="-0.28000000000000003"/>
    <n v="14.16"/>
    <n v="-7.41"/>
    <n v="-8.5299999999999994"/>
    <n v="8.68"/>
    <n v="17.04"/>
    <n v="0.93"/>
    <n v="0.81"/>
    <n v="-10214.43"/>
    <n v="0.63"/>
    <n v="2.78"/>
    <n v="-0.02"/>
    <n v="0.9"/>
    <n v="1.67"/>
    <n v="2.0699999999999998"/>
    <n v="19.22"/>
    <n v="10.75"/>
    <n v="3.96"/>
    <x v="146"/>
  </r>
  <r>
    <x v="380"/>
    <n v="532523"/>
    <s v="BIOCON"/>
    <s v="INE376G01013"/>
    <x v="0"/>
    <x v="0"/>
    <d v="2022-09-05T00:00:00"/>
    <n v="292.8"/>
    <n v="-0.95"/>
    <n v="212.2"/>
    <n v="410.7"/>
    <n v="212.2"/>
    <n v="487.75"/>
    <n v="160"/>
    <n v="487.75"/>
    <n v="14.17"/>
    <n v="487.75"/>
    <n v="35147.57"/>
    <n v="37428.54"/>
    <n v="-4.55"/>
    <n v="-6.75"/>
    <n v="-8.59"/>
    <n v="-19.45"/>
    <n v="8.18"/>
    <n v="12.04"/>
    <n v="20.67"/>
    <n v="49.62"/>
    <n v="63.66"/>
    <n v="4.17"/>
    <n v="6.26"/>
    <n v="4.54"/>
    <n v="4.2300000000000004"/>
    <n v="0.17"/>
    <n v="16.829999999999998"/>
    <n v="4.0999999999999996"/>
    <n v="29.87"/>
    <n v="5.9"/>
    <n v="70.28"/>
    <n v="9.8000000000000007"/>
    <n v="-7.68"/>
    <x v="146"/>
  </r>
  <r>
    <x v="381"/>
    <n v="533519"/>
    <s v="L&amp;TFH"/>
    <s v="INE498L01015"/>
    <x v="6"/>
    <x v="14"/>
    <d v="2022-09-05T00:00:00"/>
    <n v="80.3"/>
    <n v="2.29"/>
    <n v="42.69"/>
    <n v="96"/>
    <n v="42.69"/>
    <n v="124.64"/>
    <n v="42.69"/>
    <n v="198.9"/>
    <n v="16.579999999999998"/>
    <n v="198.9"/>
    <n v="19882.419999999998"/>
    <n v="95494.07"/>
    <n v="0.82"/>
    <n v="7.93"/>
    <n v="5.8"/>
    <n v="-4.91"/>
    <n v="-1.87"/>
    <n v="-15.07"/>
    <n v="16.190000000000001"/>
    <n v="17.22"/>
    <n v="15.91"/>
    <n v="0.99"/>
    <n v="1.32"/>
    <n v="7.98"/>
    <n v="-24.27"/>
    <n v="0.62"/>
    <n v="13.31"/>
    <n v="1.66"/>
    <n v="3.27"/>
    <n v="4.66"/>
    <n v="80.73"/>
    <n v="24.57"/>
    <n v="3.37"/>
    <x v="146"/>
  </r>
  <r>
    <x v="382"/>
    <n v="539150"/>
    <s v="PNCINFRA"/>
    <s v="INE195J01029"/>
    <x v="13"/>
    <x v="111"/>
    <d v="2022-09-05T00:00:00"/>
    <n v="283.95"/>
    <n v="-0.82"/>
    <n v="80"/>
    <n v="395.9"/>
    <n v="80"/>
    <n v="395.9"/>
    <n v="80"/>
    <n v="395.9"/>
    <n v="69.260000000000005"/>
    <n v="395.9"/>
    <n v="7285.71"/>
    <n v="10062.27"/>
    <n v="3.86"/>
    <n v="12.52"/>
    <n v="10.59"/>
    <n v="-21.1"/>
    <n v="17.510000000000002"/>
    <n v="15.78"/>
    <n v="0"/>
    <n v="10.36"/>
    <n v="13.34"/>
    <n v="1.88"/>
    <n v="2.0499999999999998"/>
    <n v="14.55"/>
    <n v="0.6"/>
    <n v="0.18"/>
    <n v="5.68"/>
    <n v="0.93"/>
    <n v="39.22"/>
    <n v="27.41"/>
    <n v="150.81"/>
    <n v="7.24"/>
    <n v="-13.15"/>
    <x v="146"/>
  </r>
  <r>
    <x v="383"/>
    <n v="543213"/>
    <s v="ROSSARI"/>
    <s v="INE02A801020"/>
    <x v="5"/>
    <x v="68"/>
    <d v="2022-09-05T00:00:00"/>
    <n v="971.55"/>
    <n v="-1.81"/>
    <n v="0"/>
    <n v="1620.6"/>
    <n v="0"/>
    <n v="0"/>
    <n v="0"/>
    <n v="0"/>
    <n v="663.55"/>
    <n v="1620.6"/>
    <n v="5375.43"/>
    <n v="5381.71"/>
    <n v="2.94"/>
    <n v="2.4900000000000002"/>
    <n v="10.54"/>
    <n v="-31.37"/>
    <n v="0"/>
    <n v="0"/>
    <n v="0"/>
    <n v="52.94"/>
    <n v="56.09"/>
    <n v="6.45"/>
    <n v="6.88"/>
    <n v="3.14"/>
    <n v="4.58"/>
    <n v="0.05"/>
    <n v="25.18"/>
    <n v="3.19"/>
    <n v="183.1"/>
    <n v="18.420000000000002"/>
    <n v="151.12"/>
    <n v="5.33"/>
    <n v="-1.27"/>
    <x v="146"/>
  </r>
  <r>
    <x v="384"/>
    <n v="532374"/>
    <s v="STLTECH"/>
    <s v="INE089C01029"/>
    <x v="14"/>
    <x v="63"/>
    <d v="2022-09-05T00:00:00"/>
    <n v="171.65"/>
    <n v="1.3"/>
    <n v="58.65"/>
    <n v="317.45"/>
    <n v="58.65"/>
    <n v="318"/>
    <n v="58.65"/>
    <n v="415"/>
    <n v="4.8899999999999997"/>
    <n v="415"/>
    <n v="6836.12"/>
    <n v="9520.3700000000008"/>
    <n v="0.76"/>
    <n v="11.68"/>
    <n v="-1.1499999999999999"/>
    <n v="-37.32"/>
    <n v="13.61"/>
    <n v="-5.81"/>
    <n v="19.82"/>
    <n v="0"/>
    <n v="29.36"/>
    <n v="3.58"/>
    <n v="4.43"/>
    <n v="2.0299999999999998"/>
    <n v="0"/>
    <n v="0.28999999999999998"/>
    <n v="20.059999999999999"/>
    <n v="1.1399999999999999"/>
    <n v="11.91"/>
    <n v="-1.85"/>
    <n v="47.94"/>
    <n v="14.43"/>
    <n v="-5.26"/>
    <x v="146"/>
  </r>
  <r>
    <x v="385"/>
    <n v="534309"/>
    <s v="NBCC"/>
    <s v="INE095N01031"/>
    <x v="13"/>
    <x v="108"/>
    <d v="2022-09-05T00:00:00"/>
    <n v="34.6"/>
    <n v="1.02"/>
    <n v="14.05"/>
    <n v="53.7"/>
    <n v="14.05"/>
    <n v="59.8"/>
    <n v="14.05"/>
    <n v="145.88"/>
    <n v="4.87"/>
    <n v="145.88"/>
    <n v="6228"/>
    <n v="469.31"/>
    <n v="2.37"/>
    <n v="5.33"/>
    <n v="4.22"/>
    <n v="-22.94"/>
    <n v="1.18"/>
    <n v="-19.66"/>
    <n v="18.760000000000002"/>
    <n v="33.82"/>
    <n v="32.14"/>
    <n v="3.53"/>
    <n v="4.92"/>
    <n v="125.31"/>
    <n v="-3.15"/>
    <n v="1.45"/>
    <n v="1.03"/>
    <n v="0.77"/>
    <n v="14.46"/>
    <n v="1.02"/>
    <n v="9.7899999999999991"/>
    <n v="2.39"/>
    <n v="2.95"/>
    <x v="147"/>
  </r>
  <r>
    <x v="386"/>
    <n v="531595"/>
    <s v="CGCL"/>
    <s v="INE180C01026"/>
    <x v="6"/>
    <x v="14"/>
    <d v="2022-09-05T00:00:00"/>
    <n v="728.45"/>
    <n v="0.04"/>
    <n v="115"/>
    <n v="805.5"/>
    <n v="115"/>
    <n v="805.5"/>
    <n v="72.599999999999994"/>
    <n v="805.5"/>
    <n v="0.32"/>
    <n v="805.5"/>
    <n v="12794.34"/>
    <n v="15538.89"/>
    <n v="0.48"/>
    <n v="4.08"/>
    <n v="3.68"/>
    <n v="43.17"/>
    <n v="63.1"/>
    <n v="58.64"/>
    <n v="45.53"/>
    <n v="62.35"/>
    <n v="23.98"/>
    <n v="6.5"/>
    <n v="2.4"/>
    <n v="4.2300000000000004"/>
    <n v="1.88"/>
    <n v="7.0000000000000007E-2"/>
    <n v="24.28"/>
    <n v="13.04"/>
    <n v="-36.28"/>
    <n v="11.68"/>
    <n v="112.01"/>
    <n v="-20.12"/>
    <n v="-21.76"/>
    <x v="148"/>
  </r>
  <r>
    <x v="387"/>
    <n v="500850"/>
    <s v="INDHOTEL"/>
    <s v="INE053A01029"/>
    <x v="9"/>
    <x v="123"/>
    <d v="2022-09-05T00:00:00"/>
    <n v="309.95"/>
    <n v="4.5"/>
    <n v="60.2"/>
    <n v="311.45"/>
    <n v="60.2"/>
    <n v="311.45"/>
    <n v="60.2"/>
    <n v="311.45"/>
    <n v="9.66"/>
    <n v="311.45"/>
    <n v="44025.29"/>
    <n v="42009.33"/>
    <n v="10.36"/>
    <n v="14.61"/>
    <n v="32.97"/>
    <n v="117.45"/>
    <n v="33.950000000000003"/>
    <n v="23.69"/>
    <n v="19.2"/>
    <n v="220.56"/>
    <n v="82.58"/>
    <n v="6.09"/>
    <n v="4"/>
    <n v="1.91"/>
    <n v="6.93"/>
    <n v="0.13"/>
    <n v="38.61"/>
    <n v="11.07"/>
    <n v="65.55"/>
    <n v="1.41"/>
    <n v="50.89"/>
    <n v="4.7300000000000004"/>
    <n v="-0.09"/>
    <x v="148"/>
  </r>
  <r>
    <x v="388"/>
    <n v="521064"/>
    <s v="TRIDENT"/>
    <s v="INE064C01022"/>
    <x v="1"/>
    <x v="107"/>
    <d v="2022-09-05T00:00:00"/>
    <n v="40.950000000000003"/>
    <n v="3.02"/>
    <n v="3.05"/>
    <n v="70.900000000000006"/>
    <n v="3.05"/>
    <n v="70.900000000000006"/>
    <n v="3.05"/>
    <n v="70.900000000000006"/>
    <n v="0.18"/>
    <n v="70.900000000000006"/>
    <n v="20867.939999999999"/>
    <n v="21534.58"/>
    <n v="10.68"/>
    <n v="-0.24"/>
    <n v="-11.17"/>
    <n v="72.78"/>
    <n v="93.52"/>
    <n v="33.549999999999997"/>
    <n v="47.33"/>
    <n v="27.59"/>
    <n v="13.76"/>
    <n v="5.25"/>
    <n v="1.18"/>
    <n v="5.24"/>
    <n v="1.39"/>
    <n v="0.88"/>
    <n v="14.95"/>
    <n v="2.89"/>
    <n v="23.12"/>
    <n v="1.48"/>
    <n v="7.8"/>
    <n v="1.77"/>
    <n v="0.87"/>
    <x v="149"/>
  </r>
  <r>
    <x v="389"/>
    <n v="513599"/>
    <s v="HINDCOPPER"/>
    <s v="INE531E01026"/>
    <x v="11"/>
    <x v="22"/>
    <d v="2022-09-05T00:00:00"/>
    <n v="116.8"/>
    <n v="1.26"/>
    <n v="18.25"/>
    <n v="159.4"/>
    <n v="18.25"/>
    <n v="196.9"/>
    <n v="18.25"/>
    <n v="196.9"/>
    <n v="12.68"/>
    <n v="658"/>
    <n v="11294.84"/>
    <n v="12290.79"/>
    <n v="-0.93"/>
    <n v="12.15"/>
    <n v="9.2100000000000009"/>
    <n v="-1.93"/>
    <n v="54.86"/>
    <n v="13.25"/>
    <n v="-7.52"/>
    <n v="29.29"/>
    <n v="44.4"/>
    <n v="5.73"/>
    <n v="4.47"/>
    <n v="3.79"/>
    <n v="1.44"/>
    <n v="0.99"/>
    <n v="21.68"/>
    <n v="5.94"/>
    <n v="13.58"/>
    <n v="3.98"/>
    <n v="20.350000000000001"/>
    <n v="8.99"/>
    <n v="1.23"/>
    <x v="150"/>
  </r>
  <r>
    <x v="390"/>
    <n v="543271"/>
    <s v="JUBLINGREA"/>
    <s v="INE0BY001018"/>
    <x v="5"/>
    <x v="117"/>
    <d v="2022-09-05T00:00:00"/>
    <n v="465.55"/>
    <n v="-0.67"/>
    <n v="0"/>
    <n v="877.95"/>
    <n v="0"/>
    <n v="0"/>
    <n v="0"/>
    <n v="0"/>
    <n v="241.3"/>
    <n v="877.95"/>
    <n v="7417.72"/>
    <n v="7897.59"/>
    <n v="-2.57"/>
    <n v="-9.26"/>
    <n v="-6.56"/>
    <n v="-38.01"/>
    <n v="0"/>
    <n v="0"/>
    <n v="0"/>
    <n v="19.13"/>
    <n v="19.39"/>
    <n v="2.95"/>
    <n v="3.54"/>
    <n v="8.15"/>
    <n v="0.26"/>
    <n v="1.07"/>
    <n v="10.87"/>
    <n v="1.5"/>
    <n v="66.06"/>
    <n v="24.35"/>
    <n v="157.74"/>
    <n v="7.05"/>
    <n v="3.13"/>
    <x v="150"/>
  </r>
  <r>
    <x v="391"/>
    <n v="533295"/>
    <s v="PSB"/>
    <s v="INE608A01012"/>
    <x v="6"/>
    <x v="46"/>
    <d v="2022-09-05T00:00:00"/>
    <n v="15.6"/>
    <n v="0.32"/>
    <n v="9.1999999999999993"/>
    <n v="19.95"/>
    <n v="9.1999999999999993"/>
    <n v="24.1"/>
    <n v="9.1999999999999993"/>
    <n v="56.9"/>
    <n v="9.1999999999999993"/>
    <n v="149.69999999999999"/>
    <n v="10573.35"/>
    <n v="6728.76"/>
    <n v="0"/>
    <n v="2.63"/>
    <n v="2.2999999999999998"/>
    <n v="-9.0399999999999991"/>
    <n v="-8.5500000000000007"/>
    <n v="-20.329999999999998"/>
    <n v="-12.62"/>
    <n v="9.8800000000000008"/>
    <n v="9.91"/>
    <n v="0.8"/>
    <n v="0.33"/>
    <n v="76.22"/>
    <n v="1.92"/>
    <n v="1.99"/>
    <n v="5.85"/>
    <n v="1.47"/>
    <n v="-1.76"/>
    <n v="1.58"/>
    <n v="19.62"/>
    <n v="-8.85"/>
    <n v="-11.06"/>
    <x v="151"/>
  </r>
  <r>
    <x v="392"/>
    <n v="540769"/>
    <s v="NIACL"/>
    <s v="INE470Y01017"/>
    <x v="16"/>
    <x v="74"/>
    <d v="2022-09-05T00:00:00"/>
    <n v="95.05"/>
    <n v="1.22"/>
    <n v="74.099999999999994"/>
    <n v="178.9"/>
    <n v="74.099999999999994"/>
    <n v="197"/>
    <n v="0"/>
    <n v="0"/>
    <n v="74.099999999999994"/>
    <n v="382.43"/>
    <n v="15664.24"/>
    <n v="2937.44"/>
    <n v="-2.56"/>
    <n v="5.85"/>
    <n v="-5.14"/>
    <n v="-40.869999999999997"/>
    <n v="-3.13"/>
    <n v="0"/>
    <n v="0"/>
    <n v="68.03"/>
    <n v="18.829999999999998"/>
    <n v="0.79"/>
    <n v="1.28"/>
    <n v="223.14"/>
    <n v="-9.17"/>
    <n v="0.32"/>
    <n v="13.26"/>
    <n v="0.53"/>
    <n v="-3.85"/>
    <n v="1.4"/>
    <n v="120.78"/>
    <n v="-24.66"/>
    <n v="0.21"/>
    <x v="152"/>
  </r>
  <r>
    <x v="393"/>
    <n v="542066"/>
    <s v="ATGL"/>
    <s v="INE399L01023"/>
    <x v="12"/>
    <x v="33"/>
    <d v="2022-09-05T00:00:00"/>
    <n v="3530.6"/>
    <n v="-2.5499999999999998"/>
    <n v="76.599999999999994"/>
    <n v="3816.3"/>
    <n v="76.599999999999994"/>
    <n v="3816.3"/>
    <n v="0"/>
    <n v="0"/>
    <n v="70.2"/>
    <n v="3816.3"/>
    <n v="387721.55"/>
    <n v="399697.3"/>
    <n v="2.0499999999999998"/>
    <n v="5.4"/>
    <n v="47.7"/>
    <n v="138.97"/>
    <n v="196.14"/>
    <n v="0"/>
    <n v="0"/>
    <n v="767.48"/>
    <n v="154.57"/>
    <n v="151.81"/>
    <n v="41.42"/>
    <n v="0.2"/>
    <n v="29.64"/>
    <n v="0.01"/>
    <n v="483.42"/>
    <n v="102.19"/>
    <n v="527"/>
    <n v="4.59"/>
    <n v="23.22"/>
    <n v="6.69"/>
    <n v="-2.38"/>
    <x v="153"/>
  </r>
  <r>
    <x v="394"/>
    <n v="532942"/>
    <s v="KNRCON"/>
    <s v="INE634I01029"/>
    <x v="13"/>
    <x v="111"/>
    <d v="2022-09-05T00:00:00"/>
    <n v="254.5"/>
    <n v="-0.56999999999999995"/>
    <n v="85.5"/>
    <n v="331.4"/>
    <n v="85.5"/>
    <n v="343.9"/>
    <n v="81.650000000000006"/>
    <n v="343.9"/>
    <n v="2"/>
    <n v="343.9"/>
    <n v="7185.54"/>
    <n v="7799.71"/>
    <n v="-2.75"/>
    <n v="-2"/>
    <n v="1.8"/>
    <n v="-21.91"/>
    <n v="33.549999999999997"/>
    <n v="19.68"/>
    <n v="36.6"/>
    <n v="20.010000000000002"/>
    <n v="14.55"/>
    <n v="2.98"/>
    <n v="2.9"/>
    <n v="9.4499999999999993"/>
    <n v="0.71"/>
    <n v="0.1"/>
    <n v="9.1"/>
    <n v="1.9"/>
    <n v="-95.06"/>
    <n v="12.77"/>
    <n v="85.75"/>
    <n v="-2.69"/>
    <n v="-4.84"/>
    <x v="153"/>
  </r>
  <r>
    <x v="395"/>
    <n v="523598"/>
    <s v="SCI"/>
    <s v="INE109A01011"/>
    <x v="9"/>
    <x v="70"/>
    <d v="2022-09-05T00:00:00"/>
    <n v="120.55"/>
    <n v="0.75"/>
    <n v="29.4"/>
    <n v="160.19999999999999"/>
    <n v="29.4"/>
    <n v="160.19999999999999"/>
    <n v="24.8"/>
    <n v="160.19999999999999"/>
    <n v="7.6"/>
    <n v="221.33"/>
    <n v="5615.21"/>
    <n v="8187.11"/>
    <n v="3.92"/>
    <n v="4.74"/>
    <n v="2.46"/>
    <n v="14.21"/>
    <n v="62.3"/>
    <n v="4.4400000000000004"/>
    <n v="9.2100000000000009"/>
    <n v="6.82"/>
    <n v="9.19"/>
    <n v="0.61"/>
    <n v="0.42"/>
    <n v="12.95"/>
    <n v="-1.76"/>
    <n v="0.27"/>
    <n v="5.09"/>
    <n v="1.03"/>
    <n v="4.1900000000000004"/>
    <n v="17.62"/>
    <n v="197.41"/>
    <n v="28.77"/>
    <n v="26.09"/>
    <x v="153"/>
  </r>
  <r>
    <x v="396"/>
    <n v="501455"/>
    <s v="GREAVESCOT"/>
    <s v="INE224A01026"/>
    <x v="7"/>
    <x v="38"/>
    <d v="2022-09-05T00:00:00"/>
    <n v="175.1"/>
    <n v="0.28999999999999998"/>
    <n v="66"/>
    <n v="258.89999999999998"/>
    <n v="66"/>
    <n v="258.89999999999998"/>
    <n v="66"/>
    <n v="258.89999999999998"/>
    <n v="0.77"/>
    <n v="258.89999999999998"/>
    <n v="4054.66"/>
    <n v="3825.63"/>
    <n v="0.75"/>
    <n v="7.65"/>
    <n v="5.83"/>
    <n v="23.44"/>
    <n v="12.97"/>
    <n v="2.19"/>
    <n v="10.1"/>
    <n v="0"/>
    <n v="19.760000000000002"/>
    <n v="5.3"/>
    <n v="3.53"/>
    <n v="2.1800000000000002"/>
    <n v="0"/>
    <n v="0.11"/>
    <n v="34.08"/>
    <n v="1.89"/>
    <n v="-64.59"/>
    <n v="0.14000000000000001"/>
    <n v="32.92"/>
    <n v="-2.71"/>
    <n v="-5.35"/>
    <x v="154"/>
  </r>
  <r>
    <x v="397"/>
    <n v="500183"/>
    <s v="HFCL"/>
    <s v="INE548A01028"/>
    <x v="14"/>
    <x v="63"/>
    <d v="2022-09-05T00:00:00"/>
    <n v="78.7"/>
    <n v="3.01"/>
    <n v="8.1"/>
    <n v="101.35"/>
    <n v="8.1"/>
    <n v="101.35"/>
    <n v="8.1"/>
    <n v="101.35"/>
    <n v="5.95"/>
    <n v="2578.0500000000002"/>
    <n v="10842.96"/>
    <n v="11126.57"/>
    <n v="9.84"/>
    <n v="19.510000000000002"/>
    <n v="22.02"/>
    <n v="14.39"/>
    <n v="62.18"/>
    <n v="29.45"/>
    <n v="21.97"/>
    <n v="39.22"/>
    <n v="19.12"/>
    <n v="3.77"/>
    <n v="2.13"/>
    <n v="5.31"/>
    <n v="3.94"/>
    <n v="0.23"/>
    <n v="17.63"/>
    <n v="2.37"/>
    <n v="190.83"/>
    <n v="2.0099999999999998"/>
    <n v="20.85"/>
    <n v="0.44"/>
    <n v="-2.36"/>
    <x v="155"/>
  </r>
  <r>
    <x v="398"/>
    <n v="532889"/>
    <s v="KPRMILL"/>
    <s v="INE930H01031"/>
    <x v="1"/>
    <x v="107"/>
    <d v="2022-09-05T00:00:00"/>
    <n v="596.79999999999995"/>
    <n v="0.86"/>
    <n v="62.47"/>
    <n v="771.8"/>
    <n v="62.47"/>
    <n v="771.8"/>
    <n v="62.47"/>
    <n v="771.8"/>
    <n v="1.91"/>
    <n v="771.8"/>
    <n v="20440.48"/>
    <n v="20980.080000000002"/>
    <n v="-2.64"/>
    <n v="5.73"/>
    <n v="2.74"/>
    <n v="51.35"/>
    <n v="74.36"/>
    <n v="31"/>
    <n v="47.07"/>
    <n v="22.7"/>
    <n v="15.71"/>
    <n v="5.99"/>
    <n v="3.04"/>
    <n v="6.35"/>
    <n v="0.91"/>
    <n v="0.03"/>
    <n v="14.65"/>
    <n v="3.84"/>
    <n v="41.36"/>
    <n v="26.34"/>
    <n v="99.86"/>
    <n v="14.36"/>
    <n v="-12.23"/>
    <x v="155"/>
  </r>
  <r>
    <x v="399"/>
    <n v="514162"/>
    <s v="WELSPUNIND"/>
    <s v="INE192B01031"/>
    <x v="1"/>
    <x v="124"/>
    <d v="2022-09-05T00:00:00"/>
    <n v="74.400000000000006"/>
    <n v="0.13"/>
    <n v="18.3"/>
    <n v="170.75"/>
    <n v="18.3"/>
    <n v="170.75"/>
    <n v="18.3"/>
    <n v="170.75"/>
    <n v="0.5"/>
    <n v="170.75"/>
    <n v="7351.16"/>
    <n v="9575.1200000000008"/>
    <n v="-4.62"/>
    <n v="0.68"/>
    <n v="3.12"/>
    <n v="-41"/>
    <n v="14.28"/>
    <n v="-0.63"/>
    <n v="30.02"/>
    <n v="18.09"/>
    <n v="15.49"/>
    <n v="1.84"/>
    <n v="2.17"/>
    <n v="8.57"/>
    <n v="2.42"/>
    <n v="0.2"/>
    <n v="8.15"/>
    <n v="0.81"/>
    <n v="12.53"/>
    <n v="4.1100000000000003"/>
    <n v="40.39"/>
    <n v="5.94"/>
    <n v="1.03"/>
    <x v="155"/>
  </r>
  <r>
    <x v="400"/>
    <n v="505509"/>
    <s v="RESPONIND"/>
    <s v="INE688D01026"/>
    <x v="8"/>
    <x v="125"/>
    <d v="2022-09-05T00:00:00"/>
    <n v="145.25"/>
    <n v="-1.19"/>
    <n v="67.599999999999994"/>
    <n v="215"/>
    <n v="67.599999999999994"/>
    <n v="215"/>
    <n v="34.5"/>
    <n v="215"/>
    <n v="0.05"/>
    <n v="215"/>
    <n v="3876.91"/>
    <n v="4053.26"/>
    <n v="3.68"/>
    <n v="3.9"/>
    <n v="2.72"/>
    <n v="14.19"/>
    <n v="15.86"/>
    <n v="27.09"/>
    <n v="4.8499999999999996"/>
    <n v="0"/>
    <n v="120.73"/>
    <n v="4.04"/>
    <n v="3.61"/>
    <n v="1.1499999999999999"/>
    <n v="0"/>
    <n v="7.0000000000000007E-2"/>
    <n v="31.53"/>
    <n v="3.35"/>
    <n v="26.7"/>
    <n v="-0.22"/>
    <n v="35.950000000000003"/>
    <n v="5.53"/>
    <n v="-11.88"/>
    <x v="156"/>
  </r>
  <r>
    <x v="401"/>
    <n v="503310"/>
    <s v="SWANENERGY"/>
    <s v="INE665A01038"/>
    <x v="13"/>
    <x v="108"/>
    <d v="2022-09-05T00:00:00"/>
    <n v="216.45"/>
    <n v="-3.07"/>
    <n v="86"/>
    <n v="337"/>
    <n v="86"/>
    <n v="337"/>
    <n v="86"/>
    <n v="337"/>
    <n v="0.56000000000000005"/>
    <n v="337"/>
    <n v="5712.48"/>
    <n v="9065.24"/>
    <n v="6.44"/>
    <n v="4.79"/>
    <n v="-21.43"/>
    <n v="63.11"/>
    <n v="24.76"/>
    <n v="8.51"/>
    <n v="12.77"/>
    <n v="0"/>
    <n v="53.77"/>
    <n v="4.84"/>
    <n v="3.67"/>
    <n v="0.11"/>
    <n v="0"/>
    <n v="0.05"/>
    <n v="123.7"/>
    <n v="8.14"/>
    <n v="198.64"/>
    <n v="-4.7699999999999996"/>
    <n v="44.7"/>
    <n v="1.0900000000000001"/>
    <n v="-5.71"/>
    <x v="156"/>
  </r>
  <r>
    <x v="402"/>
    <n v="532368"/>
    <s v="BCG"/>
    <s v="INE425B01027"/>
    <x v="4"/>
    <x v="5"/>
    <d v="2022-09-05T00:00:00"/>
    <n v="42.5"/>
    <n v="-1.1599999999999999"/>
    <n v="1.18"/>
    <n v="122.88"/>
    <n v="1.18"/>
    <n v="122.88"/>
    <n v="1.08"/>
    <n v="122.88"/>
    <n v="1.08"/>
    <n v="122.88"/>
    <n v="8555.99"/>
    <n v="8540.4599999999991"/>
    <n v="-5.45"/>
    <n v="-0.12"/>
    <n v="-22.87"/>
    <n v="99.53"/>
    <n v="202.46"/>
    <n v="72.48"/>
    <n v="0"/>
    <n v="7.89"/>
    <n v="1.02"/>
    <n v="1.54"/>
    <n v="0.28999999999999998"/>
    <n v="17.73"/>
    <n v="2.04"/>
    <n v="0.71"/>
    <n v="4.87"/>
    <n v="1.46"/>
    <n v="18.600000000000001"/>
    <n v="5.37"/>
    <n v="27.61"/>
    <n v="9.06"/>
    <n v="8.82"/>
    <x v="157"/>
  </r>
  <r>
    <x v="403"/>
    <n v="539807"/>
    <s v="INFIBEAM"/>
    <s v="INE483S01020"/>
    <x v="9"/>
    <x v="56"/>
    <d v="2022-09-05T00:00:00"/>
    <n v="15.6"/>
    <n v="0.32"/>
    <n v="6.6"/>
    <n v="26.5"/>
    <n v="6.6"/>
    <n v="29.23"/>
    <n v="6.6"/>
    <n v="60.7"/>
    <n v="6.6"/>
    <n v="60.7"/>
    <n v="4189.03"/>
    <n v="3952.95"/>
    <n v="-2.5"/>
    <n v="-1.89"/>
    <n v="5.05"/>
    <n v="-31.43"/>
    <n v="16.66"/>
    <n v="-15.28"/>
    <n v="0"/>
    <n v="43.55"/>
    <n v="68.92"/>
    <n v="1.43"/>
    <n v="1.8"/>
    <n v="3.04"/>
    <n v="4.04"/>
    <n v="0.32"/>
    <n v="23.17"/>
    <n v="2.8"/>
    <n v="34.33"/>
    <n v="0.36"/>
    <n v="10.92"/>
    <n v="0.46"/>
    <n v="0.39"/>
    <x v="157"/>
  </r>
  <r>
    <x v="404"/>
    <n v="511431"/>
    <s v="VAKRANGEE"/>
    <s v="INE051B01021"/>
    <x v="4"/>
    <x v="5"/>
    <d v="2022-09-05T00:00:00"/>
    <n v="32.9"/>
    <n v="19.420000000000002"/>
    <n v="17.100000000000001"/>
    <n v="47.2"/>
    <n v="17.100000000000001"/>
    <n v="69.849999999999994"/>
    <n v="17.100000000000001"/>
    <n v="515.4"/>
    <n v="0.26"/>
    <n v="515.4"/>
    <n v="3485.75"/>
    <n v="2867.5"/>
    <n v="18.13"/>
    <n v="11.53"/>
    <n v="17.920000000000002"/>
    <n v="-15.86"/>
    <n v="3.18"/>
    <n v="-33.25"/>
    <n v="4.4800000000000004"/>
    <n v="38.54"/>
    <n v="56.2"/>
    <n v="1.27"/>
    <n v="1.56"/>
    <n v="3.6"/>
    <n v="-1.25"/>
    <n v="0.15"/>
    <n v="21.23"/>
    <n v="4.0999999999999996"/>
    <n v="72"/>
    <n v="0.86"/>
    <n v="25.96"/>
    <n v="0.46"/>
    <n v="0.34"/>
    <x v="157"/>
  </r>
  <r>
    <x v="405"/>
    <n v="523395"/>
    <s v="3MINDIA"/>
    <s v="INE470A01017"/>
    <x v="15"/>
    <x v="42"/>
    <d v="2022-09-05T00:00:00"/>
    <n v="23244.85"/>
    <n v="0.73"/>
    <n v="15685.6"/>
    <n v="27800"/>
    <n v="15685.6"/>
    <n v="31000"/>
    <n v="14000"/>
    <n v="31000"/>
    <n v="223.25"/>
    <n v="31000"/>
    <n v="26185.49"/>
    <n v="24613.4"/>
    <n v="0.69"/>
    <n v="-0.94"/>
    <n v="9.18"/>
    <n v="-5.27"/>
    <n v="4.53"/>
    <n v="9.6999999999999993"/>
    <n v="19.14"/>
    <n v="80.62"/>
    <n v="79.59"/>
    <n v="11.59"/>
    <n v="14.06"/>
    <n v="1.93"/>
    <n v="39.76"/>
    <n v="0"/>
    <n v="49.38"/>
    <n v="7.41"/>
    <n v="79.989999999999995"/>
    <n v="289.51"/>
    <n v="2013.15"/>
    <n v="290.60000000000002"/>
    <n v="263.20999999999998"/>
    <x v="158"/>
  </r>
  <r>
    <x v="406"/>
    <n v="541988"/>
    <s v="AAVAS"/>
    <s v="INE216P01012"/>
    <x v="6"/>
    <x v="29"/>
    <d v="2022-09-05T00:00:00"/>
    <n v="2287.9499999999998"/>
    <n v="0.49"/>
    <n v="845.75"/>
    <n v="3340"/>
    <n v="845.75"/>
    <n v="3340"/>
    <n v="0"/>
    <n v="0"/>
    <n v="611.5"/>
    <n v="3340"/>
    <n v="17987.599999999999"/>
    <n v="24383.25"/>
    <n v="2.56"/>
    <n v="1.25"/>
    <n v="10.46"/>
    <n v="-5.15"/>
    <n v="14.86"/>
    <n v="0"/>
    <n v="0"/>
    <n v="46.7"/>
    <n v="60.58"/>
    <n v="6.27"/>
    <n v="7"/>
    <n v="4.17"/>
    <n v="1.78"/>
    <n v="0"/>
    <n v="23.96"/>
    <n v="12.98"/>
    <n v="-15.85"/>
    <n v="48.78"/>
    <n v="362.76"/>
    <n v="-143.80000000000001"/>
    <n v="-148.65"/>
    <x v="158"/>
  </r>
  <r>
    <x v="407"/>
    <n v="541450"/>
    <s v="ADANIGREEN"/>
    <s v="INE364U01010"/>
    <x v="7"/>
    <x v="85"/>
    <d v="2022-09-05T00:00:00"/>
    <n v="2353.8000000000002"/>
    <n v="-1.23"/>
    <n v="44.75"/>
    <n v="3050"/>
    <n v="44.75"/>
    <n v="3050"/>
    <n v="0"/>
    <n v="0"/>
    <n v="22.75"/>
    <n v="3050"/>
    <n v="373039.65"/>
    <n v="427576.86"/>
    <n v="-1.63"/>
    <n v="7.43"/>
    <n v="26.83"/>
    <n v="117.67"/>
    <n v="277.22000000000003"/>
    <n v="0"/>
    <n v="0"/>
    <n v="770.74"/>
    <n v="624.44000000000005"/>
    <n v="70.959999999999994"/>
    <n v="77.290000000000006"/>
    <n v="0.86"/>
    <n v="17.55"/>
    <n v="0"/>
    <n v="103.98"/>
    <n v="65.540000000000006"/>
    <n v="121.91"/>
    <n v="3.06"/>
    <n v="33.19"/>
    <n v="19.57"/>
    <n v="-89"/>
    <x v="158"/>
  </r>
  <r>
    <x v="408"/>
    <n v="533096"/>
    <s v="ADANIPOWER"/>
    <s v="INE814H01011"/>
    <x v="12"/>
    <x v="83"/>
    <d v="2022-09-05T00:00:00"/>
    <n v="389.85"/>
    <n v="-2.84"/>
    <n v="23"/>
    <n v="432.8"/>
    <n v="23"/>
    <n v="432.8"/>
    <n v="15.15"/>
    <n v="432.8"/>
    <n v="15.15"/>
    <n v="432.8"/>
    <n v="150536.32999999999"/>
    <n v="200891.73"/>
    <n v="3.82"/>
    <n v="12.27"/>
    <n v="37.22"/>
    <n v="277.94"/>
    <n v="90.21"/>
    <n v="66.08"/>
    <n v="25.12"/>
    <n v="15.99"/>
    <n v="28.79"/>
    <n v="6.41"/>
    <n v="3.11"/>
    <n v="10.65"/>
    <n v="0.56999999999999995"/>
    <n v="0"/>
    <n v="10.57"/>
    <n v="4.32"/>
    <n v="14.71"/>
    <n v="24.41"/>
    <n v="60.89"/>
    <n v="26.53"/>
    <n v="12.7"/>
    <x v="158"/>
  </r>
  <r>
    <x v="409"/>
    <n v="539254"/>
    <s v="ADANITRANS"/>
    <s v="INE931S01010"/>
    <x v="12"/>
    <x v="50"/>
    <d v="2022-09-05T00:00:00"/>
    <n v="3881.25"/>
    <n v="0.38"/>
    <n v="147.5"/>
    <n v="4048"/>
    <n v="147.5"/>
    <n v="4048"/>
    <n v="115"/>
    <n v="4048"/>
    <n v="25"/>
    <n v="4048"/>
    <n v="431472.57"/>
    <n v="461923.63"/>
    <n v="3.47"/>
    <n v="9.94"/>
    <n v="98.42"/>
    <n v="121.72"/>
    <n v="154.29"/>
    <n v="99.29"/>
    <n v="0"/>
    <n v="443.21"/>
    <n v="43.17"/>
    <n v="39.68"/>
    <n v="5.38"/>
    <n v="0.97"/>
    <n v="21.33"/>
    <n v="0"/>
    <n v="86.8"/>
    <n v="37.33"/>
    <n v="105.32"/>
    <n v="8.73"/>
    <n v="97.49"/>
    <n v="37.25"/>
    <n v="-19.02"/>
    <x v="158"/>
  </r>
  <r>
    <x v="410"/>
    <n v="540691"/>
    <s v="ABCAPITAL"/>
    <s v="INE674K01013"/>
    <x v="6"/>
    <x v="14"/>
    <d v="2022-09-05T00:00:00"/>
    <n v="115.4"/>
    <n v="0.61"/>
    <n v="37.35"/>
    <n v="139.19999999999999"/>
    <n v="37.35"/>
    <n v="139.69999999999999"/>
    <n v="37.35"/>
    <n v="218.95"/>
    <n v="37.35"/>
    <n v="264"/>
    <n v="27887.09"/>
    <n v="82630.649999999994"/>
    <n v="-0.6"/>
    <n v="9.75"/>
    <n v="12.37"/>
    <n v="8.82"/>
    <n v="8.48"/>
    <n v="-12.55"/>
    <n v="0"/>
    <n v="15.21"/>
    <n v="23.1"/>
    <n v="1.78"/>
    <n v="2.0299999999999998"/>
    <n v="7.09"/>
    <n v="0.88"/>
    <n v="0"/>
    <n v="14.15"/>
    <n v="3.2"/>
    <n v="-5.5"/>
    <n v="7.59"/>
    <n v="64.849999999999994"/>
    <n v="-20.98"/>
    <n v="-39.68"/>
    <x v="158"/>
  </r>
  <r>
    <x v="411"/>
    <n v="535755"/>
    <s v="ABFRL"/>
    <s v="INE647O01011"/>
    <x v="9"/>
    <x v="116"/>
    <d v="2022-09-05T00:00:00"/>
    <n v="313.55"/>
    <n v="1.98"/>
    <n v="95.6"/>
    <n v="322"/>
    <n v="95.6"/>
    <n v="322"/>
    <n v="95.6"/>
    <n v="322"/>
    <n v="72.44"/>
    <n v="322"/>
    <n v="29420.87"/>
    <n v="29368.11"/>
    <n v="2.74"/>
    <n v="13.98"/>
    <n v="15.7"/>
    <n v="42.91"/>
    <n v="19.149999999999999"/>
    <n v="13.19"/>
    <n v="0"/>
    <n v="87.59"/>
    <n v="74.430000000000007"/>
    <n v="10.48"/>
    <n v="11.24"/>
    <n v="3.08"/>
    <n v="-0.42"/>
    <n v="0"/>
    <n v="15.92"/>
    <n v="2.88"/>
    <n v="30.95"/>
    <n v="3.58"/>
    <n v="29.91"/>
    <n v="10.130000000000001"/>
    <n v="5.89"/>
    <x v="158"/>
  </r>
  <r>
    <x v="412"/>
    <n v="542752"/>
    <s v="AFFLE"/>
    <s v="INE00WC01027"/>
    <x v="4"/>
    <x v="5"/>
    <d v="2022-09-05T00:00:00"/>
    <n v="1279.2"/>
    <n v="-1.21"/>
    <n v="165.11"/>
    <n v="1511"/>
    <n v="165.11"/>
    <n v="1511"/>
    <n v="0"/>
    <n v="0"/>
    <n v="150"/>
    <n v="1511"/>
    <n v="17058.8"/>
    <n v="16794.5"/>
    <n v="-4.08"/>
    <n v="15.79"/>
    <n v="25.92"/>
    <n v="38.909999999999997"/>
    <n v="97.29"/>
    <n v="0"/>
    <n v="0"/>
    <n v="73.31"/>
    <n v="83.34"/>
    <n v="13.87"/>
    <n v="16.11"/>
    <n v="2.0699999999999998"/>
    <n v="1.17"/>
    <n v="0"/>
    <n v="53.62"/>
    <n v="13.36"/>
    <n v="82.82"/>
    <n v="17.46"/>
    <n v="92.29"/>
    <n v="15.46"/>
    <n v="12.4"/>
    <x v="158"/>
  </r>
  <r>
    <x v="413"/>
    <n v="521070"/>
    <s v="ALOKINDS"/>
    <s v="INE270A01029"/>
    <x v="1"/>
    <x v="60"/>
    <d v="2022-09-05T00:00:00"/>
    <n v="20.6"/>
    <n v="4.83"/>
    <n v="1.36"/>
    <n v="35.799999999999997"/>
    <n v="1.36"/>
    <n v="61.4"/>
    <n v="1.36"/>
    <n v="61.4"/>
    <n v="1.36"/>
    <n v="97.67"/>
    <n v="10228.4"/>
    <n v="34038.86"/>
    <n v="3.52"/>
    <n v="5.0999999999999996"/>
    <n v="-8.44"/>
    <n v="-7.62"/>
    <n v="101.98"/>
    <n v="48.01"/>
    <n v="5.84"/>
    <n v="0"/>
    <n v="0.28000000000000003"/>
    <n v="-0.56999999999999995"/>
    <n v="0.35"/>
    <n v="0.82"/>
    <n v="0"/>
    <n v="0"/>
    <n v="59.48"/>
    <n v="1.28"/>
    <n v="55.34"/>
    <n v="-0.51"/>
    <n v="-36.35"/>
    <n v="0.37"/>
    <n v="-0.7"/>
    <x v="158"/>
  </r>
  <r>
    <x v="414"/>
    <n v="540902"/>
    <s v="AMBER"/>
    <s v="INE371P01015"/>
    <x v="10"/>
    <x v="66"/>
    <d v="2022-09-05T00:00:00"/>
    <n v="2293.5500000000002"/>
    <n v="1.81"/>
    <n v="804"/>
    <n v="4025.95"/>
    <n v="804"/>
    <n v="4025.95"/>
    <n v="0"/>
    <n v="0"/>
    <n v="621.04999999999995"/>
    <n v="4025.95"/>
    <n v="7749.56"/>
    <n v="7972.86"/>
    <n v="0.52"/>
    <n v="-3.74"/>
    <n v="-12.52"/>
    <n v="-27.19"/>
    <n v="40.770000000000003"/>
    <n v="0"/>
    <n v="0"/>
    <n v="55.83"/>
    <n v="88.23"/>
    <n v="4.4000000000000004"/>
    <n v="5.19"/>
    <n v="3.62"/>
    <n v="21.86"/>
    <n v="0"/>
    <n v="21.46"/>
    <n v="1.46"/>
    <n v="31.05"/>
    <n v="41.2"/>
    <n v="522.78"/>
    <n v="74.06"/>
    <n v="-56.94"/>
    <x v="158"/>
  </r>
  <r>
    <x v="415"/>
    <n v="543335"/>
    <s v="APTUS"/>
    <s v="INE852O01025"/>
    <x v="6"/>
    <x v="29"/>
    <d v="2022-09-05T00:00:00"/>
    <n v="353.3"/>
    <n v="-0.17"/>
    <n v="0"/>
    <n v="394.95"/>
    <n v="0"/>
    <n v="0"/>
    <n v="0"/>
    <n v="0"/>
    <n v="220.1"/>
    <n v="394.95"/>
    <n v="17623.63"/>
    <n v="19802.22"/>
    <n v="1.1299999999999999"/>
    <n v="21.79"/>
    <n v="26.34"/>
    <n v="-5.99"/>
    <n v="0"/>
    <n v="0"/>
    <n v="0"/>
    <n v="42.42"/>
    <n v="61.36"/>
    <n v="5.81"/>
    <n v="5.7"/>
    <n v="3.95"/>
    <n v="0.91"/>
    <n v="0"/>
    <n v="26.36"/>
    <n v="20.2"/>
    <n v="-24.36"/>
    <n v="8.36"/>
    <n v="60.96"/>
    <n v="-14.56"/>
    <n v="-15.01"/>
    <x v="158"/>
  </r>
  <r>
    <x v="416"/>
    <n v="540975"/>
    <s v="ASTERDM"/>
    <s v="INE914M01019"/>
    <x v="0"/>
    <x v="61"/>
    <d v="2022-09-05T00:00:00"/>
    <n v="240.95"/>
    <n v="4.28"/>
    <n v="78"/>
    <n v="244.3"/>
    <n v="78"/>
    <n v="244.3"/>
    <n v="0"/>
    <n v="0"/>
    <n v="78"/>
    <n v="244.3"/>
    <n v="11890.91"/>
    <n v="13374.63"/>
    <n v="11.78"/>
    <n v="2.75"/>
    <n v="26.52"/>
    <n v="5.54"/>
    <n v="27.3"/>
    <n v="0"/>
    <n v="0"/>
    <n v="21.62"/>
    <n v="26.24"/>
    <n v="2.95"/>
    <n v="2.37"/>
    <n v="7.24"/>
    <n v="1.1000000000000001"/>
    <n v="0"/>
    <n v="8.5"/>
    <n v="1.1299999999999999"/>
    <n v="9.0500000000000007"/>
    <n v="11.01"/>
    <n v="80.8"/>
    <n v="26.42"/>
    <n v="5.85"/>
    <x v="158"/>
  </r>
  <r>
    <x v="417"/>
    <n v="540376"/>
    <s v="DMART"/>
    <s v="INE192R01011"/>
    <x v="9"/>
    <x v="116"/>
    <d v="2022-09-05T00:00:00"/>
    <n v="4577.45"/>
    <n v="0.01"/>
    <n v="1515.15"/>
    <n v="5900"/>
    <n v="1515.15"/>
    <n v="5900"/>
    <n v="982.05"/>
    <n v="5900"/>
    <n v="558.29999999999995"/>
    <n v="5900"/>
    <n v="296356.92"/>
    <n v="296126.90999999997"/>
    <n v="3.81"/>
    <n v="7.98"/>
    <n v="19.829999999999998"/>
    <n v="16.21"/>
    <n v="44.26"/>
    <n v="35"/>
    <n v="0"/>
    <n v="145.27000000000001"/>
    <n v="126.62"/>
    <n v="20.75"/>
    <n v="17.63"/>
    <n v="1.01"/>
    <n v="5.84"/>
    <n v="0"/>
    <n v="87.15"/>
    <n v="8.27"/>
    <n v="215.95"/>
    <n v="31.49"/>
    <n v="220.46"/>
    <n v="21.19"/>
    <n v="-15.48"/>
    <x v="158"/>
  </r>
  <r>
    <x v="418"/>
    <n v="541153"/>
    <s v="BANDHANBNK"/>
    <s v="INE545U01014"/>
    <x v="6"/>
    <x v="46"/>
    <d v="2022-09-05T00:00:00"/>
    <n v="283.85000000000002"/>
    <n v="2.81"/>
    <n v="152.19999999999999"/>
    <n v="349.55"/>
    <n v="152.19999999999999"/>
    <n v="650"/>
    <n v="0"/>
    <n v="0"/>
    <n v="152.19999999999999"/>
    <n v="741.8"/>
    <n v="45731.01"/>
    <n v="55082.51"/>
    <n v="-0.87"/>
    <n v="1.81"/>
    <n v="-10.75"/>
    <n v="-0.65"/>
    <n v="-14.37"/>
    <n v="0"/>
    <n v="0"/>
    <n v="71.540000000000006"/>
    <n v="22.41"/>
    <n v="2.5"/>
    <n v="3.12"/>
    <n v="14.02"/>
    <n v="3.27"/>
    <n v="0"/>
    <n v="7.02"/>
    <n v="3.15"/>
    <n v="50.7"/>
    <n v="3.97"/>
    <n v="113.37"/>
    <n v="5.6"/>
    <n v="-32.979999999999997"/>
    <x v="158"/>
  </r>
  <r>
    <x v="419"/>
    <n v="500103"/>
    <s v="BHEL"/>
    <s v="INE257A01026"/>
    <x v="7"/>
    <x v="126"/>
    <d v="2022-09-05T00:00:00"/>
    <n v="60.5"/>
    <n v="2.02"/>
    <n v="18.399999999999999"/>
    <n v="80.349999999999994"/>
    <n v="18.399999999999999"/>
    <n v="80.349999999999994"/>
    <n v="18.399999999999999"/>
    <n v="108"/>
    <n v="5.49"/>
    <n v="390.67"/>
    <n v="21066.48"/>
    <n v="18796.47"/>
    <n v="4.58"/>
    <n v="14.91"/>
    <n v="19.57"/>
    <n v="9.11"/>
    <n v="6.49"/>
    <n v="-7.1"/>
    <n v="-8.43"/>
    <n v="29.83"/>
    <n v="25.74"/>
    <n v="0.8"/>
    <n v="0.72"/>
    <n v="7.76"/>
    <n v="-0.14000000000000001"/>
    <n v="0.66"/>
    <n v="13.42"/>
    <n v="0.96"/>
    <n v="37.51"/>
    <n v="2.0299999999999998"/>
    <n v="75.55"/>
    <n v="1.61"/>
    <n v="0.31"/>
    <x v="158"/>
  </r>
  <r>
    <x v="420"/>
    <n v="502219"/>
    <s v="BORORENEW"/>
    <s v="INE666D01022"/>
    <x v="8"/>
    <x v="114"/>
    <d v="2022-09-05T00:00:00"/>
    <n v="559"/>
    <n v="-0.55000000000000004"/>
    <n v="27.5"/>
    <n v="833.35"/>
    <n v="27.5"/>
    <n v="833.35"/>
    <n v="28"/>
    <n v="833"/>
    <n v="0.14000000000000001"/>
    <n v="833.35"/>
    <n v="7291.89"/>
    <n v="7253.66"/>
    <n v="-0.34"/>
    <n v="-12.28"/>
    <n v="-16.34"/>
    <n v="86.49"/>
    <n v="62.2"/>
    <n v="0"/>
    <n v="0"/>
    <n v="46.64"/>
    <n v="40.450000000000003"/>
    <n v="8.9600000000000009"/>
    <n v="2.86"/>
    <n v="3.09"/>
    <n v="8.43"/>
    <n v="0"/>
    <n v="29.23"/>
    <n v="10.75"/>
    <n v="42.05"/>
    <n v="11.99"/>
    <n v="62.38"/>
    <n v="13.3"/>
    <n v="-13.11"/>
    <x v="158"/>
  </r>
  <r>
    <x v="421"/>
    <n v="532885"/>
    <s v="CENTRALBK"/>
    <s v="INE483A01010"/>
    <x v="6"/>
    <x v="46"/>
    <d v="2022-09-05T00:00:00"/>
    <n v="19.3"/>
    <n v="1.31"/>
    <n v="10.039999999999999"/>
    <n v="25.15"/>
    <n v="10.039999999999999"/>
    <n v="29.65"/>
    <n v="10.039999999999999"/>
    <n v="104"/>
    <n v="10.039999999999999"/>
    <n v="212.14"/>
    <n v="16754.21"/>
    <n v="-28853.040000000001"/>
    <n v="-1.53"/>
    <n v="5.18"/>
    <n v="4.6100000000000003"/>
    <n v="-7.43"/>
    <n v="0.61"/>
    <n v="-27.43"/>
    <n v="-11.72"/>
    <n v="15.25"/>
    <n v="14.4"/>
    <n v="0.7"/>
    <n v="0.64"/>
    <n v="-55.24"/>
    <n v="2"/>
    <n v="0"/>
    <n v="-5.0599999999999996"/>
    <n v="0.72"/>
    <n v="1.17"/>
    <n v="1.27"/>
    <n v="27.77"/>
    <n v="16.45"/>
    <n v="11.13"/>
    <x v="158"/>
  </r>
  <r>
    <x v="422"/>
    <n v="542399"/>
    <s v="CHALET"/>
    <s v="INE427F01016"/>
    <x v="9"/>
    <x v="123"/>
    <d v="2022-09-05T00:00:00"/>
    <n v="330.6"/>
    <n v="-0.45"/>
    <n v="99"/>
    <n v="361.05"/>
    <n v="99"/>
    <n v="402"/>
    <n v="0"/>
    <n v="0"/>
    <n v="99"/>
    <n v="402"/>
    <n v="6799.62"/>
    <n v="9255.2800000000007"/>
    <n v="1.24"/>
    <n v="5.56"/>
    <n v="11.41"/>
    <n v="85.16"/>
    <n v="4.7300000000000004"/>
    <n v="0"/>
    <n v="0"/>
    <n v="0"/>
    <n v="57.67"/>
    <n v="4.97"/>
    <n v="2.84"/>
    <n v="1.47"/>
    <n v="0"/>
    <n v="0"/>
    <n v="39.94"/>
    <n v="9.8000000000000007"/>
    <n v="109.28"/>
    <n v="-0.55000000000000004"/>
    <n v="66.7"/>
    <n v="3.03"/>
    <n v="-2.11"/>
    <x v="158"/>
  </r>
  <r>
    <x v="423"/>
    <n v="543336"/>
    <s v="CHEMPLASTS"/>
    <s v="INE488A01050"/>
    <x v="5"/>
    <x v="127"/>
    <d v="2022-09-05T00:00:00"/>
    <n v="415.5"/>
    <n v="-1.7"/>
    <n v="0"/>
    <n v="826.35"/>
    <n v="0"/>
    <n v="0"/>
    <n v="0"/>
    <n v="0"/>
    <n v="382.4"/>
    <n v="826.35"/>
    <n v="6632.7"/>
    <n v="6353.43"/>
    <n v="-1.54"/>
    <n v="-14.49"/>
    <n v="-12.32"/>
    <n v="-31.54"/>
    <n v="0"/>
    <n v="0"/>
    <n v="0"/>
    <n v="10.039999999999999"/>
    <n v="21.47"/>
    <n v="59.21"/>
    <n v="4.4400000000000004"/>
    <n v="19.22"/>
    <n v="0.49"/>
    <n v="0"/>
    <n v="4.8899999999999997"/>
    <n v="1.05"/>
    <n v="7.36"/>
    <n v="41.77"/>
    <n v="7.09"/>
    <n v="56.98"/>
    <n v="33.65"/>
    <x v="158"/>
  </r>
  <r>
    <x v="424"/>
    <n v="541770"/>
    <s v="CREDITACC"/>
    <s v="INE741K01010"/>
    <x v="6"/>
    <x v="14"/>
    <d v="2022-09-05T00:00:00"/>
    <n v="1017.15"/>
    <n v="2.17"/>
    <n v="305.2"/>
    <n v="1154.3499999999999"/>
    <n v="305.2"/>
    <n v="1154.3499999999999"/>
    <n v="0"/>
    <n v="0"/>
    <n v="242.05"/>
    <n v="1154.3499999999999"/>
    <n v="15754.93"/>
    <n v="26670.89"/>
    <n v="1.59"/>
    <n v="2.44"/>
    <n v="-5.91"/>
    <n v="49.54"/>
    <n v="21.44"/>
    <n v="0"/>
    <n v="0"/>
    <n v="32.93"/>
    <n v="41.81"/>
    <n v="3.84"/>
    <n v="3.07"/>
    <n v="6.36"/>
    <n v="5.58"/>
    <n v="0"/>
    <n v="15.66"/>
    <n v="5.61"/>
    <n v="-5.8"/>
    <n v="30.67"/>
    <n v="263.2"/>
    <n v="-174.14"/>
    <n v="-208.76"/>
    <x v="158"/>
  </r>
  <r>
    <x v="425"/>
    <n v="542867"/>
    <s v="CSBBANK"/>
    <s v="INE679A01013"/>
    <x v="6"/>
    <x v="46"/>
    <d v="2022-09-05T00:00:00"/>
    <n v="222.25"/>
    <n v="2.94"/>
    <n v="0"/>
    <n v="355"/>
    <n v="0"/>
    <n v="0"/>
    <n v="0"/>
    <n v="0"/>
    <n v="95"/>
    <n v="374"/>
    <n v="3851.39"/>
    <n v="3461.75"/>
    <n v="9.4600000000000009"/>
    <n v="7.5"/>
    <n v="19.940000000000001"/>
    <n v="-26.38"/>
    <n v="0"/>
    <n v="0"/>
    <n v="0"/>
    <n v="7.52"/>
    <n v="10.37"/>
    <n v="1.47"/>
    <n v="1.63"/>
    <n v="31.24"/>
    <n v="0.45"/>
    <n v="0"/>
    <n v="5.83"/>
    <n v="1.85"/>
    <n v="2.8"/>
    <n v="29.51"/>
    <n v="150.6"/>
    <n v="79.19"/>
    <n v="54.09"/>
    <x v="158"/>
  </r>
  <r>
    <x v="426"/>
    <n v="543330"/>
    <s v="DEVYANI"/>
    <s v="INE872J01023"/>
    <x v="9"/>
    <x v="121"/>
    <d v="2022-09-05T00:00:00"/>
    <n v="185.5"/>
    <n v="1.92"/>
    <n v="0"/>
    <n v="215"/>
    <n v="0"/>
    <n v="0"/>
    <n v="0"/>
    <n v="0"/>
    <n v="107.55"/>
    <n v="215"/>
    <n v="22359.91"/>
    <n v="21992.799999999999"/>
    <n v="0.13"/>
    <n v="0.6"/>
    <n v="13.87"/>
    <n v="46.18"/>
    <n v="0"/>
    <n v="0"/>
    <n v="0"/>
    <n v="86.31"/>
    <n v="118.94"/>
    <n v="29.55"/>
    <n v="30.95"/>
    <n v="1.71"/>
    <n v="0"/>
    <n v="0"/>
    <n v="36.61"/>
    <n v="9.18"/>
    <n v="49.62"/>
    <n v="2.15"/>
    <n v="6.28"/>
    <n v="3.74"/>
    <n v="0.72"/>
    <x v="158"/>
  </r>
  <r>
    <x v="427"/>
    <n v="500840"/>
    <s v="EIHOTEL"/>
    <s v="INE230A01023"/>
    <x v="9"/>
    <x v="123"/>
    <d v="2022-09-05T00:00:00"/>
    <n v="184.15"/>
    <n v="-2.02"/>
    <n v="53.65"/>
    <n v="192"/>
    <n v="53.65"/>
    <n v="192"/>
    <n v="53.65"/>
    <n v="227.16"/>
    <n v="12.3"/>
    <n v="227.16"/>
    <n v="11516.08"/>
    <n v="11772.18"/>
    <n v="14.38"/>
    <n v="19.809999999999999"/>
    <n v="30.74"/>
    <n v="73.400000000000006"/>
    <n v="6.01"/>
    <n v="6.65"/>
    <n v="9.2100000000000009"/>
    <n v="146.33000000000001"/>
    <n v="75.989999999999995"/>
    <n v="3.71"/>
    <n v="2.93"/>
    <n v="1.72"/>
    <n v="-0.79"/>
    <n v="0"/>
    <n v="45.34"/>
    <n v="8.92"/>
    <n v="-616.1"/>
    <n v="1.26"/>
    <n v="49.55"/>
    <n v="-0.3"/>
    <n v="-0.69"/>
    <x v="158"/>
  </r>
  <r>
    <x v="428"/>
    <n v="539844"/>
    <s v="EQUITAS"/>
    <s v="INE988K01017"/>
    <x v="6"/>
    <x v="14"/>
    <d v="2022-09-05T00:00:00"/>
    <n v="104.3"/>
    <n v="2.1"/>
    <n v="32.5"/>
    <n v="145"/>
    <n v="32.5"/>
    <n v="145"/>
    <n v="32.5"/>
    <n v="183.6"/>
    <n v="32.5"/>
    <n v="206.25"/>
    <n v="3566.58"/>
    <n v="19061.53"/>
    <n v="2.81"/>
    <n v="6.81"/>
    <n v="14.55"/>
    <n v="-15.55"/>
    <n v="-1.58"/>
    <n v="-9.2799999999999994"/>
    <n v="0"/>
    <n v="16.29"/>
    <n v="22.26"/>
    <n v="1.04"/>
    <n v="1.43"/>
    <n v="10.73"/>
    <n v="0.79"/>
    <n v="0"/>
    <n v="9.19"/>
    <n v="0.87"/>
    <n v="62.46"/>
    <n v="6.4"/>
    <n v="99.93"/>
    <n v="1.67"/>
    <n v="-23.94"/>
    <x v="158"/>
  </r>
  <r>
    <x v="429"/>
    <n v="543243"/>
    <s v="EQUITASBNK"/>
    <s v="INE063P01018"/>
    <x v="6"/>
    <x v="46"/>
    <d v="2022-09-05T00:00:00"/>
    <n v="46.8"/>
    <n v="2.41"/>
    <n v="0"/>
    <n v="71.25"/>
    <n v="0"/>
    <n v="0"/>
    <n v="0"/>
    <n v="0"/>
    <n v="30.05"/>
    <n v="76.8"/>
    <n v="5891.75"/>
    <n v="6206.4"/>
    <n v="-0.43"/>
    <n v="5.76"/>
    <n v="17.440000000000001"/>
    <n v="-22.06"/>
    <n v="0"/>
    <n v="0"/>
    <n v="0"/>
    <n v="16.11"/>
    <n v="23.16"/>
    <n v="1.36"/>
    <n v="1.69"/>
    <n v="31.16"/>
    <n v="0.99"/>
    <n v="0"/>
    <n v="6.39"/>
    <n v="1.65"/>
    <n v="36.950000000000003"/>
    <n v="2.92"/>
    <n v="34.65"/>
    <n v="1.27"/>
    <n v="-5.65"/>
    <x v="158"/>
  </r>
  <r>
    <x v="430"/>
    <n v="531599"/>
    <s v="FDC"/>
    <s v="INE258B01022"/>
    <x v="0"/>
    <x v="0"/>
    <d v="2022-09-05T00:00:00"/>
    <n v="280.25"/>
    <n v="2.4300000000000002"/>
    <n v="152.5"/>
    <n v="372"/>
    <n v="152.5"/>
    <n v="404.9"/>
    <n v="148.19999999999999"/>
    <n v="404.9"/>
    <n v="7.85"/>
    <n v="404.9"/>
    <n v="4635.53"/>
    <n v="4001.64"/>
    <n v="6.34"/>
    <n v="8.7899999999999991"/>
    <n v="14.93"/>
    <n v="-17.68"/>
    <n v="19.82"/>
    <n v="10.72"/>
    <n v="12.68"/>
    <n v="24.49"/>
    <n v="18.79"/>
    <n v="2.29"/>
    <n v="2.75"/>
    <n v="7.87"/>
    <n v="8.81"/>
    <n v="0"/>
    <n v="13.88"/>
    <n v="2.94"/>
    <n v="28.68"/>
    <n v="11.41"/>
    <n v="122.18"/>
    <n v="9.58"/>
    <n v="5.88"/>
    <x v="158"/>
  </r>
  <r>
    <x v="431"/>
    <n v="532843"/>
    <s v="FORTIS"/>
    <s v="INE061F01013"/>
    <x v="0"/>
    <x v="61"/>
    <d v="2022-09-05T00:00:00"/>
    <n v="287"/>
    <n v="-1.59"/>
    <n v="113.1"/>
    <n v="313.8"/>
    <n v="113.1"/>
    <n v="313.8"/>
    <n v="106.65"/>
    <n v="313.8"/>
    <n v="46.02"/>
    <n v="313.8"/>
    <n v="21678.62"/>
    <n v="22563.78"/>
    <n v="-1.44"/>
    <n v="7.13"/>
    <n v="19.309999999999999"/>
    <n v="-0.1"/>
    <n v="32.03"/>
    <n v="14.19"/>
    <n v="11.86"/>
    <n v="52.39"/>
    <n v="52.81"/>
    <n v="3.44"/>
    <n v="1.69"/>
    <n v="3.71"/>
    <n v="0.28000000000000003"/>
    <n v="0"/>
    <n v="20.8"/>
    <n v="3.74"/>
    <n v="25.05"/>
    <n v="5.48"/>
    <n v="83.46"/>
    <n v="11.46"/>
    <n v="11.14"/>
    <x v="158"/>
  </r>
  <r>
    <x v="432"/>
    <n v="543384"/>
    <s v="NYKAA"/>
    <s v="INE388Y01029"/>
    <x v="9"/>
    <x v="56"/>
    <d v="2022-09-05T00:00:00"/>
    <n v="1365.85"/>
    <n v="0.15"/>
    <n v="0"/>
    <n v="2574"/>
    <n v="0"/>
    <n v="0"/>
    <n v="0"/>
    <n v="0"/>
    <n v="1207.5"/>
    <n v="2574"/>
    <n v="64879.24"/>
    <n v="64734.16"/>
    <n v="-0.03"/>
    <n v="-5.44"/>
    <n v="-6.46"/>
    <n v="0"/>
    <n v="0"/>
    <n v="0"/>
    <n v="0"/>
    <n v="0"/>
    <n v="660.39"/>
    <n v="48.78"/>
    <n v="16.52"/>
    <n v="0.21"/>
    <n v="0"/>
    <n v="0"/>
    <n v="303.94"/>
    <n v="15.8"/>
    <n v="-183.3"/>
    <n v="0.89"/>
    <n v="28.04"/>
    <n v="-7.47"/>
    <n v="-8.8800000000000008"/>
    <x v="158"/>
  </r>
  <r>
    <x v="433"/>
    <n v="540755"/>
    <s v="GICRE"/>
    <s v="INE481Y01014"/>
    <x v="16"/>
    <x v="128"/>
    <d v="2022-09-05T00:00:00"/>
    <n v="128.55000000000001"/>
    <n v="3.34"/>
    <n v="81.5"/>
    <n v="152.80000000000001"/>
    <n v="81.5"/>
    <n v="334.05"/>
    <n v="0"/>
    <n v="0"/>
    <n v="81.5"/>
    <n v="449.5"/>
    <n v="22710.71"/>
    <n v="3200.84"/>
    <n v="3.34"/>
    <n v="6.59"/>
    <n v="7.08"/>
    <n v="-13.98"/>
    <n v="-9.06"/>
    <n v="0"/>
    <n v="0"/>
    <n v="5.47"/>
    <n v="14.64"/>
    <n v="0.78"/>
    <n v="1.1299999999999999"/>
    <n v="409.1"/>
    <n v="0.21"/>
    <n v="1.75"/>
    <n v="0.51"/>
    <n v="0.57999999999999996"/>
    <n v="1.71"/>
    <n v="23.69"/>
    <n v="165.44"/>
    <n v="75.72"/>
    <n v="71.849999999999994"/>
    <x v="158"/>
  </r>
  <r>
    <x v="434"/>
    <n v="543245"/>
    <s v="GLAND"/>
    <s v="INE068V01023"/>
    <x v="0"/>
    <x v="0"/>
    <d v="2022-09-05T00:00:00"/>
    <n v="2472.8000000000002"/>
    <n v="-3.64"/>
    <n v="0"/>
    <n v="4179.6499999999996"/>
    <n v="0"/>
    <n v="0"/>
    <n v="0"/>
    <n v="0"/>
    <n v="1700"/>
    <n v="4350"/>
    <n v="40700.47"/>
    <n v="39010.44"/>
    <n v="3.56"/>
    <n v="6.74"/>
    <n v="-12.93"/>
    <n v="-38.01"/>
    <n v="0"/>
    <n v="0"/>
    <n v="0"/>
    <n v="37.33"/>
    <n v="45.78"/>
    <n v="5.52"/>
    <n v="7.97"/>
    <n v="4.53"/>
    <n v="6.87"/>
    <n v="0"/>
    <n v="24.69"/>
    <n v="9.92"/>
    <n v="51.47"/>
    <n v="66.209999999999994"/>
    <n v="447.82"/>
    <n v="48.13"/>
    <n v="24.76"/>
    <x v="158"/>
  </r>
  <r>
    <x v="435"/>
    <n v="532424"/>
    <s v="GODREJCP"/>
    <s v="INE102D01028"/>
    <x v="2"/>
    <x v="2"/>
    <d v="2022-09-05T00:00:00"/>
    <n v="893.5"/>
    <n v="-2.42"/>
    <n v="425.1"/>
    <n v="1138"/>
    <n v="425.1"/>
    <n v="1138.5"/>
    <n v="425.1"/>
    <n v="1138.5"/>
    <n v="3.29"/>
    <n v="1138.5"/>
    <n v="91396.63"/>
    <n v="93153.7"/>
    <n v="-0.48"/>
    <n v="4.57"/>
    <n v="17.05"/>
    <n v="-20.18"/>
    <n v="15.3"/>
    <n v="7.78"/>
    <n v="14.71"/>
    <n v="53.3"/>
    <n v="46.25"/>
    <n v="7.69"/>
    <n v="9.16"/>
    <n v="2.52"/>
    <n v="9"/>
    <n v="0"/>
    <n v="38.619999999999997"/>
    <n v="7.37"/>
    <n v="63.01"/>
    <n v="16.77"/>
    <n v="116.25"/>
    <n v="14.19"/>
    <n v="11.54"/>
    <x v="158"/>
  </r>
  <r>
    <x v="436"/>
    <n v="500164"/>
    <s v="GODREJIND"/>
    <s v="INE233A01035"/>
    <x v="15"/>
    <x v="42"/>
    <d v="2022-09-05T00:00:00"/>
    <n v="469.1"/>
    <n v="-0.56000000000000005"/>
    <n v="233.4"/>
    <n v="662"/>
    <n v="233.4"/>
    <n v="674.35"/>
    <n v="233.4"/>
    <n v="674.35"/>
    <n v="1.77"/>
    <n v="699.7"/>
    <n v="15791.7"/>
    <n v="24337.82"/>
    <n v="-2.5"/>
    <n v="4.6900000000000004"/>
    <n v="-1.93"/>
    <n v="-17.89"/>
    <n v="5.46"/>
    <n v="-5.15"/>
    <n v="6.7"/>
    <n v="21.96"/>
    <n v="36.75"/>
    <n v="2.15"/>
    <n v="2.71"/>
    <n v="11.63"/>
    <n v="0.62"/>
    <n v="0"/>
    <n v="11.27"/>
    <n v="1.03"/>
    <n v="-8.99"/>
    <n v="21.36"/>
    <n v="217.82"/>
    <n v="-52.17"/>
    <n v="-67.33"/>
    <x v="158"/>
  </r>
  <r>
    <x v="437"/>
    <n v="533150"/>
    <s v="GODREJPROP"/>
    <s v="INE484J01027"/>
    <x v="13"/>
    <x v="108"/>
    <d v="2022-09-05T00:00:00"/>
    <n v="1428.6"/>
    <n v="0.69"/>
    <n v="505"/>
    <n v="2598"/>
    <n v="505"/>
    <n v="2598"/>
    <n v="460.4"/>
    <n v="2598"/>
    <n v="153.9"/>
    <n v="2598"/>
    <n v="39672.04"/>
    <n v="39899.53"/>
    <n v="3.18"/>
    <n v="2.67"/>
    <n v="5.43"/>
    <n v="-9.61"/>
    <n v="16.97"/>
    <n v="18.91"/>
    <n v="19.53"/>
    <n v="104.21"/>
    <n v="85.98"/>
    <n v="4.53"/>
    <n v="5.29"/>
    <n v="4.2300000000000004"/>
    <n v="5.5"/>
    <n v="0"/>
    <n v="42.03"/>
    <n v="20"/>
    <n v="-87.83"/>
    <n v="13.69"/>
    <n v="315.31"/>
    <n v="-16.25"/>
    <n v="-4.66"/>
    <x v="158"/>
  </r>
  <r>
    <x v="438"/>
    <n v="543317"/>
    <s v="GRINFRA"/>
    <s v="INE201P01022"/>
    <x v="13"/>
    <x v="35"/>
    <d v="2022-09-05T00:00:00"/>
    <n v="1353.75"/>
    <n v="0.55000000000000004"/>
    <n v="0"/>
    <n v="2277"/>
    <n v="0"/>
    <n v="0"/>
    <n v="0"/>
    <n v="0"/>
    <n v="1074.3499999999999"/>
    <n v="2277"/>
    <n v="13024.49"/>
    <n v="17180.16"/>
    <n v="-2.9"/>
    <n v="2.57"/>
    <n v="-4.47"/>
    <n v="-17.45"/>
    <n v="0"/>
    <n v="0"/>
    <n v="0"/>
    <n v="12.83"/>
    <n v="16.04"/>
    <n v="2.5"/>
    <n v="3.33"/>
    <n v="10.56"/>
    <n v="-2.5"/>
    <n v="0"/>
    <n v="8.49"/>
    <n v="1.46"/>
    <n v="88"/>
    <n v="105.03"/>
    <n v="539.42999999999995"/>
    <n v="15.31"/>
    <n v="-69.239999999999995"/>
    <x v="158"/>
  </r>
  <r>
    <x v="439"/>
    <n v="542812"/>
    <s v="FLUOROCHEM"/>
    <s v="INE09N301011"/>
    <x v="5"/>
    <x v="68"/>
    <d v="2022-09-05T00:00:00"/>
    <n v="3457.25"/>
    <n v="3.09"/>
    <n v="0"/>
    <n v="3685"/>
    <n v="0"/>
    <n v="0"/>
    <n v="0"/>
    <n v="0"/>
    <n v="217.35"/>
    <n v="3685"/>
    <n v="37912.53"/>
    <n v="38356.199999999997"/>
    <n v="4.53"/>
    <n v="4.13"/>
    <n v="21.4"/>
    <n v="105.45"/>
    <n v="0"/>
    <n v="0"/>
    <n v="0"/>
    <n v="40.35"/>
    <n v="41.46"/>
    <n v="8.32"/>
    <n v="7.16"/>
    <n v="3.76"/>
    <n v="0.05"/>
    <n v="0"/>
    <n v="25.03"/>
    <n v="8.66"/>
    <n v="61.51"/>
    <n v="85.54"/>
    <n v="414.98"/>
    <n v="56.11"/>
    <n v="-41.63"/>
    <x v="158"/>
  </r>
  <r>
    <x v="440"/>
    <n v="533162"/>
    <s v="HATHWAY"/>
    <s v="INE982F01036"/>
    <x v="14"/>
    <x v="36"/>
    <d v="2022-09-05T00:00:00"/>
    <n v="18.7"/>
    <n v="3.31"/>
    <n v="10.5"/>
    <n v="27.6"/>
    <n v="10.5"/>
    <n v="57.45"/>
    <n v="10.5"/>
    <n v="57.45"/>
    <n v="10.5"/>
    <n v="77.12"/>
    <n v="3310.1"/>
    <n v="2289.54"/>
    <n v="10.98"/>
    <n v="9.36"/>
    <n v="4.47"/>
    <n v="-21.26"/>
    <n v="-16.13"/>
    <n v="-10.19"/>
    <n v="-6.9"/>
    <n v="32.4"/>
    <n v="24.17"/>
    <n v="0.8"/>
    <n v="1.19"/>
    <n v="6.06"/>
    <n v="1.84"/>
    <n v="0"/>
    <n v="5.18"/>
    <n v="1.84"/>
    <n v="9.9499999999999993"/>
    <n v="0.57999999999999996"/>
    <n v="23.33"/>
    <n v="1.88"/>
    <n v="-0.22"/>
    <x v="158"/>
  </r>
  <r>
    <x v="441"/>
    <n v="500116"/>
    <s v="IDBI"/>
    <s v="INE008A01015"/>
    <x v="6"/>
    <x v="46"/>
    <d v="2022-09-05T00:00:00"/>
    <n v="43.3"/>
    <n v="0.23"/>
    <n v="17.25"/>
    <n v="65.25"/>
    <n v="17.25"/>
    <n v="65.25"/>
    <n v="17.25"/>
    <n v="91.5"/>
    <n v="10.63"/>
    <n v="202.25"/>
    <n v="46557.9"/>
    <n v="33994.89"/>
    <n v="-5.36"/>
    <n v="3.71"/>
    <n v="18.79"/>
    <n v="13.5"/>
    <n v="16.98"/>
    <n v="-4.67"/>
    <n v="-6.73"/>
    <n v="17.239999999999998"/>
    <n v="22.44"/>
    <n v="1.34"/>
    <n v="1.1499999999999999"/>
    <n v="38.380000000000003"/>
    <n v="1.78"/>
    <n v="0"/>
    <n v="5.0999999999999996"/>
    <n v="2.58"/>
    <n v="-11.84"/>
    <n v="2.5099999999999998"/>
    <n v="32.44"/>
    <n v="-3.66"/>
    <n v="-12.56"/>
    <x v="158"/>
  </r>
  <r>
    <x v="442"/>
    <n v="539437"/>
    <s v="IDFCFIRSTB"/>
    <s v="INE092T01019"/>
    <x v="6"/>
    <x v="46"/>
    <d v="2022-09-05T00:00:00"/>
    <n v="50.8"/>
    <n v="4.63"/>
    <n v="17.649999999999999"/>
    <n v="53.5"/>
    <n v="17.649999999999999"/>
    <n v="69.3"/>
    <n v="17.649999999999999"/>
    <n v="70.400000000000006"/>
    <n v="17.649999999999999"/>
    <n v="83.45"/>
    <n v="31567.93"/>
    <n v="67490.789999999994"/>
    <n v="4.8499999999999996"/>
    <n v="18"/>
    <n v="43.71"/>
    <n v="11.28"/>
    <n v="5.96"/>
    <n v="-2.33"/>
    <n v="0"/>
    <n v="25.49"/>
    <n v="24.52"/>
    <n v="1.46"/>
    <n v="1.19"/>
    <n v="15.86"/>
    <n v="0.7"/>
    <n v="0"/>
    <n v="20.86"/>
    <n v="1.75"/>
    <n v="11.78"/>
    <n v="1.99"/>
    <n v="34.65"/>
    <n v="4.3099999999999996"/>
    <n v="-2.1"/>
    <x v="158"/>
  </r>
  <r>
    <x v="443"/>
    <n v="532659"/>
    <s v="IDFC"/>
    <s v="INE043D01016"/>
    <x v="6"/>
    <x v="47"/>
    <d v="2022-09-05T00:00:00"/>
    <n v="69.349999999999994"/>
    <n v="1.99"/>
    <n v="13.25"/>
    <n v="70.400000000000006"/>
    <n v="13.25"/>
    <n v="70.400000000000006"/>
    <n v="13.25"/>
    <n v="70.400000000000006"/>
    <n v="13.25"/>
    <n v="235"/>
    <n v="11071.7"/>
    <n v="10560.17"/>
    <n v="4.21"/>
    <n v="17.64"/>
    <n v="39.4"/>
    <n v="34.4"/>
    <n v="25.78"/>
    <n v="3.5"/>
    <n v="-6.05"/>
    <n v="15.23"/>
    <n v="50.1"/>
    <n v="1.24"/>
    <n v="0.72"/>
    <n v="1.99"/>
    <n v="-0.32"/>
    <n v="0"/>
    <n v="51.19"/>
    <n v="34.39"/>
    <n v="226.79"/>
    <n v="4.55"/>
    <n v="55.96"/>
    <n v="0.31"/>
    <n v="-0.5"/>
    <x v="158"/>
  </r>
  <r>
    <x v="444"/>
    <n v="505726"/>
    <s v="IFBIND"/>
    <s v="INE559A01017"/>
    <x v="10"/>
    <x v="91"/>
    <d v="2022-09-05T00:00:00"/>
    <n v="1018.35"/>
    <n v="1.22"/>
    <n v="219.15"/>
    <n v="1365.85"/>
    <n v="219.15"/>
    <n v="1502.9"/>
    <n v="219.15"/>
    <n v="1546.95"/>
    <n v="0"/>
    <n v="1546.95"/>
    <n v="4126.2299999999996"/>
    <n v="3986.61"/>
    <n v="-1.98"/>
    <n v="1.43"/>
    <n v="15.93"/>
    <n v="-4.07"/>
    <n v="13.1"/>
    <n v="7.91"/>
    <n v="28.1"/>
    <n v="0"/>
    <n v="53.3"/>
    <n v="6.31"/>
    <n v="5.81"/>
    <n v="1.02"/>
    <n v="0"/>
    <n v="0"/>
    <n v="28.39"/>
    <n v="1.06"/>
    <n v="81.61"/>
    <n v="-1.24"/>
    <n v="160.27000000000001"/>
    <n v="12.48"/>
    <n v="-1.75"/>
    <x v="158"/>
  </r>
  <r>
    <x v="445"/>
    <n v="532832"/>
    <s v="IBREALEST"/>
    <s v="INE069I01010"/>
    <x v="13"/>
    <x v="108"/>
    <d v="2022-09-05T00:00:00"/>
    <n v="90.35"/>
    <n v="3.67"/>
    <n v="36.799999999999997"/>
    <n v="195.9"/>
    <n v="36.799999999999997"/>
    <n v="195.9"/>
    <n v="36.799999999999997"/>
    <n v="263.64999999999998"/>
    <n v="36.799999999999997"/>
    <n v="850"/>
    <n v="4888.62"/>
    <n v="5747.71"/>
    <n v="6.36"/>
    <n v="26.72"/>
    <n v="19.829999999999998"/>
    <n v="-38.1"/>
    <n v="11.09"/>
    <n v="-17.62"/>
    <n v="7.15"/>
    <n v="0"/>
    <n v="11.33"/>
    <n v="1.1499999999999999"/>
    <n v="1.06"/>
    <n v="1.74"/>
    <n v="0"/>
    <n v="0"/>
    <n v="313.19"/>
    <n v="4.54"/>
    <n v="5.73"/>
    <n v="-3.57"/>
    <n v="78.27"/>
    <n v="18.899999999999999"/>
    <n v="12.26"/>
    <x v="158"/>
  </r>
  <r>
    <x v="446"/>
    <n v="532388"/>
    <s v="IOB"/>
    <s v="INE565A01014"/>
    <x v="6"/>
    <x v="46"/>
    <d v="2022-09-05T00:00:00"/>
    <n v="17.8"/>
    <n v="0.85"/>
    <n v="6.05"/>
    <n v="24.6"/>
    <n v="6.05"/>
    <n v="29"/>
    <n v="6.05"/>
    <n v="29"/>
    <n v="4.25"/>
    <n v="228.9"/>
    <n v="33646.29"/>
    <n v="-517.87"/>
    <n v="-0.28000000000000003"/>
    <n v="0.28000000000000003"/>
    <n v="1.42"/>
    <n v="-9.8699999999999992"/>
    <n v="21.19"/>
    <n v="-4.66"/>
    <n v="-12.49"/>
    <n v="18.95"/>
    <n v="31.77"/>
    <n v="1.63"/>
    <n v="0.97"/>
    <n v="-6374.65"/>
    <n v="3.3"/>
    <n v="0"/>
    <n v="-0.09"/>
    <n v="1.97"/>
    <n v="6.07"/>
    <n v="0.94"/>
    <n v="10.93"/>
    <n v="2.93"/>
    <n v="0.88"/>
    <x v="158"/>
  </r>
  <r>
    <x v="447"/>
    <n v="532706"/>
    <s v="INOXLEISUR"/>
    <s v="INE312H01016"/>
    <x v="9"/>
    <x v="120"/>
    <d v="2022-09-05T00:00:00"/>
    <n v="523.65"/>
    <n v="3.63"/>
    <n v="158.19999999999999"/>
    <n v="622.29999999999995"/>
    <n v="158.19999999999999"/>
    <n v="622.29999999999995"/>
    <n v="158.19999999999999"/>
    <n v="622.29999999999995"/>
    <n v="18.95"/>
    <n v="622.29999999999995"/>
    <n v="6412.4"/>
    <n v="6057.01"/>
    <n v="2.5499999999999998"/>
    <n v="-10.75"/>
    <n v="4.8099999999999996"/>
    <n v="70.400000000000006"/>
    <n v="25.14"/>
    <n v="16.34"/>
    <n v="24.72"/>
    <n v="0"/>
    <n v="23.72"/>
    <n v="8.57"/>
    <n v="4.28"/>
    <n v="3.36"/>
    <n v="0"/>
    <n v="0"/>
    <n v="12.57"/>
    <n v="5.16"/>
    <n v="83.44"/>
    <n v="-4.91"/>
    <n v="61.13"/>
    <n v="6.29"/>
    <n v="0.28999999999999998"/>
    <x v="158"/>
  </r>
  <r>
    <x v="448"/>
    <n v="539448"/>
    <s v="INDIGO"/>
    <s v="INE646L01027"/>
    <x v="9"/>
    <x v="129"/>
    <d v="2022-09-05T00:00:00"/>
    <n v="2019.9"/>
    <n v="-0.47"/>
    <n v="765.05"/>
    <n v="2380"/>
    <n v="765.05"/>
    <n v="2380"/>
    <n v="691"/>
    <n v="2380"/>
    <n v="691"/>
    <n v="2380"/>
    <n v="77834.66"/>
    <n v="63840.11"/>
    <n v="2.29"/>
    <n v="1.7"/>
    <n v="11.44"/>
    <n v="2.76"/>
    <n v="7.17"/>
    <n v="9.81"/>
    <n v="0"/>
    <n v="0"/>
    <n v="32.1"/>
    <n v="-10.96"/>
    <n v="7.95"/>
    <n v="-1.29"/>
    <n v="0"/>
    <n v="0"/>
    <n v="19.13"/>
    <n v="2.1800000000000002"/>
    <n v="37.229999999999997"/>
    <n v="-105.13"/>
    <n v="-184.23"/>
    <n v="54.26"/>
    <n v="-17.61"/>
    <x v="158"/>
  </r>
  <r>
    <x v="449"/>
    <n v="532947"/>
    <s v="IRB"/>
    <s v="INE821I01014"/>
    <x v="13"/>
    <x v="111"/>
    <d v="2022-09-05T00:00:00"/>
    <n v="240.9"/>
    <n v="2.93"/>
    <n v="45.6"/>
    <n v="346.95"/>
    <n v="45.6"/>
    <n v="346.95"/>
    <n v="45.6"/>
    <n v="346.95"/>
    <n v="45.6"/>
    <n v="346.95"/>
    <n v="14553.99"/>
    <n v="27853.75"/>
    <n v="-0.52"/>
    <n v="-1.29"/>
    <n v="5.73"/>
    <n v="36.840000000000003"/>
    <n v="52.33"/>
    <n v="2.5"/>
    <n v="6.62"/>
    <n v="22.3"/>
    <n v="8.3800000000000008"/>
    <n v="1.1200000000000001"/>
    <n v="0.8"/>
    <n v="12.61"/>
    <n v="8.48"/>
    <n v="0"/>
    <n v="7.46"/>
    <n v="2.38"/>
    <n v="39.97"/>
    <n v="10.81"/>
    <n v="214.64"/>
    <n v="6.03"/>
    <n v="-38.89"/>
    <x v="158"/>
  </r>
  <r>
    <x v="450"/>
    <n v="523610"/>
    <s v="ITI"/>
    <s v="INE248A01017"/>
    <x v="14"/>
    <x v="63"/>
    <d v="2022-09-05T00:00:00"/>
    <n v="115.3"/>
    <n v="1.81"/>
    <n v="44.8"/>
    <n v="133.5"/>
    <n v="44.8"/>
    <n v="151.65"/>
    <n v="44.8"/>
    <n v="164.9"/>
    <n v="6.7"/>
    <n v="164.9"/>
    <n v="10859.46"/>
    <n v="11578.3"/>
    <n v="1.1000000000000001"/>
    <n v="-2.21"/>
    <n v="23.38"/>
    <n v="-1.2"/>
    <n v="19.63"/>
    <n v="3.32"/>
    <n v="18.21"/>
    <n v="100.51"/>
    <n v="71.760000000000005"/>
    <n v="4.1900000000000004"/>
    <n v="39.5"/>
    <n v="4.8099999999999996"/>
    <n v="-2.17"/>
    <n v="0"/>
    <n v="32.75"/>
    <n v="6.04"/>
    <n v="114.22"/>
    <n v="1.1499999999999999"/>
    <n v="27.53"/>
    <n v="1.02"/>
    <n v="-0.19"/>
    <x v="158"/>
  </r>
  <r>
    <x v="451"/>
    <n v="539597"/>
    <s v="JSLHISAR"/>
    <s v="INE455T01018"/>
    <x v="11"/>
    <x v="130"/>
    <d v="2022-09-05T00:00:00"/>
    <n v="247.1"/>
    <n v="0.59"/>
    <n v="30.4"/>
    <n v="433.5"/>
    <n v="30.4"/>
    <n v="433.5"/>
    <n v="30.4"/>
    <n v="433.5"/>
    <n v="24.05"/>
    <n v="433.5"/>
    <n v="5780.4"/>
    <n v="7254.27"/>
    <n v="-1.34"/>
    <n v="8.64"/>
    <n v="8.2799999999999994"/>
    <n v="-12.34"/>
    <n v="60.29"/>
    <n v="6.64"/>
    <n v="0"/>
    <n v="3.05"/>
    <n v="6.03"/>
    <n v="1.1299999999999999"/>
    <n v="1.41"/>
    <n v="28.66"/>
    <n v="0.04"/>
    <n v="0"/>
    <n v="3.3"/>
    <n v="0.37"/>
    <n v="4.43"/>
    <n v="80.2"/>
    <n v="216.77"/>
    <n v="55.32"/>
    <n v="35.96"/>
    <x v="158"/>
  </r>
  <r>
    <x v="452"/>
    <n v="532508"/>
    <s v="JSL"/>
    <s v="INE220G01021"/>
    <x v="11"/>
    <x v="130"/>
    <d v="2022-09-05T00:00:00"/>
    <n v="129"/>
    <n v="0"/>
    <n v="21.4"/>
    <n v="224.6"/>
    <n v="21.4"/>
    <n v="224.6"/>
    <n v="21"/>
    <n v="224.6"/>
    <n v="14.2"/>
    <n v="243.8"/>
    <n v="6771.01"/>
    <n v="9813.7199999999993"/>
    <n v="0.04"/>
    <n v="9.09"/>
    <n v="11.11"/>
    <n v="-14.88"/>
    <n v="62.43"/>
    <n v="5.03"/>
    <n v="6.18"/>
    <n v="3.56"/>
    <n v="9.5500000000000007"/>
    <n v="1.23"/>
    <n v="1.1599999999999999"/>
    <n v="27.44"/>
    <n v="0.16"/>
    <n v="0"/>
    <n v="3.27"/>
    <n v="0.3"/>
    <n v="5.18"/>
    <n v="36.15"/>
    <n v="104.44"/>
    <n v="26.84"/>
    <n v="9.6199999999999992"/>
    <x v="158"/>
  </r>
  <r>
    <x v="453"/>
    <n v="532286"/>
    <s v="JINDALSTEL"/>
    <s v="INE749A01030"/>
    <x v="11"/>
    <x v="131"/>
    <d v="2022-09-05T00:00:00"/>
    <n v="425.65"/>
    <n v="1.78"/>
    <n v="62"/>
    <n v="577.79999999999995"/>
    <n v="62"/>
    <n v="577.79999999999995"/>
    <n v="62"/>
    <n v="577.79999999999995"/>
    <n v="1.85"/>
    <n v="796.1"/>
    <n v="43251.74"/>
    <n v="64801.08"/>
    <n v="1.43"/>
    <n v="11.19"/>
    <n v="17.100000000000001"/>
    <n v="8.42"/>
    <n v="64.540000000000006"/>
    <n v="24.95"/>
    <n v="1.89"/>
    <n v="5.61"/>
    <n v="14.75"/>
    <n v="1.1499999999999999"/>
    <n v="0.7"/>
    <n v="18.97"/>
    <n v="0.11"/>
    <n v="0"/>
    <n v="4.4800000000000004"/>
    <n v="0.81"/>
    <n v="3.62"/>
    <n v="75.53"/>
    <n v="368.75"/>
    <n v="117.26"/>
    <n v="40.96"/>
    <x v="158"/>
  </r>
  <r>
    <x v="454"/>
    <n v="523398"/>
    <s v="JCHAC"/>
    <s v="INE782A01015"/>
    <x v="10"/>
    <x v="66"/>
    <d v="2022-09-05T00:00:00"/>
    <n v="1583.3"/>
    <n v="0.41"/>
    <n v="1442.6"/>
    <n v="2369"/>
    <n v="1442.6"/>
    <n v="3484.4"/>
    <n v="1442.6"/>
    <n v="3484.4"/>
    <n v="9.1"/>
    <n v="3484.4"/>
    <n v="4350.8100000000004"/>
    <n v="4297.3500000000004"/>
    <n v="6.89"/>
    <n v="3.71"/>
    <n v="-10.130000000000001"/>
    <n v="-28.1"/>
    <n v="-0.18"/>
    <n v="-4.54"/>
    <n v="29.85"/>
    <n v="173.62"/>
    <n v="67.84"/>
    <n v="5.9"/>
    <n v="8.49"/>
    <n v="1.22"/>
    <n v="-8.93"/>
    <n v="0"/>
    <n v="37.159999999999997"/>
    <n v="1.63"/>
    <n v="-79.209999999999994"/>
    <n v="9.2200000000000006"/>
    <n v="271.38"/>
    <n v="-20.2"/>
    <n v="-39.08"/>
    <x v="158"/>
  </r>
  <r>
    <x v="455"/>
    <n v="535648"/>
    <s v="JUSTDIAL"/>
    <s v="INE599M01018"/>
    <x v="9"/>
    <x v="56"/>
    <d v="2022-09-05T00:00:00"/>
    <n v="621.04999999999995"/>
    <n v="2.5"/>
    <n v="250"/>
    <n v="1051"/>
    <n v="250"/>
    <n v="1138"/>
    <n v="250"/>
    <n v="1138"/>
    <n v="250"/>
    <n v="1894.7"/>
    <n v="5215.8900000000003"/>
    <n v="5044.7700000000004"/>
    <n v="1.68"/>
    <n v="4.1900000000000004"/>
    <n v="-4.59"/>
    <n v="-37.42"/>
    <n v="-4.58"/>
    <n v="10.28"/>
    <n v="0"/>
    <n v="200.69"/>
    <n v="21.99"/>
    <n v="1.52"/>
    <n v="3.24"/>
    <n v="1.43"/>
    <n v="23.76"/>
    <n v="0"/>
    <n v="80.34"/>
    <n v="7.82"/>
    <n v="37.49"/>
    <n v="3.08"/>
    <n v="407.87"/>
    <n v="22.48"/>
    <n v="40.44"/>
    <x v="158"/>
  </r>
  <r>
    <x v="456"/>
    <n v="543278"/>
    <s v="KALYANKJIL"/>
    <s v="INE303R01014"/>
    <x v="10"/>
    <x v="80"/>
    <d v="2022-09-05T00:00:00"/>
    <n v="82.6"/>
    <n v="-2.59"/>
    <n v="0"/>
    <n v="85.8"/>
    <n v="0"/>
    <n v="0"/>
    <n v="0"/>
    <n v="0"/>
    <n v="55.05"/>
    <n v="89.75"/>
    <n v="8503.09"/>
    <n v="11320.83"/>
    <n v="3.9"/>
    <n v="17.5"/>
    <n v="36.53"/>
    <n v="24.77"/>
    <n v="0"/>
    <n v="0"/>
    <n v="0"/>
    <n v="22.17"/>
    <n v="29.79"/>
    <n v="2.62"/>
    <n v="2.2400000000000002"/>
    <n v="7.75"/>
    <n v="0"/>
    <n v="0"/>
    <n v="10.77"/>
    <n v="0.68"/>
    <n v="34.71"/>
    <n v="3.72"/>
    <n v="31.5"/>
    <n v="2.38"/>
    <n v="-0.42"/>
    <x v="158"/>
  </r>
  <r>
    <x v="457"/>
    <n v="543308"/>
    <s v="KIMS"/>
    <s v="INE967H01017"/>
    <x v="0"/>
    <x v="61"/>
    <d v="2022-09-05T00:00:00"/>
    <n v="1271.75"/>
    <n v="0.72"/>
    <n v="0"/>
    <n v="1565"/>
    <n v="0"/>
    <n v="0"/>
    <n v="0"/>
    <n v="0"/>
    <n v="937.55"/>
    <n v="1565"/>
    <n v="10158.33"/>
    <n v="10059.67"/>
    <n v="5.21"/>
    <n v="5.28"/>
    <n v="1.57"/>
    <n v="2.64"/>
    <n v="0"/>
    <n v="0"/>
    <n v="0"/>
    <n v="32.4"/>
    <n v="48.93"/>
    <n v="6.93"/>
    <n v="7.54"/>
    <n v="4.6100000000000003"/>
    <n v="2.84"/>
    <n v="0"/>
    <n v="18.96"/>
    <n v="6.07"/>
    <n v="31.35"/>
    <n v="39.18"/>
    <n v="183.26"/>
    <n v="40.49"/>
    <n v="20.260000000000002"/>
    <x v="158"/>
  </r>
  <r>
    <x v="458"/>
    <n v="543398"/>
    <s v="LATENTVIEW"/>
    <s v="INE0I7C01011"/>
    <x v="4"/>
    <x v="5"/>
    <d v="2022-09-05T00:00:00"/>
    <n v="382.15"/>
    <n v="-1.65"/>
    <n v="0"/>
    <n v="755"/>
    <n v="0"/>
    <n v="0"/>
    <n v="0"/>
    <n v="0"/>
    <n v="305.25"/>
    <n v="755"/>
    <n v="7650.11"/>
    <n v="7019.72"/>
    <n v="2.2200000000000002"/>
    <n v="3.52"/>
    <n v="-2.04"/>
    <n v="0"/>
    <n v="0"/>
    <n v="0"/>
    <n v="0"/>
    <n v="59.07"/>
    <n v="91.75"/>
    <n v="7.25"/>
    <n v="7.67"/>
    <n v="1.96"/>
    <n v="0"/>
    <n v="0"/>
    <n v="49.1"/>
    <n v="18.760000000000002"/>
    <n v="87.5"/>
    <n v="0"/>
    <n v="0"/>
    <n v="4.3600000000000003"/>
    <n v="5.92"/>
    <x v="158"/>
  </r>
  <r>
    <x v="459"/>
    <n v="541233"/>
    <s v="LEMONTREE"/>
    <s v="INE970X01018"/>
    <x v="9"/>
    <x v="123"/>
    <d v="2022-09-05T00:00:00"/>
    <n v="73.05"/>
    <n v="1.46"/>
    <n v="13.8"/>
    <n v="79.099999999999994"/>
    <n v="13.8"/>
    <n v="79.099999999999994"/>
    <n v="0"/>
    <n v="0"/>
    <n v="13.8"/>
    <n v="91"/>
    <n v="5791.32"/>
    <n v="7350.51"/>
    <n v="5.64"/>
    <n v="6.56"/>
    <n v="6.56"/>
    <n v="86.11"/>
    <n v="12.39"/>
    <n v="0"/>
    <n v="0"/>
    <n v="0"/>
    <n v="112.28"/>
    <n v="6.85"/>
    <n v="4.74"/>
    <n v="1.89"/>
    <n v="0"/>
    <n v="0"/>
    <n v="32.72"/>
    <n v="10.49"/>
    <n v="42.8"/>
    <n v="-0.42"/>
    <n v="10.68"/>
    <n v="1.71"/>
    <n v="-1.25"/>
    <x v="158"/>
  </r>
  <r>
    <x v="460"/>
    <n v="543287"/>
    <s v="LODHA"/>
    <s v="INE670K01029"/>
    <x v="13"/>
    <x v="108"/>
    <d v="2022-09-05T00:00:00"/>
    <n v="1103.7"/>
    <n v="1.38"/>
    <n v="0"/>
    <n v="1539"/>
    <n v="0"/>
    <n v="0"/>
    <n v="0"/>
    <n v="0"/>
    <n v="421.15"/>
    <n v="1539"/>
    <n v="52913.120000000003"/>
    <n v="62400.25"/>
    <n v="4.37"/>
    <n v="6.41"/>
    <n v="1.1499999999999999"/>
    <n v="1.39"/>
    <n v="0"/>
    <n v="0"/>
    <n v="0"/>
    <n v="40.32"/>
    <n v="43.69"/>
    <n v="4.4400000000000004"/>
    <n v="4.93"/>
    <n v="4.17"/>
    <n v="0.15"/>
    <n v="0"/>
    <n v="25.42"/>
    <n v="5.14"/>
    <n v="26.48"/>
    <n v="27.25"/>
    <n v="247.17"/>
    <n v="41.5"/>
    <n v="-2.4700000000000002"/>
    <x v="158"/>
  </r>
  <r>
    <x v="461"/>
    <n v="533088"/>
    <s v="MHRIL"/>
    <s v="INE998I01010"/>
    <x v="9"/>
    <x v="123"/>
    <d v="2022-09-05T00:00:00"/>
    <n v="289.2"/>
    <n v="1.81"/>
    <n v="81.2"/>
    <n v="300"/>
    <n v="81.2"/>
    <n v="300"/>
    <n v="81.2"/>
    <n v="300"/>
    <n v="81.2"/>
    <n v="326.67"/>
    <n v="5806.01"/>
    <n v="5926.96"/>
    <n v="10"/>
    <n v="25.3"/>
    <n v="30.74"/>
    <n v="28.95"/>
    <n v="28.12"/>
    <n v="3.69"/>
    <n v="9.2100000000000009"/>
    <n v="48.92"/>
    <n v="38.5"/>
    <n v="6.76"/>
    <n v="5.64"/>
    <n v="6.88"/>
    <n v="-3.44"/>
    <n v="0"/>
    <n v="11.03"/>
    <n v="2.58"/>
    <n v="11.66"/>
    <n v="5.9"/>
    <n v="42.7"/>
    <n v="24.92"/>
    <n v="14.03"/>
    <x v="158"/>
  </r>
  <r>
    <x v="462"/>
    <n v="500109"/>
    <s v="MRPL"/>
    <s v="INE103A01014"/>
    <x v="12"/>
    <x v="43"/>
    <d v="2022-09-05T00:00:00"/>
    <n v="71.900000000000006"/>
    <n v="-1.1000000000000001"/>
    <n v="20.75"/>
    <n v="127.65"/>
    <n v="20.75"/>
    <n v="127.65"/>
    <n v="20.75"/>
    <n v="146.69999999999999"/>
    <n v="4.7"/>
    <n v="149"/>
    <n v="12601.19"/>
    <n v="33773.949999999997"/>
    <n v="-1.64"/>
    <n v="-0.76"/>
    <n v="-16.59"/>
    <n v="64.91"/>
    <n v="16.61"/>
    <n v="-11.89"/>
    <n v="1.59"/>
    <n v="2.14"/>
    <n v="7.2"/>
    <n v="1.27"/>
    <n v="1.21"/>
    <n v="25.29"/>
    <n v="-1"/>
    <n v="0"/>
    <n v="3.56"/>
    <n v="0.12"/>
    <n v="2.69"/>
    <n v="33.69"/>
    <n v="56.58"/>
    <n v="26.78"/>
    <n v="18.46"/>
    <x v="158"/>
  </r>
  <r>
    <x v="463"/>
    <n v="500271"/>
    <s v="MFSL"/>
    <s v="INE180A01020"/>
    <x v="6"/>
    <x v="14"/>
    <d v="2022-09-05T00:00:00"/>
    <n v="804.1"/>
    <n v="-1.36"/>
    <n v="276.35000000000002"/>
    <n v="1137"/>
    <n v="276.35000000000002"/>
    <n v="1148.05"/>
    <n v="276.35000000000002"/>
    <n v="1148.05"/>
    <n v="8.84"/>
    <n v="1148.05"/>
    <n v="27750.68"/>
    <n v="-81955.100000000006"/>
    <n v="-0.04"/>
    <n v="-2.2400000000000002"/>
    <n v="0.32"/>
    <n v="-24.63"/>
    <n v="24.27"/>
    <n v="5.88"/>
    <n v="16.21"/>
    <n v="96.33"/>
    <n v="91.2"/>
    <n v="6.94"/>
    <n v="6.51"/>
    <n v="-0.53"/>
    <n v="-8.23"/>
    <n v="0"/>
    <n v="-193.53"/>
    <n v="93.79"/>
    <n v="3.27"/>
    <n v="8.36"/>
    <n v="115.99"/>
    <n v="246.17"/>
    <n v="11.15"/>
    <x v="158"/>
  </r>
  <r>
    <x v="464"/>
    <n v="543220"/>
    <s v="MAXHEALTH"/>
    <s v="INE027H01010"/>
    <x v="0"/>
    <x v="61"/>
    <d v="2022-09-05T00:00:00"/>
    <n v="378.9"/>
    <n v="-0.28000000000000003"/>
    <n v="0"/>
    <n v="472.6"/>
    <n v="0"/>
    <n v="0"/>
    <n v="0"/>
    <n v="0"/>
    <n v="97.15"/>
    <n v="472.6"/>
    <n v="36768.54"/>
    <n v="37152.32"/>
    <n v="0.05"/>
    <n v="0.16"/>
    <n v="1.66"/>
    <n v="-0.34"/>
    <n v="0"/>
    <n v="0"/>
    <n v="0"/>
    <n v="58.27"/>
    <n v="65.87"/>
    <n v="5.7"/>
    <n v="5.8"/>
    <n v="2.72"/>
    <n v="0.61"/>
    <n v="0"/>
    <n v="33.909999999999997"/>
    <n v="9.1999999999999993"/>
    <n v="311.97000000000003"/>
    <n v="6.51"/>
    <n v="66.569999999999993"/>
    <n v="1.22"/>
    <n v="-4.5"/>
    <x v="158"/>
  </r>
  <r>
    <x v="465"/>
    <n v="543427"/>
    <s v="MEDPLUS"/>
    <s v="INE804L01022"/>
    <x v="0"/>
    <x v="61"/>
    <d v="2022-09-05T00:00:00"/>
    <n v="741.5"/>
    <n v="0.52"/>
    <n v="0"/>
    <n v="1343"/>
    <n v="0"/>
    <n v="0"/>
    <n v="0"/>
    <n v="0"/>
    <n v="690.45"/>
    <n v="1343"/>
    <n v="8795.81"/>
    <n v="8807.65"/>
    <n v="-0.72"/>
    <n v="-0.32"/>
    <n v="-15.28"/>
    <n v="0"/>
    <n v="0"/>
    <n v="0"/>
    <n v="0"/>
    <n v="91.81"/>
    <n v="180.32"/>
    <n v="6.19"/>
    <n v="6.48"/>
    <n v="1.7"/>
    <n v="0"/>
    <n v="0"/>
    <n v="36.97"/>
    <n v="2.33"/>
    <n v="3042.48"/>
    <n v="0"/>
    <n v="0"/>
    <n v="64.53"/>
    <n v="-4789.93"/>
    <x v="158"/>
  </r>
  <r>
    <x v="466"/>
    <n v="513377"/>
    <s v="MMTC"/>
    <s v="INE123F01029"/>
    <x v="9"/>
    <x v="84"/>
    <d v="2022-09-05T00:00:00"/>
    <n v="41.65"/>
    <n v="-0.24"/>
    <n v="9.9"/>
    <n v="64.8"/>
    <n v="9.9"/>
    <n v="64.8"/>
    <n v="9.9"/>
    <n v="67.8"/>
    <n v="0.4"/>
    <n v="1897.72"/>
    <n v="6247.5"/>
    <n v="8419.2000000000007"/>
    <n v="-1.3"/>
    <n v="5.84"/>
    <n v="2.08"/>
    <n v="-9.5500000000000007"/>
    <n v="27.7"/>
    <n v="1.43"/>
    <n v="-21.95"/>
    <n v="0"/>
    <n v="77.91"/>
    <n v="-20.420000000000002"/>
    <n v="3.42"/>
    <n v="5.63"/>
    <n v="0"/>
    <n v="0"/>
    <n v="18.190000000000001"/>
    <n v="0.74"/>
    <n v="3.67"/>
    <n v="-1.92"/>
    <n v="-2.04"/>
    <n v="11.36"/>
    <n v="12.22"/>
    <x v="158"/>
  </r>
  <r>
    <x v="467"/>
    <n v="532798"/>
    <s v="NETWORK18"/>
    <s v="INE870H01013"/>
    <x v="9"/>
    <x v="98"/>
    <d v="2022-09-05T00:00:00"/>
    <n v="75.599999999999994"/>
    <n v="5.44"/>
    <n v="14.7"/>
    <n v="117.5"/>
    <n v="14.7"/>
    <n v="117.5"/>
    <n v="14.7"/>
    <n v="117.5"/>
    <n v="14.7"/>
    <n v="628.5"/>
    <n v="7914.93"/>
    <n v="9537.7199999999993"/>
    <n v="2.16"/>
    <n v="11.34"/>
    <n v="-1.31"/>
    <n v="45.81"/>
    <n v="49.78"/>
    <n v="8.11"/>
    <n v="10.06"/>
    <n v="40.659999999999997"/>
    <n v="51.04"/>
    <n v="10.24"/>
    <n v="5.03"/>
    <n v="9.3800000000000008"/>
    <n v="1.1100000000000001"/>
    <n v="0"/>
    <n v="9.6"/>
    <n v="1.32"/>
    <n v="5.88"/>
    <n v="1.86"/>
    <n v="7.38"/>
    <n v="13"/>
    <n v="9.6999999999999993"/>
    <x v="158"/>
  </r>
  <r>
    <x v="468"/>
    <n v="543334"/>
    <s v="NUVOCO"/>
    <s v="INE118D01016"/>
    <x v="8"/>
    <x v="12"/>
    <d v="2022-09-05T00:00:00"/>
    <n v="349.3"/>
    <n v="-1.44"/>
    <n v="0"/>
    <n v="577.9"/>
    <n v="0"/>
    <n v="0"/>
    <n v="0"/>
    <n v="0"/>
    <n v="260"/>
    <n v="577.9"/>
    <n v="12464.75"/>
    <n v="17750.41"/>
    <n v="-0.68"/>
    <n v="2.96"/>
    <n v="14.47"/>
    <n v="-37.72"/>
    <n v="0"/>
    <n v="0"/>
    <n v="0"/>
    <n v="0"/>
    <n v="578.46"/>
    <n v="1.41"/>
    <n v="1.48"/>
    <n v="2.87"/>
    <n v="0"/>
    <n v="0"/>
    <n v="12.74"/>
    <n v="1.28"/>
    <n v="10.210000000000001"/>
    <n v="-1.73"/>
    <n v="247.56"/>
    <n v="34.18"/>
    <n v="8.01"/>
    <x v="158"/>
  </r>
  <r>
    <x v="469"/>
    <n v="543396"/>
    <s v="PAYTM"/>
    <s v="INE982J01020"/>
    <x v="9"/>
    <x v="56"/>
    <d v="2022-09-05T00:00:00"/>
    <n v="708.7"/>
    <n v="-2.54"/>
    <n v="0"/>
    <n v="1961.05"/>
    <n v="0"/>
    <n v="0"/>
    <n v="0"/>
    <n v="0"/>
    <n v="510.05"/>
    <n v="1961.05"/>
    <n v="45981.99"/>
    <n v="42007.06"/>
    <n v="-7"/>
    <n v="-12.4"/>
    <n v="13.67"/>
    <n v="0"/>
    <n v="0"/>
    <n v="0"/>
    <n v="0"/>
    <n v="0"/>
    <n v="0"/>
    <n v="3.68"/>
    <n v="2.88"/>
    <n v="-5.49"/>
    <n v="0"/>
    <n v="0"/>
    <n v="-18.52"/>
    <n v="7.98"/>
    <n v="-37.19"/>
    <n v="-40.950000000000003"/>
    <n v="192.79"/>
    <n v="-19.05"/>
    <n v="-34.86"/>
    <x v="158"/>
  </r>
  <r>
    <x v="470"/>
    <n v="543390"/>
    <s v="POLICYBZR"/>
    <s v="INE417T01026"/>
    <x v="9"/>
    <x v="56"/>
    <d v="2022-09-05T00:00:00"/>
    <n v="495.35"/>
    <n v="2.4900000000000002"/>
    <n v="0"/>
    <n v="1470"/>
    <n v="0"/>
    <n v="0"/>
    <n v="0"/>
    <n v="0"/>
    <n v="454.3"/>
    <n v="1470"/>
    <n v="22207.54"/>
    <n v="19765.2"/>
    <n v="-3.28"/>
    <n v="-9.91"/>
    <n v="-24.87"/>
    <n v="0"/>
    <n v="0"/>
    <n v="0"/>
    <n v="0"/>
    <n v="0"/>
    <n v="0"/>
    <n v="4.26"/>
    <n v="4.76"/>
    <n v="-0.64"/>
    <n v="0"/>
    <n v="0"/>
    <n v="-222.39"/>
    <n v="15.59"/>
    <n v="773.62"/>
    <n v="0"/>
    <n v="0"/>
    <n v="1248.0899999999999"/>
    <n v="-3273"/>
    <x v="158"/>
  </r>
  <r>
    <x v="471"/>
    <n v="540173"/>
    <s v="PNBHOUSING"/>
    <s v="INE572E01012"/>
    <x v="6"/>
    <x v="29"/>
    <d v="2022-09-05T00:00:00"/>
    <n v="375.7"/>
    <n v="-1.0900000000000001"/>
    <n v="145.65"/>
    <n v="675.95"/>
    <n v="145.65"/>
    <n v="925"/>
    <n v="145.65"/>
    <n v="1675"/>
    <n v="145.65"/>
    <n v="1717.65"/>
    <n v="6358.61"/>
    <n v="52998.9"/>
    <n v="5.8"/>
    <n v="8.5399999999999991"/>
    <n v="14.06"/>
    <n v="-41.81"/>
    <n v="-16.309999999999999"/>
    <n v="-25.07"/>
    <n v="0"/>
    <n v="7.68"/>
    <n v="10.84"/>
    <n v="0.63"/>
    <n v="1.05"/>
    <n v="9.51"/>
    <n v="0.81"/>
    <n v="0"/>
    <n v="10.55"/>
    <n v="1.08"/>
    <n v="1.02"/>
    <n v="48.92"/>
    <n v="593.75"/>
    <n v="371.06"/>
    <n v="329.69"/>
    <x v="158"/>
  </r>
  <r>
    <x v="472"/>
    <n v="500338"/>
    <s v="PRSMJOHNSN"/>
    <s v="INE010A01011"/>
    <x v="8"/>
    <x v="12"/>
    <d v="2022-09-05T00:00:00"/>
    <n v="126.25"/>
    <n v="0.28000000000000003"/>
    <n v="25.7"/>
    <n v="160"/>
    <n v="25.7"/>
    <n v="160"/>
    <n v="25.7"/>
    <n v="160"/>
    <n v="3.1"/>
    <n v="160"/>
    <n v="6354.88"/>
    <n v="7498.47"/>
    <n v="-0.98"/>
    <n v="5.83"/>
    <n v="16.2"/>
    <n v="-1.41"/>
    <n v="13.59"/>
    <n v="3.17"/>
    <n v="9.89"/>
    <n v="73.290000000000006"/>
    <n v="36.799999999999997"/>
    <n v="4.8600000000000003"/>
    <n v="4.38"/>
    <n v="3.61"/>
    <n v="3.08"/>
    <n v="0"/>
    <n v="13.29"/>
    <n v="0.96"/>
    <n v="11.24"/>
    <n v="1.72"/>
    <n v="25.91"/>
    <n v="11.23"/>
    <n v="0.56000000000000005"/>
    <x v="158"/>
  </r>
  <r>
    <x v="473"/>
    <n v="532689"/>
    <s v="PVR"/>
    <s v="INE191H01014"/>
    <x v="9"/>
    <x v="120"/>
    <d v="2022-09-05T00:00:00"/>
    <n v="1937.65"/>
    <n v="4.21"/>
    <n v="705.33"/>
    <n v="2214.85"/>
    <n v="705.33"/>
    <n v="2214.85"/>
    <n v="705.33"/>
    <n v="2214.85"/>
    <n v="56.46"/>
    <n v="2214.85"/>
    <n v="11879.31"/>
    <n v="12272.69"/>
    <n v="5.7"/>
    <n v="-9.94"/>
    <n v="6.64"/>
    <n v="44.71"/>
    <n v="9.8800000000000008"/>
    <n v="8.5299999999999994"/>
    <n v="26.93"/>
    <n v="0"/>
    <n v="51.39"/>
    <n v="8.41"/>
    <n v="5.98"/>
    <n v="4.26"/>
    <n v="0"/>
    <n v="0"/>
    <n v="14.4"/>
    <n v="5.27"/>
    <n v="71.22"/>
    <n v="-35.270000000000003"/>
    <n v="231.16"/>
    <n v="27.34"/>
    <n v="7.27"/>
    <x v="158"/>
  </r>
  <r>
    <x v="474"/>
    <n v="540065"/>
    <s v="RBLBANK"/>
    <s v="INE976G01028"/>
    <x v="6"/>
    <x v="46"/>
    <d v="2022-09-05T00:00:00"/>
    <n v="124.05"/>
    <n v="1.76"/>
    <n v="74.150000000000006"/>
    <n v="221.3"/>
    <n v="74.150000000000006"/>
    <n v="415"/>
    <n v="74.150000000000006"/>
    <n v="716.55"/>
    <n v="74.150000000000006"/>
    <n v="716.55"/>
    <n v="7433.99"/>
    <n v="854.57"/>
    <n v="-0.32"/>
    <n v="28.95"/>
    <n v="17.03"/>
    <n v="-27.96"/>
    <n v="-27.45"/>
    <n v="-25.32"/>
    <n v="0"/>
    <n v="14.73"/>
    <n v="26.35"/>
    <n v="0.57999999999999996"/>
    <n v="1.17"/>
    <n v="666.69"/>
    <n v="0.51"/>
    <n v="0"/>
    <n v="0.35"/>
    <n v="0.87"/>
    <n v="1.1499999999999999"/>
    <n v="8.42"/>
    <n v="212.31"/>
    <n v="107.57"/>
    <n v="52.76"/>
    <x v="158"/>
  </r>
  <r>
    <x v="475"/>
    <n v="543248"/>
    <s v="RBA"/>
    <s v="INE07T201019"/>
    <x v="9"/>
    <x v="121"/>
    <d v="2022-09-05T00:00:00"/>
    <n v="133.15"/>
    <n v="2.0299999999999998"/>
    <n v="0"/>
    <n v="171.9"/>
    <n v="0"/>
    <n v="0"/>
    <n v="0"/>
    <n v="0"/>
    <n v="86.5"/>
    <n v="219.15"/>
    <n v="6568.25"/>
    <n v="5907.38"/>
    <n v="2.23"/>
    <n v="10.36"/>
    <n v="26.33"/>
    <n v="-15.22"/>
    <n v="0"/>
    <n v="0"/>
    <n v="0"/>
    <n v="0"/>
    <n v="0"/>
    <n v="3.43"/>
    <n v="3.28"/>
    <n v="0.43"/>
    <n v="0"/>
    <n v="0"/>
    <n v="39.799999999999997"/>
    <n v="5.81"/>
    <n v="94.97"/>
    <n v="-1.45"/>
    <n v="38.83"/>
    <n v="1.4"/>
    <n v="-3.16"/>
    <x v="158"/>
  </r>
  <r>
    <x v="476"/>
    <n v="500368"/>
    <s v="PATANJALI"/>
    <s v="INE619A01035"/>
    <x v="2"/>
    <x v="132"/>
    <d v="2022-09-05T00:00:00"/>
    <n v="1317.8"/>
    <n v="4.91"/>
    <n v="3.32"/>
    <n v="1324.35"/>
    <n v="3.32"/>
    <n v="1535"/>
    <n v="3.28"/>
    <n v="1535"/>
    <n v="3.28"/>
    <n v="1535"/>
    <n v="47882.87"/>
    <n v="48915.91"/>
    <n v="16.260000000000002"/>
    <n v="17.5"/>
    <n v="21.25"/>
    <n v="24.87"/>
    <n v="564.07000000000005"/>
    <n v="133.1"/>
    <n v="31.76"/>
    <n v="54.78"/>
    <n v="27.21"/>
    <n v="4.47"/>
    <n v="5.57"/>
    <n v="3.57"/>
    <n v="2.64"/>
    <n v="0.38"/>
    <n v="27.86"/>
    <n v="1.83"/>
    <n v="193.65"/>
    <n v="24.15"/>
    <n v="295.92"/>
    <n v="8.36"/>
    <n v="2.0699999999999998"/>
    <x v="158"/>
  </r>
  <r>
    <x v="477"/>
    <n v="543397"/>
    <s v="SAPPHIRE"/>
    <s v="INE806T01012"/>
    <x v="9"/>
    <x v="121"/>
    <d v="2022-09-05T00:00:00"/>
    <n v="1362.15"/>
    <n v="0.69"/>
    <n v="0"/>
    <n v="1540"/>
    <n v="0"/>
    <n v="0"/>
    <n v="0"/>
    <n v="0"/>
    <n v="909"/>
    <n v="1540"/>
    <n v="8633.5300000000007"/>
    <n v="8259.9699999999993"/>
    <n v="8.1999999999999993"/>
    <n v="12.04"/>
    <n v="36.49"/>
    <n v="0"/>
    <n v="0"/>
    <n v="0"/>
    <n v="0"/>
    <n v="77.91"/>
    <n v="142.06"/>
    <n v="8.3000000000000007"/>
    <n v="3.43"/>
    <n v="2.73"/>
    <n v="0"/>
    <n v="0"/>
    <n v="19.940000000000001"/>
    <n v="4.3899999999999997"/>
    <n v="21.86"/>
    <n v="17.440000000000001"/>
    <n v="163.62"/>
    <n v="62.15"/>
    <n v="5.25"/>
    <x v="158"/>
  </r>
  <r>
    <x v="478"/>
    <n v="540203"/>
    <s v="SFL"/>
    <s v="INE916U01025"/>
    <x v="10"/>
    <x v="133"/>
    <d v="2022-09-05T00:00:00"/>
    <n v="3260.95"/>
    <n v="0.56000000000000005"/>
    <n v="1101"/>
    <n v="4055"/>
    <n v="1101"/>
    <n v="4055"/>
    <n v="1073.2"/>
    <n v="4055"/>
    <n v="850.1"/>
    <n v="4055"/>
    <n v="15796.12"/>
    <n v="16036.78"/>
    <n v="10.79"/>
    <n v="14.16"/>
    <n v="13.78"/>
    <n v="41.36"/>
    <n v="39.25"/>
    <n v="19.559999999999999"/>
    <n v="0"/>
    <n v="67.34"/>
    <n v="48.62"/>
    <n v="11.01"/>
    <n v="9.4600000000000009"/>
    <n v="2.62"/>
    <n v="4.49"/>
    <n v="0"/>
    <n v="37.979999999999997"/>
    <n v="5"/>
    <n v="80.12"/>
    <n v="48.09"/>
    <n v="294.18"/>
    <n v="40.409999999999997"/>
    <n v="15.82"/>
    <x v="158"/>
  </r>
  <r>
    <x v="479"/>
    <n v="532670"/>
    <s v="RENUKA"/>
    <s v="INE087H01022"/>
    <x v="2"/>
    <x v="62"/>
    <d v="2022-09-05T00:00:00"/>
    <n v="47.95"/>
    <n v="0.52"/>
    <n v="3.2"/>
    <n v="63.25"/>
    <n v="3.2"/>
    <n v="63.25"/>
    <n v="3.2"/>
    <n v="63.25"/>
    <n v="3.2"/>
    <n v="123.6"/>
    <n v="10206.11"/>
    <n v="15302.23"/>
    <n v="2.46"/>
    <n v="0.84"/>
    <n v="-5.42"/>
    <n v="88.78"/>
    <n v="86.85"/>
    <n v="23.26"/>
    <n v="4.1100000000000003"/>
    <n v="0"/>
    <n v="0.93"/>
    <n v="-5.4"/>
    <n v="2.7"/>
    <n v="3.22"/>
    <n v="0"/>
    <n v="0"/>
    <n v="24.95"/>
    <n v="1.35"/>
    <n v="-75.66"/>
    <n v="-0.05"/>
    <n v="-8.8800000000000008"/>
    <n v="-0.63"/>
    <n v="-3.95"/>
    <x v="158"/>
  </r>
  <r>
    <x v="480"/>
    <n v="540673"/>
    <s v="SIS"/>
    <s v="INE285J01028"/>
    <x v="9"/>
    <x v="104"/>
    <d v="2022-09-05T00:00:00"/>
    <n v="454.45"/>
    <n v="0.55000000000000004"/>
    <n v="313.64999999999998"/>
    <n v="560"/>
    <n v="313.64999999999998"/>
    <n v="624.1"/>
    <n v="313.64999999999998"/>
    <n v="702.4"/>
    <n v="313.64999999999998"/>
    <n v="702.4"/>
    <n v="6654.48"/>
    <n v="7244.84"/>
    <n v="-0.97"/>
    <n v="1.95"/>
    <n v="-2.64"/>
    <n v="-5.33"/>
    <n v="6.1"/>
    <n v="3.09"/>
    <n v="0"/>
    <n v="19.07"/>
    <n v="24.89"/>
    <n v="3.12"/>
    <n v="4.24"/>
    <n v="6.63"/>
    <n v="0.82"/>
    <n v="0"/>
    <n v="13.27"/>
    <n v="0.64"/>
    <n v="28.5"/>
    <n v="23.71"/>
    <n v="144.79"/>
    <n v="15.88"/>
    <n v="16.09"/>
    <x v="158"/>
  </r>
  <r>
    <x v="481"/>
    <n v="500285"/>
    <s v="SPICEJET"/>
    <s v="INE285B01017"/>
    <x v="9"/>
    <x v="129"/>
    <d v="2022-09-05T00:00:00"/>
    <n v="45.2"/>
    <n v="0.11"/>
    <n v="30.65"/>
    <n v="87.3"/>
    <n v="30.65"/>
    <n v="135.85"/>
    <n v="30.8"/>
    <n v="156.9"/>
    <n v="1"/>
    <n v="156.9"/>
    <n v="2720.34"/>
    <n v="3746.3"/>
    <n v="-3.21"/>
    <n v="-3.93"/>
    <n v="-4.34"/>
    <n v="-36.83"/>
    <n v="-29.76"/>
    <n v="0"/>
    <n v="0"/>
    <n v="0"/>
    <n v="13.6"/>
    <n v="-0.53"/>
    <n v="0"/>
    <n v="-9.58"/>
    <n v="0"/>
    <n v="0"/>
    <n v="-201.76"/>
    <n v="0.35"/>
    <n v="11.92"/>
    <n v="-29.85"/>
    <n v="-85.39"/>
    <n v="3.8"/>
    <n v="1.25"/>
    <x v="158"/>
  </r>
  <r>
    <x v="482"/>
    <n v="540575"/>
    <s v="STARCEMENT"/>
    <s v="INE460H01021"/>
    <x v="8"/>
    <x v="12"/>
    <d v="2022-09-05T00:00:00"/>
    <n v="94.5"/>
    <n v="1.07"/>
    <n v="56"/>
    <n v="111.75"/>
    <n v="56"/>
    <n v="120"/>
    <n v="56"/>
    <n v="151.9"/>
    <n v="56"/>
    <n v="151.9"/>
    <n v="3805.36"/>
    <n v="3320.21"/>
    <n v="0.69"/>
    <n v="-3.03"/>
    <n v="5.65"/>
    <n v="-11.85"/>
    <n v="0.5"/>
    <n v="-2.73"/>
    <n v="0"/>
    <n v="15.45"/>
    <n v="14.96"/>
    <n v="1.7"/>
    <n v="2.13"/>
    <n v="9.85"/>
    <n v="-7.37"/>
    <n v="0"/>
    <n v="7.99"/>
    <n v="1.6"/>
    <n v="10.8"/>
    <n v="6.09"/>
    <n v="55.32"/>
    <n v="8.5399999999999991"/>
    <n v="6.78"/>
    <x v="158"/>
  </r>
  <r>
    <x v="483"/>
    <n v="543412"/>
    <s v="STARHEALTH"/>
    <s v="INE575P01011"/>
    <x v="16"/>
    <x v="74"/>
    <d v="2022-09-05T00:00:00"/>
    <n v="758.1"/>
    <n v="2.25"/>
    <n v="0"/>
    <n v="940"/>
    <n v="0"/>
    <n v="0"/>
    <n v="0"/>
    <n v="0"/>
    <n v="469.05"/>
    <n v="940"/>
    <n v="43587.73"/>
    <n v="42136.94"/>
    <n v="2.4300000000000002"/>
    <n v="8.25"/>
    <n v="6.96"/>
    <n v="0"/>
    <n v="0"/>
    <n v="0"/>
    <n v="0"/>
    <n v="0"/>
    <n v="0"/>
    <n v="9.19"/>
    <n v="4.7300000000000004"/>
    <n v="0"/>
    <n v="0"/>
    <n v="0"/>
    <n v="0"/>
    <n v="4.4400000000000004"/>
    <n v="784.52"/>
    <n v="0"/>
    <n v="0"/>
    <n v="0.97"/>
    <n v="-19.64"/>
    <x v="158"/>
  </r>
  <r>
    <x v="484"/>
    <n v="542760"/>
    <s v="SWSOLAR"/>
    <s v="INE00M201021"/>
    <x v="7"/>
    <x v="85"/>
    <d v="2022-09-05T00:00:00"/>
    <n v="300.64999999999998"/>
    <n v="-0.73"/>
    <n v="69.7"/>
    <n v="509.1"/>
    <n v="69.7"/>
    <n v="665"/>
    <n v="0"/>
    <n v="0"/>
    <n v="69.7"/>
    <n v="755.5"/>
    <n v="5707.87"/>
    <n v="5920.37"/>
    <n v="2.87"/>
    <n v="2.1800000000000002"/>
    <n v="-8.2100000000000009"/>
    <n v="-7.53"/>
    <n v="-19.13"/>
    <n v="0"/>
    <n v="0"/>
    <n v="0"/>
    <n v="13.1"/>
    <n v="10.18"/>
    <n v="4.51"/>
    <n v="-17.61"/>
    <n v="0"/>
    <n v="0"/>
    <n v="-5.44"/>
    <n v="1.1000000000000001"/>
    <n v="28.4"/>
    <n v="-62.59"/>
    <n v="29.56"/>
    <n v="12.53"/>
    <n v="12.08"/>
    <x v="158"/>
  </r>
  <r>
    <x v="485"/>
    <n v="532531"/>
    <s v="STAR"/>
    <s v="INE939A01011"/>
    <x v="0"/>
    <x v="0"/>
    <d v="2022-09-05T00:00:00"/>
    <n v="331"/>
    <n v="0.99"/>
    <n v="263.35000000000002"/>
    <n v="642.4"/>
    <n v="263.35000000000002"/>
    <n v="1000"/>
    <n v="263.35000000000002"/>
    <n v="1041.0999999999999"/>
    <n v="47.1"/>
    <n v="1414"/>
    <n v="2980.42"/>
    <n v="5573.33"/>
    <n v="-0.82"/>
    <n v="-5.74"/>
    <n v="1.94"/>
    <n v="-46.03"/>
    <n v="-4.4800000000000004"/>
    <n v="-18.43"/>
    <n v="-8.65"/>
    <n v="0"/>
    <n v="23.35"/>
    <n v="1.31"/>
    <n v="1.66"/>
    <n v="2.23"/>
    <n v="0"/>
    <n v="0"/>
    <n v="25.07"/>
    <n v="0.9"/>
    <n v="-11.56"/>
    <n v="-43.44"/>
    <n v="253.15"/>
    <n v="-28.71"/>
    <n v="-51.64"/>
    <x v="158"/>
  </r>
  <r>
    <x v="486"/>
    <n v="532872"/>
    <s v="SPARC"/>
    <s v="INE232I01014"/>
    <x v="0"/>
    <x v="0"/>
    <d v="2022-09-05T00:00:00"/>
    <n v="227.85"/>
    <n v="0.66"/>
    <n v="81"/>
    <n v="349"/>
    <n v="81"/>
    <n v="349"/>
    <n v="81"/>
    <n v="532.4"/>
    <n v="35.17"/>
    <n v="593.96"/>
    <n v="6194.76"/>
    <n v="6226.96"/>
    <n v="-1.94"/>
    <n v="1.72"/>
    <n v="4.04"/>
    <n v="-24"/>
    <n v="15.12"/>
    <n v="-9.83"/>
    <n v="12.25"/>
    <n v="0"/>
    <n v="0"/>
    <n v="-21.71"/>
    <n v="42.82"/>
    <n v="-3.33"/>
    <n v="0"/>
    <n v="0"/>
    <n v="-30.46"/>
    <n v="43.1"/>
    <n v="-29.75"/>
    <n v="-8.25"/>
    <n v="-1.88"/>
    <n v="-7.66"/>
    <n v="-9.27"/>
    <x v="158"/>
  </r>
  <r>
    <x v="487"/>
    <n v="532667"/>
    <s v="SUZLON"/>
    <s v="INE040H01021"/>
    <x v="7"/>
    <x v="126"/>
    <d v="2022-09-05T00:00:00"/>
    <n v="10.55"/>
    <n v="19.89"/>
    <n v="1.65"/>
    <n v="13.1"/>
    <n v="1.65"/>
    <n v="13.1"/>
    <n v="1.65"/>
    <n v="17.5"/>
    <n v="1.65"/>
    <n v="469.43"/>
    <n v="10346.84"/>
    <n v="15220.01"/>
    <n v="28.66"/>
    <n v="48.59"/>
    <n v="15.93"/>
    <n v="71.540000000000006"/>
    <n v="44.45"/>
    <n v="-8.16"/>
    <n v="-3.62"/>
    <n v="4.59"/>
    <n v="9.44"/>
    <n v="3.5"/>
    <n v="6.93"/>
    <n v="4.91"/>
    <n v="0.35"/>
    <n v="0"/>
    <n v="15.73"/>
    <n v="1.53"/>
    <n v="19.5"/>
    <n v="2.2999999999999998"/>
    <n v="3.02"/>
    <n v="0.62"/>
    <n v="0.17"/>
    <x v="158"/>
  </r>
  <r>
    <x v="488"/>
    <n v="500570"/>
    <s v="TATAMOTORS"/>
    <s v="INE155A01022"/>
    <x v="3"/>
    <x v="122"/>
    <d v="2022-09-05T00:00:00"/>
    <n v="459"/>
    <n v="-0.6"/>
    <n v="63.5"/>
    <n v="536.70000000000005"/>
    <n v="63.5"/>
    <n v="536.70000000000005"/>
    <n v="63.5"/>
    <n v="536.70000000000005"/>
    <n v="10.9"/>
    <n v="605.9"/>
    <n v="152441.94"/>
    <n v="229786.74"/>
    <n v="-1.3"/>
    <n v="-2.11"/>
    <n v="6.27"/>
    <n v="55.3"/>
    <n v="61.24"/>
    <n v="3.66"/>
    <n v="7.04"/>
    <n v="0"/>
    <n v="22.41"/>
    <n v="3.86"/>
    <n v="0.98"/>
    <n v="1.97"/>
    <n v="0"/>
    <n v="0"/>
    <n v="9.1"/>
    <n v="0.54"/>
    <n v="10.67"/>
    <n v="-36.119999999999997"/>
    <n v="118.77"/>
    <n v="37.299999999999997"/>
    <n v="-31.45"/>
    <x v="158"/>
  </r>
  <r>
    <x v="489"/>
    <n v="532371"/>
    <s v="TTML"/>
    <s v="INE517B01013"/>
    <x v="14"/>
    <x v="36"/>
    <d v="2022-09-05T00:00:00"/>
    <n v="132.75"/>
    <n v="-1.85"/>
    <n v="1.8"/>
    <n v="291.05"/>
    <n v="1.8"/>
    <n v="291.05"/>
    <n v="1.8"/>
    <n v="291.05"/>
    <n v="1.8"/>
    <n v="291.05"/>
    <n v="25922.34"/>
    <n v="45938.75"/>
    <n v="41.52"/>
    <n v="21.84"/>
    <n v="11.32"/>
    <n v="270.81"/>
    <n v="281.01"/>
    <n v="81.45"/>
    <n v="28.52"/>
    <n v="0"/>
    <n v="15.02"/>
    <n v="-1.36"/>
    <n v="1.39"/>
    <n v="0.75"/>
    <n v="0"/>
    <n v="0"/>
    <n v="94.59"/>
    <n v="23.73"/>
    <n v="48.69"/>
    <n v="-6.1"/>
    <n v="-97.84"/>
    <n v="2.72"/>
    <n v="-5.74"/>
    <x v="158"/>
  </r>
  <r>
    <x v="490"/>
    <n v="541700"/>
    <s v="TCNSBRANDS"/>
    <s v="INE778U01029"/>
    <x v="1"/>
    <x v="60"/>
    <d v="2022-09-05T00:00:00"/>
    <n v="699"/>
    <n v="5.41"/>
    <n v="295.10000000000002"/>
    <n v="932.55"/>
    <n v="295.10000000000002"/>
    <n v="932.55"/>
    <n v="0"/>
    <n v="0"/>
    <n v="295.10000000000002"/>
    <n v="932.55"/>
    <n v="4302.9799999999996"/>
    <n v="3932.83"/>
    <n v="20.65"/>
    <n v="15.62"/>
    <n v="22.56"/>
    <n v="3.23"/>
    <n v="2.2400000000000002"/>
    <n v="0"/>
    <n v="0"/>
    <n v="131.31"/>
    <n v="33.67"/>
    <n v="7.79"/>
    <n v="5.66"/>
    <n v="2.93"/>
    <n v="-3.54"/>
    <n v="0"/>
    <n v="21.53"/>
    <n v="3.99"/>
    <n v="41.51"/>
    <n v="5.32"/>
    <n v="89.68"/>
    <n v="16.829999999999998"/>
    <n v="5.61"/>
    <x v="158"/>
  </r>
  <r>
    <x v="491"/>
    <n v="539658"/>
    <s v="TEAMLEASE"/>
    <s v="INE985S01024"/>
    <x v="9"/>
    <x v="26"/>
    <d v="2022-09-05T00:00:00"/>
    <n v="3339.75"/>
    <n v="0.03"/>
    <n v="1415.35"/>
    <n v="5550"/>
    <n v="1415.35"/>
    <n v="5550"/>
    <n v="1415.35"/>
    <n v="5550"/>
    <n v="790"/>
    <n v="5550"/>
    <n v="5675.27"/>
    <n v="5409.77"/>
    <n v="-3.86"/>
    <n v="1.62"/>
    <n v="-1.91"/>
    <n v="-21.44"/>
    <n v="7.24"/>
    <n v="17.329999999999998"/>
    <n v="0"/>
    <n v="149.82"/>
    <n v="64.03"/>
    <n v="7.92"/>
    <n v="9.19"/>
    <n v="2.84"/>
    <n v="-14.43"/>
    <n v="0"/>
    <n v="32.67"/>
    <n v="0.81"/>
    <n v="-923.17"/>
    <n v="22.16"/>
    <n v="418.88"/>
    <n v="-3.6"/>
    <n v="-15.83"/>
    <x v="158"/>
  </r>
  <r>
    <x v="492"/>
    <n v="532800"/>
    <s v="TV18BRDCST"/>
    <s v="INE886H01027"/>
    <x v="9"/>
    <x v="98"/>
    <d v="2022-09-05T00:00:00"/>
    <n v="44.65"/>
    <n v="7.46"/>
    <n v="11.85"/>
    <n v="82.6"/>
    <n v="11.85"/>
    <n v="82.6"/>
    <n v="11.85"/>
    <n v="82.6"/>
    <n v="11.85"/>
    <n v="216.96"/>
    <n v="7654.62"/>
    <n v="7660.36"/>
    <n v="5.81"/>
    <n v="16.12"/>
    <n v="10.11"/>
    <n v="23.17"/>
    <n v="30.48"/>
    <n v="1.52"/>
    <n v="10.01"/>
    <n v="14.76"/>
    <n v="19.96"/>
    <n v="1.58"/>
    <n v="1.55"/>
    <n v="11.82"/>
    <n v="0.18"/>
    <n v="0"/>
    <n v="7.71"/>
    <n v="1.36"/>
    <n v="5.8"/>
    <n v="3.02"/>
    <n v="28.18"/>
    <n v="7.69"/>
    <n v="6.4"/>
    <x v="158"/>
  </r>
  <r>
    <x v="493"/>
    <n v="532505"/>
    <s v="UCOBANK"/>
    <s v="INE691A01018"/>
    <x v="6"/>
    <x v="46"/>
    <d v="2022-09-05T00:00:00"/>
    <n v="12.25"/>
    <n v="2.5099999999999998"/>
    <n v="8.4"/>
    <n v="15.3"/>
    <n v="8.4"/>
    <n v="22.4"/>
    <n v="8.4"/>
    <n v="38.4"/>
    <n v="8.4"/>
    <n v="152.4"/>
    <n v="14658"/>
    <n v="1647.52"/>
    <n v="0.41"/>
    <n v="0.82"/>
    <n v="6.06"/>
    <n v="-4.67"/>
    <n v="-6.42"/>
    <n v="-16.95"/>
    <n v="-15.38"/>
    <n v="15.4"/>
    <n v="39.15"/>
    <n v="0.7"/>
    <n v="0.73"/>
    <n v="534.66"/>
    <n v="1.22"/>
    <n v="0"/>
    <n v="0.41"/>
    <n v="0.96"/>
    <n v="3.33"/>
    <n v="0.8"/>
    <n v="17.62"/>
    <n v="3.68"/>
    <n v="-0.88"/>
    <x v="158"/>
  </r>
  <r>
    <x v="494"/>
    <n v="541578"/>
    <s v="VARROC"/>
    <s v="INE665L01035"/>
    <x v="3"/>
    <x v="3"/>
    <d v="2022-09-05T00:00:00"/>
    <n v="372.8"/>
    <n v="-1.96"/>
    <n v="119.2"/>
    <n v="494.6"/>
    <n v="119.2"/>
    <n v="526.6"/>
    <n v="0"/>
    <n v="0"/>
    <n v="119.2"/>
    <n v="1178.7"/>
    <n v="5706.57"/>
    <n v="8066.24"/>
    <n v="10.92"/>
    <n v="9.23"/>
    <n v="9.44"/>
    <n v="32.81"/>
    <n v="-4.05"/>
    <n v="0"/>
    <n v="0"/>
    <n v="0"/>
    <n v="61.61"/>
    <n v="2.87"/>
    <n v="1.88"/>
    <n v="-4.1100000000000003"/>
    <n v="0"/>
    <n v="0"/>
    <n v="27.85"/>
    <n v="0.6"/>
    <n v="12.05"/>
    <n v="-61.1"/>
    <n v="130.19999999999999"/>
    <n v="31"/>
    <n v="-28.59"/>
    <x v="158"/>
  </r>
  <r>
    <x v="495"/>
    <n v="532822"/>
    <s v="IDEA"/>
    <s v="INE669E01016"/>
    <x v="14"/>
    <x v="36"/>
    <d v="2022-09-05T00:00:00"/>
    <n v="9.3000000000000007"/>
    <n v="3.91"/>
    <n v="2.4"/>
    <n v="16.8"/>
    <n v="2.4"/>
    <n v="16.8"/>
    <n v="2.4"/>
    <n v="71.819999999999993"/>
    <n v="2.4"/>
    <n v="123.22"/>
    <n v="29806.29"/>
    <n v="216231.71"/>
    <n v="1.64"/>
    <n v="6.29"/>
    <n v="1.0900000000000001"/>
    <n v="28.28"/>
    <n v="22.98"/>
    <n v="-29.26"/>
    <n v="-14.69"/>
    <n v="0"/>
    <n v="0"/>
    <n v="-0.43"/>
    <n v="0.7"/>
    <n v="-2.93"/>
    <n v="0"/>
    <n v="0"/>
    <n v="12.84"/>
    <n v="0.75"/>
    <n v="1.71"/>
    <n v="-8.7899999999999991"/>
    <n v="-21.57"/>
    <n v="5.41"/>
    <n v="-3.43"/>
    <x v="158"/>
  </r>
  <r>
    <x v="496"/>
    <n v="505533"/>
    <s v="WESTLIFE"/>
    <s v="INE274F01020"/>
    <x v="9"/>
    <x v="121"/>
    <d v="2022-09-05T00:00:00"/>
    <n v="650.04999999999995"/>
    <n v="0.82"/>
    <n v="267"/>
    <n v="683.55"/>
    <n v="267"/>
    <n v="683.55"/>
    <n v="225.25"/>
    <n v="683.55"/>
    <n v="0.01"/>
    <n v="683.55"/>
    <n v="10136.629999999999"/>
    <n v="10118.49"/>
    <n v="0.85"/>
    <n v="6.61"/>
    <n v="41.16"/>
    <n v="21.72"/>
    <n v="32.950000000000003"/>
    <n v="0"/>
    <n v="0"/>
    <n v="184.67"/>
    <n v="182.63"/>
    <n v="21.14"/>
    <n v="11.05"/>
    <n v="1.77"/>
    <n v="3.85"/>
    <n v="0"/>
    <n v="34.06"/>
    <n v="7.81"/>
    <n v="59.43"/>
    <n v="3.55"/>
    <n v="30.99"/>
    <n v="10.94"/>
    <n v="1.29"/>
    <x v="158"/>
  </r>
  <r>
    <x v="497"/>
    <n v="532300"/>
    <s v="WOCKPHARMA"/>
    <s v="INE049B01025"/>
    <x v="0"/>
    <x v="0"/>
    <d v="2022-09-05T00:00:00"/>
    <n v="242.7"/>
    <n v="3.01"/>
    <n v="134.83000000000001"/>
    <n v="492.05"/>
    <n v="134.83000000000001"/>
    <n v="741.36"/>
    <n v="134.83000000000001"/>
    <n v="932.58"/>
    <n v="61.12"/>
    <n v="1996.06"/>
    <n v="3503.54"/>
    <n v="4848.62"/>
    <n v="-0.1"/>
    <n v="3.08"/>
    <n v="-7.47"/>
    <n v="-37.26"/>
    <n v="4.16"/>
    <n v="-15.75"/>
    <n v="-13.95"/>
    <n v="0"/>
    <n v="35"/>
    <n v="0.93"/>
    <n v="1.48"/>
    <n v="1.38"/>
    <n v="0"/>
    <n v="0"/>
    <n v="20.5"/>
    <n v="1.18"/>
    <n v="8.48"/>
    <n v="-20.7"/>
    <n v="260.73"/>
    <n v="28.68"/>
    <n v="8.5399999999999991"/>
    <x v="158"/>
  </r>
  <r>
    <x v="498"/>
    <n v="532648"/>
    <s v="YESBANK"/>
    <s v="INE528G01035"/>
    <x v="6"/>
    <x v="46"/>
    <d v="2022-09-05T00:00:00"/>
    <n v="16.649999999999999"/>
    <n v="2.78"/>
    <n v="5.55"/>
    <n v="17.899999999999999"/>
    <n v="5.55"/>
    <n v="87.95"/>
    <n v="5.55"/>
    <n v="404"/>
    <n v="5.55"/>
    <n v="404"/>
    <n v="41716.870000000003"/>
    <n v="66306.64"/>
    <n v="1.22"/>
    <n v="0"/>
    <n v="25.66"/>
    <n v="50"/>
    <n v="-34.57"/>
    <n v="-45.7"/>
    <n v="-12.94"/>
    <n v="35.520000000000003"/>
    <n v="18.7"/>
    <n v="1.22"/>
    <n v="1.1200000000000001"/>
    <n v="23.81"/>
    <n v="15.58"/>
    <n v="0"/>
    <n v="23.87"/>
    <n v="2.13"/>
    <n v="1.77"/>
    <n v="0.47"/>
    <n v="13.61"/>
    <n v="9.42"/>
    <n v="7.86"/>
    <x v="158"/>
  </r>
  <r>
    <x v="499"/>
    <n v="543320"/>
    <s v="ZOMATO"/>
    <s v="INE758T01015"/>
    <x v="9"/>
    <x v="56"/>
    <d v="2022-09-05T00:00:00"/>
    <n v="59.65"/>
    <n v="-0.17"/>
    <n v="0"/>
    <n v="169.1"/>
    <n v="0"/>
    <n v="0"/>
    <n v="0"/>
    <n v="0"/>
    <n v="40.549999999999997"/>
    <n v="169.1"/>
    <n v="50993.21"/>
    <n v="47828.76"/>
    <n v="-3.56"/>
    <n v="3.11"/>
    <n v="-17.329999999999998"/>
    <n v="-60.17"/>
    <n v="0"/>
    <n v="0"/>
    <n v="0"/>
    <n v="0"/>
    <n v="0"/>
    <n v="2.59"/>
    <n v="3.96"/>
    <n v="-1.58"/>
    <n v="0"/>
    <n v="0"/>
    <n v="-40.17"/>
    <n v="10.71"/>
    <n v="-73.58"/>
    <n v="-1.21"/>
    <n v="23.01"/>
    <n v="-0.91"/>
    <n v="-1.1599999999999999"/>
    <x v="158"/>
  </r>
  <r>
    <x v="500"/>
    <n v="570001"/>
    <s v="TATAMTRDVR"/>
    <s v="IN9155A01020"/>
    <x v="3"/>
    <x v="122"/>
    <d v="2022-09-05T00:00:00"/>
    <n v="227.8"/>
    <n v="-0.96"/>
    <n v="28.35"/>
    <n v="298.64999999999998"/>
    <n v="28.35"/>
    <n v="298.64999999999998"/>
    <n v="28.35"/>
    <n v="298.64999999999998"/>
    <n v="21.38"/>
    <n v="387.3"/>
    <n v="8756.41"/>
    <n v="0"/>
    <n v="-1.28"/>
    <n v="-0.02"/>
    <n v="10.07"/>
    <n v="62.42"/>
    <n v="65.83"/>
    <n v="0.72"/>
    <n v="5.18"/>
    <n v="0"/>
    <n v="0"/>
    <n v="0"/>
    <n v="37.06"/>
    <n v="0"/>
    <n v="0"/>
    <n v="0"/>
    <n v="0"/>
    <n v="0"/>
    <n v="0"/>
    <n v="0"/>
    <n v="0"/>
    <n v="0"/>
    <n v="0"/>
    <x v="15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x v="0"/>
    <s v="Apollo Tyres Ltd."/>
    <n v="20565.61"/>
    <n v="34562.869999999995"/>
  </r>
  <r>
    <x v="0"/>
    <s v="Ashok Leyland Ltd."/>
    <n v="68211.509999999995"/>
    <n v="34562.869999999995"/>
  </r>
  <r>
    <x v="0"/>
    <s v="Bajaj Auto Ltd."/>
    <n v="109302.81"/>
    <n v="34562.869999999995"/>
  </r>
  <r>
    <x v="0"/>
    <s v="Balkrishna Industries Ltd."/>
    <n v="40308.78"/>
    <n v="34562.869999999995"/>
  </r>
  <r>
    <x v="0"/>
    <s v="Bharat Forge Ltd."/>
    <n v="38847.160000000003"/>
    <n v="34562.869999999995"/>
  </r>
  <r>
    <x v="0"/>
    <s v="Bosch Ltd."/>
    <n v="48919.9"/>
    <n v="34562.869999999995"/>
  </r>
  <r>
    <x v="0"/>
    <s v="Ceat Ltd."/>
    <n v="7778.7"/>
    <n v="34562.869999999995"/>
  </r>
  <r>
    <x v="0"/>
    <s v="Eicher Motors Ltd."/>
    <n v="90481.39"/>
    <n v="34562.869999999995"/>
  </r>
  <r>
    <x v="0"/>
    <s v="Endurance Technologies Ltd."/>
    <n v="20844.150000000001"/>
    <n v="34562.869999999995"/>
  </r>
  <r>
    <x v="0"/>
    <s v="Escorts Ltd."/>
    <n v="22517.02"/>
    <n v="34562.869999999995"/>
  </r>
  <r>
    <x v="0"/>
    <s v="Hero MotoCorp Ltd."/>
    <n v="50633.21"/>
    <n v="34562.869999999995"/>
  </r>
  <r>
    <x v="0"/>
    <s v="Jamna Auto Industries Ltd."/>
    <n v="4851.05"/>
    <n v="34562.869999999995"/>
  </r>
  <r>
    <x v="0"/>
    <s v="Maharashtra Scooters Ltd."/>
    <n v="4637.09"/>
    <n v="34562.869999999995"/>
  </r>
  <r>
    <x v="0"/>
    <s v="Mahindra &amp; Mahindra Ltd."/>
    <n v="216260.32"/>
    <n v="34562.869999999995"/>
  </r>
  <r>
    <x v="0"/>
    <s v="Maruti Suzuki India Ltd."/>
    <n v="262700.73"/>
    <n v="34562.869999999995"/>
  </r>
  <r>
    <x v="0"/>
    <s v="Minda Corporation Ltd."/>
    <n v="5407.4"/>
    <n v="34562.869999999995"/>
  </r>
  <r>
    <x v="0"/>
    <s v="Minda Industries Ltd."/>
    <n v="33216.68"/>
    <n v="34562.869999999995"/>
  </r>
  <r>
    <x v="0"/>
    <s v="MRF Ltd."/>
    <n v="35909.06"/>
    <n v="34562.869999999995"/>
  </r>
  <r>
    <x v="0"/>
    <s v="Sona BLW Precision Forgings Ltd."/>
    <n v="30577.45"/>
    <n v="34562.869999999995"/>
  </r>
  <r>
    <x v="0"/>
    <s v="Sundaram-Clayton Ltd."/>
    <n v="21466.41"/>
    <n v="34562.869999999995"/>
  </r>
  <r>
    <x v="0"/>
    <s v="Tata Motors DVR"/>
    <n v="0"/>
    <n v="34562.869999999995"/>
  </r>
  <r>
    <x v="0"/>
    <s v="Tata Motors Ltd."/>
    <n v="229786.74"/>
    <n v="34562.869999999995"/>
  </r>
  <r>
    <x v="0"/>
    <s v="Tube Investments of India Ltd."/>
    <n v="44134.65"/>
    <n v="34562.869999999995"/>
  </r>
  <r>
    <x v="0"/>
    <s v="TVS Motor Company Ltd."/>
    <n v="62373"/>
    <n v="34562.869999999995"/>
  </r>
  <r>
    <x v="0"/>
    <s v="Varroc Engineering Ltd."/>
    <n v="8066.24"/>
    <n v="34562.869999999995"/>
  </r>
  <r>
    <x v="0"/>
    <s v="ZF Commercial Vehicle Control Systems India Ltd."/>
    <n v="17313.37"/>
    <n v="34562.869999999995"/>
  </r>
  <r>
    <x v="1"/>
    <s v="ABB India Ltd."/>
    <n v="68657.570000000007"/>
    <n v="12998.28"/>
  </r>
  <r>
    <x v="1"/>
    <s v="Adani Green Energy Ltd."/>
    <n v="427576.86"/>
    <n v="12998.28"/>
  </r>
  <r>
    <x v="1"/>
    <s v="Amara Raja Batteries Ltd."/>
    <n v="8646.83"/>
    <n v="12998.28"/>
  </r>
  <r>
    <x v="1"/>
    <s v="BEML Ltd."/>
    <n v="8669.43"/>
    <n v="12998.28"/>
  </r>
  <r>
    <x v="1"/>
    <s v="Bharat Electronics Ltd."/>
    <n v="71515.88"/>
    <n v="12998.28"/>
  </r>
  <r>
    <x v="1"/>
    <s v="Bharat Heavy Electricals Ltd."/>
    <n v="18796.47"/>
    <n v="12998.28"/>
  </r>
  <r>
    <x v="1"/>
    <s v="Cochin Shipyard Ltd."/>
    <n v="2903.39"/>
    <n v="12998.28"/>
  </r>
  <r>
    <x v="1"/>
    <s v="Cummins India Ltd."/>
    <n v="31687.65"/>
    <n v="12998.28"/>
  </r>
  <r>
    <x v="1"/>
    <s v="Dixon Technologies (India) Ltd."/>
    <n v="24510.29"/>
    <n v="12998.28"/>
  </r>
  <r>
    <x v="1"/>
    <s v="Elgi Equipments Ltd."/>
    <n v="17044.95"/>
    <n v="12998.28"/>
  </r>
  <r>
    <x v="1"/>
    <s v="Esab India Ltd."/>
    <n v="4905.2700000000004"/>
    <n v="12998.28"/>
  </r>
  <r>
    <x v="1"/>
    <s v="Exide Industries Ltd."/>
    <n v="12843.45"/>
    <n v="12998.28"/>
  </r>
  <r>
    <x v="1"/>
    <s v="Finolex Cables Ltd."/>
    <n v="6446.83"/>
    <n v="12998.28"/>
  </r>
  <r>
    <x v="1"/>
    <s v="GMM Pfaudler Ltd."/>
    <n v="8187"/>
    <n v="12998.28"/>
  </r>
  <r>
    <x v="1"/>
    <s v="Graphite India Ltd."/>
    <n v="6576.74"/>
    <n v="12998.28"/>
  </r>
  <r>
    <x v="1"/>
    <s v="Greaves Cotton Ltd."/>
    <n v="3825.63"/>
    <n v="12998.28"/>
  </r>
  <r>
    <x v="1"/>
    <s v="Havells India Ltd."/>
    <n v="84266.3"/>
    <n v="12998.28"/>
  </r>
  <r>
    <x v="1"/>
    <s v="HEG Ltd."/>
    <n v="4238.3500000000004"/>
    <n v="12998.28"/>
  </r>
  <r>
    <x v="1"/>
    <s v="Hindustan Aeronautics Ltd."/>
    <n v="64945.55"/>
    <n v="12998.28"/>
  </r>
  <r>
    <x v="1"/>
    <s v="Hitachi Energy India Ltd."/>
    <n v="16023.52"/>
    <n v="12998.28"/>
  </r>
  <r>
    <x v="1"/>
    <s v="HLE Glascoat Ltd."/>
    <n v="5554.81"/>
    <n v="12998.28"/>
  </r>
  <r>
    <x v="1"/>
    <s v="Honeywell Automation India Ltd."/>
    <n v="35295.15"/>
    <n v="12998.28"/>
  </r>
  <r>
    <x v="1"/>
    <s v="JSW Energy Ltd."/>
    <n v="63824.99"/>
    <n v="12998.28"/>
  </r>
  <r>
    <x v="1"/>
    <s v="Kalpataru Power Transmission Ltd."/>
    <n v="8466.6"/>
    <n v="12998.28"/>
  </r>
  <r>
    <x v="1"/>
    <s v="KEC International Ltd."/>
    <n v="12938.51"/>
    <n v="12998.28"/>
  </r>
  <r>
    <x v="1"/>
    <s v="KEI Industries Ltd."/>
    <n v="12998.28"/>
    <n v="12998.28"/>
  </r>
  <r>
    <x v="1"/>
    <s v="KSB Ltd."/>
    <n v="6407.59"/>
    <n v="12998.28"/>
  </r>
  <r>
    <x v="1"/>
    <s v="Lakshmi Machine Works Ltd."/>
    <n v="12477.43"/>
    <n v="12998.28"/>
  </r>
  <r>
    <x v="1"/>
    <s v="Mazagon Dock Shipbuilders Ltd."/>
    <n v="-9.7200000000000006"/>
    <n v="12998.28"/>
  </r>
  <r>
    <x v="1"/>
    <s v="Polycab India Ltd."/>
    <n v="35943.050000000003"/>
    <n v="12998.28"/>
  </r>
  <r>
    <x v="1"/>
    <s v="Praj Industries Ltd."/>
    <n v="7208.15"/>
    <n v="12998.28"/>
  </r>
  <r>
    <x v="1"/>
    <s v="RHI Magnesita India Ltd."/>
    <n v="10033.56"/>
    <n v="12998.28"/>
  </r>
  <r>
    <x v="1"/>
    <s v="Schaeffler India Ltd."/>
    <n v="47671.5"/>
    <n v="12998.28"/>
  </r>
  <r>
    <x v="1"/>
    <s v="Siemens Ltd."/>
    <n v="98556.12"/>
    <n v="12998.28"/>
  </r>
  <r>
    <x v="1"/>
    <s v="SKF India Ltd."/>
    <n v="23980.71"/>
    <n v="12998.28"/>
  </r>
  <r>
    <x v="1"/>
    <s v="Sterling and Wilson Renewable Energy Ltd."/>
    <n v="5920.37"/>
    <n v="12998.28"/>
  </r>
  <r>
    <x v="1"/>
    <s v="Sundram Fasteners Ltd."/>
    <n v="18295.8"/>
    <n v="12998.28"/>
  </r>
  <r>
    <x v="1"/>
    <s v="Suzlon Energy Ltd."/>
    <n v="15220.01"/>
    <n v="12998.28"/>
  </r>
  <r>
    <x v="1"/>
    <s v="Thermax Ltd."/>
    <n v="27235.279999999999"/>
    <n v="12998.28"/>
  </r>
  <r>
    <x v="1"/>
    <s v="Timken India Ltd."/>
    <n v="24240.25"/>
    <n v="12998.28"/>
  </r>
  <r>
    <x v="1"/>
    <s v="Triveni Turbine Ltd."/>
    <n v="6173.12"/>
    <n v="12998.28"/>
  </r>
  <r>
    <x v="2"/>
    <s v="Aarti Industries Ltd."/>
    <n v="32798.480000000003"/>
    <n v="13704.38"/>
  </r>
  <r>
    <x v="2"/>
    <s v="Advanced Enzyme Technologies Ltd."/>
    <n v="2646.06"/>
    <n v="13704.38"/>
  </r>
  <r>
    <x v="2"/>
    <s v="Alkyl Amines Chemicals Ltd."/>
    <n v="15267.06"/>
    <n v="13704.38"/>
  </r>
  <r>
    <x v="2"/>
    <s v="Anupam Rasayan India Ltd."/>
    <n v="8242.56"/>
    <n v="13704.38"/>
  </r>
  <r>
    <x v="2"/>
    <s v="Atul Ltd."/>
    <n v="26715.119999999999"/>
    <n v="13704.38"/>
  </r>
  <r>
    <x v="2"/>
    <s v="Balaji Amines Ltd."/>
    <n v="11144.65"/>
    <n v="13704.38"/>
  </r>
  <r>
    <x v="2"/>
    <s v="BASF India Ltd."/>
    <n v="13759.16"/>
    <n v="13704.38"/>
  </r>
  <r>
    <x v="2"/>
    <s v="Bayer CropScience Ltd."/>
    <n v="23263.96"/>
    <n v="13704.38"/>
  </r>
  <r>
    <x v="2"/>
    <s v="Castrol India Ltd."/>
    <n v="9975.7900000000009"/>
    <n v="13704.38"/>
  </r>
  <r>
    <x v="2"/>
    <s v="Chambal Fertilisers &amp; Chemicals Ltd."/>
    <n v="18146.849999999999"/>
    <n v="13704.38"/>
  </r>
  <r>
    <x v="2"/>
    <s v="Chemplast Sanmar Ltd."/>
    <n v="6353.43"/>
    <n v="13704.38"/>
  </r>
  <r>
    <x v="2"/>
    <s v="Clean Science And Technology Ltd."/>
    <n v="18385.59"/>
    <n v="13704.38"/>
  </r>
  <r>
    <x v="2"/>
    <s v="Coromandel International Ltd."/>
    <n v="28970.17"/>
    <n v="13704.38"/>
  </r>
  <r>
    <x v="2"/>
    <s v="Deepak Fertilisers &amp; Petrochemicals Corporation Ltd."/>
    <n v="12330.31"/>
    <n v="13704.38"/>
  </r>
  <r>
    <x v="2"/>
    <s v="Deepak Nitrite Ltd."/>
    <n v="26855.200000000001"/>
    <n v="13704.38"/>
  </r>
  <r>
    <x v="2"/>
    <s v="Dhanuka Agritech Ltd."/>
    <n v="3159.83"/>
    <n v="13704.38"/>
  </r>
  <r>
    <x v="2"/>
    <s v="Fine Organic Industries Ltd."/>
    <n v="18666.22"/>
    <n v="13704.38"/>
  </r>
  <r>
    <x v="2"/>
    <s v="Galaxy Surfactants Ltd."/>
    <n v="11898.21"/>
    <n v="13704.38"/>
  </r>
  <r>
    <x v="2"/>
    <s v="GHCL Ltd."/>
    <n v="6372.11"/>
    <n v="13704.38"/>
  </r>
  <r>
    <x v="2"/>
    <s v="Gujarat Alkalies &amp; Chemicals Ltd."/>
    <n v="6630.7"/>
    <n v="13704.38"/>
  </r>
  <r>
    <x v="2"/>
    <s v="Gujarat Fluorochemicals Ltd."/>
    <n v="38356.199999999997"/>
    <n v="13704.38"/>
  </r>
  <r>
    <x v="2"/>
    <s v="Gujarat Narmada Valley Fertilizers &amp; Chemicals Ltd."/>
    <n v="10250.42"/>
    <n v="13704.38"/>
  </r>
  <r>
    <x v="2"/>
    <s v="Gujarat State Fertilizers &amp; Chemicals Ltd."/>
    <n v="6039.32"/>
    <n v="13704.38"/>
  </r>
  <r>
    <x v="2"/>
    <s v="Jubilant Ingrevia Ltd."/>
    <n v="7897.59"/>
    <n v="13704.38"/>
  </r>
  <r>
    <x v="2"/>
    <s v="Laxmi Organic Industries Ltd."/>
    <n v="8617"/>
    <n v="13704.38"/>
  </r>
  <r>
    <x v="2"/>
    <s v="Linde India Ltd."/>
    <n v="27838.52"/>
    <n v="13704.38"/>
  </r>
  <r>
    <x v="2"/>
    <s v="Navin Fluorine International Ltd."/>
    <n v="21063.35"/>
    <n v="13704.38"/>
  </r>
  <r>
    <x v="2"/>
    <s v="PCBL Ltd."/>
    <n v="5549.21"/>
    <n v="13704.38"/>
  </r>
  <r>
    <x v="2"/>
    <s v="PI Industries Ltd."/>
    <n v="49030.25"/>
    <n v="13704.38"/>
  </r>
  <r>
    <x v="2"/>
    <s v="Pidilite Industries Ltd."/>
    <n v="145457.46"/>
    <n v="13704.38"/>
  </r>
  <r>
    <x v="2"/>
    <s v="Privi Speciality Chemicals Ltd."/>
    <n v="6391.37"/>
    <n v="13704.38"/>
  </r>
  <r>
    <x v="2"/>
    <s v="Rain Industries Ltd."/>
    <n v="13704.38"/>
    <n v="13704.38"/>
  </r>
  <r>
    <x v="2"/>
    <s v="Rallis India Ltd."/>
    <n v="4181.03"/>
    <n v="13704.38"/>
  </r>
  <r>
    <x v="2"/>
    <s v="Rashtriya Chemicals &amp; Fertilizers Ltd."/>
    <n v="6021.97"/>
    <n v="13704.38"/>
  </r>
  <r>
    <x v="2"/>
    <s v="Rossari Biotech Ltd."/>
    <n v="5381.71"/>
    <n v="13704.38"/>
  </r>
  <r>
    <x v="2"/>
    <s v="Solar Industries India Ltd."/>
    <n v="30931.31"/>
    <n v="13704.38"/>
  </r>
  <r>
    <x v="2"/>
    <s v="Sudarshan Chemical Industries Ltd."/>
    <n v="4005.63"/>
    <n v="13704.38"/>
  </r>
  <r>
    <x v="2"/>
    <s v="Sumitomo Chemical India Ltd."/>
    <n v="23508.87"/>
    <n v="13704.38"/>
  </r>
  <r>
    <x v="2"/>
    <s v="Tata Chemicals Ltd."/>
    <n v="32694.799999999999"/>
    <n v="13704.38"/>
  </r>
  <r>
    <x v="2"/>
    <s v="UPL Ltd."/>
    <n v="74897.58"/>
    <n v="13704.38"/>
  </r>
  <r>
    <x v="2"/>
    <s v="Vinati Organics Ltd."/>
    <n v="23056.18"/>
    <n v="13704.38"/>
  </r>
  <r>
    <x v="3"/>
    <s v="Bharti Airtel Ltd."/>
    <n v="556081.03"/>
    <n v="42214.5"/>
  </r>
  <r>
    <x v="3"/>
    <s v="Hathway Cable &amp; Datacom Ltd."/>
    <n v="2289.54"/>
    <n v="42214.5"/>
  </r>
  <r>
    <x v="3"/>
    <s v="HFCL Ltd."/>
    <n v="11126.57"/>
    <n v="42214.5"/>
  </r>
  <r>
    <x v="3"/>
    <s v="Indus Towers Ltd."/>
    <n v="56564.59"/>
    <n v="42214.5"/>
  </r>
  <r>
    <x v="3"/>
    <s v="ITI Ltd."/>
    <n v="11578.3"/>
    <n v="42214.5"/>
  </r>
  <r>
    <x v="3"/>
    <s v="Sterlite Technologies Ltd."/>
    <n v="9520.3700000000008"/>
    <n v="42214.5"/>
  </r>
  <r>
    <x v="3"/>
    <s v="Tata Communications Ltd."/>
    <n v="42214.5"/>
    <n v="42214.5"/>
  </r>
  <r>
    <x v="3"/>
    <s v="Tata Teleservices (Maharashtra) Ltd."/>
    <n v="45938.75"/>
    <n v="42214.5"/>
  </r>
  <r>
    <x v="3"/>
    <s v="Vodafone Idea Ltd."/>
    <n v="216231.71"/>
    <n v="42214.5"/>
  </r>
  <r>
    <x v="4"/>
    <s v="Brigade Enterprises Ltd."/>
    <n v="15430.23"/>
    <n v="10062.27"/>
  </r>
  <r>
    <x v="4"/>
    <s v="Dilip Buildcon Ltd."/>
    <n v="13234.13"/>
    <n v="10062.27"/>
  </r>
  <r>
    <x v="4"/>
    <s v="DLF Ltd."/>
    <n v="100535.37"/>
    <n v="10062.27"/>
  </r>
  <r>
    <x v="4"/>
    <s v="Engineers India Ltd."/>
    <n v="2284.77"/>
    <n v="10062.27"/>
  </r>
  <r>
    <x v="4"/>
    <s v="G R Infraprojects Ltd."/>
    <n v="17180.16"/>
    <n v="10062.27"/>
  </r>
  <r>
    <x v="4"/>
    <s v="Godrej Properties Ltd."/>
    <n v="39899.53"/>
    <n v="10062.27"/>
  </r>
  <r>
    <x v="4"/>
    <s v="Indiabulls Real Estate Ltd."/>
    <n v="5747.71"/>
    <n v="10062.27"/>
  </r>
  <r>
    <x v="4"/>
    <s v="IRB Infrastructure Developers Ltd."/>
    <n v="27853.75"/>
    <n v="10062.27"/>
  </r>
  <r>
    <x v="4"/>
    <s v="Ircon International Ltd."/>
    <n v="-115.28"/>
    <n v="10062.27"/>
  </r>
  <r>
    <x v="4"/>
    <s v="KNR Constructions Ltd."/>
    <n v="7799.71"/>
    <n v="10062.27"/>
  </r>
  <r>
    <x v="4"/>
    <s v="Larsen &amp; Toubro Ltd."/>
    <n v="347336.67"/>
    <n v="10062.27"/>
  </r>
  <r>
    <x v="4"/>
    <s v="Macrotech Developers Ltd."/>
    <n v="62400.25"/>
    <n v="10062.27"/>
  </r>
  <r>
    <x v="4"/>
    <s v="Mahindra Lifespace Developers Ltd."/>
    <n v="8034.17"/>
    <n v="10062.27"/>
  </r>
  <r>
    <x v="4"/>
    <s v="NBCC India Ltd."/>
    <n v="469.31"/>
    <n v="10062.27"/>
  </r>
  <r>
    <x v="4"/>
    <s v="NCC Ltd."/>
    <n v="5338.66"/>
    <n v="10062.27"/>
  </r>
  <r>
    <x v="4"/>
    <s v="Nesco Ltd."/>
    <n v="3832.97"/>
    <n v="10062.27"/>
  </r>
  <r>
    <x v="4"/>
    <s v="Oberoi Realty Ltd."/>
    <n v="38870.49"/>
    <n v="10062.27"/>
  </r>
  <r>
    <x v="4"/>
    <s v="Phoenix Mills Ltd."/>
    <n v="26375.82"/>
    <n v="10062.27"/>
  </r>
  <r>
    <x v="4"/>
    <s v="PNC Infratech Ltd."/>
    <n v="10062.27"/>
    <n v="10062.27"/>
  </r>
  <r>
    <x v="4"/>
    <s v="Prestige Estates Projects Ltd."/>
    <n v="20868.259999999998"/>
    <n v="10062.27"/>
  </r>
  <r>
    <x v="4"/>
    <s v="Rail Vikas Nigam Ltd."/>
    <n v="10700.95"/>
    <n v="10062.27"/>
  </r>
  <r>
    <x v="4"/>
    <s v="Rites Ltd."/>
    <n v="3827.22"/>
    <n v="10062.27"/>
  </r>
  <r>
    <x v="4"/>
    <s v="Sobha Ltd."/>
    <n v="9000.19"/>
    <n v="10062.27"/>
  </r>
  <r>
    <x v="4"/>
    <s v="Sunteck Realty Ltd."/>
    <n v="7634.04"/>
    <n v="10062.27"/>
  </r>
  <r>
    <x v="4"/>
    <s v="Swan Energy Ltd."/>
    <n v="9065.24"/>
    <n v="10062.27"/>
  </r>
  <r>
    <x v="5"/>
    <s v="Amber Enterprises India Ltd."/>
    <n v="7972.86"/>
    <n v="13239.34"/>
  </r>
  <r>
    <x v="5"/>
    <s v="Bajaj Electricals Ltd."/>
    <n v="13927.36"/>
    <n v="13239.34"/>
  </r>
  <r>
    <x v="5"/>
    <s v="Bata India Ltd."/>
    <n v="23554.28"/>
    <n v="13239.34"/>
  </r>
  <r>
    <x v="5"/>
    <s v="Blue Star Ltd."/>
    <n v="10581.58"/>
    <n v="13239.34"/>
  </r>
  <r>
    <x v="5"/>
    <s v="Crompton Greaves Consumer Electricals Ltd."/>
    <n v="25193"/>
    <n v="13239.34"/>
  </r>
  <r>
    <x v="5"/>
    <s v="IFB Industries Ltd."/>
    <n v="3986.61"/>
    <n v="13239.34"/>
  </r>
  <r>
    <x v="5"/>
    <s v="Johnson Controls - Hitachi Air Conditioning India Ltd."/>
    <n v="4297.3500000000004"/>
    <n v="13239.34"/>
  </r>
  <r>
    <x v="5"/>
    <s v="Kalyan Jewellers India Ltd."/>
    <n v="11320.83"/>
    <n v="13239.34"/>
  </r>
  <r>
    <x v="5"/>
    <s v="Metro Brands Ltd."/>
    <n v="20733.169999999998"/>
    <n v="13239.34"/>
  </r>
  <r>
    <x v="5"/>
    <s v="Orient Electric Ltd."/>
    <n v="5270.45"/>
    <n v="13239.34"/>
  </r>
  <r>
    <x v="5"/>
    <s v="Rajesh Exports Ltd."/>
    <n v="16208.24"/>
    <n v="13239.34"/>
  </r>
  <r>
    <x v="5"/>
    <s v="Relaxo Footwears Ltd."/>
    <n v="24927.49"/>
    <n v="13239.34"/>
  </r>
  <r>
    <x v="5"/>
    <s v="Sheela Foam Ltd."/>
    <n v="16036.78"/>
    <n v="13239.34"/>
  </r>
  <r>
    <x v="5"/>
    <s v="Symphony Ltd."/>
    <n v="6362.6"/>
    <n v="13239.34"/>
  </r>
  <r>
    <x v="5"/>
    <s v="Titan Company Ltd."/>
    <n v="236217.74"/>
    <n v="13239.34"/>
  </r>
  <r>
    <x v="5"/>
    <s v="TTK Prestige Ltd."/>
    <n v="12551.32"/>
    <n v="13239.34"/>
  </r>
  <r>
    <x v="5"/>
    <s v="Vaibhav Global Ltd."/>
    <n v="5549.24"/>
    <n v="13239.34"/>
  </r>
  <r>
    <x v="5"/>
    <s v="V-Guard Industries Ltd."/>
    <n v="10436.040000000001"/>
    <n v="13239.34"/>
  </r>
  <r>
    <x v="5"/>
    <s v="Voltas Ltd."/>
    <n v="31511.919999999998"/>
    <n v="13239.34"/>
  </r>
  <r>
    <x v="5"/>
    <s v="Whirlpool Of India Ltd."/>
    <n v="21148.77"/>
    <n v="13239.34"/>
  </r>
  <r>
    <x v="6"/>
    <s v="Avanti Feeds Ltd."/>
    <n v="5451.96"/>
    <n v="16451.254999999997"/>
  </r>
  <r>
    <x v="6"/>
    <s v="Balrampur Chini Mills Ltd."/>
    <n v="8570.16"/>
    <n v="16451.254999999997"/>
  </r>
  <r>
    <x v="6"/>
    <s v="Bombay Burmah Trading Corporation Ltd."/>
    <n v="6763.03"/>
    <n v="16451.254999999997"/>
  </r>
  <r>
    <x v="6"/>
    <s v="Britannia Industries Ltd."/>
    <n v="90640.44"/>
    <n v="16451.254999999997"/>
  </r>
  <r>
    <x v="6"/>
    <s v="CCL Products (India) Ltd."/>
    <n v="7080.26"/>
    <n v="16451.254999999997"/>
  </r>
  <r>
    <x v="6"/>
    <s v="Century Textiles &amp; Industries Ltd."/>
    <n v="10566.63"/>
    <n v="16451.254999999997"/>
  </r>
  <r>
    <x v="6"/>
    <s v="Colgate-Palmolive (India) Ltd."/>
    <n v="44819.199999999997"/>
    <n v="16451.254999999997"/>
  </r>
  <r>
    <x v="6"/>
    <s v="Dabur India Ltd."/>
    <n v="100575.21"/>
    <n v="16451.254999999997"/>
  </r>
  <r>
    <x v="6"/>
    <s v="EID-Parry (India) Ltd."/>
    <n v="8383.27"/>
    <n v="16451.254999999997"/>
  </r>
  <r>
    <x v="6"/>
    <s v="Emami Ltd."/>
    <n v="21823.8"/>
    <n v="16451.254999999997"/>
  </r>
  <r>
    <x v="6"/>
    <s v="Gillette India Ltd."/>
    <n v="17600.28"/>
    <n v="16451.254999999997"/>
  </r>
  <r>
    <x v="6"/>
    <s v="Godfrey Phillips India Ltd."/>
    <n v="5091.51"/>
    <n v="16451.254999999997"/>
  </r>
  <r>
    <x v="6"/>
    <s v="Godrej Agrovet Ltd."/>
    <n v="11554.42"/>
    <n v="16451.254999999997"/>
  </r>
  <r>
    <x v="6"/>
    <s v="Godrej Consumer Products Ltd."/>
    <n v="93153.7"/>
    <n v="16451.254999999997"/>
  </r>
  <r>
    <x v="6"/>
    <s v="Hatsun Agro Products Ltd."/>
    <n v="23307.919999999998"/>
    <n v="16451.254999999997"/>
  </r>
  <r>
    <x v="6"/>
    <s v="Hindustan Unilever Ltd."/>
    <n v="604327.59"/>
    <n v="16451.254999999997"/>
  </r>
  <r>
    <x v="6"/>
    <s v="ITC Ltd."/>
    <n v="383377.24"/>
    <n v="16451.254999999997"/>
  </r>
  <r>
    <x v="6"/>
    <s v="JK Paper Ltd."/>
    <n v="9598.7900000000009"/>
    <n v="16451.254999999997"/>
  </r>
  <r>
    <x v="6"/>
    <s v="Jyothy Labs Ltd."/>
    <n v="6861.09"/>
    <n v="16451.254999999997"/>
  </r>
  <r>
    <x v="6"/>
    <s v="KRBL Ltd."/>
    <n v="7479.45"/>
    <n v="16451.254999999997"/>
  </r>
  <r>
    <x v="6"/>
    <s v="Marico Ltd."/>
    <n v="66674.7"/>
    <n v="16451.254999999997"/>
  </r>
  <r>
    <x v="6"/>
    <s v="Nestle India Ltd."/>
    <n v="187823.55"/>
    <n v="16451.254999999997"/>
  </r>
  <r>
    <x v="6"/>
    <s v="Procter &amp; Gamble Hygiene &amp; Health Care Ltd."/>
    <n v="45026.95"/>
    <n v="16451.254999999997"/>
  </r>
  <r>
    <x v="6"/>
    <s v="Radico Khaitan Ltd."/>
    <n v="13883.71"/>
    <n v="16451.254999999997"/>
  </r>
  <r>
    <x v="6"/>
    <s v="Ruchi Soya Industries Ltd."/>
    <n v="48915.91"/>
    <n v="16451.254999999997"/>
  </r>
  <r>
    <x v="6"/>
    <s v="Shree Renuka Sugars Ltd."/>
    <n v="15302.23"/>
    <n v="16451.254999999997"/>
  </r>
  <r>
    <x v="6"/>
    <s v="Tata Coffee Ltd."/>
    <n v="5357.42"/>
    <n v="16451.254999999997"/>
  </r>
  <r>
    <x v="6"/>
    <s v="Tata Consumer Products Ltd."/>
    <n v="74982.539999999994"/>
    <n v="16451.254999999997"/>
  </r>
  <r>
    <x v="6"/>
    <s v="United Breweries Ltd."/>
    <n v="44167.43"/>
    <n v="16451.254999999997"/>
  </r>
  <r>
    <x v="6"/>
    <s v="Varun Beverages Ltd."/>
    <n v="70091.37"/>
    <n v="16451.254999999997"/>
  </r>
  <r>
    <x v="6"/>
    <s v="VST Industries Ltd."/>
    <n v="4210.3599999999997"/>
    <n v="16451.254999999997"/>
  </r>
  <r>
    <x v="6"/>
    <s v="Zydus Wellness Ltd."/>
    <n v="10523.95"/>
    <n v="16451.254999999997"/>
  </r>
  <r>
    <x v="7"/>
    <s v="3M India Ltd."/>
    <n v="24613.4"/>
    <n v="24475.61"/>
  </r>
  <r>
    <x v="7"/>
    <s v="DCM Shriram Ltd."/>
    <n v="15929.72"/>
    <n v="24475.61"/>
  </r>
  <r>
    <x v="7"/>
    <s v="Godrej Industries Ltd."/>
    <n v="24337.82"/>
    <n v="24475.61"/>
  </r>
  <r>
    <x v="7"/>
    <s v="SRF Ltd."/>
    <n v="79922.64"/>
    <n v="24475.61"/>
  </r>
  <r>
    <x v="8"/>
    <s v="Adani Power Ltd."/>
    <n v="200891.73"/>
    <n v="63786.425000000003"/>
  </r>
  <r>
    <x v="8"/>
    <s v="Adani Total Gas Ltd."/>
    <n v="399697.3"/>
    <n v="63786.425000000003"/>
  </r>
  <r>
    <x v="8"/>
    <s v="Adani Transmission Ltd."/>
    <n v="461923.63"/>
    <n v="63786.425000000003"/>
  </r>
  <r>
    <x v="8"/>
    <s v="Bharat Petroleum Corporation Ltd."/>
    <n v="119675.29"/>
    <n v="63786.425000000003"/>
  </r>
  <r>
    <x v="8"/>
    <s v="CESC Ltd."/>
    <n v="21742.21"/>
    <n v="63786.425000000003"/>
  </r>
  <r>
    <x v="8"/>
    <s v="GAIL (India) Ltd."/>
    <n v="64377.52"/>
    <n v="63786.425000000003"/>
  </r>
  <r>
    <x v="8"/>
    <s v="Gujarat Gas Ltd."/>
    <n v="33595.43"/>
    <n v="63786.425000000003"/>
  </r>
  <r>
    <x v="8"/>
    <s v="Gujarat State Petronet Ltd."/>
    <n v="13861.13"/>
    <n v="63786.425000000003"/>
  </r>
  <r>
    <x v="8"/>
    <s v="Hindustan Petroleum Corporation Ltd."/>
    <n v="73139.06"/>
    <n v="63786.425000000003"/>
  </r>
  <r>
    <x v="8"/>
    <s v="Indian Oil Corporation Ltd."/>
    <n v="214259.98"/>
    <n v="63786.425000000003"/>
  </r>
  <r>
    <x v="8"/>
    <s v="Indraprastha Gas Ltd."/>
    <n v="26567.040000000001"/>
    <n v="63786.425000000003"/>
  </r>
  <r>
    <x v="8"/>
    <s v="Mahanagar Gas Ltd."/>
    <n v="7049.59"/>
    <n v="63786.425000000003"/>
  </r>
  <r>
    <x v="8"/>
    <s v="Mangalore Refinery &amp; Petrochemicals Ltd."/>
    <n v="33773.949999999997"/>
    <n v="63786.425000000003"/>
  </r>
  <r>
    <x v="8"/>
    <s v="NHPC Ltd."/>
    <n v="63195.33"/>
    <n v="63786.425000000003"/>
  </r>
  <r>
    <x v="8"/>
    <s v="NLC India Ltd."/>
    <n v="37205.919999999998"/>
    <n v="63786.425000000003"/>
  </r>
  <r>
    <x v="8"/>
    <s v="NTPC Ltd."/>
    <n v="361892.27"/>
    <n v="63786.425000000003"/>
  </r>
  <r>
    <x v="8"/>
    <s v="Oil &amp; Natural Gas Corporation Ltd."/>
    <n v="262440.75"/>
    <n v="63786.425000000003"/>
  </r>
  <r>
    <x v="8"/>
    <s v="Oil India Ltd."/>
    <n v="34992.31"/>
    <n v="63786.425000000003"/>
  </r>
  <r>
    <x v="8"/>
    <s v="Petronet LNG Ltd."/>
    <n v="27280.89"/>
    <n v="63786.425000000003"/>
  </r>
  <r>
    <x v="8"/>
    <s v="Power Grid Corporation Of India Ltd."/>
    <n v="286006.74"/>
    <n v="63786.425000000003"/>
  </r>
  <r>
    <x v="8"/>
    <s v="Reliance Industries Ltd."/>
    <n v="1833670.16"/>
    <n v="63786.425000000003"/>
  </r>
  <r>
    <x v="8"/>
    <s v="SJVN Ltd."/>
    <n v="13109.88"/>
    <n v="63786.425000000003"/>
  </r>
  <r>
    <x v="8"/>
    <s v="Tata Power Company Ltd."/>
    <n v="115629.26"/>
    <n v="63786.425000000003"/>
  </r>
  <r>
    <x v="8"/>
    <s v="Torrent Power Ltd."/>
    <n v="36211.18"/>
    <n v="63786.425000000003"/>
  </r>
  <r>
    <x v="9"/>
    <s v="Aavas Financiers Ltd."/>
    <n v="24383.25"/>
    <n v="31462.74"/>
  </r>
  <r>
    <x v="9"/>
    <s v="Aditya Birla Capital Ltd."/>
    <n v="82630.649999999994"/>
    <n v="31462.74"/>
  </r>
  <r>
    <x v="9"/>
    <s v="Aditya Birla Sun Life AMC Ltd."/>
    <n v="13551.83"/>
    <n v="31462.74"/>
  </r>
  <r>
    <x v="9"/>
    <s v="Angel One Ltd."/>
    <n v="7427.74"/>
    <n v="31462.74"/>
  </r>
  <r>
    <x v="9"/>
    <s v="Aptus Value Housing Finance India Ltd."/>
    <n v="19802.22"/>
    <n v="31462.74"/>
  </r>
  <r>
    <x v="9"/>
    <s v="AU Small Finance Bank Ltd."/>
    <n v="42984.84"/>
    <n v="31462.74"/>
  </r>
  <r>
    <x v="9"/>
    <s v="Axis Bank Ltd."/>
    <n v="318161.27"/>
    <n v="31462.74"/>
  </r>
  <r>
    <x v="9"/>
    <s v="Bajaj Finance Ltd."/>
    <n v="595322.42000000004"/>
    <n v="31462.74"/>
  </r>
  <r>
    <x v="9"/>
    <s v="Bajaj Finserv Ltd."/>
    <n v="424736.21"/>
    <n v="31462.74"/>
  </r>
  <r>
    <x v="9"/>
    <s v="Bajaj Holdings &amp; Investment Ltd."/>
    <n v="62495.99"/>
    <n v="31462.74"/>
  </r>
  <r>
    <x v="9"/>
    <s v="Bandhan Bank Ltd."/>
    <n v="55082.51"/>
    <n v="31462.74"/>
  </r>
  <r>
    <x v="9"/>
    <s v="Bank Of Baroda"/>
    <n v="47094.07"/>
    <n v="31462.74"/>
  </r>
  <r>
    <x v="9"/>
    <s v="Bank Of India"/>
    <n v="-44000.62"/>
    <n v="31462.74"/>
  </r>
  <r>
    <x v="9"/>
    <s v="Bank Of Maharashtra"/>
    <n v="-88.03"/>
    <n v="31462.74"/>
  </r>
  <r>
    <x v="9"/>
    <s v="Can Fin Homes Ltd."/>
    <n v="32788.870000000003"/>
    <n v="31462.74"/>
  </r>
  <r>
    <x v="9"/>
    <s v="Canara Bank"/>
    <n v="-91877.97"/>
    <n v="31462.74"/>
  </r>
  <r>
    <x v="9"/>
    <s v="Capri Global Capital Ltd."/>
    <n v="15538.89"/>
    <n v="31462.74"/>
  </r>
  <r>
    <x v="9"/>
    <s v="Central Bank Of India"/>
    <n v="-28853.040000000001"/>
    <n v="31462.74"/>
  </r>
  <r>
    <x v="9"/>
    <s v="Cholamandalam Financial Holdings Ltd."/>
    <n v="75998.67"/>
    <n v="31462.74"/>
  </r>
  <r>
    <x v="9"/>
    <s v="Cholamandalam Investment &amp; Finance Company Ltd."/>
    <n v="129826.98"/>
    <n v="31462.74"/>
  </r>
  <r>
    <x v="9"/>
    <s v="City Union Bank Ltd."/>
    <n v="11937.42"/>
    <n v="31462.74"/>
  </r>
  <r>
    <x v="9"/>
    <s v="CreditAccess Grameen Ltd."/>
    <n v="26670.89"/>
    <n v="31462.74"/>
  </r>
  <r>
    <x v="9"/>
    <s v="CSB Bank Ltd."/>
    <n v="3461.75"/>
    <n v="31462.74"/>
  </r>
  <r>
    <x v="9"/>
    <s v="Edelweiss Financial Services Ltd."/>
    <n v="12993.01"/>
    <n v="31462.74"/>
  </r>
  <r>
    <x v="9"/>
    <s v="Equitas Holdings Ltd."/>
    <n v="19061.53"/>
    <n v="31462.74"/>
  </r>
  <r>
    <x v="9"/>
    <s v="Equitas Small Finance Bank Ltd."/>
    <n v="6206.4"/>
    <n v="31462.74"/>
  </r>
  <r>
    <x v="9"/>
    <s v="HDFC Asset Management Company Ltd."/>
    <n v="38031.47"/>
    <n v="31462.74"/>
  </r>
  <r>
    <x v="9"/>
    <s v="HDFC Bank Ltd."/>
    <n v="898755.88"/>
    <n v="31462.74"/>
  </r>
  <r>
    <x v="9"/>
    <s v="Housing &amp; Urban Development Corporation Ltd."/>
    <n v="69194.27"/>
    <n v="31462.74"/>
  </r>
  <r>
    <x v="9"/>
    <s v="Housing Development Finance Corpn. Ltd."/>
    <n v="708294.41"/>
    <n v="31462.74"/>
  </r>
  <r>
    <x v="9"/>
    <s v="ICICI Bank Ltd."/>
    <n v="585848.54"/>
    <n v="31462.74"/>
  </r>
  <r>
    <x v="9"/>
    <s v="ICICI Securities Ltd."/>
    <n v="18271.560000000001"/>
    <n v="31462.74"/>
  </r>
  <r>
    <x v="9"/>
    <s v="IDBI Bank Ltd."/>
    <n v="33994.89"/>
    <n v="31462.74"/>
  </r>
  <r>
    <x v="9"/>
    <s v="IDFC First Bank Ltd."/>
    <n v="67490.789999999994"/>
    <n v="31462.74"/>
  </r>
  <r>
    <x v="9"/>
    <s v="IDFC Ltd."/>
    <n v="10560.17"/>
    <n v="31462.74"/>
  </r>
  <r>
    <x v="9"/>
    <s v="IIFL Finance Ltd."/>
    <n v="40968.080000000002"/>
    <n v="31462.74"/>
  </r>
  <r>
    <x v="9"/>
    <s v="IIFL Wealth Management Ltd"/>
    <n v="17106.259999999998"/>
    <n v="31462.74"/>
  </r>
  <r>
    <x v="9"/>
    <s v="Indiabulls Housing Finance Ltd."/>
    <n v="53113.61"/>
    <n v="31462.74"/>
  </r>
  <r>
    <x v="9"/>
    <s v="Indian Bank"/>
    <n v="-38940.26"/>
    <n v="31462.74"/>
  </r>
  <r>
    <x v="9"/>
    <s v="Indian Overseas Bank"/>
    <n v="-517.87"/>
    <n v="31462.74"/>
  </r>
  <r>
    <x v="9"/>
    <s v="Indian Railway Finance Corporation Ltd."/>
    <n v="416863.96"/>
    <n v="31462.74"/>
  </r>
  <r>
    <x v="9"/>
    <s v="IndusInd Bank Ltd."/>
    <n v="64081.52"/>
    <n v="31462.74"/>
  </r>
  <r>
    <x v="9"/>
    <s v="JM Financial Ltd."/>
    <n v="13959.25"/>
    <n v="31462.74"/>
  </r>
  <r>
    <x v="9"/>
    <s v="Kotak Mahindra Bank Ltd."/>
    <n v="383378.35"/>
    <n v="31462.74"/>
  </r>
  <r>
    <x v="9"/>
    <s v="L&amp;T Finance Holdings Ltd."/>
    <n v="95494.07"/>
    <n v="31462.74"/>
  </r>
  <r>
    <x v="9"/>
    <s v="LIC Housing Finance Ltd."/>
    <n v="227212.01"/>
    <n v="31462.74"/>
  </r>
  <r>
    <x v="9"/>
    <s v="Mahindra &amp; Mahindra Financial Services Ltd."/>
    <n v="83082.14"/>
    <n v="31462.74"/>
  </r>
  <r>
    <x v="9"/>
    <s v="Manappuram Finance Ltd."/>
    <n v="30136.61"/>
    <n v="31462.74"/>
  </r>
  <r>
    <x v="9"/>
    <s v="MAS Financial Services Ltd."/>
    <n v="7632.78"/>
    <n v="31462.74"/>
  </r>
  <r>
    <x v="9"/>
    <s v="Max Financial Services Ltd."/>
    <n v="-81955.100000000006"/>
    <n v="31462.74"/>
  </r>
  <r>
    <x v="9"/>
    <s v="Motilal Oswal Financial Services Ltd"/>
    <n v="12115.77"/>
    <n v="31462.74"/>
  </r>
  <r>
    <x v="9"/>
    <s v="Muthoot Finance Ltd."/>
    <n v="85524.07"/>
    <n v="31462.74"/>
  </r>
  <r>
    <x v="9"/>
    <s v="Nippon Life India Asset Management Ltd."/>
    <n v="17819.21"/>
    <n v="31462.74"/>
  </r>
  <r>
    <x v="9"/>
    <s v="PNB Housing Finance Ltd."/>
    <n v="52998.9"/>
    <n v="31462.74"/>
  </r>
  <r>
    <x v="9"/>
    <s v="Power Finance Corporation Ltd."/>
    <n v="682695.5"/>
    <n v="31462.74"/>
  </r>
  <r>
    <x v="9"/>
    <s v="Punjab &amp; Sind Bank"/>
    <n v="6728.76"/>
    <n v="31462.74"/>
  </r>
  <r>
    <x v="9"/>
    <s v="Punjab National Bank"/>
    <n v="-36063.440000000002"/>
    <n v="31462.74"/>
  </r>
  <r>
    <x v="9"/>
    <s v="Quess Corp Ltd."/>
    <n v="8409.82"/>
    <n v="31462.74"/>
  </r>
  <r>
    <x v="9"/>
    <s v="RBL Bank Ltd."/>
    <n v="854.57"/>
    <n v="31462.74"/>
  </r>
  <r>
    <x v="9"/>
    <s v="REC Ltd."/>
    <n v="358296.27"/>
    <n v="31462.74"/>
  </r>
  <r>
    <x v="9"/>
    <s v="SBI Cards &amp; Payments Services Ltd."/>
    <n v="108938.76"/>
    <n v="31462.74"/>
  </r>
  <r>
    <x v="9"/>
    <s v="Shriram City Union Finance Ltd."/>
    <n v="39819.1"/>
    <n v="31462.74"/>
  </r>
  <r>
    <x v="9"/>
    <s v="Shriram Transport Finance Company Ltd."/>
    <n v="133529.59"/>
    <n v="31462.74"/>
  </r>
  <r>
    <x v="9"/>
    <s v="State Bank Of India"/>
    <n v="529015.46"/>
    <n v="31462.74"/>
  </r>
  <r>
    <x v="9"/>
    <s v="Tata Investment Corporation Ltd."/>
    <n v="7895.1"/>
    <n v="31462.74"/>
  </r>
  <r>
    <x v="9"/>
    <s v="The Federal Bank Ltd."/>
    <n v="23605.61"/>
    <n v="31462.74"/>
  </r>
  <r>
    <x v="9"/>
    <s v="UCO Bank"/>
    <n v="1647.52"/>
    <n v="31462.74"/>
  </r>
  <r>
    <x v="9"/>
    <s v="Union Bank Of India"/>
    <n v="-39465.339999999997"/>
    <n v="31462.74"/>
  </r>
  <r>
    <x v="9"/>
    <s v="UTI Asset Management Company Ltd."/>
    <n v="10396.52"/>
    <n v="31462.74"/>
  </r>
  <r>
    <x v="9"/>
    <s v="Yes Bank Ltd."/>
    <n v="66306.64"/>
    <n v="31462.74"/>
  </r>
  <r>
    <x v="10"/>
    <s v="Aarti Drugs Ltd."/>
    <n v="4549.67"/>
    <n v="13374.63"/>
  </r>
  <r>
    <x v="10"/>
    <s v="Abbott India Ltd."/>
    <n v="36476.35"/>
    <n v="13374.63"/>
  </r>
  <r>
    <x v="10"/>
    <s v="Ajanta Pharma Ltd."/>
    <n v="16981.810000000001"/>
    <n v="13374.63"/>
  </r>
  <r>
    <x v="10"/>
    <s v="Alembic Pharmaceuticals Ltd."/>
    <n v="12860.73"/>
    <n v="13374.63"/>
  </r>
  <r>
    <x v="10"/>
    <s v="Alkem Laboratories Ltd."/>
    <n v="35411.300000000003"/>
    <n v="13374.63"/>
  </r>
  <r>
    <x v="10"/>
    <s v="Apollo Hospitals Enterprise Ltd."/>
    <n v="63090.54"/>
    <n v="13374.63"/>
  </r>
  <r>
    <x v="10"/>
    <s v="Aster DM Healthcare Ltd."/>
    <n v="13374.63"/>
    <n v="13374.63"/>
  </r>
  <r>
    <x v="10"/>
    <s v="Astrazeneca Pharma India Ltd."/>
    <n v="7133.04"/>
    <n v="13374.63"/>
  </r>
  <r>
    <x v="10"/>
    <s v="Aurobindo Pharma Ltd."/>
    <n v="29128.19"/>
    <n v="13374.63"/>
  </r>
  <r>
    <x v="10"/>
    <s v="Biocon Ltd."/>
    <n v="37428.54"/>
    <n v="13374.63"/>
  </r>
  <r>
    <x v="10"/>
    <s v="Caplin Point Laboratories Ltd."/>
    <n v="5412.78"/>
    <n v="13374.63"/>
  </r>
  <r>
    <x v="10"/>
    <s v="Cipla Ltd."/>
    <n v="78655.16"/>
    <n v="13374.63"/>
  </r>
  <r>
    <x v="10"/>
    <s v="Divi's Laboratories Ltd."/>
    <n v="92801.58"/>
    <n v="13374.63"/>
  </r>
  <r>
    <x v="10"/>
    <s v="Dr. Lal Pathlabs Ltd."/>
    <n v="19995.87"/>
    <n v="13374.63"/>
  </r>
  <r>
    <x v="10"/>
    <s v="Dr. Reddy's Laboratories Ltd."/>
    <n v="68657.67"/>
    <n v="13374.63"/>
  </r>
  <r>
    <x v="10"/>
    <s v="Eris Lifesciences Ltd."/>
    <n v="9323.52"/>
    <n v="13374.63"/>
  </r>
  <r>
    <x v="10"/>
    <s v="FDC Ltd."/>
    <n v="4001.64"/>
    <n v="13374.63"/>
  </r>
  <r>
    <x v="10"/>
    <s v="Fortis Healthcare Ltd."/>
    <n v="22563.78"/>
    <n v="13374.63"/>
  </r>
  <r>
    <x v="10"/>
    <s v="Gland Pharma Ltd."/>
    <n v="39010.44"/>
    <n v="13374.63"/>
  </r>
  <r>
    <x v="10"/>
    <s v="Glaxosmithkline Pharmaceuticals Ltd."/>
    <n v="21464.75"/>
    <n v="13374.63"/>
  </r>
  <r>
    <x v="10"/>
    <s v="Glenmark Pharmaceuticals Ltd."/>
    <n v="12690.59"/>
    <n v="13374.63"/>
  </r>
  <r>
    <x v="10"/>
    <s v="Granules India Ltd."/>
    <n v="8261.2000000000007"/>
    <n v="13374.63"/>
  </r>
  <r>
    <x v="10"/>
    <s v="Hikal Ltd."/>
    <n v="4732.09"/>
    <n v="13374.63"/>
  </r>
  <r>
    <x v="10"/>
    <s v="Indoco Remedies Ltd."/>
    <n v="3586.08"/>
    <n v="13374.63"/>
  </r>
  <r>
    <x v="10"/>
    <s v="Ipca Laboratories Ltd."/>
    <n v="21994.45"/>
    <n v="13374.63"/>
  </r>
  <r>
    <x v="10"/>
    <s v="JB Chemicals &amp; Pharmaceuticals Ltd."/>
    <n v="13805.64"/>
    <n v="13374.63"/>
  </r>
  <r>
    <x v="10"/>
    <s v="Jubilant Pharmova Ltd."/>
    <n v="7207.16"/>
    <n v="13374.63"/>
  </r>
  <r>
    <x v="10"/>
    <s v="Krishna Institute Of Medical Sciences Ltd."/>
    <n v="10059.67"/>
    <n v="13374.63"/>
  </r>
  <r>
    <x v="10"/>
    <s v="Laurus Labs Ltd."/>
    <n v="32264.080000000002"/>
    <n v="13374.63"/>
  </r>
  <r>
    <x v="10"/>
    <s v="Lupin Ltd."/>
    <n v="31624.97"/>
    <n v="13374.63"/>
  </r>
  <r>
    <x v="10"/>
    <s v="Max Healthcare Institute Ltd."/>
    <n v="37152.32"/>
    <n v="13374.63"/>
  </r>
  <r>
    <x v="10"/>
    <s v="Medplus Health Services Ltd."/>
    <n v="8807.65"/>
    <n v="13374.63"/>
  </r>
  <r>
    <x v="10"/>
    <s v="Metropolis Healthcare Ltd."/>
    <n v="7277.89"/>
    <n v="13374.63"/>
  </r>
  <r>
    <x v="10"/>
    <s v="Narayana Hrudayalaya Ltd."/>
    <n v="14803.2"/>
    <n v="13374.63"/>
  </r>
  <r>
    <x v="10"/>
    <s v="Natco Pharma Ltd."/>
    <n v="10961.18"/>
    <n v="13374.63"/>
  </r>
  <r>
    <x v="10"/>
    <s v="Pfizer Ltd."/>
    <n v="17819.5"/>
    <n v="13374.63"/>
  </r>
  <r>
    <x v="10"/>
    <s v="Poly Medicure Ltd."/>
    <n v="8385.5"/>
    <n v="13374.63"/>
  </r>
  <r>
    <x v="10"/>
    <s v="Procter &amp; Gamble Health Ltd."/>
    <n v="6533.46"/>
    <n v="13374.63"/>
  </r>
  <r>
    <x v="10"/>
    <s v="Sanofi India Ltd."/>
    <n v="12556.76"/>
    <n v="13374.63"/>
  </r>
  <r>
    <x v="10"/>
    <s v="Shilpa Medicare Ltd."/>
    <n v="4030.74"/>
    <n v="13374.63"/>
  </r>
  <r>
    <x v="10"/>
    <s v="Strides Pharma Science Ltd."/>
    <n v="5573.33"/>
    <n v="13374.63"/>
  </r>
  <r>
    <x v="10"/>
    <s v="Sun Pharma Advanced Research Company Ltd."/>
    <n v="6226.96"/>
    <n v="13374.63"/>
  </r>
  <r>
    <x v="10"/>
    <s v="Sun Pharmaceutical Industries Ltd."/>
    <n v="196837.59"/>
    <n v="13374.63"/>
  </r>
  <r>
    <x v="10"/>
    <s v="Suven Pharmaceuticals Ltd."/>
    <n v="12058.55"/>
    <n v="13374.63"/>
  </r>
  <r>
    <x v="10"/>
    <s v="Syngene International Ltd."/>
    <n v="23351.1"/>
    <n v="13374.63"/>
  </r>
  <r>
    <x v="10"/>
    <s v="Thyrocare Technologies Ltd."/>
    <n v="3141.15"/>
    <n v="13374.63"/>
  </r>
  <r>
    <x v="10"/>
    <s v="Torrent Pharmaceuticals Ltd."/>
    <n v="54845.65"/>
    <n v="13374.63"/>
  </r>
  <r>
    <x v="10"/>
    <s v="Wockhardt Ltd."/>
    <n v="4848.62"/>
    <n v="13374.63"/>
  </r>
  <r>
    <x v="10"/>
    <s v="Zydus Lifesciences Ltd."/>
    <n v="38106.480000000003"/>
    <n v="13374.63"/>
  </r>
  <r>
    <x v="11"/>
    <s v="General Insurance Corporation of India Ltd."/>
    <n v="3200.84"/>
    <n v="73724.11"/>
  </r>
  <r>
    <x v="11"/>
    <s v="HDFC Life Insurance Co Ltd."/>
    <n v="120716.16"/>
    <n v="73724.11"/>
  </r>
  <r>
    <x v="11"/>
    <s v="ICICI Lombard General Insurance Company Ltd."/>
    <n v="61717.81"/>
    <n v="73724.11"/>
  </r>
  <r>
    <x v="11"/>
    <s v="ICICI Prudential Life Insurance Company Ltd."/>
    <n v="85730.41"/>
    <n v="73724.11"/>
  </r>
  <r>
    <x v="11"/>
    <s v="Life Insurance Corporation of India"/>
    <n v="383116.96"/>
    <n v="73724.11"/>
  </r>
  <r>
    <x v="11"/>
    <s v="SBI Life Insurance Company Ltd."/>
    <n v="125742.84"/>
    <n v="73724.11"/>
  </r>
  <r>
    <x v="11"/>
    <s v="Star Health &amp; Allied Insurance Co. Ltd."/>
    <n v="42136.94"/>
    <n v="73724.11"/>
  </r>
  <r>
    <x v="11"/>
    <s v="The New India Assurance Co. Ltd."/>
    <n v="2937.44"/>
    <n v="73724.11"/>
  </r>
  <r>
    <x v="12"/>
    <s v="ACC Ltd."/>
    <n v="35452.339999999997"/>
    <n v="12834.115000000002"/>
  </r>
  <r>
    <x v="12"/>
    <s v="Akzo Nobel India Ltd."/>
    <n v="8380.19"/>
    <n v="12834.115000000002"/>
  </r>
  <r>
    <x v="12"/>
    <s v="Ambuja Cements Ltd."/>
    <n v="70866.14"/>
    <n v="12834.115000000002"/>
  </r>
  <r>
    <x v="12"/>
    <s v="Asahi India Glass Ltd."/>
    <n v="16770.189999999999"/>
    <n v="12834.115000000002"/>
  </r>
  <r>
    <x v="12"/>
    <s v="Asian Paints Ltd."/>
    <n v="326706.7"/>
    <n v="12834.115000000002"/>
  </r>
  <r>
    <x v="12"/>
    <s v="Astral Ltd."/>
    <n v="45983.83"/>
    <n v="12834.115000000002"/>
  </r>
  <r>
    <x v="12"/>
    <s v="Berger Paints India Ltd."/>
    <n v="65221.83"/>
    <n v="12834.115000000002"/>
  </r>
  <r>
    <x v="12"/>
    <s v="Birla Corporation Ltd."/>
    <n v="10863.28"/>
    <n v="12834.115000000002"/>
  </r>
  <r>
    <x v="12"/>
    <s v="Borosil Renewables Ltd."/>
    <n v="7253.66"/>
    <n v="12834.115000000002"/>
  </r>
  <r>
    <x v="12"/>
    <s v="Century Plyboards (India) Ltd."/>
    <n v="14804.95"/>
    <n v="12834.115000000002"/>
  </r>
  <r>
    <x v="12"/>
    <s v="Cera Sanitaryware Ltd."/>
    <n v="5986.51"/>
    <n v="12834.115000000002"/>
  </r>
  <r>
    <x v="12"/>
    <s v="Coal India Ltd."/>
    <n v="108100.63"/>
    <n v="12834.115000000002"/>
  </r>
  <r>
    <x v="12"/>
    <s v="Dalmia Bharat Ltd."/>
    <n v="27347.69"/>
    <n v="12834.115000000002"/>
  </r>
  <r>
    <x v="12"/>
    <s v="EPL Ltd."/>
    <n v="5831.14"/>
    <n v="12834.115000000002"/>
  </r>
  <r>
    <x v="12"/>
    <s v="Finolex Industries Ltd."/>
    <n v="7790.3"/>
    <n v="12834.115000000002"/>
  </r>
  <r>
    <x v="12"/>
    <s v="Grasim Industries Ltd."/>
    <n v="166266.53"/>
    <n v="12834.115000000002"/>
  </r>
  <r>
    <x v="12"/>
    <s v="Heidelberg Cement India Ltd."/>
    <n v="4080.88"/>
    <n v="12834.115000000002"/>
  </r>
  <r>
    <x v="12"/>
    <s v="Indigo Paints Ltd."/>
    <n v="7301.69"/>
    <n v="12834.115000000002"/>
  </r>
  <r>
    <x v="12"/>
    <s v="JK Cement Ltd"/>
    <n v="24213.73"/>
    <n v="12834.115000000002"/>
  </r>
  <r>
    <x v="12"/>
    <s v="JK Lakshmi Cement Ltd."/>
    <n v="6183.04"/>
    <n v="12834.115000000002"/>
  </r>
  <r>
    <x v="12"/>
    <s v="Kajaria Ceramics Ltd."/>
    <n v="18101.27"/>
    <n v="12834.115000000002"/>
  </r>
  <r>
    <x v="12"/>
    <s v="Kansai Nerolac Paints Ltd."/>
    <n v="26798.5"/>
    <n v="12834.115000000002"/>
  </r>
  <r>
    <x v="12"/>
    <s v="La Opala RG Ltd."/>
    <n v="3496.46"/>
    <n v="12834.115000000002"/>
  </r>
  <r>
    <x v="12"/>
    <s v="Nocil Ltd."/>
    <n v="4625.17"/>
    <n v="12834.115000000002"/>
  </r>
  <r>
    <x v="12"/>
    <s v="NUVOCO Vistas Corp Ltd."/>
    <n v="17750.41"/>
    <n v="12834.115000000002"/>
  </r>
  <r>
    <x v="12"/>
    <s v="Prince Pipes &amp; Fittings Ltd."/>
    <n v="6637.59"/>
    <n v="12834.115000000002"/>
  </r>
  <r>
    <x v="12"/>
    <s v="Prism Johnson Ltd."/>
    <n v="7498.47"/>
    <n v="12834.115000000002"/>
  </r>
  <r>
    <x v="12"/>
    <s v="Responsive Industries Ltd."/>
    <n v="4053.26"/>
    <n v="12834.115000000002"/>
  </r>
  <r>
    <x v="12"/>
    <s v="Shree Cement Ltd."/>
    <n v="74271.600000000006"/>
    <n v="12834.115000000002"/>
  </r>
  <r>
    <x v="12"/>
    <s v="Star Cement Ltd"/>
    <n v="3320.21"/>
    <n v="12834.115000000002"/>
  </r>
  <r>
    <x v="12"/>
    <s v="Supreme Industries Ltd."/>
    <n v="24653.5"/>
    <n v="12834.115000000002"/>
  </r>
  <r>
    <x v="12"/>
    <s v="The India Cements Ltd."/>
    <n v="10118.86"/>
    <n v="12834.115000000002"/>
  </r>
  <r>
    <x v="12"/>
    <s v="The Ramco Cements Ltd."/>
    <n v="21424.959999999999"/>
    <n v="12834.115000000002"/>
  </r>
  <r>
    <x v="12"/>
    <s v="Uflex Ltd."/>
    <n v="9407.42"/>
    <n v="12834.115000000002"/>
  </r>
  <r>
    <x v="12"/>
    <s v="Ultratech Cement Ltd."/>
    <n v="194756.63"/>
    <n v="12834.115000000002"/>
  </r>
  <r>
    <x v="12"/>
    <s v="VIP Industries Ltd."/>
    <n v="8441.93"/>
    <n v="12834.115000000002"/>
  </r>
  <r>
    <x v="13"/>
    <s v="AIA Engineering Ltd."/>
    <n v="22918.43"/>
    <n v="16216.11"/>
  </r>
  <r>
    <x v="13"/>
    <s v="APL Apollo Tubes Ltd."/>
    <n v="26098.18"/>
    <n v="16216.11"/>
  </r>
  <r>
    <x v="13"/>
    <s v="Carborundum Universal Ltd."/>
    <n v="16216.11"/>
    <n v="16216.11"/>
  </r>
  <r>
    <x v="13"/>
    <s v="Grindwell Norton Ltd."/>
    <n v="23776.66"/>
    <n v="16216.11"/>
  </r>
  <r>
    <x v="13"/>
    <s v="Hindalco Industries Ltd."/>
    <n v="136082.29999999999"/>
    <n v="16216.11"/>
  </r>
  <r>
    <x v="13"/>
    <s v="Hindustan Copper Ltd."/>
    <n v="12290.79"/>
    <n v="16216.11"/>
  </r>
  <r>
    <x v="13"/>
    <s v="Hindustan Zinc Ltd."/>
    <n v="102857.48"/>
    <n v="16216.11"/>
  </r>
  <r>
    <x v="13"/>
    <s v="Jindal Stainless (Hisar) Ltd."/>
    <n v="7254.27"/>
    <n v="16216.11"/>
  </r>
  <r>
    <x v="13"/>
    <s v="Jindal Stainless Ltd."/>
    <n v="9813.7199999999993"/>
    <n v="16216.11"/>
  </r>
  <r>
    <x v="13"/>
    <s v="Jindal Steel &amp; Power Ltd."/>
    <n v="64801.08"/>
    <n v="16216.11"/>
  </r>
  <r>
    <x v="13"/>
    <s v="JSW Steel Ltd."/>
    <n v="212446.87"/>
    <n v="16216.11"/>
  </r>
  <r>
    <x v="13"/>
    <s v="KIOCL Ltd"/>
    <n v="11053.4"/>
    <n v="16216.11"/>
  </r>
  <r>
    <x v="13"/>
    <s v="Mahindra CIE Automotive Ltd."/>
    <n v="11083.03"/>
    <n v="16216.11"/>
  </r>
  <r>
    <x v="13"/>
    <s v="Mishra Dhatu Nigam Ltd."/>
    <n v="3846.07"/>
    <n v="16216.11"/>
  </r>
  <r>
    <x v="13"/>
    <s v="MOIL Ltd."/>
    <n v="2385.34"/>
    <n v="16216.11"/>
  </r>
  <r>
    <x v="13"/>
    <s v="National Aluminium Company Ltd."/>
    <n v="10411.02"/>
    <n v="16216.11"/>
  </r>
  <r>
    <x v="13"/>
    <s v="NMDC Ltd."/>
    <n v="31223.25"/>
    <n v="16216.11"/>
  </r>
  <r>
    <x v="13"/>
    <s v="Ratnamani Metals &amp; Tubes Ltd."/>
    <n v="12833.66"/>
    <n v="16216.11"/>
  </r>
  <r>
    <x v="13"/>
    <s v="Shyam Metalics and Energy Ltd,"/>
    <n v="7052.09"/>
    <n v="16216.11"/>
  </r>
  <r>
    <x v="13"/>
    <s v="Steel Authority Of India Ltd."/>
    <n v="69594.080000000002"/>
    <n v="16216.11"/>
  </r>
  <r>
    <x v="13"/>
    <s v="Tata Steel Ltd."/>
    <n v="173423.08"/>
    <n v="16216.11"/>
  </r>
  <r>
    <x v="13"/>
    <s v="Vedanta Ltd."/>
    <n v="127013.53"/>
    <n v="16216.11"/>
  </r>
  <r>
    <x v="13"/>
    <s v="Welspun Corp Ltd."/>
    <n v="6144.96"/>
    <n v="16216.11"/>
  </r>
  <r>
    <x v="14"/>
    <s v="Bharat Dynamics Ltd."/>
    <n v="13393.37"/>
    <n v="13393.37"/>
  </r>
  <r>
    <x v="15"/>
    <s v="Adani Enterprises Ltd."/>
    <n v="419221.84"/>
    <n v="9644.6299999999992"/>
  </r>
  <r>
    <x v="15"/>
    <s v="Adani Ports and Special Economic Zone Ltd."/>
    <n v="215091.54"/>
    <n v="9644.6299999999992"/>
  </r>
  <r>
    <x v="15"/>
    <s v="Aditya Birla Fashion and Retail Ltd."/>
    <n v="29368.11"/>
    <n v="9644.6299999999992"/>
  </r>
  <r>
    <x v="15"/>
    <s v="Aegis Logistics Ltd."/>
    <n v="10225.469999999999"/>
    <n v="9644.6299999999992"/>
  </r>
  <r>
    <x v="15"/>
    <s v="Allcargo Logistics Ltd."/>
    <n v="9644.6299999999992"/>
    <n v="9644.6299999999992"/>
  </r>
  <r>
    <x v="15"/>
    <s v="Avenue Supermarts Ltd."/>
    <n v="296126.90999999997"/>
    <n v="9644.6299999999992"/>
  </r>
  <r>
    <x v="15"/>
    <s v="Blue Dart Express Ltd."/>
    <n v="20586.830000000002"/>
    <n v="9644.6299999999992"/>
  </r>
  <r>
    <x v="15"/>
    <s v="Chalet Hotels Ltd."/>
    <n v="9255.2800000000007"/>
    <n v="9644.6299999999992"/>
  </r>
  <r>
    <x v="15"/>
    <s v="Computer Age Management Services Ltd."/>
    <n v="10808"/>
    <n v="9644.6299999999992"/>
  </r>
  <r>
    <x v="15"/>
    <s v="Container Corporation Of India Ltd."/>
    <n v="38597.879999999997"/>
    <n v="9644.6299999999992"/>
  </r>
  <r>
    <x v="15"/>
    <s v="CRISIL Ltd."/>
    <n v="22974.16"/>
    <n v="9644.6299999999992"/>
  </r>
  <r>
    <x v="15"/>
    <s v="Delta Corp Ltd."/>
    <n v="4940.82"/>
    <n v="9644.6299999999992"/>
  </r>
  <r>
    <x v="15"/>
    <s v="Devyani International Ltd."/>
    <n v="21992.799999999999"/>
    <n v="9644.6299999999992"/>
  </r>
  <r>
    <x v="15"/>
    <s v="Easy Trip Planners Ltd."/>
    <n v="8227.99"/>
    <n v="9644.6299999999992"/>
  </r>
  <r>
    <x v="15"/>
    <s v="eClerx Services Ltd."/>
    <n v="6601.67"/>
    <n v="9644.6299999999992"/>
  </r>
  <r>
    <x v="15"/>
    <s v="EIH Ltd."/>
    <n v="11772.18"/>
    <n v="9644.6299999999992"/>
  </r>
  <r>
    <x v="15"/>
    <s v="Firstsource Solutions Ltd."/>
    <n v="8091.81"/>
    <n v="9644.6299999999992"/>
  </r>
  <r>
    <x v="15"/>
    <s v="FSN E-Commerce Ventures Ltd."/>
    <n v="64734.16"/>
    <n v="9644.6299999999992"/>
  </r>
  <r>
    <x v="15"/>
    <s v="Gujarat Pipavav Port Ltd"/>
    <n v="3342.89"/>
    <n v="9644.6299999999992"/>
  </r>
  <r>
    <x v="15"/>
    <s v="Indiamart Intermesh Ltd."/>
    <n v="12183.31"/>
    <n v="9644.6299999999992"/>
  </r>
  <r>
    <x v="15"/>
    <s v="Indian Energy Exchange Ltd."/>
    <n v="12819.82"/>
    <n v="9644.6299999999992"/>
  </r>
  <r>
    <x v="15"/>
    <s v="Indian Railway Catering &amp; Tourism Corporation Ltd."/>
    <n v="55292.43"/>
    <n v="9644.6299999999992"/>
  </r>
  <r>
    <x v="15"/>
    <s v="Infibeam Avenues Ltd."/>
    <n v="3952.95"/>
    <n v="9644.6299999999992"/>
  </r>
  <r>
    <x v="15"/>
    <s v="Info Edge (India) Ltd."/>
    <n v="54022.95"/>
    <n v="9644.6299999999992"/>
  </r>
  <r>
    <x v="15"/>
    <s v="Inox Leisure Ltd."/>
    <n v="6057.01"/>
    <n v="9644.6299999999992"/>
  </r>
  <r>
    <x v="15"/>
    <s v="Interglobe Aviation Ltd."/>
    <n v="63840.11"/>
    <n v="9644.6299999999992"/>
  </r>
  <r>
    <x v="15"/>
    <s v="Jubilant FoodWorks Ltd."/>
    <n v="39483"/>
    <n v="9644.6299999999992"/>
  </r>
  <r>
    <x v="15"/>
    <s v="Just Dial Ltd."/>
    <n v="5044.7700000000004"/>
    <n v="9644.6299999999992"/>
  </r>
  <r>
    <x v="15"/>
    <s v="Lemon Tree Hotels Ltd."/>
    <n v="7350.51"/>
    <n v="9644.6299999999992"/>
  </r>
  <r>
    <x v="15"/>
    <s v="Mahindra Holidays &amp; Resorts India Ltd"/>
    <n v="5926.96"/>
    <n v="9644.6299999999992"/>
  </r>
  <r>
    <x v="15"/>
    <s v="Mahindra Logistics Ltd."/>
    <n v="3262.99"/>
    <n v="9644.6299999999992"/>
  </r>
  <r>
    <x v="15"/>
    <s v="MMTC Ltd."/>
    <n v="8419.2000000000007"/>
    <n v="9644.6299999999992"/>
  </r>
  <r>
    <x v="15"/>
    <s v="Multi Commodity Exchange Of India Ltd."/>
    <n v="5489.74"/>
    <n v="9644.6299999999992"/>
  </r>
  <r>
    <x v="15"/>
    <s v="Network 18 Media &amp; Investments Ltd."/>
    <n v="9537.7199999999993"/>
    <n v="9644.6299999999992"/>
  </r>
  <r>
    <x v="15"/>
    <s v="One 97 Communications Ltd."/>
    <n v="42007.06"/>
    <n v="9644.6299999999992"/>
  </r>
  <r>
    <x v="15"/>
    <s v="PB Fintech Ltd."/>
    <n v="19765.2"/>
    <n v="9644.6299999999992"/>
  </r>
  <r>
    <x v="15"/>
    <s v="PVR Ltd."/>
    <n v="12272.69"/>
    <n v="9644.6299999999992"/>
  </r>
  <r>
    <x v="15"/>
    <s v="Redington India Ltd."/>
    <n v="8504.01"/>
    <n v="9644.6299999999992"/>
  </r>
  <r>
    <x v="15"/>
    <s v="Restaurant Brands Asia Ltd."/>
    <n v="5907.38"/>
    <n v="9644.6299999999992"/>
  </r>
  <r>
    <x v="15"/>
    <s v="Sapphire Foods India Ltd."/>
    <n v="8259.9699999999993"/>
    <n v="9644.6299999999992"/>
  </r>
  <r>
    <x v="15"/>
    <s v="Saregama India Ltd."/>
    <n v="7094.07"/>
    <n v="9644.6299999999992"/>
  </r>
  <r>
    <x v="15"/>
    <s v="Shipping Corporation Of India Ltd."/>
    <n v="8187.11"/>
    <n v="9644.6299999999992"/>
  </r>
  <r>
    <x v="15"/>
    <s v="SIS Ltd."/>
    <n v="7244.84"/>
    <n v="9644.6299999999992"/>
  </r>
  <r>
    <x v="15"/>
    <s v="SpiceJet Ltd."/>
    <n v="3746.3"/>
    <n v="9644.6299999999992"/>
  </r>
  <r>
    <x v="15"/>
    <s v="Sun TV Network Ltd."/>
    <n v="16951.849999999999"/>
    <n v="9644.6299999999992"/>
  </r>
  <r>
    <x v="15"/>
    <s v="TCI Express Ltd."/>
    <n v="6819.3"/>
    <n v="9644.6299999999992"/>
  </r>
  <r>
    <x v="15"/>
    <s v="TeamLease Services Ltd."/>
    <n v="5409.77"/>
    <n v="9644.6299999999992"/>
  </r>
  <r>
    <x v="15"/>
    <s v="The Great Eastern Shipping Company Ltd."/>
    <n v="8714.59"/>
    <n v="9644.6299999999992"/>
  </r>
  <r>
    <x v="15"/>
    <s v="The Indian Hotels Company Ltd."/>
    <n v="42009.33"/>
    <n v="9644.6299999999992"/>
  </r>
  <r>
    <x v="15"/>
    <s v="Trent Ltd."/>
    <n v="49338.32"/>
    <n v="9644.6299999999992"/>
  </r>
  <r>
    <x v="15"/>
    <s v="TV18 Broadcast Ltd."/>
    <n v="7660.36"/>
    <n v="9644.6299999999992"/>
  </r>
  <r>
    <x v="15"/>
    <s v="V-Mart Retail Ltd."/>
    <n v="5769.06"/>
    <n v="9644.6299999999992"/>
  </r>
  <r>
    <x v="15"/>
    <s v="Westlife Development Ltd."/>
    <n v="10118.49"/>
    <n v="9644.6299999999992"/>
  </r>
  <r>
    <x v="15"/>
    <s v="Zee Entertainment Enterprises Ltd."/>
    <n v="22453.82"/>
    <n v="9644.6299999999992"/>
  </r>
  <r>
    <x v="15"/>
    <s v="Zomato Ltd."/>
    <n v="47828.76"/>
    <n v="9644.6299999999992"/>
  </r>
  <r>
    <x v="16"/>
    <s v="Affle (India) Ltd."/>
    <n v="16794.5"/>
    <n v="15692.095000000001"/>
  </r>
  <r>
    <x v="16"/>
    <s v="Birlasoft Ltd."/>
    <n v="7813.68"/>
    <n v="15692.095000000001"/>
  </r>
  <r>
    <x v="16"/>
    <s v="Brightcom Group Ltd."/>
    <n v="8540.4599999999991"/>
    <n v="15692.095000000001"/>
  </r>
  <r>
    <x v="16"/>
    <s v="C.E. Info Systems Ltd."/>
    <n v="7026.83"/>
    <n v="15692.095000000001"/>
  </r>
  <r>
    <x v="16"/>
    <s v="Coforge Ltd."/>
    <n v="21037.09"/>
    <n v="15692.095000000001"/>
  </r>
  <r>
    <x v="16"/>
    <s v="Cyient Ltd."/>
    <n v="8171.99"/>
    <n v="15692.095000000001"/>
  </r>
  <r>
    <x v="16"/>
    <s v="Happiest Minds Technologies Ltd."/>
    <n v="14589.69"/>
    <n v="15692.095000000001"/>
  </r>
  <r>
    <x v="16"/>
    <s v="HCL Technologies Ltd."/>
    <n v="235879.79"/>
    <n v="15692.095000000001"/>
  </r>
  <r>
    <x v="16"/>
    <s v="Infosys Ltd."/>
    <n v="587194.35"/>
    <n v="15692.095000000001"/>
  </r>
  <r>
    <x v="16"/>
    <s v="Intellect Design Arena Ltd."/>
    <n v="7575.54"/>
    <n v="15692.095000000001"/>
  </r>
  <r>
    <x v="16"/>
    <s v="KPIT Technologies Ltd."/>
    <n v="14455.7"/>
    <n v="15692.095000000001"/>
  </r>
  <r>
    <x v="16"/>
    <s v="L&amp;T Technology Services Ltd."/>
    <n v="36369.01"/>
    <n v="15692.095000000001"/>
  </r>
  <r>
    <x v="16"/>
    <s v="Larsen &amp; Toubro Infotech Ltd."/>
    <n v="75454.350000000006"/>
    <n v="15692.095000000001"/>
  </r>
  <r>
    <x v="16"/>
    <s v="LatentView Analytics Ltd."/>
    <n v="7019.72"/>
    <n v="15692.095000000001"/>
  </r>
  <r>
    <x v="16"/>
    <s v="Mastek Ltd."/>
    <n v="5046.6000000000004"/>
    <n v="15692.095000000001"/>
  </r>
  <r>
    <x v="16"/>
    <s v="Mindtree Ltd."/>
    <n v="49667.71"/>
    <n v="15692.095000000001"/>
  </r>
  <r>
    <x v="16"/>
    <s v="Mphasis Ltd."/>
    <n v="37164.32"/>
    <n v="15692.095000000001"/>
  </r>
  <r>
    <x v="16"/>
    <s v="Oracle Financial Services Software Ltd."/>
    <n v="22062.31"/>
    <n v="15692.095000000001"/>
  </r>
  <r>
    <x v="16"/>
    <s v="Persistent Systems Ltd."/>
    <n v="25177.56"/>
    <n v="15692.095000000001"/>
  </r>
  <r>
    <x v="16"/>
    <s v="Route Mobile Ltd."/>
    <n v="7898.46"/>
    <n v="15692.095000000001"/>
  </r>
  <r>
    <x v="16"/>
    <s v="Sonata Software Ltd."/>
    <n v="6701.92"/>
    <n v="15692.095000000001"/>
  </r>
  <r>
    <x v="16"/>
    <s v="Tanla Platforms Ltd."/>
    <n v="9209.3700000000008"/>
    <n v="15692.095000000001"/>
  </r>
  <r>
    <x v="16"/>
    <s v="Tata Consultancy Services Ltd."/>
    <n v="1096672.01"/>
    <n v="15692.095000000001"/>
  </r>
  <r>
    <x v="16"/>
    <s v="Tata Elxsi Ltd."/>
    <n v="53267.61"/>
    <n v="15692.095000000001"/>
  </r>
  <r>
    <x v="16"/>
    <s v="Tech Mahindra Ltd."/>
    <n v="95955.7"/>
    <n v="15692.095000000001"/>
  </r>
  <r>
    <x v="16"/>
    <s v="Vakrangee Ltd."/>
    <n v="2867.5"/>
    <n v="15692.095000000001"/>
  </r>
  <r>
    <x v="16"/>
    <s v="Wipro Ltd."/>
    <n v="204292.93"/>
    <n v="15692.095000000001"/>
  </r>
  <r>
    <x v="16"/>
    <s v="Zensar Technologies Ltd."/>
    <n v="4193.6499999999996"/>
    <n v="15692.095000000001"/>
  </r>
  <r>
    <x v="17"/>
    <s v="Alok Industries Ltd."/>
    <n v="34038.86"/>
    <n v="10884.83"/>
  </r>
  <r>
    <x v="17"/>
    <s v="Garware Technical Fibres Ltd."/>
    <n v="6934.22"/>
    <n v="10884.83"/>
  </r>
  <r>
    <x v="17"/>
    <s v="KPR Mills Ltd."/>
    <n v="20980.080000000002"/>
    <n v="10884.83"/>
  </r>
  <r>
    <x v="17"/>
    <s v="Lux Industries Ltd."/>
    <n v="5658.84"/>
    <n v="10884.83"/>
  </r>
  <r>
    <x v="17"/>
    <s v="Page Industries Ltd."/>
    <n v="55398.96"/>
    <n v="10884.83"/>
  </r>
  <r>
    <x v="17"/>
    <s v="TCNS Clothing Co Ltd."/>
    <n v="3932.83"/>
    <n v="10884.83"/>
  </r>
  <r>
    <x v="17"/>
    <s v="Trident Ltd."/>
    <n v="21534.58"/>
    <n v="10884.83"/>
  </r>
  <r>
    <x v="17"/>
    <s v="Vardhman Textiles Ltd."/>
    <n v="10884.83"/>
    <n v="10884.83"/>
  </r>
  <r>
    <x v="17"/>
    <s v="Welspun India Ltd."/>
    <n v="9575.1200000000008"/>
    <n v="10884.8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x v="0"/>
    <n v="26185.49"/>
    <x v="0"/>
    <n v="0.73"/>
  </r>
  <r>
    <x v="1"/>
    <n v="4015.6"/>
    <x v="1"/>
    <n v="-0.48"/>
  </r>
  <r>
    <x v="2"/>
    <n v="30635.22"/>
    <x v="0"/>
    <n v="0.86"/>
  </r>
  <r>
    <x v="3"/>
    <n v="17987.599999999999"/>
    <x v="1"/>
    <n v="0.49"/>
  </r>
  <r>
    <x v="4"/>
    <n v="69715.740000000005"/>
    <x v="0"/>
    <n v="-2.37"/>
  </r>
  <r>
    <x v="5"/>
    <n v="38698.800000000003"/>
    <x v="0"/>
    <n v="-1.26"/>
  </r>
  <r>
    <x v="6"/>
    <n v="42968.54"/>
    <x v="0"/>
    <n v="-0.08"/>
  </r>
  <r>
    <x v="7"/>
    <n v="381507.08"/>
    <x v="2"/>
    <n v="-0.28000000000000003"/>
  </r>
  <r>
    <x v="8"/>
    <n v="373039.65"/>
    <x v="2"/>
    <n v="-1.23"/>
  </r>
  <r>
    <x v="9"/>
    <n v="179530.6"/>
    <x v="2"/>
    <n v="-0.12"/>
  </r>
  <r>
    <x v="10"/>
    <n v="150536.32999999999"/>
    <x v="2"/>
    <n v="-2.84"/>
  </r>
  <r>
    <x v="11"/>
    <n v="387721.55"/>
    <x v="2"/>
    <n v="-2.5499999999999998"/>
  </r>
  <r>
    <x v="12"/>
    <n v="431472.57"/>
    <x v="2"/>
    <n v="0.38"/>
  </r>
  <r>
    <x v="13"/>
    <n v="27887.09"/>
    <x v="0"/>
    <n v="0.61"/>
  </r>
  <r>
    <x v="14"/>
    <n v="29420.87"/>
    <x v="0"/>
    <n v="1.98"/>
  </r>
  <r>
    <x v="15"/>
    <n v="13638.24"/>
    <x v="1"/>
    <n v="-0.01"/>
  </r>
  <r>
    <x v="16"/>
    <n v="3010.69"/>
    <x v="1"/>
    <n v="0.09"/>
  </r>
  <r>
    <x v="17"/>
    <n v="9840.2900000000009"/>
    <x v="1"/>
    <n v="-1.48"/>
  </r>
  <r>
    <x v="18"/>
    <n v="17058.8"/>
    <x v="1"/>
    <n v="-1.21"/>
  </r>
  <r>
    <x v="19"/>
    <n v="24400.68"/>
    <x v="1"/>
    <n v="-0.42"/>
  </r>
  <r>
    <x v="20"/>
    <n v="17325.72"/>
    <x v="1"/>
    <n v="-0.57999999999999996"/>
  </r>
  <r>
    <x v="21"/>
    <n v="8856.91"/>
    <x v="1"/>
    <n v="0.23"/>
  </r>
  <r>
    <x v="22"/>
    <n v="12591.83"/>
    <x v="1"/>
    <n v="-0.61"/>
  </r>
  <r>
    <x v="23"/>
    <n v="36292.76"/>
    <x v="0"/>
    <n v="1.91"/>
  </r>
  <r>
    <x v="24"/>
    <n v="15150.3"/>
    <x v="1"/>
    <n v="-0.91"/>
  </r>
  <r>
    <x v="25"/>
    <n v="8311.8799999999992"/>
    <x v="1"/>
    <n v="-3.3"/>
  </r>
  <r>
    <x v="26"/>
    <n v="10228.4"/>
    <x v="1"/>
    <n v="4.83"/>
  </r>
  <r>
    <x v="27"/>
    <n v="9215.33"/>
    <x v="1"/>
    <n v="5.77"/>
  </r>
  <r>
    <x v="28"/>
    <n v="7749.56"/>
    <x v="1"/>
    <n v="1.81"/>
  </r>
  <r>
    <x v="29"/>
    <n v="82990.039999999994"/>
    <x v="2"/>
    <n v="0.56999999999999995"/>
  </r>
  <r>
    <x v="30"/>
    <n v="11164.85"/>
    <x v="1"/>
    <n v="0.98"/>
  </r>
  <r>
    <x v="31"/>
    <n v="7710.58"/>
    <x v="1"/>
    <n v="0.05"/>
  </r>
  <r>
    <x v="32"/>
    <n v="26464.66"/>
    <x v="0"/>
    <n v="2.12"/>
  </r>
  <r>
    <x v="33"/>
    <n v="61576.5"/>
    <x v="0"/>
    <n v="-0.69"/>
  </r>
  <r>
    <x v="34"/>
    <n v="16169.67"/>
    <x v="1"/>
    <n v="1.05"/>
  </r>
  <r>
    <x v="35"/>
    <n v="17623.63"/>
    <x v="1"/>
    <n v="-0.17"/>
  </r>
  <r>
    <x v="36"/>
    <n v="16137.53"/>
    <x v="1"/>
    <n v="3.04"/>
  </r>
  <r>
    <x v="37"/>
    <n v="48318.78"/>
    <x v="0"/>
    <n v="0.57999999999999996"/>
  </r>
  <r>
    <x v="38"/>
    <n v="328506.06"/>
    <x v="2"/>
    <n v="-0.18"/>
  </r>
  <r>
    <x v="39"/>
    <n v="11890.91"/>
    <x v="1"/>
    <n v="4.28"/>
  </r>
  <r>
    <x v="40"/>
    <n v="46301.43"/>
    <x v="0"/>
    <n v="-0.4"/>
  </r>
  <r>
    <x v="41"/>
    <n v="7625.75"/>
    <x v="1"/>
    <n v="0.85"/>
  </r>
  <r>
    <x v="42"/>
    <n v="27139.52"/>
    <x v="0"/>
    <n v="-0.28000000000000003"/>
  </r>
  <r>
    <x v="43"/>
    <n v="43388.44"/>
    <x v="0"/>
    <n v="1.05"/>
  </r>
  <r>
    <x v="44"/>
    <n v="31614.32"/>
    <x v="0"/>
    <n v="0.87"/>
  </r>
  <r>
    <x v="45"/>
    <n v="6360.63"/>
    <x v="1"/>
    <n v="0.34"/>
  </r>
  <r>
    <x v="46"/>
    <n v="296356.92"/>
    <x v="2"/>
    <n v="0.01"/>
  </r>
  <r>
    <x v="47"/>
    <n v="232216.47"/>
    <x v="2"/>
    <n v="0.79"/>
  </r>
  <r>
    <x v="48"/>
    <n v="112890.78"/>
    <x v="2"/>
    <n v="-1.84"/>
  </r>
  <r>
    <x v="49"/>
    <n v="14066.92"/>
    <x v="1"/>
    <n v="0.16"/>
  </r>
  <r>
    <x v="50"/>
    <n v="435678.98"/>
    <x v="2"/>
    <n v="0.08"/>
  </r>
  <r>
    <x v="51"/>
    <n v="276760.96000000002"/>
    <x v="2"/>
    <n v="0.27"/>
  </r>
  <r>
    <x v="52"/>
    <n v="63134.03"/>
    <x v="0"/>
    <n v="0.4"/>
  </r>
  <r>
    <x v="53"/>
    <n v="11090.86"/>
    <x v="1"/>
    <n v="0.21"/>
  </r>
  <r>
    <x v="54"/>
    <n v="38170.480000000003"/>
    <x v="0"/>
    <n v="-0.96"/>
  </r>
  <r>
    <x v="55"/>
    <n v="7388.29"/>
    <x v="1"/>
    <n v="0.28999999999999998"/>
  </r>
  <r>
    <x v="56"/>
    <n v="45731.01"/>
    <x v="0"/>
    <n v="2.81"/>
  </r>
  <r>
    <x v="57"/>
    <n v="69218.679999999993"/>
    <x v="0"/>
    <n v="2.06"/>
  </r>
  <r>
    <x v="58"/>
    <n v="20887.150000000001"/>
    <x v="1"/>
    <n v="0"/>
  </r>
  <r>
    <x v="59"/>
    <n v="12081.24"/>
    <x v="1"/>
    <n v="0.28000000000000003"/>
  </r>
  <r>
    <x v="60"/>
    <n v="13796"/>
    <x v="1"/>
    <n v="-0.95"/>
  </r>
  <r>
    <x v="61"/>
    <n v="24227.439999999999"/>
    <x v="1"/>
    <n v="-1.23"/>
  </r>
  <r>
    <x v="62"/>
    <n v="24010.09"/>
    <x v="1"/>
    <n v="-0.13"/>
  </r>
  <r>
    <x v="63"/>
    <n v="7551.61"/>
    <x v="1"/>
    <n v="-4.22"/>
  </r>
  <r>
    <x v="64"/>
    <n v="64157.62"/>
    <x v="0"/>
    <n v="-1.1399999999999999"/>
  </r>
  <r>
    <x v="65"/>
    <n v="15198.6"/>
    <x v="1"/>
    <n v="-0.55000000000000004"/>
  </r>
  <r>
    <x v="66"/>
    <n v="79895.88"/>
    <x v="2"/>
    <n v="1.03"/>
  </r>
  <r>
    <x v="67"/>
    <n v="35743.24"/>
    <x v="0"/>
    <n v="0.13"/>
  </r>
  <r>
    <x v="68"/>
    <n v="21066.48"/>
    <x v="1"/>
    <n v="2.02"/>
  </r>
  <r>
    <x v="69"/>
    <n v="70446.48"/>
    <x v="0"/>
    <n v="0.87"/>
  </r>
  <r>
    <x v="70"/>
    <n v="441244.43"/>
    <x v="2"/>
    <n v="0.73"/>
  </r>
  <r>
    <x v="71"/>
    <n v="35147.57"/>
    <x v="0"/>
    <n v="-0.95"/>
  </r>
  <r>
    <x v="72"/>
    <n v="7739.42"/>
    <x v="1"/>
    <n v="3.74"/>
  </r>
  <r>
    <x v="73"/>
    <n v="9027.3700000000008"/>
    <x v="1"/>
    <n v="0.48"/>
  </r>
  <r>
    <x v="74"/>
    <n v="20882.95"/>
    <x v="1"/>
    <n v="0.64"/>
  </r>
  <r>
    <x v="75"/>
    <n v="10704.33"/>
    <x v="1"/>
    <n v="1.8"/>
  </r>
  <r>
    <x v="76"/>
    <n v="6422.15"/>
    <x v="1"/>
    <n v="1.48"/>
  </r>
  <r>
    <x v="77"/>
    <n v="7291.89"/>
    <x v="1"/>
    <n v="-0.55000000000000004"/>
  </r>
  <r>
    <x v="78"/>
    <n v="51882.559999999998"/>
    <x v="0"/>
    <n v="0.13"/>
  </r>
  <r>
    <x v="79"/>
    <n v="12411.39"/>
    <x v="1"/>
    <n v="2.78"/>
  </r>
  <r>
    <x v="80"/>
    <n v="8555.99"/>
    <x v="1"/>
    <n v="-1.1599999999999999"/>
  </r>
  <r>
    <x v="81"/>
    <n v="88220.42"/>
    <x v="2"/>
    <n v="-1.1200000000000001"/>
  </r>
  <r>
    <x v="82"/>
    <n v="7344.86"/>
    <x v="1"/>
    <n v="1.79"/>
  </r>
  <r>
    <x v="83"/>
    <n v="8499.89"/>
    <x v="1"/>
    <n v="0.42"/>
  </r>
  <r>
    <x v="84"/>
    <n v="44491.54"/>
    <x v="0"/>
    <n v="0.62"/>
  </r>
  <r>
    <x v="85"/>
    <n v="5874.54"/>
    <x v="1"/>
    <n v="0.28000000000000003"/>
  </r>
  <r>
    <x v="86"/>
    <n v="12794.34"/>
    <x v="1"/>
    <n v="0.04"/>
  </r>
  <r>
    <x v="87"/>
    <n v="16215.91"/>
    <x v="1"/>
    <n v="-0.88"/>
  </r>
  <r>
    <x v="88"/>
    <n v="11231.48"/>
    <x v="1"/>
    <n v="-0.39"/>
  </r>
  <r>
    <x v="89"/>
    <n v="6643.41"/>
    <x v="1"/>
    <n v="2.34"/>
  </r>
  <r>
    <x v="90"/>
    <n v="5618.11"/>
    <x v="1"/>
    <n v="-1.98"/>
  </r>
  <r>
    <x v="91"/>
    <n v="16754.21"/>
    <x v="1"/>
    <n v="1.31"/>
  </r>
  <r>
    <x v="92"/>
    <n v="15383.26"/>
    <x v="1"/>
    <n v="3.5"/>
  </r>
  <r>
    <x v="93"/>
    <n v="9875.02"/>
    <x v="1"/>
    <n v="3.88"/>
  </r>
  <r>
    <x v="94"/>
    <n v="6990.66"/>
    <x v="1"/>
    <n v="7.31"/>
  </r>
  <r>
    <x v="95"/>
    <n v="10770.26"/>
    <x v="1"/>
    <n v="1.56"/>
  </r>
  <r>
    <x v="96"/>
    <n v="6799.62"/>
    <x v="1"/>
    <n v="-0.45"/>
  </r>
  <r>
    <x v="97"/>
    <n v="14386.22"/>
    <x v="1"/>
    <n v="-0.04"/>
  </r>
  <r>
    <x v="98"/>
    <n v="6632.7"/>
    <x v="1"/>
    <n v="-1.7"/>
  </r>
  <r>
    <x v="99"/>
    <n v="12180.51"/>
    <x v="1"/>
    <n v="-1.07"/>
  </r>
  <r>
    <x v="100"/>
    <n v="65707.08"/>
    <x v="0"/>
    <n v="1.17"/>
  </r>
  <r>
    <x v="101"/>
    <n v="82769.539999999994"/>
    <x v="2"/>
    <n v="0.99"/>
  </r>
  <r>
    <x v="102"/>
    <n v="13227.48"/>
    <x v="1"/>
    <n v="-0.78"/>
  </r>
  <r>
    <x v="103"/>
    <n v="19053.7"/>
    <x v="1"/>
    <n v="1.94"/>
  </r>
  <r>
    <x v="104"/>
    <n v="142728.79"/>
    <x v="2"/>
    <n v="1"/>
  </r>
  <r>
    <x v="105"/>
    <n v="4952.5"/>
    <x v="1"/>
    <n v="-0.62"/>
  </r>
  <r>
    <x v="106"/>
    <n v="21188.41"/>
    <x v="1"/>
    <n v="0.22"/>
  </r>
  <r>
    <x v="107"/>
    <n v="45103.38"/>
    <x v="0"/>
    <n v="-0.98"/>
  </r>
  <r>
    <x v="108"/>
    <n v="11297.78"/>
    <x v="1"/>
    <n v="-0.26"/>
  </r>
  <r>
    <x v="109"/>
    <n v="40792.26"/>
    <x v="0"/>
    <n v="-0.77"/>
  </r>
  <r>
    <x v="110"/>
    <n v="30325.26"/>
    <x v="0"/>
    <n v="-1.28"/>
  </r>
  <r>
    <x v="111"/>
    <n v="15754.93"/>
    <x v="1"/>
    <n v="2.17"/>
  </r>
  <r>
    <x v="112"/>
    <n v="23768.37"/>
    <x v="1"/>
    <n v="0.16"/>
  </r>
  <r>
    <x v="113"/>
    <n v="24965.57"/>
    <x v="1"/>
    <n v="-0.65"/>
  </r>
  <r>
    <x v="114"/>
    <n v="3851.39"/>
    <x v="1"/>
    <n v="2.94"/>
  </r>
  <r>
    <x v="115"/>
    <n v="33581.39"/>
    <x v="0"/>
    <n v="0.82"/>
  </r>
  <r>
    <x v="116"/>
    <n v="9223.1"/>
    <x v="1"/>
    <n v="0.08"/>
  </r>
  <r>
    <x v="117"/>
    <n v="101008.24"/>
    <x v="2"/>
    <n v="-0.11"/>
  </r>
  <r>
    <x v="118"/>
    <n v="29043.58"/>
    <x v="0"/>
    <n v="1.04"/>
  </r>
  <r>
    <x v="119"/>
    <n v="16409.03"/>
    <x v="1"/>
    <n v="2.86"/>
  </r>
  <r>
    <x v="120"/>
    <n v="11238.16"/>
    <x v="1"/>
    <n v="3.05"/>
  </r>
  <r>
    <x v="121"/>
    <n v="27529.57"/>
    <x v="0"/>
    <n v="1.8"/>
  </r>
  <r>
    <x v="122"/>
    <n v="5657.79"/>
    <x v="1"/>
    <n v="0.14000000000000001"/>
  </r>
  <r>
    <x v="123"/>
    <n v="22359.91"/>
    <x v="1"/>
    <n v="1.92"/>
  </r>
  <r>
    <x v="124"/>
    <n v="3449.36"/>
    <x v="1"/>
    <n v="3"/>
  </r>
  <r>
    <x v="125"/>
    <n v="3615.9"/>
    <x v="1"/>
    <n v="1.67"/>
  </r>
  <r>
    <x v="126"/>
    <n v="95442.59"/>
    <x v="2"/>
    <n v="-0.15"/>
  </r>
  <r>
    <x v="127"/>
    <n v="24950.02"/>
    <x v="1"/>
    <n v="2.3199999999999998"/>
  </r>
  <r>
    <x v="128"/>
    <n v="97737.68"/>
    <x v="2"/>
    <n v="-0.23"/>
  </r>
  <r>
    <x v="129"/>
    <n v="19748.98"/>
    <x v="1"/>
    <n v="-2.87"/>
  </r>
  <r>
    <x v="130"/>
    <n v="70145.539999999994"/>
    <x v="0"/>
    <n v="0.57999999999999996"/>
  </r>
  <r>
    <x v="131"/>
    <n v="8217.91"/>
    <x v="1"/>
    <n v="-0.99"/>
  </r>
  <r>
    <x v="132"/>
    <n v="7275.56"/>
    <x v="1"/>
    <n v="0.37"/>
  </r>
  <r>
    <x v="133"/>
    <n v="5913.24"/>
    <x v="1"/>
    <n v="4.5"/>
  </r>
  <r>
    <x v="134"/>
    <n v="92988.62"/>
    <x v="2"/>
    <n v="-0.63"/>
  </r>
  <r>
    <x v="135"/>
    <n v="9488.66"/>
    <x v="1"/>
    <n v="0.77"/>
  </r>
  <r>
    <x v="136"/>
    <n v="11516.08"/>
    <x v="1"/>
    <n v="-2.02"/>
  </r>
  <r>
    <x v="137"/>
    <n v="17063.97"/>
    <x v="1"/>
    <n v="1.03"/>
  </r>
  <r>
    <x v="138"/>
    <n v="21836.93"/>
    <x v="1"/>
    <n v="0.61"/>
  </r>
  <r>
    <x v="139"/>
    <n v="21492.58"/>
    <x v="1"/>
    <n v="0.72"/>
  </r>
  <r>
    <x v="140"/>
    <n v="4041.08"/>
    <x v="1"/>
    <n v="6.05"/>
  </r>
  <r>
    <x v="141"/>
    <n v="5417.18"/>
    <x v="1"/>
    <n v="0.88"/>
  </r>
  <r>
    <x v="142"/>
    <n v="3566.58"/>
    <x v="1"/>
    <n v="2.1"/>
  </r>
  <r>
    <x v="143"/>
    <n v="5891.75"/>
    <x v="1"/>
    <n v="2.41"/>
  </r>
  <r>
    <x v="144"/>
    <n v="9499.73"/>
    <x v="1"/>
    <n v="1.08"/>
  </r>
  <r>
    <x v="145"/>
    <n v="5122.87"/>
    <x v="1"/>
    <n v="3.31"/>
  </r>
  <r>
    <x v="146"/>
    <n v="26646.720000000001"/>
    <x v="0"/>
    <n v="-2.67"/>
  </r>
  <r>
    <x v="147"/>
    <n v="14654"/>
    <x v="1"/>
    <n v="8.16"/>
  </r>
  <r>
    <x v="148"/>
    <n v="4635.53"/>
    <x v="1"/>
    <n v="2.4300000000000002"/>
  </r>
  <r>
    <x v="149"/>
    <n v="18764.98"/>
    <x v="1"/>
    <n v="-0.37"/>
  </r>
  <r>
    <x v="150"/>
    <n v="7068.86"/>
    <x v="1"/>
    <n v="0.8"/>
  </r>
  <r>
    <x v="151"/>
    <n v="9428.15"/>
    <x v="1"/>
    <n v="3.23"/>
  </r>
  <r>
    <x v="152"/>
    <n v="7398.56"/>
    <x v="1"/>
    <n v="1.43"/>
  </r>
  <r>
    <x v="153"/>
    <n v="21678.62"/>
    <x v="1"/>
    <n v="-1.59"/>
  </r>
  <r>
    <x v="154"/>
    <n v="64879.24"/>
    <x v="0"/>
    <n v="0.15"/>
  </r>
  <r>
    <x v="155"/>
    <n v="13024.49"/>
    <x v="1"/>
    <n v="0.55000000000000004"/>
  </r>
  <r>
    <x v="156"/>
    <n v="59942.99"/>
    <x v="0"/>
    <n v="1.07"/>
  </r>
  <r>
    <x v="157"/>
    <n v="11502.94"/>
    <x v="1"/>
    <n v="-0.92"/>
  </r>
  <r>
    <x v="158"/>
    <n v="7056.77"/>
    <x v="1"/>
    <n v="-0.26"/>
  </r>
  <r>
    <x v="159"/>
    <n v="22710.71"/>
    <x v="1"/>
    <n v="3.34"/>
  </r>
  <r>
    <x v="160"/>
    <n v="5906.72"/>
    <x v="1"/>
    <n v="0.79"/>
  </r>
  <r>
    <x v="161"/>
    <n v="17553.98"/>
    <x v="1"/>
    <n v="-1.17"/>
  </r>
  <r>
    <x v="162"/>
    <n v="40700.47"/>
    <x v="0"/>
    <n v="-3.64"/>
  </r>
  <r>
    <x v="163"/>
    <n v="24397.01"/>
    <x v="1"/>
    <n v="0.45"/>
  </r>
  <r>
    <x v="164"/>
    <n v="10485.370000000001"/>
    <x v="1"/>
    <n v="0.49"/>
  </r>
  <r>
    <x v="165"/>
    <n v="8330"/>
    <x v="1"/>
    <n v="4.04"/>
  </r>
  <r>
    <x v="166"/>
    <n v="5511.1"/>
    <x v="1"/>
    <n v="-1.2"/>
  </r>
  <r>
    <x v="167"/>
    <n v="10018.290000000001"/>
    <x v="1"/>
    <n v="0.12"/>
  </r>
  <r>
    <x v="168"/>
    <n v="91396.63"/>
    <x v="2"/>
    <n v="-2.42"/>
  </r>
  <r>
    <x v="169"/>
    <n v="15791.7"/>
    <x v="1"/>
    <n v="-0.56000000000000005"/>
  </r>
  <r>
    <x v="170"/>
    <n v="39672.04"/>
    <x v="0"/>
    <n v="0.69"/>
  </r>
  <r>
    <x v="171"/>
    <n v="7597.76"/>
    <x v="1"/>
    <n v="0.28999999999999998"/>
  </r>
  <r>
    <x v="172"/>
    <n v="7980.12"/>
    <x v="1"/>
    <n v="0.53"/>
  </r>
  <r>
    <x v="173"/>
    <n v="112621.31"/>
    <x v="2"/>
    <n v="1.35"/>
  </r>
  <r>
    <x v="174"/>
    <n v="4054.66"/>
    <x v="1"/>
    <n v="0.28999999999999998"/>
  </r>
  <r>
    <x v="175"/>
    <n v="24004.1"/>
    <x v="1"/>
    <n v="-1.42"/>
  </r>
  <r>
    <x v="176"/>
    <n v="6521.2"/>
    <x v="1"/>
    <n v="-0.48"/>
  </r>
  <r>
    <x v="177"/>
    <n v="37912.53"/>
    <x v="0"/>
    <n v="3.09"/>
  </r>
  <r>
    <x v="178"/>
    <n v="33225.15"/>
    <x v="0"/>
    <n v="0.38"/>
  </r>
  <r>
    <x v="179"/>
    <n v="11545.28"/>
    <x v="1"/>
    <n v="0.35"/>
  </r>
  <r>
    <x v="180"/>
    <n v="4201.09"/>
    <x v="1"/>
    <n v="-0.06"/>
  </r>
  <r>
    <x v="181"/>
    <n v="6264.07"/>
    <x v="1"/>
    <n v="0.19"/>
  </r>
  <r>
    <x v="182"/>
    <n v="13182.8"/>
    <x v="1"/>
    <n v="-1.58"/>
  </r>
  <r>
    <x v="183"/>
    <n v="14905.18"/>
    <x v="1"/>
    <n v="-0.56000000000000005"/>
  </r>
  <r>
    <x v="184"/>
    <n v="3310.1"/>
    <x v="1"/>
    <n v="3.31"/>
  </r>
  <r>
    <x v="185"/>
    <n v="21255.62"/>
    <x v="1"/>
    <n v="-1.75"/>
  </r>
  <r>
    <x v="186"/>
    <n v="86445.58"/>
    <x v="2"/>
    <n v="-0.18"/>
  </r>
  <r>
    <x v="187"/>
    <n v="253971.92"/>
    <x v="2"/>
    <n v="1.25"/>
  </r>
  <r>
    <x v="188"/>
    <n v="42700.9"/>
    <x v="0"/>
    <n v="-0.62"/>
  </r>
  <r>
    <x v="189"/>
    <n v="832128.75"/>
    <x v="2"/>
    <n v="0.64"/>
  </r>
  <r>
    <x v="190"/>
    <n v="121174.32"/>
    <x v="2"/>
    <n v="-0.21"/>
  </r>
  <r>
    <x v="191"/>
    <n v="4756.32"/>
    <x v="1"/>
    <n v="-1.88"/>
  </r>
  <r>
    <x v="192"/>
    <n v="4219.54"/>
    <x v="1"/>
    <n v="-1.27"/>
  </r>
  <r>
    <x v="193"/>
    <n v="56790.48"/>
    <x v="0"/>
    <n v="0.6"/>
  </r>
  <r>
    <x v="194"/>
    <n v="10842.96"/>
    <x v="1"/>
    <n v="3.01"/>
  </r>
  <r>
    <x v="195"/>
    <n v="4087.42"/>
    <x v="1"/>
    <n v="-0.7"/>
  </r>
  <r>
    <x v="196"/>
    <n v="96471.23"/>
    <x v="2"/>
    <n v="3.47"/>
  </r>
  <r>
    <x v="197"/>
    <n v="79467.19"/>
    <x v="2"/>
    <n v="0.34"/>
  </r>
  <r>
    <x v="198"/>
    <n v="11294.84"/>
    <x v="1"/>
    <n v="1.26"/>
  </r>
  <r>
    <x v="199"/>
    <n v="33853.660000000003"/>
    <x v="0"/>
    <n v="0.13"/>
  </r>
  <r>
    <x v="200"/>
    <n v="611034.69999999995"/>
    <x v="2"/>
    <n v="-0.12"/>
  </r>
  <r>
    <x v="201"/>
    <n v="121499.05"/>
    <x v="2"/>
    <n v="0.72"/>
  </r>
  <r>
    <x v="202"/>
    <n v="16155.26"/>
    <x v="1"/>
    <n v="1.01"/>
  </r>
  <r>
    <x v="203"/>
    <n v="5310.44"/>
    <x v="1"/>
    <n v="-1.46"/>
  </r>
  <r>
    <x v="204"/>
    <n v="37048.68"/>
    <x v="0"/>
    <n v="-0.59"/>
  </r>
  <r>
    <x v="205"/>
    <n v="8428"/>
    <x v="1"/>
    <n v="0.84"/>
  </r>
  <r>
    <x v="206"/>
    <n v="446014.82"/>
    <x v="2"/>
    <n v="0.49"/>
  </r>
  <r>
    <x v="207"/>
    <n v="614335.12"/>
    <x v="2"/>
    <n v="1.1499999999999999"/>
  </r>
  <r>
    <x v="208"/>
    <n v="62052.55"/>
    <x v="0"/>
    <n v="0.23"/>
  </r>
  <r>
    <x v="209"/>
    <n v="84151.61"/>
    <x v="2"/>
    <n v="-1.32"/>
  </r>
  <r>
    <x v="210"/>
    <n v="16094.55"/>
    <x v="1"/>
    <n v="-0.03"/>
  </r>
  <r>
    <x v="211"/>
    <n v="46557.9"/>
    <x v="0"/>
    <n v="0.23"/>
  </r>
  <r>
    <x v="212"/>
    <n v="31567.93"/>
    <x v="0"/>
    <n v="4.63"/>
  </r>
  <r>
    <x v="213"/>
    <n v="11071.7"/>
    <x v="1"/>
    <n v="1.99"/>
  </r>
  <r>
    <x v="214"/>
    <n v="4126.2299999999996"/>
    <x v="1"/>
    <n v="1.22"/>
  </r>
  <r>
    <x v="215"/>
    <n v="12847.4"/>
    <x v="1"/>
    <n v="-1.47"/>
  </r>
  <r>
    <x v="216"/>
    <n v="14698.96"/>
    <x v="1"/>
    <n v="0.52"/>
  </r>
  <r>
    <x v="217"/>
    <n v="6359.48"/>
    <x v="1"/>
    <n v="1.24"/>
  </r>
  <r>
    <x v="218"/>
    <n v="4888.62"/>
    <x v="1"/>
    <n v="3.67"/>
  </r>
  <r>
    <x v="219"/>
    <n v="14249.55"/>
    <x v="1"/>
    <n v="-1.93"/>
  </r>
  <r>
    <x v="220"/>
    <n v="24043.24"/>
    <x v="1"/>
    <n v="0.39"/>
  </r>
  <r>
    <x v="221"/>
    <n v="14432.63"/>
    <x v="1"/>
    <n v="1.68"/>
  </r>
  <r>
    <x v="222"/>
    <n v="100260.79"/>
    <x v="2"/>
    <n v="-0.49"/>
  </r>
  <r>
    <x v="223"/>
    <n v="33646.29"/>
    <x v="0"/>
    <n v="0.85"/>
  </r>
  <r>
    <x v="224"/>
    <n v="56872"/>
    <x v="0"/>
    <n v="-0.25"/>
  </r>
  <r>
    <x v="225"/>
    <n v="28881.4"/>
    <x v="0"/>
    <n v="0.68"/>
  </r>
  <r>
    <x v="226"/>
    <n v="7332.05"/>
    <x v="1"/>
    <n v="-2.69"/>
  </r>
  <r>
    <x v="227"/>
    <n v="3404.96"/>
    <x v="1"/>
    <n v="0.92"/>
  </r>
  <r>
    <x v="228"/>
    <n v="29106.03"/>
    <x v="0"/>
    <n v="-0.71"/>
  </r>
  <r>
    <x v="229"/>
    <n v="53777.47"/>
    <x v="0"/>
    <n v="0.15"/>
  </r>
  <r>
    <x v="230"/>
    <n v="85846.87"/>
    <x v="2"/>
    <n v="0.66"/>
  </r>
  <r>
    <x v="231"/>
    <n v="4189.03"/>
    <x v="1"/>
    <n v="0.32"/>
  </r>
  <r>
    <x v="232"/>
    <n v="54884.03"/>
    <x v="0"/>
    <n v="7.0000000000000007E-2"/>
  </r>
  <r>
    <x v="233"/>
    <n v="614873.84"/>
    <x v="2"/>
    <n v="0.56999999999999995"/>
  </r>
  <r>
    <x v="234"/>
    <n v="6412.4"/>
    <x v="1"/>
    <n v="3.63"/>
  </r>
  <r>
    <x v="235"/>
    <n v="8304.26"/>
    <x v="1"/>
    <n v="2.68"/>
  </r>
  <r>
    <x v="236"/>
    <n v="77834.66"/>
    <x v="2"/>
    <n v="-0.47"/>
  </r>
  <r>
    <x v="237"/>
    <n v="22487.07"/>
    <x v="1"/>
    <n v="-0.39"/>
  </r>
  <r>
    <x v="238"/>
    <n v="14553.99"/>
    <x v="1"/>
    <n v="2.93"/>
  </r>
  <r>
    <x v="239"/>
    <n v="4006.6"/>
    <x v="1"/>
    <n v="-1.05"/>
  </r>
  <r>
    <x v="240"/>
    <n v="407540.19"/>
    <x v="2"/>
    <n v="1.76"/>
  </r>
  <r>
    <x v="241"/>
    <n v="10859.46"/>
    <x v="1"/>
    <n v="1.81"/>
  </r>
  <r>
    <x v="242"/>
    <n v="4946.91"/>
    <x v="1"/>
    <n v="5.12"/>
  </r>
  <r>
    <x v="243"/>
    <n v="14264.72"/>
    <x v="1"/>
    <n v="2.81"/>
  </r>
  <r>
    <x v="244"/>
    <n v="5780.4"/>
    <x v="1"/>
    <n v="0.59"/>
  </r>
  <r>
    <x v="245"/>
    <n v="6771.01"/>
    <x v="1"/>
    <n v="0"/>
  </r>
  <r>
    <x v="246"/>
    <n v="43251.74"/>
    <x v="0"/>
    <n v="1.78"/>
  </r>
  <r>
    <x v="247"/>
    <n v="20819.93"/>
    <x v="1"/>
    <n v="-0.21"/>
  </r>
  <r>
    <x v="248"/>
    <n v="5507.55"/>
    <x v="1"/>
    <n v="-0.56999999999999995"/>
  </r>
  <r>
    <x v="249"/>
    <n v="7120.83"/>
    <x v="1"/>
    <n v="-0.5"/>
  </r>
  <r>
    <x v="250"/>
    <n v="6210.73"/>
    <x v="1"/>
    <n v="1.8"/>
  </r>
  <r>
    <x v="251"/>
    <n v="4350.8100000000004"/>
    <x v="1"/>
    <n v="0.41"/>
  </r>
  <r>
    <x v="252"/>
    <n v="58215.16"/>
    <x v="0"/>
    <n v="2.04"/>
  </r>
  <r>
    <x v="253"/>
    <n v="164842.35"/>
    <x v="2"/>
    <n v="3.11"/>
  </r>
  <r>
    <x v="254"/>
    <n v="39508.230000000003"/>
    <x v="0"/>
    <n v="-1.24"/>
  </r>
  <r>
    <x v="255"/>
    <n v="7417.72"/>
    <x v="1"/>
    <n v="-0.67"/>
  </r>
  <r>
    <x v="256"/>
    <n v="5256.28"/>
    <x v="1"/>
    <n v="-1.22"/>
  </r>
  <r>
    <x v="257"/>
    <n v="5215.8900000000003"/>
    <x v="1"/>
    <n v="2.5"/>
  </r>
  <r>
    <x v="258"/>
    <n v="6976.96"/>
    <x v="1"/>
    <n v="0.08"/>
  </r>
  <r>
    <x v="259"/>
    <n v="18064.93"/>
    <x v="1"/>
    <n v="-1.81"/>
  </r>
  <r>
    <x v="260"/>
    <n v="6016.68"/>
    <x v="1"/>
    <n v="0.8"/>
  </r>
  <r>
    <x v="261"/>
    <n v="8503.09"/>
    <x v="1"/>
    <n v="-2.59"/>
  </r>
  <r>
    <x v="262"/>
    <n v="26789.7"/>
    <x v="0"/>
    <n v="-0.52"/>
  </r>
  <r>
    <x v="263"/>
    <n v="10347.81"/>
    <x v="1"/>
    <n v="-0.24"/>
  </r>
  <r>
    <x v="264"/>
    <n v="13297.07"/>
    <x v="1"/>
    <n v="2.08"/>
  </r>
  <r>
    <x v="265"/>
    <n v="12446.74"/>
    <x v="1"/>
    <n v="2.65"/>
  </r>
  <r>
    <x v="266"/>
    <n v="7185.54"/>
    <x v="1"/>
    <n v="-0.56999999999999995"/>
  </r>
  <r>
    <x v="267"/>
    <n v="384797.35"/>
    <x v="2"/>
    <n v="0.99"/>
  </r>
  <r>
    <x v="268"/>
    <n v="15272.55"/>
    <x v="1"/>
    <n v="-1.31"/>
  </r>
  <r>
    <x v="269"/>
    <n v="20440.48"/>
    <x v="1"/>
    <n v="0.86"/>
  </r>
  <r>
    <x v="270"/>
    <n v="7576.02"/>
    <x v="1"/>
    <n v="3.06"/>
  </r>
  <r>
    <x v="271"/>
    <n v="10158.33"/>
    <x v="1"/>
    <n v="0.72"/>
  </r>
  <r>
    <x v="272"/>
    <n v="6761.42"/>
    <x v="1"/>
    <n v="-0.08"/>
  </r>
  <r>
    <x v="273"/>
    <n v="19882.419999999998"/>
    <x v="1"/>
    <n v="2.29"/>
  </r>
  <r>
    <x v="274"/>
    <n v="38417.699999999997"/>
    <x v="0"/>
    <n v="0.09"/>
  </r>
  <r>
    <x v="275"/>
    <n v="3745.14"/>
    <x v="1"/>
    <n v="-1.53"/>
  </r>
  <r>
    <x v="276"/>
    <n v="13357.06"/>
    <x v="1"/>
    <n v="0.7"/>
  </r>
  <r>
    <x v="277"/>
    <n v="78846.48"/>
    <x v="2"/>
    <n v="-0.56000000000000005"/>
  </r>
  <r>
    <x v="278"/>
    <n v="276590.81"/>
    <x v="2"/>
    <n v="1.44"/>
  </r>
  <r>
    <x v="279"/>
    <n v="7650.11"/>
    <x v="1"/>
    <n v="-1.65"/>
  </r>
  <r>
    <x v="280"/>
    <n v="30237.21"/>
    <x v="0"/>
    <n v="-1.0900000000000001"/>
  </r>
  <r>
    <x v="281"/>
    <n v="8671.26"/>
    <x v="1"/>
    <n v="0.09"/>
  </r>
  <r>
    <x v="282"/>
    <n v="5791.32"/>
    <x v="1"/>
    <n v="1.46"/>
  </r>
  <r>
    <x v="283"/>
    <n v="23407.93"/>
    <x v="1"/>
    <n v="1.79"/>
  </r>
  <r>
    <x v="284"/>
    <n v="417228.47"/>
    <x v="2"/>
    <n v="-0.73"/>
  </r>
  <r>
    <x v="285"/>
    <n v="29163.79"/>
    <x v="0"/>
    <n v="1.04"/>
  </r>
  <r>
    <x v="286"/>
    <n v="29696.79"/>
    <x v="0"/>
    <n v="-0.08"/>
  </r>
  <r>
    <x v="287"/>
    <n v="5494.25"/>
    <x v="1"/>
    <n v="0.48"/>
  </r>
  <r>
    <x v="288"/>
    <n v="52913.120000000003"/>
    <x v="0"/>
    <n v="1.38"/>
  </r>
  <r>
    <x v="289"/>
    <n v="8623.7900000000009"/>
    <x v="1"/>
    <n v="0.19"/>
  </r>
  <r>
    <x v="290"/>
    <n v="5107.66"/>
    <x v="1"/>
    <n v="7.88"/>
  </r>
  <r>
    <x v="291"/>
    <n v="26563.89"/>
    <x v="0"/>
    <n v="2.77"/>
  </r>
  <r>
    <x v="292"/>
    <n v="164169.79"/>
    <x v="2"/>
    <n v="0.35"/>
  </r>
  <r>
    <x v="293"/>
    <n v="10381.92"/>
    <x v="1"/>
    <n v="-0.16"/>
  </r>
  <r>
    <x v="294"/>
    <n v="5806.01"/>
    <x v="1"/>
    <n v="1.81"/>
  </r>
  <r>
    <x v="295"/>
    <n v="8041.01"/>
    <x v="1"/>
    <n v="0.63"/>
  </r>
  <r>
    <x v="296"/>
    <n v="3512.53"/>
    <x v="1"/>
    <n v="2.2799999999999998"/>
  </r>
  <r>
    <x v="297"/>
    <n v="8836.36"/>
    <x v="1"/>
    <n v="1.36"/>
  </r>
  <r>
    <x v="298"/>
    <n v="12601.19"/>
    <x v="1"/>
    <n v="-1.1000000000000001"/>
  </r>
  <r>
    <x v="299"/>
    <n v="67388.08"/>
    <x v="0"/>
    <n v="-0.52"/>
  </r>
  <r>
    <x v="300"/>
    <n v="270026.34000000003"/>
    <x v="2"/>
    <n v="0.34"/>
  </r>
  <r>
    <x v="301"/>
    <n v="4074.51"/>
    <x v="1"/>
    <n v="-0.11"/>
  </r>
  <r>
    <x v="302"/>
    <n v="5608.65"/>
    <x v="1"/>
    <n v="-0.5"/>
  </r>
  <r>
    <x v="303"/>
    <n v="27750.68"/>
    <x v="0"/>
    <n v="-1.36"/>
  </r>
  <r>
    <x v="304"/>
    <n v="36768.54"/>
    <x v="0"/>
    <n v="-0.28000000000000003"/>
  </r>
  <r>
    <x v="305"/>
    <n v="7901.21"/>
    <x v="1"/>
    <n v="-1.36"/>
  </r>
  <r>
    <x v="306"/>
    <n v="8795.81"/>
    <x v="1"/>
    <n v="0.52"/>
  </r>
  <r>
    <x v="307"/>
    <n v="22445.47"/>
    <x v="1"/>
    <n v="4.45"/>
  </r>
  <r>
    <x v="308"/>
    <n v="7050.53"/>
    <x v="1"/>
    <n v="-1.81"/>
  </r>
  <r>
    <x v="309"/>
    <n v="5378.09"/>
    <x v="1"/>
    <n v="7.0000000000000007E-2"/>
  </r>
  <r>
    <x v="310"/>
    <n v="32469.72"/>
    <x v="0"/>
    <n v="-0.54"/>
  </r>
  <r>
    <x v="311"/>
    <n v="52838.53"/>
    <x v="0"/>
    <n v="-0.21"/>
  </r>
  <r>
    <x v="312"/>
    <n v="3934.14"/>
    <x v="1"/>
    <n v="4.0599999999999996"/>
  </r>
  <r>
    <x v="313"/>
    <n v="6247.5"/>
    <x v="1"/>
    <n v="-0.24"/>
  </r>
  <r>
    <x v="314"/>
    <n v="3418.55"/>
    <x v="1"/>
    <n v="-0.8"/>
  </r>
  <r>
    <x v="315"/>
    <n v="11485.59"/>
    <x v="1"/>
    <n v="0.95"/>
  </r>
  <r>
    <x v="316"/>
    <n v="39372.660000000003"/>
    <x v="0"/>
    <n v="0.94"/>
  </r>
  <r>
    <x v="317"/>
    <n v="35733.35"/>
    <x v="0"/>
    <n v="-0.12"/>
  </r>
  <r>
    <x v="318"/>
    <n v="6496.94"/>
    <x v="1"/>
    <n v="-0.41"/>
  </r>
  <r>
    <x v="319"/>
    <n v="41394.199999999997"/>
    <x v="0"/>
    <n v="0.06"/>
  </r>
  <r>
    <x v="320"/>
    <n v="14448.31"/>
    <x v="1"/>
    <n v="-0.97"/>
  </r>
  <r>
    <x v="321"/>
    <n v="11254.65"/>
    <x v="1"/>
    <n v="1.26"/>
  </r>
  <r>
    <x v="322"/>
    <n v="14573.67"/>
    <x v="1"/>
    <n v="2.98"/>
  </r>
  <r>
    <x v="323"/>
    <n v="21028.32"/>
    <x v="1"/>
    <n v="-0.46"/>
  </r>
  <r>
    <x v="324"/>
    <n v="6228"/>
    <x v="1"/>
    <n v="1.02"/>
  </r>
  <r>
    <x v="325"/>
    <n v="4658.62"/>
    <x v="1"/>
    <n v="-0.13"/>
  </r>
  <r>
    <x v="326"/>
    <n v="3999.31"/>
    <x v="1"/>
    <n v="-0.8"/>
  </r>
  <r>
    <x v="327"/>
    <n v="185733.31"/>
    <x v="2"/>
    <n v="-1.54"/>
  </r>
  <r>
    <x v="328"/>
    <n v="7914.93"/>
    <x v="1"/>
    <n v="5.44"/>
  </r>
  <r>
    <x v="329"/>
    <n v="39024.959999999999"/>
    <x v="0"/>
    <n v="0.13"/>
  </r>
  <r>
    <x v="330"/>
    <n v="18366.310000000001"/>
    <x v="1"/>
    <n v="1.22"/>
  </r>
  <r>
    <x v="331"/>
    <n v="10801.9"/>
    <x v="1"/>
    <n v="0.32"/>
  </r>
  <r>
    <x v="332"/>
    <n v="35885.269999999997"/>
    <x v="0"/>
    <n v="0.41"/>
  </r>
  <r>
    <x v="333"/>
    <n v="4760.41"/>
    <x v="1"/>
    <n v="2.1800000000000002"/>
  </r>
  <r>
    <x v="334"/>
    <n v="159461.67000000001"/>
    <x v="2"/>
    <n v="1.67"/>
  </r>
  <r>
    <x v="335"/>
    <n v="12464.75"/>
    <x v="1"/>
    <n v="-1.44"/>
  </r>
  <r>
    <x v="336"/>
    <n v="37758.269999999997"/>
    <x v="0"/>
    <n v="1.66"/>
  </r>
  <r>
    <x v="337"/>
    <n v="167820.92"/>
    <x v="2"/>
    <n v="0.49"/>
  </r>
  <r>
    <x v="338"/>
    <n v="20961.55"/>
    <x v="1"/>
    <n v="1.42"/>
  </r>
  <r>
    <x v="339"/>
    <n v="45981.99"/>
    <x v="0"/>
    <n v="-2.54"/>
  </r>
  <r>
    <x v="340"/>
    <n v="26928.3"/>
    <x v="0"/>
    <n v="-0.77"/>
  </r>
  <r>
    <x v="341"/>
    <n v="5463.69"/>
    <x v="1"/>
    <n v="1.18"/>
  </r>
  <r>
    <x v="342"/>
    <n v="55523.76"/>
    <x v="0"/>
    <n v="-0.26"/>
  </r>
  <r>
    <x v="343"/>
    <n v="22207.54"/>
    <x v="1"/>
    <n v="2.4900000000000002"/>
  </r>
  <r>
    <x v="344"/>
    <n v="5452.45"/>
    <x v="1"/>
    <n v="1.8"/>
  </r>
  <r>
    <x v="345"/>
    <n v="25981.83"/>
    <x v="0"/>
    <n v="-0.36"/>
  </r>
  <r>
    <x v="346"/>
    <n v="32415"/>
    <x v="0"/>
    <n v="-0.25"/>
  </r>
  <r>
    <x v="347"/>
    <n v="19573.62"/>
    <x v="1"/>
    <n v="0.43"/>
  </r>
  <r>
    <x v="348"/>
    <n v="24803.33"/>
    <x v="1"/>
    <n v="-0.04"/>
  </r>
  <r>
    <x v="349"/>
    <n v="50488.76"/>
    <x v="0"/>
    <n v="-1.01"/>
  </r>
  <r>
    <x v="350"/>
    <n v="143988.39000000001"/>
    <x v="2"/>
    <n v="-1.18"/>
  </r>
  <r>
    <x v="351"/>
    <n v="6358.61"/>
    <x v="1"/>
    <n v="-1.0900000000000001"/>
  </r>
  <r>
    <x v="352"/>
    <n v="7285.71"/>
    <x v="1"/>
    <n v="-0.82"/>
  </r>
  <r>
    <x v="353"/>
    <n v="8378.4699999999993"/>
    <x v="1"/>
    <n v="-3.03"/>
  </r>
  <r>
    <x v="354"/>
    <n v="37369.26"/>
    <x v="0"/>
    <n v="1.03"/>
  </r>
  <r>
    <x v="355"/>
    <n v="30215.73"/>
    <x v="0"/>
    <n v="-1.25"/>
  </r>
  <r>
    <x v="356"/>
    <n v="156006"/>
    <x v="2"/>
    <n v="-0.36"/>
  </r>
  <r>
    <x v="357"/>
    <n v="7611.41"/>
    <x v="1"/>
    <n v="-1.77"/>
  </r>
  <r>
    <x v="358"/>
    <n v="19640.22"/>
    <x v="1"/>
    <n v="1.99"/>
  </r>
  <r>
    <x v="359"/>
    <n v="6588.33"/>
    <x v="1"/>
    <n v="0.53"/>
  </r>
  <r>
    <x v="360"/>
    <n v="6354.88"/>
    <x v="1"/>
    <n v="0.28000000000000003"/>
  </r>
  <r>
    <x v="361"/>
    <n v="5430.11"/>
    <x v="1"/>
    <n v="-2.2799999999999998"/>
  </r>
  <r>
    <x v="362"/>
    <n v="7083.79"/>
    <x v="1"/>
    <n v="1.4"/>
  </r>
  <r>
    <x v="363"/>
    <n v="45890.879999999997"/>
    <x v="0"/>
    <n v="0.24"/>
  </r>
  <r>
    <x v="364"/>
    <n v="10573.35"/>
    <x v="1"/>
    <n v="0.32"/>
  </r>
  <r>
    <x v="365"/>
    <n v="39309.33"/>
    <x v="0"/>
    <n v="1.28"/>
  </r>
  <r>
    <x v="366"/>
    <n v="11879.31"/>
    <x v="1"/>
    <n v="4.21"/>
  </r>
  <r>
    <x v="367"/>
    <n v="8356.14"/>
    <x v="1"/>
    <n v="-0.65"/>
  </r>
  <r>
    <x v="368"/>
    <n v="13821.87"/>
    <x v="1"/>
    <n v="1.1000000000000001"/>
  </r>
  <r>
    <x v="369"/>
    <n v="6870.14"/>
    <x v="1"/>
    <n v="0.46"/>
  </r>
  <r>
    <x v="370"/>
    <n v="6858.09"/>
    <x v="1"/>
    <n v="3.71"/>
  </r>
  <r>
    <x v="371"/>
    <n v="17129.509999999998"/>
    <x v="1"/>
    <n v="-0.88"/>
  </r>
  <r>
    <x v="372"/>
    <n v="4383.33"/>
    <x v="1"/>
    <n v="-0.35"/>
  </r>
  <r>
    <x v="373"/>
    <n v="5527.91"/>
    <x v="1"/>
    <n v="1.01"/>
  </r>
  <r>
    <x v="374"/>
    <n v="13161.17"/>
    <x v="1"/>
    <n v="2.42"/>
  </r>
  <r>
    <x v="375"/>
    <n v="7433.99"/>
    <x v="1"/>
    <n v="1.76"/>
  </r>
  <r>
    <x v="376"/>
    <n v="27978.01"/>
    <x v="0"/>
    <n v="-0.84"/>
  </r>
  <r>
    <x v="377"/>
    <n v="11714.16"/>
    <x v="1"/>
    <n v="1.73"/>
  </r>
  <r>
    <x v="378"/>
    <n v="25127.84"/>
    <x v="0"/>
    <n v="0.35"/>
  </r>
  <r>
    <x v="379"/>
    <n v="1738725.14"/>
    <x v="2"/>
    <n v="1.55"/>
  </r>
  <r>
    <x v="380"/>
    <n v="3876.91"/>
    <x v="1"/>
    <n v="-1.19"/>
  </r>
  <r>
    <x v="381"/>
    <n v="6568.25"/>
    <x v="1"/>
    <n v="2.0299999999999998"/>
  </r>
  <r>
    <x v="382"/>
    <n v="9846.5400000000009"/>
    <x v="1"/>
    <n v="-1.55"/>
  </r>
  <r>
    <x v="383"/>
    <n v="7179.02"/>
    <x v="1"/>
    <n v="0.13"/>
  </r>
  <r>
    <x v="384"/>
    <n v="5375.43"/>
    <x v="1"/>
    <n v="-1.81"/>
  </r>
  <r>
    <x v="385"/>
    <n v="8969.68"/>
    <x v="1"/>
    <n v="0.51"/>
  </r>
  <r>
    <x v="386"/>
    <n v="47882.87"/>
    <x v="0"/>
    <n v="4.91"/>
  </r>
  <r>
    <x v="387"/>
    <n v="14189.17"/>
    <x v="1"/>
    <n v="0.59"/>
  </r>
  <r>
    <x v="388"/>
    <n v="8633.5300000000007"/>
    <x v="1"/>
    <n v="0.69"/>
  </r>
  <r>
    <x v="389"/>
    <n v="7966.89"/>
    <x v="1"/>
    <n v="0.01"/>
  </r>
  <r>
    <x v="390"/>
    <n v="88313.62"/>
    <x v="2"/>
    <n v="0.41"/>
  </r>
  <r>
    <x v="391"/>
    <n v="129452.38"/>
    <x v="2"/>
    <n v="0.4"/>
  </r>
  <r>
    <x v="392"/>
    <n v="51920.17"/>
    <x v="0"/>
    <n v="5.68"/>
  </r>
  <r>
    <x v="393"/>
    <n v="15796.12"/>
    <x v="1"/>
    <n v="0.56000000000000005"/>
  </r>
  <r>
    <x v="394"/>
    <n v="3327.55"/>
    <x v="1"/>
    <n v="0.16"/>
  </r>
  <r>
    <x v="395"/>
    <n v="5615.21"/>
    <x v="1"/>
    <n v="0.75"/>
  </r>
  <r>
    <x v="396"/>
    <n v="76829.08"/>
    <x v="2"/>
    <n v="0.97"/>
  </r>
  <r>
    <x v="397"/>
    <n v="10206.11"/>
    <x v="1"/>
    <n v="0.52"/>
  </r>
  <r>
    <x v="398"/>
    <n v="12500.9"/>
    <x v="1"/>
    <n v="0.64"/>
  </r>
  <r>
    <x v="399"/>
    <n v="35730.239999999998"/>
    <x v="0"/>
    <n v="0.93"/>
  </r>
  <r>
    <x v="400"/>
    <n v="7601.4"/>
    <x v="1"/>
    <n v="1.32"/>
  </r>
  <r>
    <x v="401"/>
    <n v="104535.54"/>
    <x v="2"/>
    <n v="0.74"/>
  </r>
  <r>
    <x v="402"/>
    <n v="6654.48"/>
    <x v="1"/>
    <n v="0.55000000000000004"/>
  </r>
  <r>
    <x v="403"/>
    <n v="12260.96"/>
    <x v="1"/>
    <n v="-0.16"/>
  </r>
  <r>
    <x v="404"/>
    <n v="24176.15"/>
    <x v="1"/>
    <n v="-0.74"/>
  </r>
  <r>
    <x v="405"/>
    <n v="6725.99"/>
    <x v="1"/>
    <n v="0.7"/>
  </r>
  <r>
    <x v="406"/>
    <n v="31807.25"/>
    <x v="0"/>
    <n v="4.8099999999999996"/>
  </r>
  <r>
    <x v="407"/>
    <n v="30517.82"/>
    <x v="0"/>
    <n v="-0.25"/>
  </r>
  <r>
    <x v="408"/>
    <n v="7540.45"/>
    <x v="1"/>
    <n v="-0.56000000000000005"/>
  </r>
  <r>
    <x v="409"/>
    <n v="2720.34"/>
    <x v="1"/>
    <n v="0.11"/>
  </r>
  <r>
    <x v="410"/>
    <n v="77106.03"/>
    <x v="2"/>
    <n v="-0.08"/>
  </r>
  <r>
    <x v="411"/>
    <n v="3805.36"/>
    <x v="1"/>
    <n v="1.07"/>
  </r>
  <r>
    <x v="412"/>
    <n v="43587.73"/>
    <x v="0"/>
    <n v="2.25"/>
  </r>
  <r>
    <x v="413"/>
    <n v="480947.33"/>
    <x v="2"/>
    <n v="0.41"/>
  </r>
  <r>
    <x v="414"/>
    <n v="33250.730000000003"/>
    <x v="0"/>
    <n v="1.64"/>
  </r>
  <r>
    <x v="415"/>
    <n v="5707.87"/>
    <x v="1"/>
    <n v="-0.73"/>
  </r>
  <r>
    <x v="416"/>
    <n v="6836.12"/>
    <x v="1"/>
    <n v="1.3"/>
  </r>
  <r>
    <x v="417"/>
    <n v="2980.42"/>
    <x v="1"/>
    <n v="0.99"/>
  </r>
  <r>
    <x v="418"/>
    <n v="3204.18"/>
    <x v="1"/>
    <n v="-0.6"/>
  </r>
  <r>
    <x v="419"/>
    <n v="23829.22"/>
    <x v="1"/>
    <n v="-0.32"/>
  </r>
  <r>
    <x v="420"/>
    <n v="6194.76"/>
    <x v="1"/>
    <n v="0.66"/>
  </r>
  <r>
    <x v="421"/>
    <n v="212245.17"/>
    <x v="2"/>
    <n v="1.73"/>
  </r>
  <r>
    <x v="422"/>
    <n v="20155.46"/>
    <x v="1"/>
    <n v="-1.55"/>
  </r>
  <r>
    <x v="423"/>
    <n v="9453.14"/>
    <x v="1"/>
    <n v="-0.46"/>
  </r>
  <r>
    <x v="424"/>
    <n v="17706.47"/>
    <x v="1"/>
    <n v="7.0000000000000007E-2"/>
  </r>
  <r>
    <x v="425"/>
    <n v="6941"/>
    <x v="1"/>
    <n v="-0.04"/>
  </r>
  <r>
    <x v="426"/>
    <n v="26176.43"/>
    <x v="0"/>
    <n v="3.96"/>
  </r>
  <r>
    <x v="427"/>
    <n v="12600.97"/>
    <x v="1"/>
    <n v="0.41"/>
  </r>
  <r>
    <x v="428"/>
    <n v="10346.84"/>
    <x v="1"/>
    <n v="19.89"/>
  </r>
  <r>
    <x v="429"/>
    <n v="5712.48"/>
    <x v="1"/>
    <n v="-3.07"/>
  </r>
  <r>
    <x v="430"/>
    <n v="6472.77"/>
    <x v="1"/>
    <n v="-0.81"/>
  </r>
  <r>
    <x v="431"/>
    <n v="23233.02"/>
    <x v="1"/>
    <n v="-2.64"/>
  </r>
  <r>
    <x v="432"/>
    <n v="10099.469999999999"/>
    <x v="1"/>
    <n v="0.22"/>
  </r>
  <r>
    <x v="433"/>
    <n v="28511.05"/>
    <x v="0"/>
    <n v="-0.06"/>
  </r>
  <r>
    <x v="434"/>
    <n v="4536.6499999999996"/>
    <x v="1"/>
    <n v="-0.56999999999999995"/>
  </r>
  <r>
    <x v="435"/>
    <n v="36038.25"/>
    <x v="0"/>
    <n v="1.53"/>
  </r>
  <r>
    <x v="436"/>
    <n v="1146325.9099999999"/>
    <x v="2"/>
    <n v="0.1"/>
  </r>
  <r>
    <x v="437"/>
    <n v="77175.350000000006"/>
    <x v="2"/>
    <n v="0.45"/>
  </r>
  <r>
    <x v="438"/>
    <n v="55260.69"/>
    <x v="0"/>
    <n v="1.9"/>
  </r>
  <r>
    <x v="439"/>
    <n v="8546.0499999999993"/>
    <x v="1"/>
    <n v="2.12"/>
  </r>
  <r>
    <x v="440"/>
    <n v="8756.41"/>
    <x v="1"/>
    <n v="-0.96"/>
  </r>
  <r>
    <x v="441"/>
    <n v="152441.94"/>
    <x v="2"/>
    <n v="-0.6"/>
  </r>
  <r>
    <x v="442"/>
    <n v="75553.8"/>
    <x v="2"/>
    <n v="0.53"/>
  </r>
  <r>
    <x v="443"/>
    <n v="130667.91"/>
    <x v="2"/>
    <n v="1.33"/>
  </r>
  <r>
    <x v="444"/>
    <n v="25922.34"/>
    <x v="0"/>
    <n v="-1.85"/>
  </r>
  <r>
    <x v="445"/>
    <n v="6869.02"/>
    <x v="1"/>
    <n v="-0.89"/>
  </r>
  <r>
    <x v="446"/>
    <n v="4302.9799999999996"/>
    <x v="1"/>
    <n v="5.41"/>
  </r>
  <r>
    <x v="447"/>
    <n v="5675.27"/>
    <x v="1"/>
    <n v="0.03"/>
  </r>
  <r>
    <x v="448"/>
    <n v="103640.57"/>
    <x v="2"/>
    <n v="0.82"/>
  </r>
  <r>
    <x v="449"/>
    <n v="26017.73"/>
    <x v="0"/>
    <n v="3.35"/>
  </r>
  <r>
    <x v="450"/>
    <n v="7662.31"/>
    <x v="1"/>
    <n v="-5.31"/>
  </r>
  <r>
    <x v="451"/>
    <n v="7184.97"/>
    <x v="1"/>
    <n v="0.85"/>
  </r>
  <r>
    <x v="452"/>
    <n v="44025.29"/>
    <x v="0"/>
    <n v="4.5"/>
  </r>
  <r>
    <x v="453"/>
    <n v="15664.24"/>
    <x v="1"/>
    <n v="1.22"/>
  </r>
  <r>
    <x v="454"/>
    <n v="17849.53"/>
    <x v="1"/>
    <n v="0.96"/>
  </r>
  <r>
    <x v="455"/>
    <n v="28835.23"/>
    <x v="0"/>
    <n v="0.88"/>
  </r>
  <r>
    <x v="456"/>
    <n v="3347.46"/>
    <x v="1"/>
    <n v="1.78"/>
  </r>
  <r>
    <x v="457"/>
    <n v="24608.560000000001"/>
    <x v="1"/>
    <n v="1.39"/>
  </r>
  <r>
    <x v="458"/>
    <n v="233252.5"/>
    <x v="2"/>
    <n v="0.56000000000000005"/>
  </r>
  <r>
    <x v="459"/>
    <n v="51469.09"/>
    <x v="0"/>
    <n v="0.06"/>
  </r>
  <r>
    <x v="460"/>
    <n v="27491.279999999999"/>
    <x v="0"/>
    <n v="-0.83"/>
  </r>
  <r>
    <x v="461"/>
    <n v="49706.03"/>
    <x v="0"/>
    <n v="0.51"/>
  </r>
  <r>
    <x v="462"/>
    <n v="20867.939999999999"/>
    <x v="1"/>
    <n v="3.02"/>
  </r>
  <r>
    <x v="463"/>
    <n v="7489.37"/>
    <x v="1"/>
    <n v="8.09"/>
  </r>
  <r>
    <x v="464"/>
    <n v="13629.92"/>
    <x v="1"/>
    <n v="2.81"/>
  </r>
  <r>
    <x v="465"/>
    <n v="48215.13"/>
    <x v="0"/>
    <n v="8.5299999999999994"/>
  </r>
  <r>
    <x v="466"/>
    <n v="7654.62"/>
    <x v="1"/>
    <n v="7.46"/>
  </r>
  <r>
    <x v="467"/>
    <n v="49347.3"/>
    <x v="0"/>
    <n v="1.19"/>
  </r>
  <r>
    <x v="468"/>
    <n v="14658"/>
    <x v="1"/>
    <n v="2.5099999999999998"/>
  </r>
  <r>
    <x v="469"/>
    <n v="5513.35"/>
    <x v="1"/>
    <n v="1.71"/>
  </r>
  <r>
    <x v="470"/>
    <n v="188390.19"/>
    <x v="2"/>
    <n v="-0.84"/>
  </r>
  <r>
    <x v="471"/>
    <n v="29286.89"/>
    <x v="0"/>
    <n v="0.94"/>
  </r>
  <r>
    <x v="472"/>
    <n v="45079.76"/>
    <x v="0"/>
    <n v="-0.5"/>
  </r>
  <r>
    <x v="473"/>
    <n v="56059.13"/>
    <x v="0"/>
    <n v="0.14000000000000001"/>
  </r>
  <r>
    <x v="474"/>
    <n v="10655.2"/>
    <x v="1"/>
    <n v="-1.44"/>
  </r>
  <r>
    <x v="475"/>
    <n v="5898.66"/>
    <x v="1"/>
    <n v="4.49"/>
  </r>
  <r>
    <x v="476"/>
    <n v="3485.75"/>
    <x v="1"/>
    <n v="19.420000000000002"/>
  </r>
  <r>
    <x v="477"/>
    <n v="9505.07"/>
    <x v="1"/>
    <n v="0.37"/>
  </r>
  <r>
    <x v="478"/>
    <n v="5706.57"/>
    <x v="1"/>
    <n v="-1.96"/>
  </r>
  <r>
    <x v="479"/>
    <n v="67140.7"/>
    <x v="0"/>
    <n v="0.17"/>
  </r>
  <r>
    <x v="480"/>
    <n v="96795.86"/>
    <x v="2"/>
    <n v="1.22"/>
  </r>
  <r>
    <x v="481"/>
    <n v="10213.549999999999"/>
    <x v="1"/>
    <n v="-2.89"/>
  </r>
  <r>
    <x v="482"/>
    <n v="23453.84"/>
    <x v="1"/>
    <n v="1.89"/>
  </r>
  <r>
    <x v="483"/>
    <n v="8310.56"/>
    <x v="1"/>
    <n v="-0.69"/>
  </r>
  <r>
    <x v="484"/>
    <n v="5718.5"/>
    <x v="1"/>
    <n v="-3.72"/>
  </r>
  <r>
    <x v="485"/>
    <n v="29806.29"/>
    <x v="0"/>
    <n v="3.91"/>
  </r>
  <r>
    <x v="486"/>
    <n v="32666.6"/>
    <x v="0"/>
    <n v="1.62"/>
  </r>
  <r>
    <x v="487"/>
    <n v="4944.2700000000004"/>
    <x v="1"/>
    <n v="-1.28"/>
  </r>
  <r>
    <x v="488"/>
    <n v="6649"/>
    <x v="1"/>
    <n v="5.3"/>
  </r>
  <r>
    <x v="489"/>
    <n v="7351.16"/>
    <x v="1"/>
    <n v="0.13"/>
  </r>
  <r>
    <x v="490"/>
    <n v="10136.629999999999"/>
    <x v="1"/>
    <n v="0.82"/>
  </r>
  <r>
    <x v="491"/>
    <n v="22722.11"/>
    <x v="1"/>
    <n v="-0.14000000000000001"/>
  </r>
  <r>
    <x v="492"/>
    <n v="222410.91"/>
    <x v="2"/>
    <n v="-0.54"/>
  </r>
  <r>
    <x v="493"/>
    <n v="3503.54"/>
    <x v="1"/>
    <n v="3.01"/>
  </r>
  <r>
    <x v="494"/>
    <n v="41716.870000000003"/>
    <x v="0"/>
    <n v="2.78"/>
  </r>
  <r>
    <x v="495"/>
    <n v="24109.040000000001"/>
    <x v="1"/>
    <n v="0.9"/>
  </r>
  <r>
    <x v="496"/>
    <n v="5223.34"/>
    <x v="1"/>
    <n v="0.2"/>
  </r>
  <r>
    <x v="497"/>
    <n v="18915.61"/>
    <x v="1"/>
    <n v="3.54"/>
  </r>
  <r>
    <x v="498"/>
    <n v="50993.21"/>
    <x v="0"/>
    <n v="-0.17"/>
  </r>
  <r>
    <x v="499"/>
    <n v="37557.83"/>
    <x v="0"/>
    <n v="0.68"/>
  </r>
  <r>
    <x v="500"/>
    <n v="10518.39"/>
    <x v="1"/>
    <n v="0.6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s v="Sanofi India Ltd."/>
    <x v="0"/>
    <n v="0.16"/>
    <x v="0"/>
  </r>
  <r>
    <s v="Page Industries Ltd."/>
    <x v="1"/>
    <n v="41.31"/>
    <x v="0"/>
  </r>
  <r>
    <s v="Procter &amp; Gamble Hygiene &amp; Health Care Ltd."/>
    <x v="2"/>
    <n v="11.82"/>
    <x v="0"/>
  </r>
  <r>
    <s v="Abbott India Ltd."/>
    <x v="0"/>
    <n v="24.18"/>
    <x v="0"/>
  </r>
  <r>
    <s v="Bosch Ltd."/>
    <x v="3"/>
    <n v="9.51"/>
    <x v="0"/>
  </r>
  <r>
    <s v="Nestle India Ltd."/>
    <x v="4"/>
    <n v="15.56"/>
    <x v="0"/>
  </r>
  <r>
    <s v="Oracle Financial Services Software Ltd."/>
    <x v="5"/>
    <n v="0.67"/>
    <x v="0"/>
  </r>
  <r>
    <s v="Bayer CropScience Ltd."/>
    <x v="6"/>
    <n v="19.64"/>
    <x v="0"/>
  </r>
  <r>
    <s v="MRF Ltd."/>
    <x v="7"/>
    <n v="13.46"/>
    <x v="0"/>
  </r>
  <r>
    <s v="VST Industries Ltd."/>
    <x v="8"/>
    <n v="-2.86"/>
    <x v="1"/>
  </r>
  <r>
    <s v="Bajaj Auto Ltd."/>
    <x v="9"/>
    <n v="13.09"/>
    <x v="0"/>
  </r>
  <r>
    <s v="Procter &amp; Gamble Health Ltd."/>
    <x v="0"/>
    <n v="1.93"/>
    <x v="0"/>
  </r>
  <r>
    <s v="Gillette India Ltd."/>
    <x v="2"/>
    <n v="-9.39"/>
    <x v="1"/>
  </r>
  <r>
    <s v="Bajaj Holdings &amp; Investment Ltd."/>
    <x v="10"/>
    <n v="19.739999999999998"/>
    <x v="0"/>
  </r>
  <r>
    <s v="Hero MotoCorp Ltd."/>
    <x v="9"/>
    <n v="3.46"/>
    <x v="0"/>
  </r>
  <r>
    <s v="Glaxosmithkline Pharmaceuticals Ltd."/>
    <x v="0"/>
    <n v="4.8"/>
    <x v="0"/>
  </r>
  <r>
    <s v="Shree Cement Ltd."/>
    <x v="11"/>
    <n v="6.33"/>
    <x v="0"/>
  </r>
  <r>
    <s v="Honeywell Automation India Ltd."/>
    <x v="12"/>
    <n v="19.489999999999998"/>
    <x v="0"/>
  </r>
  <r>
    <s v="Maharashtra Scooters Ltd."/>
    <x v="9"/>
    <n v="5.72"/>
    <x v="0"/>
  </r>
  <r>
    <s v="Akzo Nobel India Ltd."/>
    <x v="13"/>
    <n v="4.45"/>
    <x v="0"/>
  </r>
  <r>
    <s v="IIFL Wealth Management Ltd"/>
    <x v="14"/>
    <n v="0"/>
    <x v="2"/>
  </r>
  <r>
    <s v="Esab India Ltd."/>
    <x v="15"/>
    <n v="49.6"/>
    <x v="0"/>
  </r>
  <r>
    <s v="Blue Dart Express Ltd."/>
    <x v="16"/>
    <n v="59.48"/>
    <x v="0"/>
  </r>
  <r>
    <s v="Maruti Suzuki India Ltd."/>
    <x v="17"/>
    <n v="15.35"/>
    <x v="0"/>
  </r>
  <r>
    <s v="ACC Ltd."/>
    <x v="11"/>
    <n v="16.670000000000002"/>
    <x v="0"/>
  </r>
  <r>
    <s v="Britannia Industries Ltd."/>
    <x v="18"/>
    <n v="11.6"/>
    <x v="0"/>
  </r>
  <r>
    <s v="Tata Investment Corporation Ltd."/>
    <x v="10"/>
    <n v="30.86"/>
    <x v="0"/>
  </r>
  <r>
    <s v="Larsen &amp; Toubro Infotech Ltd."/>
    <x v="5"/>
    <n v="39.76"/>
    <x v="0"/>
  </r>
  <r>
    <s v="Bata India Ltd."/>
    <x v="19"/>
    <n v="6.95"/>
    <x v="0"/>
  </r>
  <r>
    <s v="Coforge Ltd."/>
    <x v="5"/>
    <n v="33.450000000000003"/>
    <x v="0"/>
  </r>
  <r>
    <s v="Hindustan Aeronautics Ltd."/>
    <x v="20"/>
    <n v="54.15"/>
    <x v="0"/>
  </r>
  <r>
    <s v="Torrent Pharmaceuticals Ltd."/>
    <x v="0"/>
    <n v="21.62"/>
    <x v="0"/>
  </r>
  <r>
    <s v="Mphasis Ltd."/>
    <x v="5"/>
    <n v="29.08"/>
    <x v="0"/>
  </r>
  <r>
    <s v="CRISIL Ltd."/>
    <x v="21"/>
    <n v="36.14"/>
    <x v="0"/>
  </r>
  <r>
    <s v="Vedanta Ltd."/>
    <x v="22"/>
    <n v="23.96"/>
    <x v="0"/>
  </r>
  <r>
    <s v="Tech Mahindra Ltd."/>
    <x v="5"/>
    <n v="14.84"/>
    <x v="0"/>
  </r>
  <r>
    <s v="Sundaram-Clayton Ltd."/>
    <x v="3"/>
    <n v="37.21"/>
    <x v="0"/>
  </r>
  <r>
    <s v="Tata Consultancy Services Ltd."/>
    <x v="5"/>
    <n v="11.75"/>
    <x v="0"/>
  </r>
  <r>
    <s v="Tata Elxsi Ltd."/>
    <x v="5"/>
    <n v="144.07"/>
    <x v="0"/>
  </r>
  <r>
    <s v="HCL Technologies Ltd."/>
    <x v="5"/>
    <n v="18.48"/>
    <x v="0"/>
  </r>
  <r>
    <s v="HDFC Asset Management Company Ltd."/>
    <x v="23"/>
    <n v="-8.0399999999999991"/>
    <x v="1"/>
  </r>
  <r>
    <s v="HEG Ltd."/>
    <x v="24"/>
    <n v="8.17"/>
    <x v="0"/>
  </r>
  <r>
    <s v="Colgate-Palmolive (India) Ltd."/>
    <x v="2"/>
    <n v="10.039999999999999"/>
    <x v="0"/>
  </r>
  <r>
    <s v="Lakshmi Machine Works Ltd."/>
    <x v="25"/>
    <n v="51.96"/>
    <x v="0"/>
  </r>
  <r>
    <s v="Computer Age Management Services Ltd."/>
    <x v="26"/>
    <n v="0"/>
    <x v="2"/>
  </r>
  <r>
    <s v="Ultratech Cement Ltd."/>
    <x v="11"/>
    <n v="18.940000000000001"/>
    <x v="0"/>
  </r>
  <r>
    <s v="Shriram City Union Finance Ltd."/>
    <x v="27"/>
    <n v="12.46"/>
    <x v="0"/>
  </r>
  <r>
    <s v="Mindtree Ltd."/>
    <x v="5"/>
    <n v="67.599999999999994"/>
    <x v="0"/>
  </r>
  <r>
    <s v="L&amp;T Technology Services Ltd."/>
    <x v="5"/>
    <n v="30.34"/>
    <x v="0"/>
  </r>
  <r>
    <s v="Pfizer Ltd."/>
    <x v="0"/>
    <n v="13.04"/>
    <x v="0"/>
  </r>
  <r>
    <s v="Cera Sanitaryware Ltd."/>
    <x v="28"/>
    <n v="30.11"/>
    <x v="0"/>
  </r>
  <r>
    <s v="Hindustan Unilever Ltd."/>
    <x v="2"/>
    <n v="12.09"/>
    <x v="0"/>
  </r>
  <r>
    <s v="Alkem Laboratories Ltd."/>
    <x v="0"/>
    <n v="18.510000000000002"/>
    <x v="0"/>
  </r>
  <r>
    <s v="Infosys Ltd."/>
    <x v="5"/>
    <n v="21.17"/>
    <x v="0"/>
  </r>
  <r>
    <s v="Persistent Systems Ltd."/>
    <x v="5"/>
    <n v="82.42"/>
    <x v="0"/>
  </r>
  <r>
    <s v="Housing Development Finance Corpn. Ltd."/>
    <x v="29"/>
    <n v="5.36"/>
    <x v="0"/>
  </r>
  <r>
    <s v="Divi's Laboratories Ltd."/>
    <x v="0"/>
    <n v="29.26"/>
    <x v="0"/>
  </r>
  <r>
    <s v="Dr. Reddy's Laboratories Ltd."/>
    <x v="0"/>
    <n v="17.43"/>
    <x v="0"/>
  </r>
  <r>
    <s v="Godfrey Phillips India Ltd."/>
    <x v="8"/>
    <n v="2.2799999999999998"/>
    <x v="0"/>
  </r>
  <r>
    <s v="Balkrishna Industries Ltd."/>
    <x v="7"/>
    <n v="39.94"/>
    <x v="0"/>
  </r>
  <r>
    <s v="Multi Commodity Exchange Of India Ltd."/>
    <x v="30"/>
    <n v="13.55"/>
    <x v="0"/>
  </r>
  <r>
    <s v="Angel One Ltd."/>
    <x v="31"/>
    <n v="0"/>
    <x v="2"/>
  </r>
  <r>
    <s v="Mahanagar Gas Ltd."/>
    <x v="32"/>
    <n v="1.46"/>
    <x v="0"/>
  </r>
  <r>
    <s v="Atul Ltd."/>
    <x v="33"/>
    <n v="38.72"/>
    <x v="0"/>
  </r>
  <r>
    <s v="ICICI Securities Ltd."/>
    <x v="31"/>
    <n v="32.630000000000003"/>
    <x v="0"/>
  </r>
  <r>
    <s v="Cyient Ltd."/>
    <x v="5"/>
    <n v="24.79"/>
    <x v="0"/>
  </r>
  <r>
    <s v="Supreme Industries Ltd."/>
    <x v="34"/>
    <n v="23.48"/>
    <x v="0"/>
  </r>
  <r>
    <s v="Larsen &amp; Toubro Ltd."/>
    <x v="35"/>
    <n v="14.59"/>
    <x v="0"/>
  </r>
  <r>
    <s v="Sonata Software Ltd."/>
    <x v="5"/>
    <n v="32.96"/>
    <x v="0"/>
  </r>
  <r>
    <s v="UTI Asset Management Company Ltd."/>
    <x v="23"/>
    <n v="0"/>
    <x v="2"/>
  </r>
  <r>
    <s v="Eicher Motors Ltd."/>
    <x v="9"/>
    <n v="29.54"/>
    <x v="0"/>
  </r>
  <r>
    <s v="Tata Communications Ltd."/>
    <x v="36"/>
    <n v="43.72"/>
    <x v="0"/>
  </r>
  <r>
    <s v="Muthoot Finance Ltd."/>
    <x v="14"/>
    <n v="20.51"/>
    <x v="0"/>
  </r>
  <r>
    <s v="Shriram Transport Finance Company Ltd."/>
    <x v="27"/>
    <n v="11.25"/>
    <x v="0"/>
  </r>
  <r>
    <s v="Bajaj Finance Ltd."/>
    <x v="37"/>
    <n v="30.34"/>
    <x v="0"/>
  </r>
  <r>
    <s v="Asian Paints Ltd."/>
    <x v="13"/>
    <n v="30.67"/>
    <x v="0"/>
  </r>
  <r>
    <s v="Mastek Ltd."/>
    <x v="5"/>
    <n v="79.22"/>
    <x v="0"/>
  </r>
  <r>
    <s v="Cummins India Ltd."/>
    <x v="38"/>
    <n v="29.04"/>
    <x v="0"/>
  </r>
  <r>
    <s v="Hindustan Zinc Ltd."/>
    <x v="22"/>
    <n v="10.199999999999999"/>
    <x v="0"/>
  </r>
  <r>
    <s v="Galaxy Surfactants Ltd."/>
    <x v="39"/>
    <n v="36.5"/>
    <x v="0"/>
  </r>
  <r>
    <s v="JSW Steel Ltd."/>
    <x v="40"/>
    <n v="46.97"/>
    <x v="0"/>
  </r>
  <r>
    <s v="Coal India Ltd."/>
    <x v="41"/>
    <n v="8.34"/>
    <x v="0"/>
  </r>
  <r>
    <s v="Rites Ltd."/>
    <x v="35"/>
    <n v="10.15"/>
    <x v="0"/>
  </r>
  <r>
    <s v="SRF Ltd."/>
    <x v="42"/>
    <n v="68.150000000000006"/>
    <x v="0"/>
  </r>
  <r>
    <s v="JB Chemicals &amp; Pharmaceuticals Ltd."/>
    <x v="0"/>
    <n v="69.86"/>
    <x v="0"/>
  </r>
  <r>
    <s v="Bharat Petroleum Corporation Ltd."/>
    <x v="43"/>
    <n v="-3.69"/>
    <x v="1"/>
  </r>
  <r>
    <s v="Schaeffler India Ltd."/>
    <x v="44"/>
    <n v="60.76"/>
    <x v="0"/>
  </r>
  <r>
    <s v="Cochin Shipyard Ltd."/>
    <x v="45"/>
    <n v="3.65"/>
    <x v="0"/>
  </r>
  <r>
    <s v="HDFC Bank Ltd."/>
    <x v="46"/>
    <n v="9.98"/>
    <x v="0"/>
  </r>
  <r>
    <s v="REC Ltd."/>
    <x v="47"/>
    <n v="-0.75"/>
    <x v="1"/>
  </r>
  <r>
    <s v="GHCL Ltd."/>
    <x v="48"/>
    <n v="46.81"/>
    <x v="0"/>
  </r>
  <r>
    <s v="Thyrocare Technologies Ltd."/>
    <x v="49"/>
    <n v="10.34"/>
    <x v="0"/>
  </r>
  <r>
    <s v="JK Cement Ltd"/>
    <x v="11"/>
    <n v="39.31"/>
    <x v="0"/>
  </r>
  <r>
    <s v="Power Grid Corporation Of India Ltd."/>
    <x v="50"/>
    <n v="14.8"/>
    <x v="0"/>
  </r>
  <r>
    <s v="NMDC Ltd."/>
    <x v="51"/>
    <n v="15.45"/>
    <x v="0"/>
  </r>
  <r>
    <s v="DCM Shriram Ltd."/>
    <x v="42"/>
    <n v="41.86"/>
    <x v="0"/>
  </r>
  <r>
    <s v="SKF India Ltd."/>
    <x v="44"/>
    <n v="37.65"/>
    <x v="0"/>
  </r>
  <r>
    <s v="Oil India Ltd."/>
    <x v="52"/>
    <n v="9.5"/>
    <x v="0"/>
  </r>
  <r>
    <s v="Hindustan Petroleum Corporation Ltd."/>
    <x v="43"/>
    <n v="-2.46"/>
    <x v="1"/>
  </r>
  <r>
    <s v="Dhanuka Agritech Ltd."/>
    <x v="6"/>
    <n v="33.549999999999997"/>
    <x v="0"/>
  </r>
  <r>
    <s v="Alembic Pharmaceuticals Ltd."/>
    <x v="0"/>
    <n v="9.06"/>
    <x v="0"/>
  </r>
  <r>
    <s v="Polycab India Ltd."/>
    <x v="53"/>
    <n v="60.58"/>
    <x v="0"/>
  </r>
  <r>
    <s v="Ratnamani Metals &amp; Tubes Ltd."/>
    <x v="54"/>
    <n v="45.32"/>
    <x v="0"/>
  </r>
  <r>
    <s v="Linde India Ltd."/>
    <x v="55"/>
    <n v="90.26"/>
    <x v="0"/>
  </r>
  <r>
    <s v="Info Edge (India) Ltd."/>
    <x v="56"/>
    <n v="26.18"/>
    <x v="0"/>
  </r>
  <r>
    <s v="Indian Oil Corporation Ltd."/>
    <x v="43"/>
    <n v="-4.0199999999999996"/>
    <x v="1"/>
  </r>
  <r>
    <s v="Tata Chemicals Ltd."/>
    <x v="48"/>
    <n v="24.96"/>
    <x v="0"/>
  </r>
  <r>
    <s v="KSB Ltd."/>
    <x v="57"/>
    <n v="49.22"/>
    <x v="0"/>
  </r>
  <r>
    <s v="Power Finance Corporation Ltd."/>
    <x v="47"/>
    <n v="3.03"/>
    <x v="0"/>
  </r>
  <r>
    <s v="Coromandel International Ltd."/>
    <x v="58"/>
    <n v="39.520000000000003"/>
    <x v="0"/>
  </r>
  <r>
    <s v="Lux Industries Ltd."/>
    <x v="59"/>
    <n v="18.760000000000002"/>
    <x v="0"/>
  </r>
  <r>
    <s v="Grindwell Norton Ltd."/>
    <x v="60"/>
    <n v="57.56"/>
    <x v="0"/>
  </r>
  <r>
    <s v="Dr. Lal Pathlabs Ltd."/>
    <x v="49"/>
    <n v="23.55"/>
    <x v="0"/>
  </r>
  <r>
    <s v="ZF Commercial Vehicle Control Systems India Ltd."/>
    <x v="3"/>
    <n v="17.88"/>
    <x v="0"/>
  </r>
  <r>
    <s v="Apollo Hospitals Enterprise Ltd."/>
    <x v="61"/>
    <n v="41.96"/>
    <x v="0"/>
  </r>
  <r>
    <s v="Mahindra &amp; Mahindra Ltd."/>
    <x v="17"/>
    <n v="37.71"/>
    <x v="0"/>
  </r>
  <r>
    <s v="Petronet LNG Ltd."/>
    <x v="32"/>
    <n v="-6.67"/>
    <x v="1"/>
  </r>
  <r>
    <s v="ITC Ltd."/>
    <x v="8"/>
    <n v="10.57"/>
    <x v="0"/>
  </r>
  <r>
    <s v="Aditya Birla Sun Life AMC Ltd."/>
    <x v="23"/>
    <n v="0"/>
    <x v="2"/>
  </r>
  <r>
    <s v="Indus Towers Ltd."/>
    <x v="62"/>
    <n v="-6.99"/>
    <x v="1"/>
  </r>
  <r>
    <s v="Nippon Life India Asset Management Ltd."/>
    <x v="23"/>
    <n v="2.16"/>
    <x v="0"/>
  </r>
  <r>
    <s v="EID-Parry (India) Ltd."/>
    <x v="63"/>
    <n v="53.13"/>
    <x v="0"/>
  </r>
  <r>
    <s v="Kajaria Ceramics Ltd."/>
    <x v="28"/>
    <n v="35.43"/>
    <x v="0"/>
  </r>
  <r>
    <s v="Navin Fluorine International Ltd."/>
    <x v="39"/>
    <n v="80.61"/>
    <x v="0"/>
  </r>
  <r>
    <s v="Oil &amp; Natural Gas Corporation Ltd."/>
    <x v="52"/>
    <n v="3.88"/>
    <x v="0"/>
  </r>
  <r>
    <s v="United Breweries Ltd."/>
    <x v="64"/>
    <n v="8.4600000000000009"/>
    <x v="0"/>
  </r>
  <r>
    <s v="Graphite India Ltd."/>
    <x v="24"/>
    <n v="15.23"/>
    <x v="0"/>
  </r>
  <r>
    <s v="Gujarat Narmada Valley Fertilizers &amp; Chemicals Ltd."/>
    <x v="65"/>
    <n v="61.9"/>
    <x v="0"/>
  </r>
  <r>
    <s v="UPL Ltd."/>
    <x v="66"/>
    <n v="10"/>
    <x v="0"/>
  </r>
  <r>
    <s v="Motilal Oswal Financial Services Ltd"/>
    <x v="14"/>
    <n v="10.61"/>
    <x v="0"/>
  </r>
  <r>
    <s v="Sun Pharmaceutical Industries Ltd."/>
    <x v="0"/>
    <n v="27.53"/>
    <x v="0"/>
  </r>
  <r>
    <s v="Birla Corporation Ltd."/>
    <x v="11"/>
    <n v="23.53"/>
    <x v="0"/>
  </r>
  <r>
    <s v="Blue Star Ltd."/>
    <x v="67"/>
    <n v="16.27"/>
    <x v="0"/>
  </r>
  <r>
    <s v="Grasim Industries Ltd."/>
    <x v="11"/>
    <n v="35.08"/>
    <x v="0"/>
  </r>
  <r>
    <s v="BEML Ltd."/>
    <x v="68"/>
    <n v="31.59"/>
    <x v="0"/>
  </r>
  <r>
    <s v="Pidilite Industries Ltd."/>
    <x v="69"/>
    <n v="27.69"/>
    <x v="0"/>
  </r>
  <r>
    <s v="Alkyl Amines Chemicals Ltd."/>
    <x v="39"/>
    <n v="112.51"/>
    <x v="0"/>
  </r>
  <r>
    <s v="Astrazeneca Pharma India Ltd."/>
    <x v="0"/>
    <n v="17.82"/>
    <x v="0"/>
  </r>
  <r>
    <s v="The Great Eastern Shipping Company Ltd."/>
    <x v="70"/>
    <n v="30.29"/>
    <x v="0"/>
  </r>
  <r>
    <s v="Godrej Agrovet Ltd."/>
    <x v="71"/>
    <n v="5.0599999999999996"/>
    <x v="0"/>
  </r>
  <r>
    <s v="Ajanta Pharma Ltd."/>
    <x v="0"/>
    <n v="24.7"/>
    <x v="0"/>
  </r>
  <r>
    <s v="Marico Ltd."/>
    <x v="72"/>
    <n v="10.68"/>
    <x v="0"/>
  </r>
  <r>
    <s v="GAIL (India) Ltd."/>
    <x v="32"/>
    <n v="2.42"/>
    <x v="0"/>
  </r>
  <r>
    <s v="Indiabulls Housing Finance Ltd."/>
    <x v="29"/>
    <n v="-33.479999999999997"/>
    <x v="1"/>
  </r>
  <r>
    <s v="Heidelberg Cement India Ltd."/>
    <x v="11"/>
    <n v="-1.8"/>
    <x v="1"/>
  </r>
  <r>
    <s v="Aurobindo Pharma Ltd."/>
    <x v="0"/>
    <n v="-3.43"/>
    <x v="1"/>
  </r>
  <r>
    <s v="Torrent Power Ltd."/>
    <x v="50"/>
    <n v="28.38"/>
    <x v="0"/>
  </r>
  <r>
    <s v="Deepak Fertilisers &amp; Petrochemicals Corporation Ltd."/>
    <x v="69"/>
    <n v="125.6"/>
    <x v="0"/>
  </r>
  <r>
    <s v="Symphony Ltd."/>
    <x v="67"/>
    <n v="-9.02"/>
    <x v="1"/>
  </r>
  <r>
    <s v="ICICI Lombard General Insurance Company Ltd."/>
    <x v="73"/>
    <n v="3.28"/>
    <x v="0"/>
  </r>
  <r>
    <s v="Dalmia Bharat Ltd."/>
    <x v="11"/>
    <n v="20.059999999999999"/>
    <x v="0"/>
  </r>
  <r>
    <s v="Thermax Ltd."/>
    <x v="74"/>
    <n v="34.26"/>
    <x v="0"/>
  </r>
  <r>
    <s v="AIA Engineering Ltd."/>
    <x v="75"/>
    <n v="19.34"/>
    <x v="0"/>
  </r>
  <r>
    <s v="Fine Organic Industries Ltd."/>
    <x v="39"/>
    <n v="63.04"/>
    <x v="0"/>
  </r>
  <r>
    <s v="LIC Housing Finance Ltd."/>
    <x v="29"/>
    <n v="1.21"/>
    <x v="0"/>
  </r>
  <r>
    <s v="IndusInd Bank Ltd."/>
    <x v="46"/>
    <n v="-5.61"/>
    <x v="1"/>
  </r>
  <r>
    <s v="Bharat Dynamics Ltd."/>
    <x v="76"/>
    <n v="44.92"/>
    <x v="0"/>
  </r>
  <r>
    <s v="Emami Ltd."/>
    <x v="2"/>
    <n v="18.309999999999999"/>
    <x v="0"/>
  </r>
  <r>
    <s v="Gujarat Alkalies &amp; Chemicals Ltd."/>
    <x v="77"/>
    <n v="28.24"/>
    <x v="0"/>
  </r>
  <r>
    <s v="Metropolis Healthcare Ltd."/>
    <x v="49"/>
    <n v="4.29"/>
    <x v="0"/>
  </r>
  <r>
    <s v="TCI Express Ltd."/>
    <x v="16"/>
    <n v="41.51"/>
    <x v="0"/>
  </r>
  <r>
    <s v="Reliance Industries Ltd."/>
    <x v="43"/>
    <n v="29.26"/>
    <x v="0"/>
  </r>
  <r>
    <s v="Siemens Ltd."/>
    <x v="78"/>
    <n v="35.97"/>
    <x v="0"/>
  </r>
  <r>
    <s v="Chambal Fertilisers &amp; Chemicals Ltd."/>
    <x v="65"/>
    <n v="29.87"/>
    <x v="0"/>
  </r>
  <r>
    <s v="Havells India Ltd."/>
    <x v="78"/>
    <n v="29.46"/>
    <x v="0"/>
  </r>
  <r>
    <s v="Titan Company Ltd."/>
    <x v="79"/>
    <n v="36.32"/>
    <x v="0"/>
  </r>
  <r>
    <s v="Solar Industries India Ltd."/>
    <x v="80"/>
    <n v="48.25"/>
    <x v="0"/>
  </r>
  <r>
    <s v="Mazagon Dock Shipbuilders Ltd."/>
    <x v="45"/>
    <n v="0"/>
    <x v="2"/>
  </r>
  <r>
    <s v="State Bank Of India"/>
    <x v="46"/>
    <n v="25.12"/>
    <x v="0"/>
  </r>
  <r>
    <s v="NTPC Ltd."/>
    <x v="81"/>
    <n v="11.26"/>
    <x v="0"/>
  </r>
  <r>
    <s v="Bharat Forge Ltd."/>
    <x v="3"/>
    <n v="26.17"/>
    <x v="0"/>
  </r>
  <r>
    <s v="Deepak Nitrite Ltd."/>
    <x v="39"/>
    <n v="95.13"/>
    <x v="0"/>
  </r>
  <r>
    <s v="Escorts Ltd."/>
    <x v="82"/>
    <n v="63.92"/>
    <x v="0"/>
  </r>
  <r>
    <s v="Garware Technical Fibres Ltd."/>
    <x v="83"/>
    <n v="47.64"/>
    <x v="0"/>
  </r>
  <r>
    <s v="Redington India Ltd."/>
    <x v="84"/>
    <n v="40.29"/>
    <x v="0"/>
  </r>
  <r>
    <s v="National Aluminium Company Ltd."/>
    <x v="85"/>
    <n v="25.16"/>
    <x v="0"/>
  </r>
  <r>
    <s v="Indian Bank"/>
    <x v="46"/>
    <n v="4.9400000000000004"/>
    <x v="0"/>
  </r>
  <r>
    <s v="Canara Bank"/>
    <x v="46"/>
    <n v="8.39"/>
    <x v="0"/>
  </r>
  <r>
    <s v="Kalpataru Power Transmission Ltd."/>
    <x v="86"/>
    <n v="-3.58"/>
    <x v="1"/>
  </r>
  <r>
    <s v="Vinati Organics Ltd."/>
    <x v="39"/>
    <n v="28.47"/>
    <x v="0"/>
  </r>
  <r>
    <s v="Sundram Fasteners Ltd."/>
    <x v="87"/>
    <n v="25.68"/>
    <x v="0"/>
  </r>
  <r>
    <s v="Ambuja Cements Ltd."/>
    <x v="11"/>
    <n v="29.85"/>
    <x v="0"/>
  </r>
  <r>
    <s v="Avanti Feeds Ltd."/>
    <x v="88"/>
    <n v="13.76"/>
    <x v="0"/>
  </r>
  <r>
    <s v="Endurance Technologies Ltd."/>
    <x v="3"/>
    <n v="18.89"/>
    <x v="0"/>
  </r>
  <r>
    <s v="Tata Consumer Products Ltd."/>
    <x v="89"/>
    <n v="46.38"/>
    <x v="0"/>
  </r>
  <r>
    <s v="Eris Lifesciences Ltd."/>
    <x v="0"/>
    <n v="21.48"/>
    <x v="0"/>
  </r>
  <r>
    <s v="MOIL Ltd."/>
    <x v="51"/>
    <n v="11.79"/>
    <x v="0"/>
  </r>
  <r>
    <s v="Vaibhav Global Ltd."/>
    <x v="79"/>
    <n v="29.16"/>
    <x v="0"/>
  </r>
  <r>
    <s v="Wipro Ltd."/>
    <x v="5"/>
    <n v="16.559999999999999"/>
    <x v="0"/>
  </r>
  <r>
    <s v="Hatsun Agro Products Ltd."/>
    <x v="4"/>
    <n v="30.25"/>
    <x v="0"/>
  </r>
  <r>
    <s v="TTK Prestige Ltd."/>
    <x v="90"/>
    <n v="20.95"/>
    <x v="0"/>
  </r>
  <r>
    <s v="BASF India Ltd."/>
    <x v="6"/>
    <n v="46.07"/>
    <x v="0"/>
  </r>
  <r>
    <s v="PI Industries Ltd."/>
    <x v="6"/>
    <n v="41.26"/>
    <x v="0"/>
  </r>
  <r>
    <s v="Balaji Amines Ltd."/>
    <x v="39"/>
    <n v="140.41"/>
    <x v="0"/>
  </r>
  <r>
    <s v="GMM Pfaudler Ltd."/>
    <x v="91"/>
    <n v="10.43"/>
    <x v="0"/>
  </r>
  <r>
    <s v="Castrol India Ltd."/>
    <x v="92"/>
    <n v="-1.88"/>
    <x v="1"/>
  </r>
  <r>
    <s v="JK Paper Ltd."/>
    <x v="93"/>
    <n v="60.37"/>
    <x v="0"/>
  </r>
  <r>
    <s v="Finolex Cables Ltd."/>
    <x v="53"/>
    <n v="8.2200000000000006"/>
    <x v="0"/>
  </r>
  <r>
    <s v="Voltas Ltd."/>
    <x v="67"/>
    <n v="16.670000000000002"/>
    <x v="0"/>
  </r>
  <r>
    <s v="Natco Pharma Ltd."/>
    <x v="0"/>
    <n v="4.34"/>
    <x v="0"/>
  </r>
  <r>
    <s v="Dabur India Ltd."/>
    <x v="2"/>
    <n v="8.84"/>
    <x v="0"/>
  </r>
  <r>
    <s v="ABB India Ltd."/>
    <x v="78"/>
    <n v="35.590000000000003"/>
    <x v="0"/>
  </r>
  <r>
    <s v="Tata Steel Ltd."/>
    <x v="40"/>
    <n v="46.61"/>
    <x v="0"/>
  </r>
  <r>
    <s v="Sun TV Network Ltd."/>
    <x v="94"/>
    <n v="5.94"/>
    <x v="0"/>
  </r>
  <r>
    <s v="Zensar Technologies Ltd."/>
    <x v="5"/>
    <n v="1.57"/>
    <x v="0"/>
  </r>
  <r>
    <s v="Welspun Corp Ltd."/>
    <x v="54"/>
    <n v="27.79"/>
    <x v="0"/>
  </r>
  <r>
    <s v="PCBL Ltd."/>
    <x v="95"/>
    <n v="37.93"/>
    <x v="0"/>
  </r>
  <r>
    <s v="Jubilant Pharmova Ltd."/>
    <x v="0"/>
    <n v="-9.57"/>
    <x v="1"/>
  </r>
  <r>
    <s v="Container Corporation Of India Ltd."/>
    <x v="96"/>
    <n v="9.99"/>
    <x v="0"/>
  </r>
  <r>
    <s v="Sudarshan Chemical Industries Ltd."/>
    <x v="33"/>
    <n v="13.69"/>
    <x v="0"/>
  </r>
  <r>
    <s v="JK Lakshmi Cement Ltd."/>
    <x v="11"/>
    <n v="13.27"/>
    <x v="0"/>
  </r>
  <r>
    <s v="Suven Pharmaceuticals Ltd."/>
    <x v="0"/>
    <n v="0"/>
    <x v="2"/>
  </r>
  <r>
    <s v="CCL Products (India) Ltd."/>
    <x v="97"/>
    <n v="28.85"/>
    <x v="0"/>
  </r>
  <r>
    <s v="Adani Ports and Special Economic Zone Ltd."/>
    <x v="98"/>
    <n v="32.67"/>
    <x v="0"/>
  </r>
  <r>
    <s v="ICICI Bank Ltd."/>
    <x v="46"/>
    <n v="30.45"/>
    <x v="0"/>
  </r>
  <r>
    <s v="Cipla Ltd."/>
    <x v="0"/>
    <n v="29.58"/>
    <x v="0"/>
  </r>
  <r>
    <s v="Route Mobile Ltd."/>
    <x v="5"/>
    <n v="0"/>
    <x v="2"/>
  </r>
  <r>
    <s v="Zydus Wellness Ltd."/>
    <x v="89"/>
    <n v="-0.69"/>
    <x v="1"/>
  </r>
  <r>
    <s v="Whirlpool Of India Ltd."/>
    <x v="67"/>
    <n v="3.27"/>
    <x v="0"/>
  </r>
  <r>
    <s v="HLE Glascoat Ltd."/>
    <x v="91"/>
    <n v="0"/>
    <x v="2"/>
  </r>
  <r>
    <s v="Shyam Metalics and Energy Ltd,"/>
    <x v="99"/>
    <n v="0"/>
    <x v="2"/>
  </r>
  <r>
    <s v="CESC Ltd."/>
    <x v="81"/>
    <n v="2.52"/>
    <x v="0"/>
  </r>
  <r>
    <s v="Birlasoft Ltd."/>
    <x v="5"/>
    <n v="71.040000000000006"/>
    <x v="0"/>
  </r>
  <r>
    <s v="Bharat Electronics Ltd."/>
    <x v="100"/>
    <n v="45.48"/>
    <x v="0"/>
  </r>
  <r>
    <s v="Amara Raja Batteries Ltd."/>
    <x v="101"/>
    <n v="-4.67"/>
    <x v="1"/>
  </r>
  <r>
    <s v="EPL Ltd."/>
    <x v="102"/>
    <n v="17.79"/>
    <x v="0"/>
  </r>
  <r>
    <s v="Praj Industries Ltd."/>
    <x v="74"/>
    <n v="56.03"/>
    <x v="0"/>
  </r>
  <r>
    <s v="Gujarat Pipavav Port Ltd"/>
    <x v="98"/>
    <n v="3.06"/>
    <x v="0"/>
  </r>
  <r>
    <s v="Finolex Industries Ltd."/>
    <x v="34"/>
    <n v="14.85"/>
    <x v="0"/>
  </r>
  <r>
    <s v="KEC International Ltd."/>
    <x v="86"/>
    <n v="18.13"/>
    <x v="0"/>
  </r>
  <r>
    <s v="Hindalco Industries Ltd."/>
    <x v="85"/>
    <n v="33.200000000000003"/>
    <x v="0"/>
  </r>
  <r>
    <s v="Quess Corp Ltd."/>
    <x v="103"/>
    <n v="6.39"/>
    <x v="0"/>
  </r>
  <r>
    <s v="Lupin Ltd."/>
    <x v="0"/>
    <n v="-4.16"/>
    <x v="1"/>
  </r>
  <r>
    <s v="Century Textiles &amp; Industries Ltd."/>
    <x v="93"/>
    <n v="1.68"/>
    <x v="0"/>
  </r>
  <r>
    <s v="Ipca Laboratories Ltd."/>
    <x v="0"/>
    <n v="22.77"/>
    <x v="0"/>
  </r>
  <r>
    <s v="Bajaj Finserv Ltd."/>
    <x v="14"/>
    <n v="35.25"/>
    <x v="0"/>
  </r>
  <r>
    <s v="Happiest Minds Technologies Ltd."/>
    <x v="5"/>
    <n v="0"/>
    <x v="2"/>
  </r>
  <r>
    <s v="TVS Motor Company Ltd."/>
    <x v="9"/>
    <n v="41.53"/>
    <x v="0"/>
  </r>
  <r>
    <s v="Mahindra &amp; Mahindra Financial Services Ltd."/>
    <x v="14"/>
    <n v="2.2999999999999998"/>
    <x v="0"/>
  </r>
  <r>
    <s v="Indraprastha Gas Ltd."/>
    <x v="32"/>
    <n v="8.2899999999999991"/>
    <x v="0"/>
  </r>
  <r>
    <s v="Housing &amp; Urban Development Corporation Ltd."/>
    <x v="29"/>
    <n v="6.26"/>
    <x v="0"/>
  </r>
  <r>
    <s v="Firstsource Solutions Ltd."/>
    <x v="104"/>
    <n v="29.92"/>
    <x v="0"/>
  </r>
  <r>
    <s v="Vardhman Textiles Ltd."/>
    <x v="105"/>
    <n v="23.67"/>
    <x v="0"/>
  </r>
  <r>
    <s v="KRBL Ltd."/>
    <x v="106"/>
    <n v="15.37"/>
    <x v="0"/>
  </r>
  <r>
    <s v="IIFL Finance Ltd."/>
    <x v="37"/>
    <n v="40.799999999999997"/>
    <x v="0"/>
  </r>
  <r>
    <s v="Prince Pipes &amp; Fittings Ltd."/>
    <x v="34"/>
    <n v="0"/>
    <x v="2"/>
  </r>
  <r>
    <s v="Indian Railway Catering &amp; Tourism Corporation Ltd."/>
    <x v="107"/>
    <n v="0"/>
    <x v="2"/>
  </r>
  <r>
    <s v="Carborundum Universal Ltd."/>
    <x v="60"/>
    <n v="44.83"/>
    <x v="0"/>
  </r>
  <r>
    <s v="APL Apollo Tubes Ltd."/>
    <x v="54"/>
    <n v="101.53"/>
    <x v="0"/>
  </r>
  <r>
    <s v="Tube Investments of India Ltd."/>
    <x v="3"/>
    <n v="95.9"/>
    <x v="0"/>
  </r>
  <r>
    <s v="Apollo Tyres Ltd."/>
    <x v="7"/>
    <n v="13.12"/>
    <x v="0"/>
  </r>
  <r>
    <s v="Clean Science And Technology Ltd."/>
    <x v="69"/>
    <n v="0"/>
    <x v="2"/>
  </r>
  <r>
    <s v="KPIT Technologies Ltd."/>
    <x v="5"/>
    <n v="79.17"/>
    <x v="0"/>
  </r>
  <r>
    <s v="Berger Paints India Ltd."/>
    <x v="13"/>
    <n v="22.44"/>
    <x v="0"/>
  </r>
  <r>
    <s v="Manappuram Finance Ltd."/>
    <x v="14"/>
    <n v="-4.3899999999999997"/>
    <x v="1"/>
  </r>
  <r>
    <s v="Rallis India Ltd."/>
    <x v="6"/>
    <n v="12.85"/>
    <x v="0"/>
  </r>
  <r>
    <s v="Nocil Ltd."/>
    <x v="108"/>
    <n v="49.24"/>
    <x v="0"/>
  </r>
  <r>
    <s v="Allcargo Logistics Ltd."/>
    <x v="96"/>
    <n v="56.06"/>
    <x v="0"/>
  </r>
  <r>
    <s v="DLF Ltd."/>
    <x v="109"/>
    <n v="33.96"/>
    <x v="0"/>
  </r>
  <r>
    <s v="Nesco Ltd."/>
    <x v="110"/>
    <n v="2.48"/>
    <x v="0"/>
  </r>
  <r>
    <s v="Can Fin Homes Ltd."/>
    <x v="29"/>
    <n v="16.72"/>
    <x v="0"/>
  </r>
  <r>
    <s v="Sobha Ltd."/>
    <x v="109"/>
    <n v="9.81"/>
    <x v="0"/>
  </r>
  <r>
    <s v="Aarti Industries Ltd."/>
    <x v="39"/>
    <n v="29.15"/>
    <x v="0"/>
  </r>
  <r>
    <s v="Bharti Airtel Ltd."/>
    <x v="36"/>
    <n v="29.72"/>
    <x v="0"/>
  </r>
  <r>
    <s v="MAS Financial Services Ltd."/>
    <x v="37"/>
    <n v="7.82"/>
    <x v="0"/>
  </r>
  <r>
    <s v="The Ramco Cements Ltd."/>
    <x v="11"/>
    <n v="2.34"/>
    <x v="0"/>
  </r>
  <r>
    <s v="Uflex Ltd."/>
    <x v="102"/>
    <n v="54.91"/>
    <x v="0"/>
  </r>
  <r>
    <s v="Oberoi Realty Ltd."/>
    <x v="109"/>
    <n v="24.91"/>
    <x v="0"/>
  </r>
  <r>
    <s v="Caplin Point Laboratories Ltd."/>
    <x v="0"/>
    <n v="22.8"/>
    <x v="0"/>
  </r>
  <r>
    <s v="Bajaj Electricals Ltd."/>
    <x v="90"/>
    <n v="49.24"/>
    <x v="0"/>
  </r>
  <r>
    <s v="Ceat Ltd."/>
    <x v="7"/>
    <n v="15.8"/>
    <x v="0"/>
  </r>
  <r>
    <s v="Indigo Paints Ltd."/>
    <x v="13"/>
    <n v="0"/>
    <x v="2"/>
  </r>
  <r>
    <s v="Astral Ltd."/>
    <x v="34"/>
    <n v="43.35"/>
    <x v="0"/>
  </r>
  <r>
    <s v="Hitachi Energy India Ltd."/>
    <x v="74"/>
    <n v="0"/>
    <x v="2"/>
  </r>
  <r>
    <s v="Saregama India Ltd."/>
    <x v="94"/>
    <n v="131.38999999999999"/>
    <x v="0"/>
  </r>
  <r>
    <s v="Rashtriya Chemicals &amp; Fertilizers Ltd."/>
    <x v="65"/>
    <n v="35.14"/>
    <x v="0"/>
  </r>
  <r>
    <s v="Bank Of Baroda"/>
    <x v="46"/>
    <n v="12.78"/>
    <x v="0"/>
  </r>
  <r>
    <s v="Steel Authority Of India Ltd."/>
    <x v="40"/>
    <n v="35.65"/>
    <x v="0"/>
  </r>
  <r>
    <s v="Mishra Dhatu Nigam Ltd."/>
    <x v="99"/>
    <n v="22.26"/>
    <x v="0"/>
  </r>
  <r>
    <s v="Triveni Turbine Ltd."/>
    <x v="74"/>
    <n v="30.9"/>
    <x v="0"/>
  </r>
  <r>
    <s v="Ircon International Ltd."/>
    <x v="111"/>
    <n v="7.61"/>
    <x v="0"/>
  </r>
  <r>
    <s v="NLC India Ltd."/>
    <x v="81"/>
    <n v="12.99"/>
    <x v="0"/>
  </r>
  <r>
    <s v="Jyothy Labs Ltd."/>
    <x v="2"/>
    <n v="10.5"/>
    <x v="0"/>
  </r>
  <r>
    <s v="Zee Entertainment Enterprises Ltd."/>
    <x v="94"/>
    <n v="-10.95"/>
    <x v="1"/>
  </r>
  <r>
    <s v="Mahindra CIE Automotive Ltd."/>
    <x v="75"/>
    <n v="20.51"/>
    <x v="0"/>
  </r>
  <r>
    <s v="Aegis Logistics Ltd."/>
    <x v="96"/>
    <n v="14.49"/>
    <x v="0"/>
  </r>
  <r>
    <s v="Balrampur Chini Mills Ltd."/>
    <x v="63"/>
    <n v="39.74"/>
    <x v="0"/>
  </r>
  <r>
    <s v="Glenmark Pharmaceuticals Ltd."/>
    <x v="0"/>
    <n v="-0.99"/>
    <x v="1"/>
  </r>
  <r>
    <s v="Zydus Lifesciences Ltd."/>
    <x v="0"/>
    <n v="17.260000000000002"/>
    <x v="0"/>
  </r>
  <r>
    <s v="Crompton Greaves Consumer Electricals Ltd."/>
    <x v="90"/>
    <n v="19.850000000000001"/>
    <x v="0"/>
  </r>
  <r>
    <s v="VIP Industries Ltd."/>
    <x v="102"/>
    <n v="13.18"/>
    <x v="0"/>
  </r>
  <r>
    <s v="Intellect Design Arena Ltd."/>
    <x v="5"/>
    <n v="43.26"/>
    <x v="0"/>
  </r>
  <r>
    <s v="RHI Magnesita India Ltd."/>
    <x v="24"/>
    <n v="45.82"/>
    <x v="0"/>
  </r>
  <r>
    <s v="Poly Medicure Ltd."/>
    <x v="112"/>
    <n v="63.15"/>
    <x v="0"/>
  </r>
  <r>
    <s v="SBI Cards &amp; Payments Services Ltd."/>
    <x v="14"/>
    <n v="0"/>
    <x v="2"/>
  </r>
  <r>
    <s v="Relaxo Footwears Ltd."/>
    <x v="19"/>
    <n v="29.77"/>
    <x v="0"/>
  </r>
  <r>
    <s v="KEI Industries Ltd."/>
    <x v="53"/>
    <n v="46.14"/>
    <x v="0"/>
  </r>
  <r>
    <s v="Varun Beverages Ltd."/>
    <x v="89"/>
    <n v="54.25"/>
    <x v="0"/>
  </r>
  <r>
    <s v="Radico Khaitan Ltd."/>
    <x v="113"/>
    <n v="51.28"/>
    <x v="0"/>
  </r>
  <r>
    <s v="Phoenix Mills Ltd."/>
    <x v="109"/>
    <n v="27.5"/>
    <x v="0"/>
  </r>
  <r>
    <s v="Indoco Remedies Ltd."/>
    <x v="0"/>
    <n v="32.74"/>
    <x v="0"/>
  </r>
  <r>
    <s v="Kansai Nerolac Paints Ltd."/>
    <x v="13"/>
    <n v="2.2799999999999998"/>
    <x v="0"/>
  </r>
  <r>
    <s v="Metro Brands Ltd."/>
    <x v="19"/>
    <n v="0"/>
    <x v="2"/>
  </r>
  <r>
    <s v="SJVN Ltd."/>
    <x v="81"/>
    <n v="8.84"/>
    <x v="0"/>
  </r>
  <r>
    <s v="Gujarat State Fertilizers &amp; Chemicals Ltd."/>
    <x v="65"/>
    <n v="28.23"/>
    <x v="0"/>
  </r>
  <r>
    <s v="Engineers India Ltd."/>
    <x v="111"/>
    <n v="-12.07"/>
    <x v="1"/>
  </r>
  <r>
    <s v="Bank Of India"/>
    <x v="46"/>
    <n v="-7.28"/>
    <x v="1"/>
  </r>
  <r>
    <s v="NCC Ltd."/>
    <x v="111"/>
    <n v="10.6"/>
    <x v="0"/>
  </r>
  <r>
    <s v="Indian Energy Exchange Ltd."/>
    <x v="30"/>
    <n v="52.99"/>
    <x v="0"/>
  </r>
  <r>
    <s v="Exide Industries Ltd."/>
    <x v="101"/>
    <n v="-0.13"/>
    <x v="1"/>
  </r>
  <r>
    <s v="Gujarat State Petronet Ltd."/>
    <x v="32"/>
    <n v="2.6"/>
    <x v="0"/>
  </r>
  <r>
    <s v="Tata Coffee Ltd."/>
    <x v="97"/>
    <n v="49.23"/>
    <x v="0"/>
  </r>
  <r>
    <s v="Orient Electric Ltd."/>
    <x v="90"/>
    <n v="18.649999999999999"/>
    <x v="0"/>
  </r>
  <r>
    <s v="JSW Energy Ltd."/>
    <x v="86"/>
    <n v="75.05"/>
    <x v="0"/>
  </r>
  <r>
    <s v="Gujarat Gas Ltd."/>
    <x v="32"/>
    <n v="42.58"/>
    <x v="0"/>
  </r>
  <r>
    <s v="Mahindra Logistics Ltd."/>
    <x v="96"/>
    <n v="14.19"/>
    <x v="0"/>
  </r>
  <r>
    <s v="Mahindra Lifespace Developers Ltd."/>
    <x v="109"/>
    <n v="61.26"/>
    <x v="0"/>
  </r>
  <r>
    <s v="Laurus Labs Ltd."/>
    <x v="0"/>
    <n v="105.31"/>
    <x v="0"/>
  </r>
  <r>
    <s v="Asahi India Glass Ltd."/>
    <x v="114"/>
    <n v="54.66"/>
    <x v="0"/>
  </r>
  <r>
    <s v="Tanla Platforms Ltd."/>
    <x v="5"/>
    <n v="137.85"/>
    <x v="0"/>
  </r>
  <r>
    <s v="Cholamandalam Investment &amp; Finance Company Ltd."/>
    <x v="37"/>
    <n v="43.66"/>
    <x v="0"/>
  </r>
  <r>
    <s v="C.E. Info Systems Ltd."/>
    <x v="5"/>
    <n v="0"/>
    <x v="2"/>
  </r>
  <r>
    <s v="SBI Life Insurance Company Ltd."/>
    <x v="115"/>
    <n v="16.100000000000001"/>
    <x v="0"/>
  </r>
  <r>
    <s v="Privi Speciality Chemicals Ltd."/>
    <x v="39"/>
    <n v="42.43"/>
    <x v="0"/>
  </r>
  <r>
    <s v="Dixon Technologies (India) Ltd."/>
    <x v="12"/>
    <n v="100.58"/>
    <x v="0"/>
  </r>
  <r>
    <s v="Indiamart Intermesh Ltd."/>
    <x v="56"/>
    <n v="56.31"/>
    <x v="0"/>
  </r>
  <r>
    <s v="Union Bank Of India"/>
    <x v="46"/>
    <n v="-7.21"/>
    <x v="1"/>
  </r>
  <r>
    <s v="NHPC Ltd."/>
    <x v="81"/>
    <n v="18.29"/>
    <x v="0"/>
  </r>
  <r>
    <s v="The Federal Bank Ltd."/>
    <x v="46"/>
    <n v="14.67"/>
    <x v="0"/>
  </r>
  <r>
    <s v="KIOCL Ltd"/>
    <x v="51"/>
    <n v="20.28"/>
    <x v="0"/>
  </r>
  <r>
    <s v="Tata Power Company Ltd."/>
    <x v="81"/>
    <n v="63.5"/>
    <x v="0"/>
  </r>
  <r>
    <s v="HDFC Life Insurance Co Ltd."/>
    <x v="115"/>
    <n v="2.31"/>
    <x v="0"/>
  </r>
  <r>
    <s v="Trent Ltd."/>
    <x v="116"/>
    <n v="44.1"/>
    <x v="0"/>
  </r>
  <r>
    <s v="JM Financial Ltd."/>
    <x v="14"/>
    <n v="-2.62"/>
    <x v="1"/>
  </r>
  <r>
    <s v="Hikal Ltd."/>
    <x v="0"/>
    <n v="32.42"/>
    <x v="0"/>
  </r>
  <r>
    <s v="Rail Vikas Nigam Ltd."/>
    <x v="35"/>
    <n v="10.99"/>
    <x v="0"/>
  </r>
  <r>
    <s v="Sona BLW Precision Forgings Ltd."/>
    <x v="3"/>
    <n v="0"/>
    <x v="2"/>
  </r>
  <r>
    <s v="Jamna Auto Industries Ltd."/>
    <x v="3"/>
    <n v="53.74"/>
    <x v="0"/>
  </r>
  <r>
    <s v="La Opala RG Ltd."/>
    <x v="114"/>
    <n v="23.82"/>
    <x v="0"/>
  </r>
  <r>
    <s v="Granules India Ltd."/>
    <x v="0"/>
    <n v="49.47"/>
    <x v="0"/>
  </r>
  <r>
    <s v="Sunteck Realty Ltd."/>
    <x v="109"/>
    <n v="1.87"/>
    <x v="0"/>
  </r>
  <r>
    <s v="Prestige Estates Projects Ltd."/>
    <x v="109"/>
    <n v="17.829999999999998"/>
    <x v="0"/>
  </r>
  <r>
    <s v="Brigade Enterprises Ltd."/>
    <x v="109"/>
    <n v="39.630000000000003"/>
    <x v="0"/>
  </r>
  <r>
    <s v="Life Insurance Corporation of India"/>
    <x v="115"/>
    <n v="0"/>
    <x v="2"/>
  </r>
  <r>
    <s v="Century Plyboards (India) Ltd."/>
    <x v="117"/>
    <n v="72.33"/>
    <x v="0"/>
  </r>
  <r>
    <s v="Anupam Rasayan India Ltd."/>
    <x v="118"/>
    <n v="0"/>
    <x v="2"/>
  </r>
  <r>
    <s v="Minda Industries Ltd."/>
    <x v="3"/>
    <n v="52.44"/>
    <x v="0"/>
  </r>
  <r>
    <s v="Timken India Ltd."/>
    <x v="44"/>
    <n v="68.16"/>
    <x v="0"/>
  </r>
  <r>
    <s v="Edelweiss Financial Services Ltd."/>
    <x v="14"/>
    <n v="-15.91"/>
    <x v="1"/>
  </r>
  <r>
    <s v="Indian Railway Finance Corporation Ltd."/>
    <x v="119"/>
    <n v="0"/>
    <x v="2"/>
  </r>
  <r>
    <s v="V-Guard Industries Ltd."/>
    <x v="90"/>
    <n v="2.14"/>
    <x v="0"/>
  </r>
  <r>
    <s v="Delta Corp Ltd."/>
    <x v="120"/>
    <n v="6.94"/>
    <x v="0"/>
  </r>
  <r>
    <s v="Bombay Burmah Trading Corporation Ltd."/>
    <x v="97"/>
    <n v="0.57999999999999996"/>
    <x v="0"/>
  </r>
  <r>
    <s v="Jubilant FoodWorks Ltd."/>
    <x v="121"/>
    <n v="35.729999999999997"/>
    <x v="0"/>
  </r>
  <r>
    <s v="Elgi Equipments Ltd."/>
    <x v="57"/>
    <n v="63.76"/>
    <x v="0"/>
  </r>
  <r>
    <s v="Shilpa Medicare Ltd."/>
    <x v="0"/>
    <n v="18.32"/>
    <x v="0"/>
  </r>
  <r>
    <s v="Kotak Mahindra Bank Ltd."/>
    <x v="46"/>
    <n v="10.75"/>
    <x v="0"/>
  </r>
  <r>
    <s v="Ashok Leyland Ltd."/>
    <x v="122"/>
    <n v="38.020000000000003"/>
    <x v="0"/>
  </r>
  <r>
    <s v="City Union Bank Ltd."/>
    <x v="46"/>
    <n v="-2.4700000000000002"/>
    <x v="1"/>
  </r>
  <r>
    <s v="Rain Industries Ltd."/>
    <x v="69"/>
    <n v="35.92"/>
    <x v="0"/>
  </r>
  <r>
    <s v="Minda Corporation Ltd."/>
    <x v="3"/>
    <n v="37.159999999999997"/>
    <x v="0"/>
  </r>
  <r>
    <s v="The India Cements Ltd."/>
    <x v="11"/>
    <n v="46.93"/>
    <x v="0"/>
  </r>
  <r>
    <s v="Advanced Enzyme Technologies Ltd."/>
    <x v="39"/>
    <n v="21.72"/>
    <x v="0"/>
  </r>
  <r>
    <s v="Easy Trip Planners Ltd."/>
    <x v="107"/>
    <n v="0"/>
    <x v="2"/>
  </r>
  <r>
    <s v="Aarti Drugs Ltd."/>
    <x v="0"/>
    <n v="56.03"/>
    <x v="0"/>
  </r>
  <r>
    <s v="Sumitomo Chemical India Ltd."/>
    <x v="6"/>
    <n v="0"/>
    <x v="2"/>
  </r>
  <r>
    <s v="Rajesh Exports Ltd."/>
    <x v="79"/>
    <n v="-5"/>
    <x v="1"/>
  </r>
  <r>
    <s v="Syngene International Ltd."/>
    <x v="0"/>
    <n v="22.65"/>
    <x v="0"/>
  </r>
  <r>
    <s v="Narayana Hrudayalaya Ltd."/>
    <x v="61"/>
    <n v="44.27"/>
    <x v="0"/>
  </r>
  <r>
    <s v="Axis Bank Ltd."/>
    <x v="46"/>
    <n v="5.32"/>
    <x v="0"/>
  </r>
  <r>
    <s v="AU Small Finance Bank Ltd."/>
    <x v="46"/>
    <n v="24.63"/>
    <x v="0"/>
  </r>
  <r>
    <s v="eClerx Services Ltd."/>
    <x v="104"/>
    <n v="65.22"/>
    <x v="0"/>
  </r>
  <r>
    <s v="Dilip Buildcon Ltd."/>
    <x v="111"/>
    <n v="-11.25"/>
    <x v="1"/>
  </r>
  <r>
    <s v="Adani Enterprises Ltd."/>
    <x v="84"/>
    <n v="191.61"/>
    <x v="0"/>
  </r>
  <r>
    <s v="V-Mart Retail Ltd."/>
    <x v="116"/>
    <n v="13.95"/>
    <x v="0"/>
  </r>
  <r>
    <s v="Laxmi Organic Industries Ltd."/>
    <x v="39"/>
    <n v="0"/>
    <x v="2"/>
  </r>
  <r>
    <s v="Punjab National Bank"/>
    <x v="46"/>
    <n v="-15.84"/>
    <x v="1"/>
  </r>
  <r>
    <s v="ICICI Prudential Life Insurance Company Ltd."/>
    <x v="115"/>
    <n v="11.03"/>
    <x v="0"/>
  </r>
  <r>
    <s v="Cholamandalam Financial Holdings Ltd."/>
    <x v="14"/>
    <n v="13.84"/>
    <x v="0"/>
  </r>
  <r>
    <s v="Bank Of Maharashtra"/>
    <x v="46"/>
    <n v="14.16"/>
    <x v="0"/>
  </r>
  <r>
    <s v="L&amp;T Finance Holdings Ltd."/>
    <x v="14"/>
    <n v="-1.87"/>
    <x v="1"/>
  </r>
  <r>
    <s v="Sterlite Technologies Ltd."/>
    <x v="62"/>
    <n v="13.61"/>
    <x v="0"/>
  </r>
  <r>
    <s v="PNC Infratech Ltd."/>
    <x v="111"/>
    <n v="17.510000000000002"/>
    <x v="0"/>
  </r>
  <r>
    <s v="Biocon Ltd."/>
    <x v="0"/>
    <n v="8.18"/>
    <x v="0"/>
  </r>
  <r>
    <s v="Rossari Biotech Ltd."/>
    <x v="69"/>
    <n v="0"/>
    <x v="2"/>
  </r>
  <r>
    <s v="NBCC India Ltd."/>
    <x v="109"/>
    <n v="1.18"/>
    <x v="0"/>
  </r>
  <r>
    <s v="The Indian Hotels Company Ltd."/>
    <x v="123"/>
    <n v="33.950000000000003"/>
    <x v="0"/>
  </r>
  <r>
    <s v="Capri Global Capital Ltd."/>
    <x v="14"/>
    <n v="63.1"/>
    <x v="0"/>
  </r>
  <r>
    <s v="Trident Ltd."/>
    <x v="105"/>
    <n v="93.52"/>
    <x v="0"/>
  </r>
  <r>
    <s v="Jubilant Ingrevia Ltd."/>
    <x v="118"/>
    <n v="0"/>
    <x v="2"/>
  </r>
  <r>
    <s v="Hindustan Copper Ltd."/>
    <x v="22"/>
    <n v="54.86"/>
    <x v="0"/>
  </r>
  <r>
    <s v="Punjab &amp; Sind Bank"/>
    <x v="46"/>
    <n v="-8.5500000000000007"/>
    <x v="1"/>
  </r>
  <r>
    <s v="The New India Assurance Co. Ltd."/>
    <x v="73"/>
    <n v="-3.13"/>
    <x v="1"/>
  </r>
  <r>
    <s v="Shipping Corporation Of India Ltd."/>
    <x v="70"/>
    <n v="62.3"/>
    <x v="0"/>
  </r>
  <r>
    <s v="KNR Constructions Ltd."/>
    <x v="111"/>
    <n v="33.549999999999997"/>
    <x v="0"/>
  </r>
  <r>
    <s v="Adani Total Gas Ltd."/>
    <x v="32"/>
    <n v="196.14"/>
    <x v="0"/>
  </r>
  <r>
    <s v="Greaves Cotton Ltd."/>
    <x v="38"/>
    <n v="12.97"/>
    <x v="0"/>
  </r>
  <r>
    <s v="HFCL Ltd."/>
    <x v="62"/>
    <n v="62.18"/>
    <x v="0"/>
  </r>
  <r>
    <s v="Welspun India Ltd."/>
    <x v="124"/>
    <n v="14.28"/>
    <x v="0"/>
  </r>
  <r>
    <s v="KPR Mills Ltd."/>
    <x v="105"/>
    <n v="74.36"/>
    <x v="0"/>
  </r>
  <r>
    <s v="Responsive Industries Ltd."/>
    <x v="125"/>
    <n v="15.86"/>
    <x v="0"/>
  </r>
  <r>
    <s v="Swan Energy Ltd."/>
    <x v="109"/>
    <n v="24.76"/>
    <x v="0"/>
  </r>
  <r>
    <s v="Brightcom Group Ltd."/>
    <x v="5"/>
    <n v="202.46"/>
    <x v="0"/>
  </r>
  <r>
    <s v="Infibeam Avenues Ltd."/>
    <x v="56"/>
    <n v="16.66"/>
    <x v="0"/>
  </r>
  <r>
    <s v="Vakrangee Ltd."/>
    <x v="5"/>
    <n v="3.18"/>
    <x v="0"/>
  </r>
  <r>
    <s v="General Insurance Corporation of India Ltd."/>
    <x v="126"/>
    <n v="-9.06"/>
    <x v="1"/>
  </r>
  <r>
    <s v="Bharat Heavy Electricals Ltd."/>
    <x v="127"/>
    <n v="6.49"/>
    <x v="0"/>
  </r>
  <r>
    <s v="Ruchi Soya Industries Ltd."/>
    <x v="128"/>
    <n v="564.07000000000005"/>
    <x v="0"/>
  </r>
  <r>
    <s v="3M India Ltd."/>
    <x v="42"/>
    <n v="4.53"/>
    <x v="0"/>
  </r>
  <r>
    <s v="Aavas Financiers Ltd."/>
    <x v="29"/>
    <n v="14.86"/>
    <x v="0"/>
  </r>
  <r>
    <s v="Adani Green Energy Ltd."/>
    <x v="86"/>
    <n v="277.22000000000003"/>
    <x v="0"/>
  </r>
  <r>
    <s v="Adani Power Ltd."/>
    <x v="81"/>
    <n v="90.21"/>
    <x v="0"/>
  </r>
  <r>
    <s v="Adani Transmission Ltd."/>
    <x v="50"/>
    <n v="154.29"/>
    <x v="0"/>
  </r>
  <r>
    <s v="Aditya Birla Capital Ltd."/>
    <x v="14"/>
    <n v="8.48"/>
    <x v="0"/>
  </r>
  <r>
    <s v="Aditya Birla Fashion and Retail Ltd."/>
    <x v="116"/>
    <n v="19.149999999999999"/>
    <x v="0"/>
  </r>
  <r>
    <s v="Affle (India) Ltd."/>
    <x v="5"/>
    <n v="97.29"/>
    <x v="0"/>
  </r>
  <r>
    <s v="Alok Industries Ltd."/>
    <x v="59"/>
    <n v="101.98"/>
    <x v="0"/>
  </r>
  <r>
    <s v="Amber Enterprises India Ltd."/>
    <x v="67"/>
    <n v="40.770000000000003"/>
    <x v="0"/>
  </r>
  <r>
    <s v="Aptus Value Housing Finance India Ltd."/>
    <x v="29"/>
    <n v="0"/>
    <x v="2"/>
  </r>
  <r>
    <s v="Aster DM Healthcare Ltd."/>
    <x v="61"/>
    <n v="27.3"/>
    <x v="0"/>
  </r>
  <r>
    <s v="Avenue Supermarts Ltd."/>
    <x v="116"/>
    <n v="44.26"/>
    <x v="0"/>
  </r>
  <r>
    <s v="Bandhan Bank Ltd."/>
    <x v="46"/>
    <n v="-14.37"/>
    <x v="1"/>
  </r>
  <r>
    <s v="Borosil Renewables Ltd."/>
    <x v="114"/>
    <n v="62.2"/>
    <x v="0"/>
  </r>
  <r>
    <s v="Central Bank Of India"/>
    <x v="46"/>
    <n v="0.61"/>
    <x v="0"/>
  </r>
  <r>
    <s v="Chalet Hotels Ltd."/>
    <x v="123"/>
    <n v="4.7300000000000004"/>
    <x v="0"/>
  </r>
  <r>
    <s v="Chemplast Sanmar Ltd."/>
    <x v="129"/>
    <n v="0"/>
    <x v="2"/>
  </r>
  <r>
    <s v="CreditAccess Grameen Ltd."/>
    <x v="14"/>
    <n v="21.44"/>
    <x v="0"/>
  </r>
  <r>
    <s v="CSB Bank Ltd."/>
    <x v="46"/>
    <n v="0"/>
    <x v="2"/>
  </r>
  <r>
    <s v="Devyani International Ltd."/>
    <x v="121"/>
    <n v="0"/>
    <x v="2"/>
  </r>
  <r>
    <s v="EIH Ltd."/>
    <x v="123"/>
    <n v="6.01"/>
    <x v="0"/>
  </r>
  <r>
    <s v="Equitas Holdings Ltd."/>
    <x v="14"/>
    <n v="-1.58"/>
    <x v="1"/>
  </r>
  <r>
    <s v="Equitas Small Finance Bank Ltd."/>
    <x v="46"/>
    <n v="0"/>
    <x v="2"/>
  </r>
  <r>
    <s v="FDC Ltd."/>
    <x v="0"/>
    <n v="19.82"/>
    <x v="0"/>
  </r>
  <r>
    <s v="Fortis Healthcare Ltd."/>
    <x v="61"/>
    <n v="32.03"/>
    <x v="0"/>
  </r>
  <r>
    <s v="FSN E-Commerce Ventures Ltd."/>
    <x v="56"/>
    <n v="0"/>
    <x v="2"/>
  </r>
  <r>
    <s v="G R Infraprojects Ltd."/>
    <x v="35"/>
    <n v="0"/>
    <x v="2"/>
  </r>
  <r>
    <s v="Gland Pharma Ltd."/>
    <x v="0"/>
    <n v="0"/>
    <x v="2"/>
  </r>
  <r>
    <s v="Godrej Consumer Products Ltd."/>
    <x v="2"/>
    <n v="15.3"/>
    <x v="0"/>
  </r>
  <r>
    <s v="Godrej Industries Ltd."/>
    <x v="42"/>
    <n v="5.46"/>
    <x v="0"/>
  </r>
  <r>
    <s v="Godrej Properties Ltd."/>
    <x v="109"/>
    <n v="16.97"/>
    <x v="0"/>
  </r>
  <r>
    <s v="Gujarat Fluorochemicals Ltd."/>
    <x v="69"/>
    <n v="0"/>
    <x v="2"/>
  </r>
  <r>
    <s v="Hathway Cable &amp; Datacom Ltd."/>
    <x v="36"/>
    <n v="-16.13"/>
    <x v="1"/>
  </r>
  <r>
    <s v="IDBI Bank Ltd."/>
    <x v="46"/>
    <n v="16.98"/>
    <x v="0"/>
  </r>
  <r>
    <s v="IDFC First Bank Ltd."/>
    <x v="46"/>
    <n v="5.96"/>
    <x v="0"/>
  </r>
  <r>
    <s v="IDFC Ltd."/>
    <x v="47"/>
    <n v="25.78"/>
    <x v="0"/>
  </r>
  <r>
    <s v="IFB Industries Ltd."/>
    <x v="90"/>
    <n v="13.1"/>
    <x v="0"/>
  </r>
  <r>
    <s v="Indiabulls Real Estate Ltd."/>
    <x v="109"/>
    <n v="11.09"/>
    <x v="0"/>
  </r>
  <r>
    <s v="Indian Overseas Bank"/>
    <x v="46"/>
    <n v="21.19"/>
    <x v="0"/>
  </r>
  <r>
    <s v="Inox Leisure Ltd."/>
    <x v="120"/>
    <n v="25.14"/>
    <x v="0"/>
  </r>
  <r>
    <s v="Interglobe Aviation Ltd."/>
    <x v="130"/>
    <n v="7.17"/>
    <x v="0"/>
  </r>
  <r>
    <s v="IRB Infrastructure Developers Ltd."/>
    <x v="111"/>
    <n v="52.33"/>
    <x v="0"/>
  </r>
  <r>
    <s v="ITI Ltd."/>
    <x v="62"/>
    <n v="19.63"/>
    <x v="0"/>
  </r>
  <r>
    <s v="Jindal Stainless (Hisar) Ltd."/>
    <x v="131"/>
    <n v="60.29"/>
    <x v="0"/>
  </r>
  <r>
    <s v="Jindal Stainless Ltd."/>
    <x v="131"/>
    <n v="62.43"/>
    <x v="0"/>
  </r>
  <r>
    <s v="Jindal Steel &amp; Power Ltd."/>
    <x v="132"/>
    <n v="64.540000000000006"/>
    <x v="0"/>
  </r>
  <r>
    <s v="Johnson Controls - Hitachi Air Conditioning India Ltd."/>
    <x v="67"/>
    <n v="-0.18"/>
    <x v="1"/>
  </r>
  <r>
    <s v="Just Dial Ltd."/>
    <x v="56"/>
    <n v="-4.58"/>
    <x v="1"/>
  </r>
  <r>
    <s v="Kalyan Jewellers India Ltd."/>
    <x v="79"/>
    <n v="0"/>
    <x v="2"/>
  </r>
  <r>
    <s v="Krishna Institute Of Medical Sciences Ltd."/>
    <x v="61"/>
    <n v="0"/>
    <x v="2"/>
  </r>
  <r>
    <s v="LatentView Analytics Ltd."/>
    <x v="5"/>
    <n v="0"/>
    <x v="2"/>
  </r>
  <r>
    <s v="Lemon Tree Hotels Ltd."/>
    <x v="123"/>
    <n v="12.39"/>
    <x v="0"/>
  </r>
  <r>
    <s v="Macrotech Developers Ltd."/>
    <x v="109"/>
    <n v="0"/>
    <x v="2"/>
  </r>
  <r>
    <s v="Mahindra Holidays &amp; Resorts India Ltd"/>
    <x v="123"/>
    <n v="28.12"/>
    <x v="0"/>
  </r>
  <r>
    <s v="Mangalore Refinery &amp; Petrochemicals Ltd."/>
    <x v="43"/>
    <n v="16.61"/>
    <x v="0"/>
  </r>
  <r>
    <s v="Max Financial Services Ltd."/>
    <x v="14"/>
    <n v="24.27"/>
    <x v="0"/>
  </r>
  <r>
    <s v="Max Healthcare Institute Ltd."/>
    <x v="61"/>
    <n v="0"/>
    <x v="2"/>
  </r>
  <r>
    <s v="Medplus Health Services Ltd."/>
    <x v="61"/>
    <n v="0"/>
    <x v="2"/>
  </r>
  <r>
    <s v="MMTC Ltd."/>
    <x v="84"/>
    <n v="27.7"/>
    <x v="0"/>
  </r>
  <r>
    <s v="Network 18 Media &amp; Investments Ltd."/>
    <x v="94"/>
    <n v="49.78"/>
    <x v="0"/>
  </r>
  <r>
    <s v="NUVOCO Vistas Corp Ltd."/>
    <x v="11"/>
    <n v="0"/>
    <x v="2"/>
  </r>
  <r>
    <s v="One 97 Communications Ltd."/>
    <x v="56"/>
    <n v="0"/>
    <x v="2"/>
  </r>
  <r>
    <s v="PB Fintech Ltd."/>
    <x v="56"/>
    <n v="0"/>
    <x v="2"/>
  </r>
  <r>
    <s v="PNB Housing Finance Ltd."/>
    <x v="29"/>
    <n v="-16.309999999999999"/>
    <x v="1"/>
  </r>
  <r>
    <s v="Prism Johnson Ltd."/>
    <x v="11"/>
    <n v="13.59"/>
    <x v="0"/>
  </r>
  <r>
    <s v="PVR Ltd."/>
    <x v="120"/>
    <n v="9.8800000000000008"/>
    <x v="0"/>
  </r>
  <r>
    <s v="RBL Bank Ltd."/>
    <x v="46"/>
    <n v="-27.45"/>
    <x v="1"/>
  </r>
  <r>
    <s v="Restaurant Brands Asia Ltd."/>
    <x v="121"/>
    <n v="0"/>
    <x v="2"/>
  </r>
  <r>
    <s v="Sapphire Foods India Ltd."/>
    <x v="121"/>
    <n v="0"/>
    <x v="2"/>
  </r>
  <r>
    <s v="Sheela Foam Ltd."/>
    <x v="133"/>
    <n v="39.25"/>
    <x v="0"/>
  </r>
  <r>
    <s v="Shree Renuka Sugars Ltd."/>
    <x v="63"/>
    <n v="86.85"/>
    <x v="0"/>
  </r>
  <r>
    <s v="SIS Ltd."/>
    <x v="104"/>
    <n v="6.1"/>
    <x v="0"/>
  </r>
  <r>
    <s v="SpiceJet Ltd."/>
    <x v="130"/>
    <n v="-29.76"/>
    <x v="1"/>
  </r>
  <r>
    <s v="Star Cement Ltd"/>
    <x v="11"/>
    <n v="0.5"/>
    <x v="0"/>
  </r>
  <r>
    <s v="Star Health &amp; Allied Insurance Co. Ltd."/>
    <x v="73"/>
    <n v="0"/>
    <x v="2"/>
  </r>
  <r>
    <s v="Sterling and Wilson Renewable Energy Ltd."/>
    <x v="86"/>
    <n v="-19.13"/>
    <x v="1"/>
  </r>
  <r>
    <s v="Strides Pharma Science Ltd."/>
    <x v="0"/>
    <n v="-4.4800000000000004"/>
    <x v="1"/>
  </r>
  <r>
    <s v="Sun Pharma Advanced Research Company Ltd."/>
    <x v="0"/>
    <n v="15.12"/>
    <x v="0"/>
  </r>
  <r>
    <s v="Suzlon Energy Ltd."/>
    <x v="127"/>
    <n v="44.45"/>
    <x v="0"/>
  </r>
  <r>
    <s v="Tata Motors DVR"/>
    <x v="122"/>
    <n v="65.83"/>
    <x v="0"/>
  </r>
  <r>
    <s v="Tata Motors Ltd."/>
    <x v="122"/>
    <n v="61.24"/>
    <x v="0"/>
  </r>
  <r>
    <s v="Tata Teleservices (Maharashtra) Ltd."/>
    <x v="36"/>
    <n v="281.01"/>
    <x v="0"/>
  </r>
  <r>
    <s v="TCNS Clothing Co Ltd."/>
    <x v="59"/>
    <n v="2.2400000000000002"/>
    <x v="0"/>
  </r>
  <r>
    <s v="TeamLease Services Ltd."/>
    <x v="26"/>
    <n v="7.24"/>
    <x v="0"/>
  </r>
  <r>
    <s v="TV18 Broadcast Ltd."/>
    <x v="94"/>
    <n v="30.48"/>
    <x v="0"/>
  </r>
  <r>
    <s v="UCO Bank"/>
    <x v="46"/>
    <n v="-6.42"/>
    <x v="1"/>
  </r>
  <r>
    <s v="Varroc Engineering Ltd."/>
    <x v="3"/>
    <n v="-4.05"/>
    <x v="1"/>
  </r>
  <r>
    <s v="Vodafone Idea Ltd."/>
    <x v="36"/>
    <n v="22.98"/>
    <x v="0"/>
  </r>
  <r>
    <s v="Westlife Development Ltd."/>
    <x v="121"/>
    <n v="32.950000000000003"/>
    <x v="0"/>
  </r>
  <r>
    <s v="Wockhardt Ltd."/>
    <x v="0"/>
    <n v="4.16"/>
    <x v="0"/>
  </r>
  <r>
    <s v="Yes Bank Ltd."/>
    <x v="46"/>
    <n v="-34.57"/>
    <x v="1"/>
  </r>
  <r>
    <s v="Zomato Ltd."/>
    <x v="56"/>
    <n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C13189-5D77-4731-BE55-9D2D4ADAD4B1}" name="PCF"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6" firstHeaderRow="1" firstDataRow="1" firstDataCol="1"/>
  <pivotFields count="50">
    <pivotField axis="axisRow" showAll="0" measureFilter="1">
      <items count="502">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 t="default"/>
      </items>
    </pivotField>
    <pivotField showAll="0"/>
    <pivotField showAll="0"/>
    <pivotField showAll="0"/>
    <pivotField showAll="0">
      <items count="19">
        <item x="3"/>
        <item h="1" x="7"/>
        <item h="1" x="5"/>
        <item h="1" x="14"/>
        <item h="1" x="13"/>
        <item h="1" x="10"/>
        <item h="1" x="2"/>
        <item h="1" x="15"/>
        <item h="1" x="12"/>
        <item h="1" x="6"/>
        <item h="1" x="0"/>
        <item h="1" x="16"/>
        <item h="1" x="8"/>
        <item h="1" x="11"/>
        <item h="1" x="17"/>
        <item h="1" x="9"/>
        <item h="1" x="4"/>
        <item h="1" x="1"/>
        <item t="default"/>
      </items>
    </pivotField>
    <pivotField showAll="0">
      <items count="135">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5">
    <i>
      <x v="34"/>
    </i>
    <i>
      <x v="90"/>
    </i>
    <i>
      <x v="441"/>
    </i>
    <i>
      <x v="478"/>
    </i>
    <i t="grand">
      <x/>
    </i>
  </rowItems>
  <colItems count="1">
    <i/>
  </colItems>
  <dataFields count="1">
    <dataField name="Sum of Price / Cash Flow" fld="35"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Between" evalOrder="-1" id="2" iMeasureFld="0">
      <autoFilter ref="A1">
        <filterColumn colId="0">
          <customFilters and="1">
            <customFilter operator="greaterThanOrEqual" val="0.1"/>
            <customFilter operator="lessThanOrEqual" val="1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67D7AD-F1CF-4470-842F-CA15F489DD5E}" name="PFCF"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F2" firstHeaderRow="1" firstDataRow="1" firstDataCol="1"/>
  <pivotFields count="50">
    <pivotField axis="axisRow" showAll="0" measureFilter="1">
      <items count="502">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 t="default"/>
      </items>
    </pivotField>
    <pivotField showAll="0"/>
    <pivotField showAll="0"/>
    <pivotField showAll="0"/>
    <pivotField showAll="0">
      <items count="19">
        <item x="3"/>
        <item h="1" x="7"/>
        <item h="1" x="5"/>
        <item h="1" x="14"/>
        <item h="1" x="13"/>
        <item h="1" x="10"/>
        <item h="1" x="2"/>
        <item h="1" x="15"/>
        <item h="1" x="12"/>
        <item h="1" x="6"/>
        <item h="1" x="0"/>
        <item h="1" x="16"/>
        <item h="1" x="8"/>
        <item h="1" x="11"/>
        <item h="1" x="17"/>
        <item h="1" x="9"/>
        <item h="1" x="4"/>
        <item h="1" x="1"/>
        <item t="default"/>
      </items>
    </pivotField>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t="grand">
      <x/>
    </i>
  </rowItems>
  <colItems count="1">
    <i/>
  </colItems>
  <dataFields count="1">
    <dataField name="Sum of PFCF" fld="46" baseField="0" baseItem="0" numFmtId="2"/>
  </dataFields>
  <formats count="2">
    <format dxfId="32">
      <pivotArea outline="0" collapsedLevelsAreSubtotals="1" fieldPosition="0"/>
    </format>
    <format dxfId="31">
      <pivotArea dataOnly="0" labelOnly="1" outline="0" axis="axisValues" fieldPosition="0"/>
    </format>
  </formats>
  <pivotTableStyleInfo name="PivotStyleLight16" showRowHeaders="1" showColHeaders="1" showRowStripes="0" showColStripes="0" showLastColumn="1"/>
  <filters count="1">
    <filter fld="0" type="valueBetween" evalOrder="-1" id="2" iMeasureFld="0">
      <autoFilter ref="A1">
        <filterColumn colId="0">
          <customFilters and="1">
            <customFilter operator="greaterThanOrEqual" val="0"/>
            <customFilter operator="lessThanOrEqual" val="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D1A064-26B7-4D4E-A955-218A9085B1CA}" name="DivYield"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B8" firstHeaderRow="1" firstDataRow="1" firstDataCol="1"/>
  <pivotFields count="50">
    <pivotField axis="axisRow" showAll="0" measureFilter="1"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pivotField>
    <pivotField showAll="0" defaultSubtotal="0"/>
    <pivotField showAll="0" defaultSubtotal="0"/>
    <pivotField showAll="0" defaultSubtotal="0"/>
    <pivotField showAll="0" defaultSubtotal="0">
      <items count="18">
        <item x="3"/>
        <item h="1" x="7"/>
        <item h="1" x="5"/>
        <item h="1" x="14"/>
        <item h="1" x="13"/>
        <item h="1" x="10"/>
        <item h="1" x="2"/>
        <item h="1" x="15"/>
        <item h="1" x="12"/>
        <item h="1" x="6"/>
        <item h="1" x="0"/>
        <item h="1" x="16"/>
        <item h="1" x="8"/>
        <item h="1" x="11"/>
        <item h="1" x="17"/>
        <item h="1" x="9"/>
        <item h="1" x="4"/>
        <item h="1" x="1"/>
      </items>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7">
    <i>
      <x v="34"/>
    </i>
    <i>
      <x v="48"/>
    </i>
    <i>
      <x v="54"/>
    </i>
    <i>
      <x v="78"/>
    </i>
    <i>
      <x v="193"/>
    </i>
    <i>
      <x v="242"/>
    </i>
    <i>
      <x v="290"/>
    </i>
  </rowItems>
  <colItems count="1">
    <i/>
  </colItems>
  <dataFields count="1">
    <dataField name="Sum of Dividend Yield(%)" fld="32" baseField="0" baseItem="0"/>
  </dataFields>
  <chartFormats count="13">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104"/>
          </reference>
        </references>
      </pivotArea>
    </chartFormat>
    <chartFormat chart="3" format="8">
      <pivotArea type="data" outline="0" fieldPosition="0">
        <references count="2">
          <reference field="4294967294" count="1" selected="0">
            <x v="0"/>
          </reference>
          <reference field="0" count="1" selected="0">
            <x v="156"/>
          </reference>
        </references>
      </pivotArea>
    </chartFormat>
    <chartFormat chart="3" format="9" series="1">
      <pivotArea type="data" outline="0" fieldPosition="0">
        <references count="2">
          <reference field="4294967294" count="1" selected="0">
            <x v="0"/>
          </reference>
          <reference field="0" count="1" selected="0">
            <x v="58"/>
          </reference>
        </references>
      </pivotArea>
    </chartFormat>
    <chartFormat chart="3" format="10" series="1">
      <pivotArea type="data" outline="0" fieldPosition="0">
        <references count="2">
          <reference field="4294967294" count="1" selected="0">
            <x v="0"/>
          </reference>
          <reference field="0" count="1" selected="0">
            <x v="59"/>
          </reference>
        </references>
      </pivotArea>
    </chartFormat>
    <chartFormat chart="3" format="11" series="1">
      <pivotArea type="data" outline="0" fieldPosition="0">
        <references count="2">
          <reference field="4294967294" count="1" selected="0">
            <x v="0"/>
          </reference>
          <reference field="0" count="1" selected="0">
            <x v="84"/>
          </reference>
        </references>
      </pivotArea>
    </chartFormat>
    <chartFormat chart="3" format="12" series="1">
      <pivotArea type="data" outline="0" fieldPosition="0">
        <references count="2">
          <reference field="4294967294" count="1" selected="0">
            <x v="0"/>
          </reference>
          <reference field="0" count="1" selected="0">
            <x v="189"/>
          </reference>
        </references>
      </pivotArea>
    </chartFormat>
    <chartFormat chart="3" format="13" series="1">
      <pivotArea type="data" outline="0" fieldPosition="0">
        <references count="2">
          <reference field="4294967294" count="1" selected="0">
            <x v="0"/>
          </reference>
          <reference field="0" count="1" selected="0">
            <x v="220"/>
          </reference>
        </references>
      </pivotArea>
    </chartFormat>
    <chartFormat chart="3" format="14" series="1">
      <pivotArea type="data" outline="0" fieldPosition="0">
        <references count="2">
          <reference field="4294967294" count="1" selected="0">
            <x v="0"/>
          </reference>
          <reference field="0" count="1" selected="0">
            <x v="364"/>
          </reference>
        </references>
      </pivotArea>
    </chartFormat>
    <chartFormat chart="3" format="15" series="1">
      <pivotArea type="data" outline="0" fieldPosition="0">
        <references count="2">
          <reference field="4294967294" count="1" selected="0">
            <x v="0"/>
          </reference>
          <reference field="0" count="1" selected="0">
            <x v="365"/>
          </reference>
        </references>
      </pivotArea>
    </chartFormat>
    <chartFormat chart="3" format="16" series="1">
      <pivotArea type="data" outline="0" fieldPosition="0">
        <references count="2">
          <reference field="4294967294" count="1" selected="0">
            <x v="0"/>
          </reference>
          <reference field="0" count="1" selected="0">
            <x v="413"/>
          </reference>
        </references>
      </pivotArea>
    </chartFormat>
    <chartFormat chart="3" format="17" series="1">
      <pivotArea type="data" outline="0" fieldPosition="0">
        <references count="2">
          <reference field="4294967294" count="1" selected="0">
            <x v="0"/>
          </reference>
          <reference field="0" count="1" selected="0">
            <x v="449"/>
          </reference>
        </references>
      </pivotArea>
    </chartFormat>
    <chartFormat chart="3" format="18" series="1">
      <pivotArea type="data" outline="0" fieldPosition="0">
        <references count="2">
          <reference field="4294967294" count="1" selected="0">
            <x v="0"/>
          </reference>
          <reference field="0" count="1" selected="0">
            <x v="471"/>
          </reference>
        </references>
      </pivotArea>
    </chartFormat>
  </chartFormats>
  <pivotTableStyleInfo name="PivotStyleLight16" showRowHeaders="1" showColHeaders="1" showRowStripes="0" showColStripes="0" showLastColumn="1"/>
  <filters count="1">
    <filter fld="0" type="valueGreaterThan" evalOrder="-1" id="6" iMeasureFld="0">
      <autoFilter ref="A1">
        <filterColumn colId="0">
          <customFilters>
            <customFilter operator="greaterThan"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24AD2D-4949-4C4F-89B0-E2EEABD4938F}" name="PEG"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1:C3" firstHeaderRow="0" firstDataRow="1" firstDataCol="1"/>
  <pivotFields count="50">
    <pivotField axis="axisRow" showAll="0" measureFilter="1"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pivotField>
    <pivotField showAll="0" defaultSubtotal="0"/>
    <pivotField showAll="0" defaultSubtotal="0"/>
    <pivotField showAll="0" defaultSubtotal="0"/>
    <pivotField showAll="0" defaultSubtotal="0">
      <items count="18">
        <item x="3"/>
        <item h="1" x="7"/>
        <item h="1" x="5"/>
        <item h="1" x="14"/>
        <item h="1" x="13"/>
        <item h="1" x="10"/>
        <item h="1" x="2"/>
        <item h="1" x="15"/>
        <item h="1" x="12"/>
        <item h="1" x="6"/>
        <item h="1" x="0"/>
        <item h="1" x="16"/>
        <item h="1" x="8"/>
        <item h="1" x="11"/>
        <item h="1" x="17"/>
        <item h="1" x="9"/>
        <item h="1" x="4"/>
        <item h="1" x="1"/>
      </items>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2">
    <i>
      <x v="146"/>
    </i>
    <i>
      <x v="290"/>
    </i>
  </rowItems>
  <colFields count="1">
    <field x="-2"/>
  </colFields>
  <colItems count="2">
    <i>
      <x/>
    </i>
    <i i="1">
      <x v="1"/>
    </i>
  </colItems>
  <dataFields count="2">
    <dataField name="Sum of Price to Earnings" fld="26" baseField="0" baseItem="0"/>
    <dataField name="Sum of Price earnings to growth" fld="31"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valueBetween" evalOrder="-1" id="5" iMeasureFld="1">
      <autoFilter ref="A1">
        <filterColumn colId="0">
          <customFilters and="1">
            <customFilter operator="greaterThanOrEqual" val="0.1"/>
            <customFilter operator="lessThanOrEqual"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28E1F3-AE45-47DF-B95C-83AFFA5F9BD1}" name="PBRatio"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7" firstHeaderRow="1" firstDataRow="1" firstDataCol="1"/>
  <pivotFields count="50">
    <pivotField axis="axisRow" showAll="0" measureFilter="1" sortType="ascending">
      <items count="502">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9">
        <item x="3"/>
        <item h="1" x="7"/>
        <item h="1" x="5"/>
        <item h="1" x="14"/>
        <item h="1" x="13"/>
        <item h="1" x="10"/>
        <item h="1" x="2"/>
        <item h="1" x="15"/>
        <item h="1" x="12"/>
        <item h="1" x="6"/>
        <item h="1" x="0"/>
        <item h="1" x="16"/>
        <item h="1" x="8"/>
        <item h="1" x="11"/>
        <item h="1" x="17"/>
        <item h="1" x="9"/>
        <item h="1" x="4"/>
        <item h="1" x="1"/>
        <item t="default"/>
      </items>
    </pivotField>
    <pivotField showAll="0">
      <items count="135">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6">
    <i>
      <x v="34"/>
    </i>
    <i>
      <x v="90"/>
    </i>
    <i>
      <x v="423"/>
    </i>
    <i>
      <x v="317"/>
    </i>
    <i>
      <x v="478"/>
    </i>
    <i t="grand">
      <x/>
    </i>
  </rowItems>
  <colItems count="1">
    <i/>
  </colItems>
  <dataFields count="1">
    <dataField name="Sum of Price to Book" fld="2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Between" evalOrder="-1" id="1" iMeasureFld="0">
      <autoFilter ref="A1">
        <filterColumn colId="0">
          <customFilters and="1">
            <customFilter operator="greaterThanOrEqual" val="1"/>
            <customFilter operator="lessThanOrEqual" val="3"/>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2901D7-D4CF-4AA3-BF8C-BE945119FB80}" name="EVRatio"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6" firstHeaderRow="1" firstDataRow="1" firstDataCol="1" rowPageCount="1" colPageCount="1"/>
  <pivotFields count="50">
    <pivotField axis="axisRow" showAll="0" measureFilter="1" sortType="ascending"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pivotField axis="axisPage" multipleItemSelectionAllowed="1" showAll="0" defaultSubtotal="0">
      <items count="18">
        <item x="3"/>
        <item h="1" x="7"/>
        <item h="1" x="5"/>
        <item h="1" x="14"/>
        <item h="1" x="13"/>
        <item h="1" x="10"/>
        <item h="1" x="2"/>
        <item h="1" x="15"/>
        <item h="1" x="12"/>
        <item h="1" x="6"/>
        <item h="1" x="0"/>
        <item h="1" x="16"/>
        <item h="1" x="8"/>
        <item h="1" x="11"/>
        <item h="1" x="17"/>
        <item h="1" x="9"/>
        <item h="1" x="4"/>
        <item h="1" x="1"/>
      </items>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3">
    <i>
      <x v="423"/>
    </i>
    <i>
      <x v="34"/>
    </i>
    <i>
      <x v="441"/>
    </i>
  </rowItems>
  <colItems count="1">
    <i/>
  </colItems>
  <pageFields count="1">
    <pageField fld="4" hier="-1"/>
  </pageFields>
  <dataFields count="1">
    <dataField name="EV / EBITDA Ratio" fld="33" baseField="0" baseItem="0"/>
  </dataFields>
  <chartFormats count="1">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Between" evalOrder="-1" id="6" iMeasureFld="0">
      <autoFilter ref="A1">
        <filterColumn colId="0">
          <customFilters and="1">
            <customFilter operator="greaterThanOrEqual" val="1"/>
            <customFilter operator="lessThanOrEqual" val="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B4C4D0-0691-4113-8200-F072DDA600A7}" name="Pric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Company Names">
  <location ref="A1:B502" firstHeaderRow="1" firstDataRow="1" firstDataCol="1"/>
  <pivotFields count="50">
    <pivotField axis="axisRow" showAll="0"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pivotField>
    <pivotField showAll="0" defaultSubtotal="0"/>
    <pivotField showAll="0" defaultSubtotal="0"/>
    <pivotField showAll="0" defaultSubtotal="0"/>
    <pivotField showAll="0" defaultSubtotal="0">
      <items count="18">
        <item x="3"/>
        <item x="7"/>
        <item x="5"/>
        <item x="14"/>
        <item x="13"/>
        <item x="10"/>
        <item x="2"/>
        <item x="15"/>
        <item x="12"/>
        <item x="6"/>
        <item x="0"/>
        <item x="16"/>
        <item x="8"/>
        <item x="11"/>
        <item x="17"/>
        <item x="9"/>
        <item x="4"/>
        <item x="1"/>
      </items>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5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rowItems>
  <colItems count="1">
    <i/>
  </colItems>
  <dataFields count="1">
    <dataField name="Sum of Price" fld="7" baseField="0" baseItem="0"/>
  </dataFields>
  <formats count="5">
    <format dxfId="30">
      <pivotArea field="0" type="button" dataOnly="0" labelOnly="1" outline="0" axis="axisRow" fieldPosition="0"/>
    </format>
    <format dxfId="29">
      <pivotArea field="0" type="button" dataOnly="0" labelOnly="1" outline="0" axis="axisRow" fieldPosition="0"/>
    </format>
    <format dxfId="28">
      <pivotArea field="0" type="button" dataOnly="0" labelOnly="1" outline="0" axis="axisRow" fieldPosition="0"/>
    </format>
    <format dxfId="27">
      <pivotArea outline="0" collapsedLevelsAreSubtotals="1" fieldPosition="0"/>
    </format>
    <format dxfId="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3FEB42F-BA4C-4D0E-B45A-220F8E95C3D1}" name="SectorPriceChang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ectors">
  <location ref="A1:B19" firstHeaderRow="1" firstDataRow="1" firstDataCol="1"/>
  <pivotFields count="50">
    <pivotField showAll="0"/>
    <pivotField showAll="0"/>
    <pivotField showAll="0"/>
    <pivotField showAll="0"/>
    <pivotField axis="axisRow" showAll="0" sortType="descending">
      <items count="19">
        <item x="3"/>
        <item x="7"/>
        <item x="5"/>
        <item x="14"/>
        <item x="13"/>
        <item x="10"/>
        <item x="2"/>
        <item x="15"/>
        <item x="12"/>
        <item x="6"/>
        <item x="0"/>
        <item x="16"/>
        <item x="8"/>
        <item x="11"/>
        <item x="17"/>
        <item x="9"/>
        <item x="4"/>
        <item x="1"/>
        <item t="default"/>
      </items>
      <autoSortScope>
        <pivotArea dataOnly="0" outline="0" fieldPosition="0">
          <references count="1">
            <reference field="4294967294" count="1" selected="0">
              <x v="0"/>
            </reference>
          </references>
        </pivotArea>
      </autoSortScope>
    </pivotField>
    <pivotField showAll="0">
      <items count="135">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 t="default"/>
      </items>
    </pivotField>
    <pivotField numFmtId="1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v="9"/>
    </i>
    <i>
      <x v="1"/>
    </i>
    <i>
      <x v="13"/>
    </i>
    <i>
      <x v="15"/>
    </i>
    <i>
      <x v="12"/>
    </i>
    <i>
      <x v="16"/>
    </i>
    <i>
      <x v="4"/>
    </i>
    <i>
      <x/>
    </i>
    <i>
      <x v="17"/>
    </i>
    <i>
      <x v="3"/>
    </i>
    <i>
      <x v="2"/>
    </i>
    <i>
      <x v="5"/>
    </i>
    <i>
      <x v="6"/>
    </i>
    <i>
      <x v="10"/>
    </i>
    <i>
      <x v="11"/>
    </i>
    <i>
      <x v="7"/>
    </i>
    <i>
      <x v="8"/>
    </i>
    <i>
      <x v="14"/>
    </i>
  </rowItems>
  <colItems count="1">
    <i/>
  </colItems>
  <dataFields count="1">
    <dataField name="Sum of 1 day change(%)" fld="8" baseField="0" baseItem="0"/>
  </dataFields>
  <formats count="1">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15C76E-138E-4115-A46E-CEC3834AE3B6}" name="LargeMktCap"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I3:J73" firstHeaderRow="1" firstDataRow="1" firstDataCol="1" rowPageCount="1" colPageCount="1"/>
  <pivotFields count="4">
    <pivotField axis="axisRow" showAll="0" measureFilter="1" sortType="descending" defaultSubtota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s>
      <autoSortScope>
        <pivotArea dataOnly="0" outline="0" fieldPosition="0">
          <references count="1">
            <reference field="4294967294" count="1" selected="0">
              <x v="0"/>
            </reference>
          </references>
        </pivotArea>
      </autoSortScope>
    </pivotField>
    <pivotField showAll="0" defaultSubtotal="0"/>
    <pivotField axis="axisPage" showAll="0" defaultSubtotal="0">
      <items count="3">
        <item x="2"/>
        <item x="1"/>
        <item x="0"/>
      </items>
    </pivotField>
    <pivotField dataField="1" showAll="0" defaultSubtotal="0"/>
  </pivotFields>
  <rowFields count="1">
    <field x="0"/>
  </rowFields>
  <rowItems count="70">
    <i>
      <x v="196"/>
    </i>
    <i>
      <x v="253"/>
    </i>
    <i>
      <x v="240"/>
    </i>
    <i>
      <x v="421"/>
    </i>
    <i>
      <x v="334"/>
    </i>
    <i>
      <x v="379"/>
    </i>
    <i>
      <x v="278"/>
    </i>
    <i>
      <x v="173"/>
    </i>
    <i>
      <x v="443"/>
    </i>
    <i>
      <x v="187"/>
    </i>
    <i>
      <x v="480"/>
    </i>
    <i>
      <x v="207"/>
    </i>
    <i>
      <x v="66"/>
    </i>
    <i>
      <x v="104"/>
    </i>
    <i>
      <x v="101"/>
    </i>
    <i>
      <x v="267"/>
    </i>
    <i>
      <x v="396"/>
    </i>
    <i>
      <x v="448"/>
    </i>
    <i>
      <x v="47"/>
    </i>
    <i>
      <x v="401"/>
    </i>
    <i>
      <x v="70"/>
    </i>
    <i>
      <x v="201"/>
    </i>
    <i>
      <x v="230"/>
    </i>
    <i>
      <x v="189"/>
    </i>
    <i>
      <x v="233"/>
    </i>
    <i>
      <x v="29"/>
    </i>
    <i>
      <x v="458"/>
    </i>
    <i>
      <x v="442"/>
    </i>
    <i>
      <x v="206"/>
    </i>
    <i>
      <x v="337"/>
    </i>
    <i>
      <x v="437"/>
    </i>
    <i>
      <x v="413"/>
    </i>
    <i>
      <x v="390"/>
    </i>
    <i>
      <x v="391"/>
    </i>
    <i>
      <x v="12"/>
    </i>
    <i>
      <x v="292"/>
    </i>
    <i>
      <x v="197"/>
    </i>
    <i>
      <x v="300"/>
    </i>
    <i>
      <x v="51"/>
    </i>
    <i>
      <x v="436"/>
    </i>
    <i>
      <x v="50"/>
    </i>
    <i>
      <x v="46"/>
    </i>
    <i>
      <x v="410"/>
    </i>
    <i>
      <x v="117"/>
    </i>
    <i>
      <x v="9"/>
    </i>
    <i>
      <x v="200"/>
    </i>
    <i>
      <x v="126"/>
    </i>
    <i>
      <x v="38"/>
    </i>
    <i>
      <x v="186"/>
    </i>
    <i>
      <x v="190"/>
    </i>
    <i>
      <x v="128"/>
    </i>
    <i>
      <x v="7"/>
    </i>
    <i>
      <x v="356"/>
    </i>
    <i>
      <x v="236"/>
    </i>
    <i>
      <x v="222"/>
    </i>
    <i>
      <x v="492"/>
    </i>
    <i>
      <x v="277"/>
    </i>
    <i>
      <x v="441"/>
    </i>
    <i>
      <x v="134"/>
    </i>
    <i>
      <x v="284"/>
    </i>
    <i>
      <x v="470"/>
    </i>
    <i>
      <x v="81"/>
    </i>
    <i>
      <x v="350"/>
    </i>
    <i>
      <x v="8"/>
    </i>
    <i>
      <x v="209"/>
    </i>
    <i>
      <x v="327"/>
    </i>
    <i>
      <x v="48"/>
    </i>
    <i>
      <x v="168"/>
    </i>
    <i>
      <x v="11"/>
    </i>
    <i>
      <x v="10"/>
    </i>
  </rowItems>
  <colItems count="1">
    <i/>
  </colItems>
  <pageFields count="1">
    <pageField fld="2" item="0" hier="-1"/>
  </pageFields>
  <dataFields count="1">
    <dataField name="Sum of Change in 1 day(%)" fld="3" baseField="0" baseItem="0" numFmtId="2"/>
  </dataFields>
  <formats count="2">
    <format dxfId="24">
      <pivotArea collapsedLevelsAreSubtotals="1" fieldPosition="0">
        <references count="1">
          <reference field="2" count="0"/>
        </references>
      </pivotArea>
    </format>
    <format dxfId="23">
      <pivotArea outline="0" collapsedLevelsAreSubtotals="1" fieldPosition="0"/>
    </format>
  </formats>
  <pivotTableStyleInfo name="PivotStyleLight16" showRowHeaders="1" showColHeaders="1" showRowStripes="0" showColStripes="0" showLastColumn="1"/>
  <filters count="1">
    <filter fld="0" type="valueNotEqual" evalOrder="-1" id="3"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91B2605-A521-4F44-988C-9B8F3627353D}" name="LowMktCap"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O3:P317" firstHeaderRow="1" firstDataRow="1" firstDataCol="1" rowPageCount="1" colPageCount="1"/>
  <pivotFields count="4">
    <pivotField axis="axisRow" showAll="0" measureFilter="1" sortType="descending" defaultSubtota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s>
      <autoSortScope>
        <pivotArea dataOnly="0" outline="0" fieldPosition="0">
          <references count="1">
            <reference field="4294967294" count="1" selected="0">
              <x v="0"/>
            </reference>
          </references>
        </pivotArea>
      </autoSortScope>
    </pivotField>
    <pivotField showAll="0" defaultSubtotal="0"/>
    <pivotField axis="axisPage" showAll="0" defaultSubtotal="0">
      <items count="3">
        <item x="2"/>
        <item x="1"/>
        <item x="0"/>
      </items>
    </pivotField>
    <pivotField dataField="1" showAll="0" defaultSubtotal="0"/>
  </pivotFields>
  <rowFields count="1">
    <field x="0"/>
  </rowFields>
  <rowItems count="314">
    <i>
      <x v="428"/>
    </i>
    <i>
      <x v="476"/>
    </i>
    <i>
      <x v="147"/>
    </i>
    <i>
      <x v="463"/>
    </i>
    <i>
      <x v="290"/>
    </i>
    <i>
      <x v="466"/>
    </i>
    <i>
      <x v="94"/>
    </i>
    <i>
      <x v="140"/>
    </i>
    <i>
      <x v="27"/>
    </i>
    <i>
      <x v="328"/>
    </i>
    <i>
      <x v="446"/>
    </i>
    <i>
      <x v="488"/>
    </i>
    <i>
      <x v="242"/>
    </i>
    <i>
      <x v="26"/>
    </i>
    <i>
      <x v="133"/>
    </i>
    <i>
      <x v="475"/>
    </i>
    <i>
      <x v="307"/>
    </i>
    <i>
      <x v="39"/>
    </i>
    <i>
      <x v="366"/>
    </i>
    <i>
      <x v="312"/>
    </i>
    <i>
      <x v="165"/>
    </i>
    <i>
      <x v="93"/>
    </i>
    <i>
      <x v="72"/>
    </i>
    <i>
      <x v="370"/>
    </i>
    <i>
      <x v="218"/>
    </i>
    <i>
      <x v="234"/>
    </i>
    <i>
      <x v="497"/>
    </i>
    <i>
      <x v="92"/>
    </i>
    <i>
      <x v="159"/>
    </i>
    <i>
      <x v="184"/>
    </i>
    <i>
      <x v="145"/>
    </i>
    <i>
      <x v="151"/>
    </i>
    <i>
      <x v="270"/>
    </i>
    <i>
      <x v="120"/>
    </i>
    <i>
      <x v="36"/>
    </i>
    <i>
      <x v="462"/>
    </i>
    <i>
      <x v="493"/>
    </i>
    <i>
      <x v="194"/>
    </i>
    <i>
      <x v="124"/>
    </i>
    <i>
      <x v="322"/>
    </i>
    <i>
      <x v="114"/>
    </i>
    <i>
      <x v="238"/>
    </i>
    <i>
      <x v="119"/>
    </i>
    <i>
      <x v="243"/>
    </i>
    <i>
      <x v="464"/>
    </i>
    <i>
      <x v="79"/>
    </i>
    <i>
      <x v="235"/>
    </i>
    <i>
      <x v="265"/>
    </i>
    <i>
      <x v="468"/>
    </i>
    <i>
      <x v="257"/>
    </i>
    <i>
      <x v="343"/>
    </i>
    <i>
      <x v="148"/>
    </i>
    <i>
      <x v="374"/>
    </i>
    <i>
      <x v="143"/>
    </i>
    <i>
      <x v="89"/>
    </i>
    <i>
      <x v="127"/>
    </i>
    <i>
      <x v="273"/>
    </i>
    <i>
      <x v="296"/>
    </i>
    <i>
      <x v="333"/>
    </i>
    <i>
      <x v="111"/>
    </i>
    <i>
      <x v="439"/>
    </i>
    <i>
      <x v="142"/>
    </i>
    <i>
      <x v="264"/>
    </i>
    <i>
      <x v="381"/>
    </i>
    <i>
      <x v="68"/>
    </i>
    <i>
      <x v="213"/>
    </i>
    <i>
      <x v="358"/>
    </i>
    <i>
      <x v="103"/>
    </i>
    <i>
      <x v="123"/>
    </i>
    <i>
      <x v="482"/>
    </i>
    <i>
      <x v="28"/>
    </i>
    <i>
      <x v="241"/>
    </i>
    <i>
      <x v="294"/>
    </i>
    <i>
      <x v="344"/>
    </i>
    <i>
      <x v="75"/>
    </i>
    <i>
      <x v="250"/>
    </i>
    <i>
      <x v="283"/>
    </i>
    <i>
      <x v="82"/>
    </i>
    <i>
      <x v="456"/>
    </i>
    <i>
      <x v="375"/>
    </i>
    <i>
      <x v="377"/>
    </i>
    <i>
      <x v="469"/>
    </i>
    <i>
      <x v="221"/>
    </i>
    <i>
      <x v="125"/>
    </i>
    <i>
      <x v="95"/>
    </i>
    <i>
      <x v="76"/>
    </i>
    <i>
      <x v="282"/>
    </i>
    <i>
      <x v="152"/>
    </i>
    <i>
      <x v="338"/>
    </i>
    <i>
      <x v="362"/>
    </i>
    <i>
      <x v="457"/>
    </i>
    <i>
      <x v="297"/>
    </i>
    <i>
      <x v="400"/>
    </i>
    <i>
      <x v="91"/>
    </i>
    <i>
      <x v="416"/>
    </i>
    <i>
      <x v="198"/>
    </i>
    <i>
      <x v="321"/>
    </i>
    <i>
      <x v="217"/>
    </i>
    <i>
      <x v="214"/>
    </i>
    <i>
      <x v="453"/>
    </i>
    <i>
      <x v="330"/>
    </i>
    <i>
      <x v="341"/>
    </i>
    <i>
      <x v="368"/>
    </i>
    <i>
      <x v="144"/>
    </i>
    <i>
      <x v="411"/>
    </i>
    <i>
      <x v="34"/>
    </i>
    <i>
      <x v="137"/>
    </i>
    <i>
      <x v="324"/>
    </i>
    <i>
      <x v="202"/>
    </i>
    <i>
      <x v="373"/>
    </i>
    <i>
      <x v="417"/>
    </i>
    <i>
      <x v="30"/>
    </i>
    <i>
      <x v="454"/>
    </i>
    <i>
      <x v="315"/>
    </i>
    <i>
      <x v="227"/>
    </i>
    <i>
      <x v="495"/>
    </i>
    <i>
      <x v="141"/>
    </i>
    <i>
      <x v="269"/>
    </i>
    <i>
      <x v="41"/>
    </i>
    <i>
      <x v="451"/>
    </i>
    <i>
      <x v="205"/>
    </i>
    <i>
      <x v="490"/>
    </i>
    <i>
      <x v="150"/>
    </i>
    <i>
      <x v="260"/>
    </i>
    <i>
      <x v="160"/>
    </i>
    <i>
      <x v="135"/>
    </i>
    <i>
      <x v="395"/>
    </i>
    <i>
      <x v="271"/>
    </i>
    <i>
      <x v="139"/>
    </i>
    <i>
      <x v="276"/>
    </i>
    <i>
      <x v="405"/>
    </i>
    <i>
      <x v="388"/>
    </i>
    <i>
      <x v="420"/>
    </i>
    <i>
      <x v="74"/>
    </i>
    <i>
      <x v="398"/>
    </i>
    <i>
      <x v="500"/>
    </i>
    <i>
      <x v="295"/>
    </i>
    <i>
      <x v="138"/>
    </i>
    <i>
      <x v="387"/>
    </i>
    <i>
      <x v="244"/>
    </i>
    <i>
      <x v="393"/>
    </i>
    <i>
      <x v="155"/>
    </i>
    <i>
      <x v="402"/>
    </i>
    <i>
      <x v="172"/>
    </i>
    <i>
      <x v="359"/>
    </i>
    <i>
      <x v="306"/>
    </i>
    <i>
      <x v="397"/>
    </i>
    <i>
      <x v="216"/>
    </i>
    <i>
      <x v="385"/>
    </i>
    <i>
      <x v="3"/>
    </i>
    <i>
      <x v="164"/>
    </i>
    <i>
      <x v="287"/>
    </i>
    <i>
      <x v="73"/>
    </i>
    <i>
      <x v="369"/>
    </i>
    <i>
      <x v="163"/>
    </i>
    <i>
      <x v="347"/>
    </i>
    <i>
      <x v="83"/>
    </i>
    <i>
      <x v="427"/>
    </i>
    <i>
      <x v="251"/>
    </i>
    <i>
      <x v="220"/>
    </i>
    <i>
      <x v="132"/>
    </i>
    <i>
      <x v="477"/>
    </i>
    <i>
      <x v="179"/>
    </i>
    <i>
      <x v="45"/>
    </i>
    <i>
      <x v="331"/>
    </i>
    <i>
      <x v="231"/>
    </i>
    <i>
      <x v="364"/>
    </i>
    <i>
      <x v="55"/>
    </i>
    <i>
      <x v="171"/>
    </i>
    <i>
      <x v="174"/>
    </i>
    <i>
      <x v="59"/>
    </i>
    <i>
      <x v="85"/>
    </i>
    <i>
      <x v="360"/>
    </i>
    <i>
      <x v="21"/>
    </i>
    <i>
      <x v="432"/>
    </i>
    <i>
      <x v="106"/>
    </i>
    <i>
      <x v="53"/>
    </i>
    <i>
      <x v="496"/>
    </i>
    <i>
      <x v="181"/>
    </i>
    <i>
      <x v="289"/>
    </i>
    <i>
      <x v="112"/>
    </i>
    <i>
      <x v="49"/>
    </i>
    <i>
      <x v="394"/>
    </i>
    <i>
      <x v="122"/>
    </i>
    <i>
      <x v="489"/>
    </i>
    <i>
      <x v="383"/>
    </i>
    <i>
      <x v="167"/>
    </i>
    <i>
      <x v="409"/>
    </i>
    <i>
      <x v="281"/>
    </i>
    <i>
      <x v="16"/>
    </i>
    <i>
      <x v="258"/>
    </i>
    <i>
      <x v="116"/>
    </i>
    <i>
      <x v="424"/>
    </i>
    <i>
      <x v="309"/>
    </i>
    <i>
      <x v="31"/>
    </i>
    <i>
      <x v="86"/>
    </i>
    <i>
      <x v="447"/>
    </i>
    <i>
      <x v="389"/>
    </i>
    <i>
      <x v="15"/>
    </i>
    <i>
      <x v="210"/>
    </i>
    <i>
      <x v="97"/>
    </i>
    <i>
      <x v="425"/>
    </i>
    <i>
      <x v="348"/>
    </i>
    <i>
      <x v="180"/>
    </i>
    <i>
      <x v="272"/>
    </i>
    <i>
      <x v="301"/>
    </i>
    <i>
      <x v="62"/>
    </i>
    <i>
      <x v="325"/>
    </i>
    <i>
      <x v="491"/>
    </i>
    <i>
      <x v="293"/>
    </i>
    <i>
      <x v="403"/>
    </i>
    <i>
      <x v="35"/>
    </i>
    <i>
      <x v="247"/>
    </i>
    <i>
      <x v="313"/>
    </i>
    <i>
      <x v="263"/>
    </i>
    <i>
      <x v="158"/>
    </i>
    <i>
      <x v="108"/>
    </i>
    <i>
      <x v="419"/>
    </i>
    <i>
      <x v="372"/>
    </i>
    <i>
      <x v="149"/>
    </i>
    <i>
      <x v="237"/>
    </i>
    <i>
      <x v="88"/>
    </i>
    <i>
      <x v="318"/>
    </i>
    <i>
      <x v="19"/>
    </i>
    <i>
      <x v="96"/>
    </i>
    <i>
      <x v="423"/>
    </i>
    <i>
      <x v="323"/>
    </i>
    <i>
      <x v="176"/>
    </i>
    <i>
      <x v="1"/>
    </i>
    <i>
      <x v="302"/>
    </i>
    <i>
      <x v="249"/>
    </i>
    <i>
      <x v="65"/>
    </i>
    <i>
      <x v="77"/>
    </i>
    <i>
      <x v="169"/>
    </i>
    <i>
      <x v="183"/>
    </i>
    <i>
      <x v="408"/>
    </i>
    <i>
      <x v="434"/>
    </i>
    <i>
      <x v="248"/>
    </i>
    <i>
      <x v="266"/>
    </i>
    <i>
      <x v="20"/>
    </i>
    <i>
      <x v="418"/>
    </i>
    <i>
      <x v="22"/>
    </i>
    <i>
      <x v="105"/>
    </i>
    <i>
      <x v="113"/>
    </i>
    <i>
      <x v="367"/>
    </i>
    <i>
      <x v="255"/>
    </i>
    <i>
      <x v="483"/>
    </i>
    <i>
      <x v="195"/>
    </i>
    <i>
      <x v="415"/>
    </i>
    <i>
      <x v="404"/>
    </i>
    <i>
      <x v="102"/>
    </i>
    <i>
      <x v="314"/>
    </i>
    <i>
      <x v="326"/>
    </i>
    <i>
      <x v="430"/>
    </i>
    <i>
      <x v="352"/>
    </i>
    <i>
      <x v="371"/>
    </i>
    <i>
      <x v="87"/>
    </i>
    <i>
      <x v="445"/>
    </i>
    <i>
      <x v="24"/>
    </i>
    <i>
      <x v="157"/>
    </i>
    <i>
      <x v="60"/>
    </i>
    <i>
      <x v="440"/>
    </i>
    <i>
      <x v="320"/>
    </i>
    <i>
      <x v="131"/>
    </i>
    <i>
      <x v="239"/>
    </i>
    <i>
      <x v="99"/>
    </i>
    <i>
      <x v="351"/>
    </i>
    <i>
      <x v="298"/>
    </i>
    <i>
      <x v="80"/>
    </i>
    <i>
      <x v="161"/>
    </i>
    <i>
      <x v="380"/>
    </i>
    <i>
      <x v="166"/>
    </i>
    <i>
      <x v="18"/>
    </i>
    <i>
      <x v="256"/>
    </i>
    <i>
      <x v="61"/>
    </i>
    <i>
      <x v="192"/>
    </i>
    <i>
      <x v="487"/>
    </i>
    <i>
      <x v="268"/>
    </i>
    <i>
      <x v="305"/>
    </i>
    <i>
      <x v="175"/>
    </i>
    <i>
      <x v="335"/>
    </i>
    <i>
      <x v="474"/>
    </i>
    <i>
      <x v="203"/>
    </i>
    <i>
      <x v="215"/>
    </i>
    <i>
      <x v="17"/>
    </i>
    <i>
      <x v="275"/>
    </i>
    <i>
      <x v="382"/>
    </i>
    <i>
      <x v="422"/>
    </i>
    <i>
      <x v="182"/>
    </i>
    <i>
      <x v="153"/>
    </i>
    <i>
      <x v="279"/>
    </i>
    <i>
      <x v="98"/>
    </i>
    <i>
      <x v="185"/>
    </i>
    <i>
      <x v="357"/>
    </i>
    <i>
      <x v="308"/>
    </i>
    <i>
      <x v="384"/>
    </i>
    <i>
      <x v="259"/>
    </i>
    <i>
      <x v="191"/>
    </i>
    <i>
      <x v="219"/>
    </i>
    <i>
      <x v="478"/>
    </i>
    <i>
      <x v="90"/>
    </i>
    <i>
      <x v="136"/>
    </i>
    <i>
      <x v="361"/>
    </i>
    <i>
      <x v="261"/>
    </i>
    <i>
      <x v="431"/>
    </i>
    <i>
      <x v="226"/>
    </i>
    <i>
      <x v="129"/>
    </i>
    <i>
      <x v="481"/>
    </i>
    <i>
      <x v="353"/>
    </i>
    <i>
      <x v="429"/>
    </i>
    <i>
      <x v="25"/>
    </i>
    <i>
      <x v="484"/>
    </i>
    <i>
      <x v="63"/>
    </i>
    <i>
      <x v="450"/>
    </i>
  </rowItems>
  <colItems count="1">
    <i/>
  </colItems>
  <pageFields count="1">
    <pageField fld="2" item="1" hier="-1"/>
  </pageFields>
  <dataFields count="1">
    <dataField name="Sum of Change in 1 day(%)" fld="3" baseField="0" baseItem="0"/>
  </dataFields>
  <pivotTableStyleInfo name="PivotStyleLight16" showRowHeaders="1" showColHeaders="1" showRowStripes="0" showColStripes="0" showLastColumn="1"/>
  <filters count="1">
    <filter fld="0" type="valueNotEqual" evalOrder="-1" id="3"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3C2D8D4-56F2-44A2-8B5D-23C3F77DAA8F}" name="MidMktCap"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L3:M118" firstHeaderRow="1" firstDataRow="1" firstDataCol="1" rowPageCount="1" colPageCount="1"/>
  <pivotFields count="4">
    <pivotField axis="axisRow" showAll="0" measureFilter="1" sortType="descending" defaultSubtota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s>
      <autoSortScope>
        <pivotArea dataOnly="0" outline="0" fieldPosition="0">
          <references count="1">
            <reference field="4294967294" count="1" selected="0">
              <x v="0"/>
            </reference>
          </references>
        </pivotArea>
      </autoSortScope>
    </pivotField>
    <pivotField showAll="0" defaultSubtotal="0"/>
    <pivotField axis="axisPage" showAll="0" defaultSubtotal="0">
      <items count="3">
        <item x="2"/>
        <item x="1"/>
        <item x="0"/>
      </items>
    </pivotField>
    <pivotField dataField="1" showAll="0" defaultSubtotal="0"/>
  </pivotFields>
  <rowFields count="1">
    <field x="0"/>
  </rowFields>
  <rowItems count="115">
    <i>
      <x v="465"/>
    </i>
    <i>
      <x v="392"/>
    </i>
    <i>
      <x v="386"/>
    </i>
    <i>
      <x v="406"/>
    </i>
    <i>
      <x v="212"/>
    </i>
    <i>
      <x v="452"/>
    </i>
    <i>
      <x v="426"/>
    </i>
    <i>
      <x v="485"/>
    </i>
    <i>
      <x v="449"/>
    </i>
    <i>
      <x v="177"/>
    </i>
    <i>
      <x v="56"/>
    </i>
    <i>
      <x v="494"/>
    </i>
    <i>
      <x v="291"/>
    </i>
    <i>
      <x v="412"/>
    </i>
    <i>
      <x v="32"/>
    </i>
    <i>
      <x v="57"/>
    </i>
    <i>
      <x v="252"/>
    </i>
    <i>
      <x v="14"/>
    </i>
    <i>
      <x v="23"/>
    </i>
    <i>
      <x v="438"/>
    </i>
    <i>
      <x v="121"/>
    </i>
    <i>
      <x v="246"/>
    </i>
    <i>
      <x v="336"/>
    </i>
    <i>
      <x v="414"/>
    </i>
    <i>
      <x v="486"/>
    </i>
    <i>
      <x v="435"/>
    </i>
    <i>
      <x v="288"/>
    </i>
    <i>
      <x v="365"/>
    </i>
    <i>
      <x v="467"/>
    </i>
    <i>
      <x v="100"/>
    </i>
    <i>
      <x v="156"/>
    </i>
    <i>
      <x v="43"/>
    </i>
    <i>
      <x v="118"/>
    </i>
    <i>
      <x v="285"/>
    </i>
    <i>
      <x v="354"/>
    </i>
    <i>
      <x v="471"/>
    </i>
    <i>
      <x v="316"/>
    </i>
    <i>
      <x v="399"/>
    </i>
    <i>
      <x v="455"/>
    </i>
    <i>
      <x v="69"/>
    </i>
    <i>
      <x v="44"/>
    </i>
    <i>
      <x v="2"/>
    </i>
    <i>
      <x v="223"/>
    </i>
    <i>
      <x v="115"/>
    </i>
    <i>
      <x/>
    </i>
    <i>
      <x v="170"/>
    </i>
    <i>
      <x v="225"/>
    </i>
    <i>
      <x v="499"/>
    </i>
    <i>
      <x v="84"/>
    </i>
    <i>
      <x v="13"/>
    </i>
    <i>
      <x v="193"/>
    </i>
    <i>
      <x v="130"/>
    </i>
    <i>
      <x v="37"/>
    </i>
    <i>
      <x v="461"/>
    </i>
    <i>
      <x v="332"/>
    </i>
    <i>
      <x v="52"/>
    </i>
    <i>
      <x v="178"/>
    </i>
    <i>
      <x v="378"/>
    </i>
    <i>
      <x v="363"/>
    </i>
    <i>
      <x v="208"/>
    </i>
    <i>
      <x v="211"/>
    </i>
    <i>
      <x v="479"/>
    </i>
    <i>
      <x v="229"/>
    </i>
    <i>
      <x v="154"/>
    </i>
    <i>
      <x v="473"/>
    </i>
    <i>
      <x v="329"/>
    </i>
    <i>
      <x v="199"/>
    </i>
    <i>
      <x v="78"/>
    </i>
    <i>
      <x v="67"/>
    </i>
    <i>
      <x v="274"/>
    </i>
    <i>
      <x v="232"/>
    </i>
    <i>
      <x v="459"/>
    </i>
    <i>
      <x v="319"/>
    </i>
    <i>
      <x v="433"/>
    </i>
    <i>
      <x v="286"/>
    </i>
    <i>
      <x v="6"/>
    </i>
    <i>
      <x v="317"/>
    </i>
    <i>
      <x v="498"/>
    </i>
    <i>
      <x v="311"/>
    </i>
    <i>
      <x v="407"/>
    </i>
    <i>
      <x v="346"/>
    </i>
    <i>
      <x v="224"/>
    </i>
    <i>
      <x v="342"/>
    </i>
    <i>
      <x v="304"/>
    </i>
    <i>
      <x v="42"/>
    </i>
    <i>
      <x v="345"/>
    </i>
    <i>
      <x v="40"/>
    </i>
    <i>
      <x v="472"/>
    </i>
    <i>
      <x v="262"/>
    </i>
    <i>
      <x v="299"/>
    </i>
    <i>
      <x v="310"/>
    </i>
    <i>
      <x v="204"/>
    </i>
    <i>
      <x v="188"/>
    </i>
    <i>
      <x v="33"/>
    </i>
    <i>
      <x v="228"/>
    </i>
    <i>
      <x v="340"/>
    </i>
    <i>
      <x v="109"/>
    </i>
    <i>
      <x v="460"/>
    </i>
    <i>
      <x v="376"/>
    </i>
    <i>
      <x v="71"/>
    </i>
    <i>
      <x v="54"/>
    </i>
    <i>
      <x v="107"/>
    </i>
    <i>
      <x v="349"/>
    </i>
    <i>
      <x v="280"/>
    </i>
    <i>
      <x v="64"/>
    </i>
    <i>
      <x v="254"/>
    </i>
    <i>
      <x v="355"/>
    </i>
    <i>
      <x v="5"/>
    </i>
    <i>
      <x v="110"/>
    </i>
    <i>
      <x v="303"/>
    </i>
    <i>
      <x v="444"/>
    </i>
    <i>
      <x v="4"/>
    </i>
    <i>
      <x v="339"/>
    </i>
    <i>
      <x v="146"/>
    </i>
    <i>
      <x v="162"/>
    </i>
  </rowItems>
  <colItems count="1">
    <i/>
  </colItems>
  <pageFields count="1">
    <pageField fld="2" item="2" hier="-1"/>
  </pageFields>
  <dataFields count="1">
    <dataField name="Sum of Change in 1 day(%)" fld="3" baseField="0" baseItem="0"/>
  </dataFields>
  <pivotTableStyleInfo name="PivotStyleLight16" showRowHeaders="1" showColHeaders="1" showRowStripes="0" showColStripes="0" showLastColumn="1"/>
  <filters count="1">
    <filter fld="0" type="valueNotEqual" evalOrder="-1" id="3"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8180567-0333-4FA6-B2EA-EB323EBF421C}" name="3YrReturn"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Industry Names">
  <location ref="G3:I134" firstHeaderRow="1" firstDataRow="2" firstDataCol="1"/>
  <pivotFields count="4">
    <pivotField dataField="1" showAll="0" defaultSubtotal="0"/>
    <pivotField axis="axisRow" showAll="0" sortType="descending" defaultSubtotal="0">
      <items count="134">
        <item x="60"/>
        <item x="67"/>
        <item x="130"/>
        <item x="85"/>
        <item x="88"/>
        <item x="23"/>
        <item x="3"/>
        <item x="18"/>
        <item x="44"/>
        <item x="46"/>
        <item x="64"/>
        <item x="31"/>
        <item x="103"/>
        <item x="26"/>
        <item x="95"/>
        <item x="17"/>
        <item x="75"/>
        <item x="77"/>
        <item x="11"/>
        <item x="28"/>
        <item x="91"/>
        <item x="59"/>
        <item x="41"/>
        <item x="110"/>
        <item x="122"/>
        <item x="62"/>
        <item x="111"/>
        <item x="105"/>
        <item x="16"/>
        <item x="21"/>
        <item x="4"/>
        <item x="20"/>
        <item x="119"/>
        <item x="49"/>
        <item x="38"/>
        <item x="42"/>
        <item x="0"/>
        <item x="33"/>
        <item x="56"/>
        <item x="127"/>
        <item x="50"/>
        <item x="81"/>
        <item x="12"/>
        <item x="100"/>
        <item x="27"/>
        <item x="30"/>
        <item x="80"/>
        <item x="87"/>
        <item x="40"/>
        <item x="89"/>
        <item x="19"/>
        <item x="79"/>
        <item x="73"/>
        <item x="114"/>
        <item x="61"/>
        <item x="37"/>
        <item x="133"/>
        <item x="123"/>
        <item x="2"/>
        <item x="29"/>
        <item x="55"/>
        <item x="74"/>
        <item x="35"/>
        <item x="66"/>
        <item x="10"/>
        <item x="90"/>
        <item x="120"/>
        <item x="115"/>
        <item x="113"/>
        <item x="96"/>
        <item x="92"/>
        <item x="98"/>
        <item x="94"/>
        <item x="112"/>
        <item x="51"/>
        <item x="14"/>
        <item x="69"/>
        <item x="104"/>
        <item x="83"/>
        <item x="32"/>
        <item x="65"/>
        <item x="22"/>
        <item x="52"/>
        <item x="71"/>
        <item x="43"/>
        <item x="39"/>
        <item x="106"/>
        <item x="58"/>
        <item x="68"/>
        <item x="99"/>
        <item x="125"/>
        <item x="76"/>
        <item x="102"/>
        <item x="13"/>
        <item x="93"/>
        <item x="6"/>
        <item x="34"/>
        <item x="86"/>
        <item x="57"/>
        <item x="1"/>
        <item x="109"/>
        <item x="24"/>
        <item x="126"/>
        <item x="121"/>
        <item x="116"/>
        <item x="108"/>
        <item x="45"/>
        <item x="70"/>
        <item x="47"/>
        <item x="48"/>
        <item x="5"/>
        <item x="128"/>
        <item x="118"/>
        <item x="132"/>
        <item x="131"/>
        <item x="54"/>
        <item x="101"/>
        <item x="63"/>
        <item x="78"/>
        <item x="124"/>
        <item x="97"/>
        <item x="36"/>
        <item x="25"/>
        <item x="129"/>
        <item x="8"/>
        <item x="82"/>
        <item x="84"/>
        <item x="107"/>
        <item x="9"/>
        <item x="7"/>
        <item x="72"/>
        <item x="15"/>
        <item x="53"/>
        <item x="117"/>
      </items>
      <autoSortScope>
        <pivotArea dataOnly="0" outline="0" fieldPosition="0">
          <references count="2">
            <reference field="4294967294" count="1" selected="0">
              <x v="0"/>
            </reference>
            <reference field="3" count="1" selected="0">
              <x v="1"/>
            </reference>
          </references>
        </pivotArea>
      </autoSortScope>
    </pivotField>
    <pivotField showAll="0" defaultSubtotal="0"/>
    <pivotField axis="axisCol" multipleItemSelectionAllowed="1" showAll="0" defaultSubtotal="0">
      <items count="3">
        <item x="1"/>
        <item x="0"/>
        <item h="1" x="2"/>
      </items>
    </pivotField>
  </pivotFields>
  <rowFields count="1">
    <field x="1"/>
  </rowFields>
  <rowItems count="130">
    <i>
      <x v="36"/>
    </i>
    <i>
      <x v="110"/>
    </i>
    <i>
      <x v="9"/>
    </i>
    <i>
      <x v="18"/>
    </i>
    <i>
      <x v="100"/>
    </i>
    <i>
      <x v="85"/>
    </i>
    <i>
      <x v="75"/>
    </i>
    <i>
      <x v="6"/>
    </i>
    <i>
      <x v="58"/>
    </i>
    <i>
      <x v="41"/>
    </i>
    <i>
      <x v="79"/>
    </i>
    <i>
      <x v="65"/>
    </i>
    <i>
      <x v="128"/>
    </i>
    <i>
      <x v="57"/>
    </i>
    <i>
      <x v="95"/>
    </i>
    <i>
      <x v="26"/>
    </i>
    <i>
      <x v="59"/>
    </i>
    <i>
      <x v="93"/>
    </i>
    <i>
      <x v="72"/>
    </i>
    <i>
      <x v="104"/>
    </i>
    <i>
      <x v="1"/>
    </i>
    <i>
      <x v="80"/>
    </i>
    <i>
      <x v="121"/>
    </i>
    <i>
      <x v="55"/>
    </i>
    <i>
      <x v="54"/>
    </i>
    <i>
      <x v="35"/>
    </i>
    <i>
      <x v="69"/>
    </i>
    <i>
      <x v="129"/>
    </i>
    <i>
      <x v="38"/>
    </i>
    <i>
      <x v="115"/>
    </i>
    <i>
      <x v="33"/>
    </i>
    <i>
      <x v="40"/>
    </i>
    <i>
      <x v="126"/>
    </i>
    <i>
      <x v="48"/>
    </i>
    <i>
      <x v="81"/>
    </i>
    <i>
      <x v="53"/>
    </i>
    <i>
      <x v="97"/>
    </i>
    <i>
      <x v="21"/>
    </i>
    <i>
      <x v="118"/>
    </i>
    <i>
      <x v="24"/>
    </i>
    <i>
      <x v="76"/>
    </i>
    <i>
      <x v="25"/>
    </i>
    <i>
      <x v="8"/>
    </i>
    <i>
      <x v="61"/>
    </i>
    <i>
      <x v="92"/>
    </i>
    <i>
      <x v="62"/>
    </i>
    <i>
      <x v="96"/>
    </i>
    <i>
      <x v="132"/>
    </i>
    <i>
      <x v="101"/>
    </i>
    <i>
      <x v="66"/>
    </i>
    <i>
      <x v="117"/>
    </i>
    <i>
      <x v="67"/>
    </i>
    <i>
      <x v="120"/>
    </i>
    <i>
      <x v="27"/>
    </i>
    <i>
      <x v="74"/>
    </i>
    <i>
      <x v="77"/>
    </i>
    <i>
      <x v="108"/>
    </i>
    <i>
      <x v="124"/>
    </i>
    <i>
      <x v="44"/>
    </i>
    <i>
      <x v="50"/>
    </i>
    <i>
      <x v="16"/>
    </i>
    <i>
      <x v="82"/>
    </i>
    <i>
      <x v="114"/>
    </i>
    <i>
      <x v="84"/>
    </i>
    <i>
      <x v="39"/>
    </i>
    <i>
      <x v="15"/>
    </i>
    <i>
      <x v="30"/>
    </i>
    <i>
      <x v="51"/>
    </i>
    <i>
      <x v="107"/>
    </i>
    <i>
      <x v="94"/>
    </i>
    <i>
      <x v="109"/>
    </i>
    <i>
      <x v="34"/>
    </i>
    <i>
      <x v="28"/>
    </i>
    <i>
      <x v="42"/>
    </i>
    <i>
      <x v="45"/>
    </i>
    <i>
      <x v="3"/>
    </i>
    <i>
      <x v="37"/>
    </i>
    <i>
      <x v="98"/>
    </i>
    <i>
      <x v="49"/>
    </i>
    <i>
      <x v="19"/>
    </i>
    <i>
      <x v="103"/>
    </i>
    <i>
      <x v="64"/>
    </i>
    <i>
      <x/>
    </i>
    <i>
      <x v="71"/>
    </i>
    <i>
      <x v="78"/>
    </i>
    <i>
      <x v="11"/>
    </i>
    <i>
      <x v="130"/>
    </i>
    <i>
      <x v="86"/>
    </i>
    <i>
      <x v="7"/>
    </i>
    <i>
      <x v="87"/>
    </i>
    <i>
      <x v="125"/>
    </i>
    <i>
      <x v="88"/>
    </i>
    <i>
      <x v="52"/>
    </i>
    <i>
      <x v="89"/>
    </i>
    <i>
      <x v="113"/>
    </i>
    <i>
      <x v="90"/>
    </i>
    <i>
      <x v="5"/>
    </i>
    <i>
      <x v="91"/>
    </i>
    <i>
      <x v="122"/>
    </i>
    <i>
      <x v="14"/>
    </i>
    <i>
      <x v="13"/>
    </i>
    <i>
      <x v="46"/>
    </i>
    <i>
      <x v="60"/>
    </i>
    <i>
      <x v="63"/>
    </i>
    <i>
      <x v="73"/>
    </i>
    <i>
      <x v="47"/>
    </i>
    <i>
      <x v="111"/>
    </i>
    <i>
      <x v="20"/>
    </i>
    <i>
      <x v="29"/>
    </i>
    <i>
      <x v="4"/>
    </i>
    <i>
      <x v="23"/>
    </i>
    <i>
      <x v="17"/>
    </i>
    <i>
      <x v="119"/>
    </i>
    <i>
      <x v="99"/>
    </i>
    <i>
      <x v="56"/>
    </i>
    <i>
      <x v="10"/>
    </i>
    <i>
      <x v="31"/>
    </i>
    <i>
      <x v="68"/>
    </i>
    <i>
      <x v="43"/>
    </i>
    <i>
      <x v="22"/>
    </i>
    <i>
      <x v="83"/>
    </i>
    <i>
      <x v="105"/>
    </i>
    <i>
      <x v="131"/>
    </i>
    <i>
      <x v="106"/>
    </i>
    <i>
      <x v="133"/>
    </i>
    <i>
      <x v="2"/>
    </i>
    <i>
      <x v="12"/>
    </i>
    <i>
      <x v="102"/>
    </i>
    <i>
      <x v="116"/>
    </i>
    <i>
      <x v="70"/>
    </i>
  </rowItems>
  <colFields count="1">
    <field x="3"/>
  </colFields>
  <colItems count="2">
    <i>
      <x/>
    </i>
    <i>
      <x v="1"/>
    </i>
  </colItems>
  <dataFields count="1">
    <dataField name="Count of Company Names" fld="0" subtotal="count" baseField="0" baseItem="0"/>
  </dataFields>
  <chartFormats count="2">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542D9D2-5723-4440-BEB9-6AFDC511E058}" name="EVforSector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rowHeaderCaption="Sector Names">
  <location ref="A1:C502" firstHeaderRow="1" firstDataRow="1" firstDataCol="2"/>
  <pivotFields count="50">
    <pivotField axis="axisRow" compact="0" outline="0" showAll="0"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8">
        <item x="3"/>
        <item x="7"/>
        <item x="5"/>
        <item x="14"/>
        <item x="13"/>
        <item x="10"/>
        <item x="2"/>
        <item x="15"/>
        <item x="12"/>
        <item x="6"/>
        <item x="0"/>
        <item x="16"/>
        <item x="8"/>
        <item x="11"/>
        <item x="17"/>
        <item x="9"/>
        <item x="4"/>
        <item x="1"/>
      </items>
      <extLst>
        <ext xmlns:x14="http://schemas.microsoft.com/office/spreadsheetml/2009/9/main" uri="{2946ED86-A175-432a-8AC1-64E0C546D7DE}">
          <x14:pivotField fillDownLabels="1"/>
        </ext>
      </extLst>
    </pivotField>
    <pivotField compact="0" outline="0"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4"/>
    <field x="0"/>
  </rowFields>
  <rowItems count="501">
    <i>
      <x/>
      <x v="34"/>
    </i>
    <i r="1">
      <x v="37"/>
    </i>
    <i r="1">
      <x v="48"/>
    </i>
    <i r="1">
      <x v="54"/>
    </i>
    <i r="1">
      <x v="67"/>
    </i>
    <i r="1">
      <x v="78"/>
    </i>
    <i r="1">
      <x v="90"/>
    </i>
    <i r="1">
      <x v="134"/>
    </i>
    <i r="1">
      <x v="139"/>
    </i>
    <i r="1">
      <x v="146"/>
    </i>
    <i r="1">
      <x v="193"/>
    </i>
    <i r="1">
      <x v="242"/>
    </i>
    <i r="1">
      <x v="290"/>
    </i>
    <i r="1">
      <x v="292"/>
    </i>
    <i r="1">
      <x v="300"/>
    </i>
    <i r="1">
      <x v="309"/>
    </i>
    <i r="1">
      <x v="310"/>
    </i>
    <i r="1">
      <x v="317"/>
    </i>
    <i r="1">
      <x v="407"/>
    </i>
    <i r="1">
      <x v="423"/>
    </i>
    <i r="1">
      <x v="440"/>
    </i>
    <i r="1">
      <x v="441"/>
    </i>
    <i r="1">
      <x v="465"/>
    </i>
    <i r="1">
      <x v="467"/>
    </i>
    <i r="1">
      <x v="478"/>
    </i>
    <i r="1">
      <x v="497"/>
    </i>
    <i>
      <x v="1"/>
      <x v="4"/>
    </i>
    <i r="1">
      <x v="8"/>
    </i>
    <i r="1">
      <x v="27"/>
    </i>
    <i r="1">
      <x v="63"/>
    </i>
    <i r="1">
      <x v="66"/>
    </i>
    <i r="1">
      <x v="68"/>
    </i>
    <i r="1">
      <x v="105"/>
    </i>
    <i r="1">
      <x v="115"/>
    </i>
    <i r="1">
      <x v="127"/>
    </i>
    <i r="1">
      <x v="137"/>
    </i>
    <i r="1">
      <x v="145"/>
    </i>
    <i r="1">
      <x v="147"/>
    </i>
    <i r="1">
      <x v="150"/>
    </i>
    <i r="1">
      <x v="165"/>
    </i>
    <i r="1">
      <x v="172"/>
    </i>
    <i r="1">
      <x v="174"/>
    </i>
    <i r="1">
      <x v="186"/>
    </i>
    <i r="1">
      <x v="191"/>
    </i>
    <i r="1">
      <x v="197"/>
    </i>
    <i r="1">
      <x v="202"/>
    </i>
    <i r="1">
      <x v="203"/>
    </i>
    <i r="1">
      <x v="204"/>
    </i>
    <i r="1">
      <x v="252"/>
    </i>
    <i r="1">
      <x v="260"/>
    </i>
    <i r="1">
      <x v="263"/>
    </i>
    <i r="1">
      <x v="264"/>
    </i>
    <i r="1">
      <x v="272"/>
    </i>
    <i r="1">
      <x v="276"/>
    </i>
    <i r="1">
      <x v="305"/>
    </i>
    <i r="1">
      <x v="354"/>
    </i>
    <i r="1">
      <x v="357"/>
    </i>
    <i r="1">
      <x v="382"/>
    </i>
    <i r="1">
      <x v="392"/>
    </i>
    <i r="1">
      <x v="401"/>
    </i>
    <i r="1">
      <x v="404"/>
    </i>
    <i r="1">
      <x v="415"/>
    </i>
    <i r="1">
      <x v="424"/>
    </i>
    <i r="1">
      <x v="428"/>
    </i>
    <i r="1">
      <x v="455"/>
    </i>
    <i r="1">
      <x v="457"/>
    </i>
    <i r="1">
      <x v="463"/>
    </i>
    <i>
      <x v="2"/>
      <x v="2"/>
    </i>
    <i r="1">
      <x v="16"/>
    </i>
    <i r="1">
      <x v="24"/>
    </i>
    <i r="1">
      <x v="31"/>
    </i>
    <i r="1">
      <x v="42"/>
    </i>
    <i r="1">
      <x v="53"/>
    </i>
    <i r="1">
      <x v="60"/>
    </i>
    <i r="1">
      <x v="62"/>
    </i>
    <i r="1">
      <x v="88"/>
    </i>
    <i r="1">
      <x v="97"/>
    </i>
    <i r="1">
      <x v="98"/>
    </i>
    <i r="1">
      <x v="103"/>
    </i>
    <i r="1">
      <x v="110"/>
    </i>
    <i r="1">
      <x v="120"/>
    </i>
    <i r="1">
      <x v="121"/>
    </i>
    <i r="1">
      <x v="124"/>
    </i>
    <i r="1">
      <x v="149"/>
    </i>
    <i r="1">
      <x v="157"/>
    </i>
    <i r="1">
      <x v="160"/>
    </i>
    <i r="1">
      <x v="176"/>
    </i>
    <i r="1">
      <x v="177"/>
    </i>
    <i r="1">
      <x v="179"/>
    </i>
    <i r="1">
      <x v="181"/>
    </i>
    <i r="1">
      <x v="255"/>
    </i>
    <i r="1">
      <x v="281"/>
    </i>
    <i r="1">
      <x v="285"/>
    </i>
    <i r="1">
      <x v="323"/>
    </i>
    <i r="1">
      <x v="344"/>
    </i>
    <i r="1">
      <x v="349"/>
    </i>
    <i r="1">
      <x v="350"/>
    </i>
    <i r="1">
      <x v="361"/>
    </i>
    <i r="1">
      <x v="370"/>
    </i>
    <i r="1">
      <x v="372"/>
    </i>
    <i r="1">
      <x v="373"/>
    </i>
    <i r="1">
      <x v="384"/>
    </i>
    <i r="1">
      <x v="406"/>
    </i>
    <i r="1">
      <x v="418"/>
    </i>
    <i r="1">
      <x v="419"/>
    </i>
    <i r="1">
      <x v="433"/>
    </i>
    <i r="1">
      <x v="473"/>
    </i>
    <i r="1">
      <x v="482"/>
    </i>
    <i>
      <x v="3"/>
      <x v="70"/>
    </i>
    <i r="1">
      <x v="184"/>
    </i>
    <i r="1">
      <x v="194"/>
    </i>
    <i r="1">
      <x v="229"/>
    </i>
    <i r="1">
      <x v="241"/>
    </i>
    <i r="1">
      <x v="416"/>
    </i>
    <i r="1">
      <x v="435"/>
    </i>
    <i r="1">
      <x v="444"/>
    </i>
    <i r="1">
      <x v="485"/>
    </i>
    <i>
      <x v="4"/>
      <x v="79"/>
    </i>
    <i r="1">
      <x v="125"/>
    </i>
    <i r="1">
      <x v="128"/>
    </i>
    <i r="1">
      <x v="140"/>
    </i>
    <i r="1">
      <x v="155"/>
    </i>
    <i r="1">
      <x v="170"/>
    </i>
    <i r="1">
      <x v="218"/>
    </i>
    <i r="1">
      <x v="238"/>
    </i>
    <i r="1">
      <x v="239"/>
    </i>
    <i r="1">
      <x v="266"/>
    </i>
    <i r="1">
      <x v="278"/>
    </i>
    <i r="1">
      <x v="288"/>
    </i>
    <i r="1">
      <x v="295"/>
    </i>
    <i r="1">
      <x v="324"/>
    </i>
    <i r="1">
      <x v="325"/>
    </i>
    <i r="1">
      <x v="326"/>
    </i>
    <i r="1">
      <x v="336"/>
    </i>
    <i r="1">
      <x v="348"/>
    </i>
    <i r="1">
      <x v="352"/>
    </i>
    <i r="1">
      <x v="358"/>
    </i>
    <i r="1">
      <x v="369"/>
    </i>
    <i r="1">
      <x v="383"/>
    </i>
    <i r="1">
      <x v="405"/>
    </i>
    <i r="1">
      <x v="425"/>
    </i>
    <i r="1">
      <x v="429"/>
    </i>
    <i>
      <x v="5"/>
      <x v="28"/>
    </i>
    <i r="1">
      <x v="49"/>
    </i>
    <i r="1">
      <x v="61"/>
    </i>
    <i r="1">
      <x v="75"/>
    </i>
    <i r="1">
      <x v="113"/>
    </i>
    <i r="1">
      <x v="214"/>
    </i>
    <i r="1">
      <x v="251"/>
    </i>
    <i r="1">
      <x v="261"/>
    </i>
    <i r="1">
      <x v="307"/>
    </i>
    <i r="1">
      <x v="341"/>
    </i>
    <i r="1">
      <x v="371"/>
    </i>
    <i r="1">
      <x v="378"/>
    </i>
    <i r="1">
      <x v="393"/>
    </i>
    <i r="1">
      <x v="430"/>
    </i>
    <i r="1">
      <x v="458"/>
    </i>
    <i r="1">
      <x v="464"/>
    </i>
    <i r="1">
      <x v="475"/>
    </i>
    <i r="1">
      <x v="481"/>
    </i>
    <i r="1">
      <x v="486"/>
    </i>
    <i r="1">
      <x v="491"/>
    </i>
    <i>
      <x v="6"/>
      <x v="45"/>
    </i>
    <i r="1">
      <x v="55"/>
    </i>
    <i r="1">
      <x v="76"/>
    </i>
    <i r="1">
      <x v="81"/>
    </i>
    <i r="1">
      <x v="89"/>
    </i>
    <i r="1">
      <x v="93"/>
    </i>
    <i r="1">
      <x v="107"/>
    </i>
    <i r="1">
      <x v="117"/>
    </i>
    <i r="1">
      <x v="135"/>
    </i>
    <i r="1">
      <x v="138"/>
    </i>
    <i r="1">
      <x v="161"/>
    </i>
    <i r="1">
      <x v="166"/>
    </i>
    <i r="1">
      <x v="167"/>
    </i>
    <i r="1">
      <x v="168"/>
    </i>
    <i r="1">
      <x v="185"/>
    </i>
    <i r="1">
      <x v="200"/>
    </i>
    <i r="1">
      <x v="240"/>
    </i>
    <i r="1">
      <x v="249"/>
    </i>
    <i r="1">
      <x v="258"/>
    </i>
    <i r="1">
      <x v="270"/>
    </i>
    <i r="1">
      <x v="299"/>
    </i>
    <i r="1">
      <x v="327"/>
    </i>
    <i r="1">
      <x v="363"/>
    </i>
    <i r="1">
      <x v="368"/>
    </i>
    <i r="1">
      <x v="386"/>
    </i>
    <i r="1">
      <x v="397"/>
    </i>
    <i r="1">
      <x v="434"/>
    </i>
    <i r="1">
      <x v="437"/>
    </i>
    <i r="1">
      <x v="472"/>
    </i>
    <i r="1">
      <x v="479"/>
    </i>
    <i r="1">
      <x v="487"/>
    </i>
    <i r="1">
      <x v="500"/>
    </i>
    <i>
      <x v="7"/>
      <x/>
    </i>
    <i r="1">
      <x v="119"/>
    </i>
    <i r="1">
      <x v="169"/>
    </i>
    <i r="1">
      <x v="410"/>
    </i>
    <i>
      <x v="8"/>
      <x v="10"/>
    </i>
    <i r="1">
      <x v="11"/>
    </i>
    <i r="1">
      <x v="12"/>
    </i>
    <i r="1">
      <x v="69"/>
    </i>
    <i r="1">
      <x v="95"/>
    </i>
    <i r="1">
      <x v="156"/>
    </i>
    <i r="1">
      <x v="178"/>
    </i>
    <i r="1">
      <x v="182"/>
    </i>
    <i r="1">
      <x v="199"/>
    </i>
    <i r="1">
      <x v="222"/>
    </i>
    <i r="1">
      <x v="228"/>
    </i>
    <i r="1">
      <x v="289"/>
    </i>
    <i r="1">
      <x v="298"/>
    </i>
    <i r="1">
      <x v="329"/>
    </i>
    <i r="1">
      <x v="331"/>
    </i>
    <i r="1">
      <x v="334"/>
    </i>
    <i r="1">
      <x v="337"/>
    </i>
    <i r="1">
      <x v="338"/>
    </i>
    <i r="1">
      <x v="346"/>
    </i>
    <i r="1">
      <x v="356"/>
    </i>
    <i r="1">
      <x v="379"/>
    </i>
    <i r="1">
      <x v="403"/>
    </i>
    <i r="1">
      <x v="442"/>
    </i>
    <i r="1">
      <x v="460"/>
    </i>
    <i>
      <x v="9"/>
      <x v="3"/>
    </i>
    <i r="1">
      <x v="13"/>
    </i>
    <i r="1">
      <x v="15"/>
    </i>
    <i r="1">
      <x v="30"/>
    </i>
    <i r="1">
      <x v="35"/>
    </i>
    <i r="1">
      <x v="43"/>
    </i>
    <i r="1">
      <x v="47"/>
    </i>
    <i r="1">
      <x v="50"/>
    </i>
    <i r="1">
      <x v="51"/>
    </i>
    <i r="1">
      <x v="52"/>
    </i>
    <i r="1">
      <x v="56"/>
    </i>
    <i r="1">
      <x v="57"/>
    </i>
    <i r="1">
      <x v="58"/>
    </i>
    <i r="1">
      <x v="59"/>
    </i>
    <i r="1">
      <x v="83"/>
    </i>
    <i r="1">
      <x v="84"/>
    </i>
    <i r="1">
      <x v="86"/>
    </i>
    <i r="1">
      <x v="91"/>
    </i>
    <i r="1">
      <x v="99"/>
    </i>
    <i r="1">
      <x v="100"/>
    </i>
    <i r="1">
      <x v="102"/>
    </i>
    <i r="1">
      <x v="111"/>
    </i>
    <i r="1">
      <x v="114"/>
    </i>
    <i r="1">
      <x v="133"/>
    </i>
    <i r="1">
      <x v="142"/>
    </i>
    <i r="1">
      <x v="143"/>
    </i>
    <i r="1">
      <x v="188"/>
    </i>
    <i r="1">
      <x v="189"/>
    </i>
    <i r="1">
      <x v="205"/>
    </i>
    <i r="1">
      <x v="206"/>
    </i>
    <i r="1">
      <x v="207"/>
    </i>
    <i r="1">
      <x v="210"/>
    </i>
    <i r="1">
      <x v="211"/>
    </i>
    <i r="1">
      <x v="212"/>
    </i>
    <i r="1">
      <x v="213"/>
    </i>
    <i r="1">
      <x v="215"/>
    </i>
    <i r="1">
      <x v="216"/>
    </i>
    <i r="1">
      <x v="217"/>
    </i>
    <i r="1">
      <x v="220"/>
    </i>
    <i r="1">
      <x v="223"/>
    </i>
    <i r="1">
      <x v="225"/>
    </i>
    <i r="1">
      <x v="230"/>
    </i>
    <i r="1">
      <x v="250"/>
    </i>
    <i r="1">
      <x v="267"/>
    </i>
    <i r="1">
      <x v="273"/>
    </i>
    <i r="1">
      <x v="283"/>
    </i>
    <i r="1">
      <x v="291"/>
    </i>
    <i r="1">
      <x v="297"/>
    </i>
    <i r="1">
      <x v="301"/>
    </i>
    <i r="1">
      <x v="303"/>
    </i>
    <i r="1">
      <x v="315"/>
    </i>
    <i r="1">
      <x v="319"/>
    </i>
    <i r="1">
      <x v="330"/>
    </i>
    <i r="1">
      <x v="351"/>
    </i>
    <i r="1">
      <x v="355"/>
    </i>
    <i r="1">
      <x v="364"/>
    </i>
    <i r="1">
      <x v="365"/>
    </i>
    <i r="1">
      <x v="367"/>
    </i>
    <i r="1">
      <x v="375"/>
    </i>
    <i r="1">
      <x v="376"/>
    </i>
    <i r="1">
      <x v="390"/>
    </i>
    <i r="1">
      <x v="398"/>
    </i>
    <i r="1">
      <x v="399"/>
    </i>
    <i r="1">
      <x v="413"/>
    </i>
    <i r="1">
      <x v="439"/>
    </i>
    <i r="1">
      <x v="449"/>
    </i>
    <i r="1">
      <x v="468"/>
    </i>
    <i r="1">
      <x v="471"/>
    </i>
    <i r="1">
      <x v="474"/>
    </i>
    <i r="1">
      <x v="494"/>
    </i>
    <i>
      <x v="10"/>
      <x v="1"/>
    </i>
    <i r="1">
      <x v="5"/>
    </i>
    <i r="1">
      <x v="20"/>
    </i>
    <i r="1">
      <x v="22"/>
    </i>
    <i r="1">
      <x v="23"/>
    </i>
    <i r="1">
      <x v="33"/>
    </i>
    <i r="1">
      <x v="39"/>
    </i>
    <i r="1">
      <x v="41"/>
    </i>
    <i r="1">
      <x v="44"/>
    </i>
    <i r="1">
      <x v="71"/>
    </i>
    <i r="1">
      <x v="85"/>
    </i>
    <i r="1">
      <x v="101"/>
    </i>
    <i r="1">
      <x v="126"/>
    </i>
    <i r="1">
      <x v="129"/>
    </i>
    <i r="1">
      <x v="130"/>
    </i>
    <i r="1">
      <x v="144"/>
    </i>
    <i r="1">
      <x v="148"/>
    </i>
    <i r="1">
      <x v="153"/>
    </i>
    <i r="1">
      <x v="162"/>
    </i>
    <i r="1">
      <x v="163"/>
    </i>
    <i r="1">
      <x v="164"/>
    </i>
    <i r="1">
      <x v="171"/>
    </i>
    <i r="1">
      <x v="195"/>
    </i>
    <i r="1">
      <x v="227"/>
    </i>
    <i r="1">
      <x v="237"/>
    </i>
    <i r="1">
      <x v="243"/>
    </i>
    <i r="1">
      <x v="256"/>
    </i>
    <i r="1">
      <x v="271"/>
    </i>
    <i r="1">
      <x v="280"/>
    </i>
    <i r="1">
      <x v="286"/>
    </i>
    <i r="1">
      <x v="304"/>
    </i>
    <i r="1">
      <x v="306"/>
    </i>
    <i r="1">
      <x v="308"/>
    </i>
    <i r="1">
      <x v="320"/>
    </i>
    <i r="1">
      <x v="321"/>
    </i>
    <i r="1">
      <x v="347"/>
    </i>
    <i r="1">
      <x v="353"/>
    </i>
    <i r="1">
      <x v="362"/>
    </i>
    <i r="1">
      <x v="387"/>
    </i>
    <i r="1">
      <x v="394"/>
    </i>
    <i r="1">
      <x v="417"/>
    </i>
    <i r="1">
      <x v="420"/>
    </i>
    <i r="1">
      <x v="421"/>
    </i>
    <i r="1">
      <x v="427"/>
    </i>
    <i r="1">
      <x v="431"/>
    </i>
    <i r="1">
      <x v="456"/>
    </i>
    <i r="1">
      <x v="459"/>
    </i>
    <i r="1">
      <x v="493"/>
    </i>
    <i r="1">
      <x v="499"/>
    </i>
    <i>
      <x v="11"/>
      <x v="159"/>
    </i>
    <i r="1">
      <x v="190"/>
    </i>
    <i r="1">
      <x v="208"/>
    </i>
    <i r="1">
      <x v="209"/>
    </i>
    <i r="1">
      <x v="284"/>
    </i>
    <i r="1">
      <x v="391"/>
    </i>
    <i r="1">
      <x v="412"/>
    </i>
    <i r="1">
      <x v="453"/>
    </i>
    <i>
      <x v="12"/>
      <x v="6"/>
    </i>
    <i r="1">
      <x v="21"/>
    </i>
    <i r="1">
      <x v="29"/>
    </i>
    <i r="1">
      <x v="36"/>
    </i>
    <i r="1">
      <x v="38"/>
    </i>
    <i r="1">
      <x v="40"/>
    </i>
    <i r="1">
      <x v="64"/>
    </i>
    <i r="1">
      <x v="72"/>
    </i>
    <i r="1">
      <x v="77"/>
    </i>
    <i r="1">
      <x v="92"/>
    </i>
    <i r="1">
      <x v="94"/>
    </i>
    <i r="1">
      <x v="104"/>
    </i>
    <i r="1">
      <x v="118"/>
    </i>
    <i r="1">
      <x v="141"/>
    </i>
    <i r="1">
      <x v="151"/>
    </i>
    <i r="1">
      <x v="173"/>
    </i>
    <i r="1">
      <x v="192"/>
    </i>
    <i r="1">
      <x v="226"/>
    </i>
    <i r="1">
      <x v="247"/>
    </i>
    <i r="1">
      <x v="248"/>
    </i>
    <i r="1">
      <x v="259"/>
    </i>
    <i r="1">
      <x v="262"/>
    </i>
    <i r="1">
      <x v="275"/>
    </i>
    <i r="1">
      <x v="333"/>
    </i>
    <i r="1">
      <x v="335"/>
    </i>
    <i r="1">
      <x v="359"/>
    </i>
    <i r="1">
      <x v="360"/>
    </i>
    <i r="1">
      <x v="380"/>
    </i>
    <i r="1">
      <x v="396"/>
    </i>
    <i r="1">
      <x v="411"/>
    </i>
    <i r="1">
      <x v="426"/>
    </i>
    <i r="1">
      <x v="451"/>
    </i>
    <i r="1">
      <x v="454"/>
    </i>
    <i r="1">
      <x v="469"/>
    </i>
    <i r="1">
      <x v="470"/>
    </i>
    <i r="1">
      <x v="483"/>
    </i>
    <i>
      <x v="13"/>
      <x v="19"/>
    </i>
    <i r="1">
      <x v="32"/>
    </i>
    <i r="1">
      <x v="87"/>
    </i>
    <i r="1">
      <x v="175"/>
    </i>
    <i r="1">
      <x v="196"/>
    </i>
    <i r="1">
      <x v="198"/>
    </i>
    <i r="1">
      <x v="201"/>
    </i>
    <i r="1">
      <x v="244"/>
    </i>
    <i r="1">
      <x v="245"/>
    </i>
    <i r="1">
      <x v="246"/>
    </i>
    <i r="1">
      <x v="253"/>
    </i>
    <i r="1">
      <x v="265"/>
    </i>
    <i r="1">
      <x v="293"/>
    </i>
    <i r="1">
      <x v="312"/>
    </i>
    <i r="1">
      <x v="314"/>
    </i>
    <i r="1">
      <x v="322"/>
    </i>
    <i r="1">
      <x v="332"/>
    </i>
    <i r="1">
      <x v="374"/>
    </i>
    <i r="1">
      <x v="400"/>
    </i>
    <i r="1">
      <x v="414"/>
    </i>
    <i r="1">
      <x v="443"/>
    </i>
    <i r="1">
      <x v="480"/>
    </i>
    <i r="1">
      <x v="488"/>
    </i>
    <i>
      <x v="14"/>
      <x v="65"/>
    </i>
    <i>
      <x v="15"/>
      <x v="7"/>
    </i>
    <i r="1">
      <x v="9"/>
    </i>
    <i r="1">
      <x v="14"/>
    </i>
    <i r="1">
      <x v="17"/>
    </i>
    <i r="1">
      <x v="25"/>
    </i>
    <i r="1">
      <x v="46"/>
    </i>
    <i r="1">
      <x v="74"/>
    </i>
    <i r="1">
      <x v="96"/>
    </i>
    <i r="1">
      <x v="108"/>
    </i>
    <i r="1">
      <x v="109"/>
    </i>
    <i r="1">
      <x v="112"/>
    </i>
    <i r="1">
      <x v="122"/>
    </i>
    <i r="1">
      <x v="123"/>
    </i>
    <i r="1">
      <x v="131"/>
    </i>
    <i r="1">
      <x v="132"/>
    </i>
    <i r="1">
      <x v="136"/>
    </i>
    <i r="1">
      <x v="152"/>
    </i>
    <i r="1">
      <x v="154"/>
    </i>
    <i r="1">
      <x v="180"/>
    </i>
    <i r="1">
      <x v="219"/>
    </i>
    <i r="1">
      <x v="221"/>
    </i>
    <i r="1">
      <x v="224"/>
    </i>
    <i r="1">
      <x v="231"/>
    </i>
    <i r="1">
      <x v="232"/>
    </i>
    <i r="1">
      <x v="234"/>
    </i>
    <i r="1">
      <x v="236"/>
    </i>
    <i r="1">
      <x v="254"/>
    </i>
    <i r="1">
      <x v="257"/>
    </i>
    <i r="1">
      <x v="282"/>
    </i>
    <i r="1">
      <x v="294"/>
    </i>
    <i r="1">
      <x v="296"/>
    </i>
    <i r="1">
      <x v="313"/>
    </i>
    <i r="1">
      <x v="318"/>
    </i>
    <i r="1">
      <x v="328"/>
    </i>
    <i r="1">
      <x v="339"/>
    </i>
    <i r="1">
      <x v="343"/>
    </i>
    <i r="1">
      <x v="366"/>
    </i>
    <i r="1">
      <x v="377"/>
    </i>
    <i r="1">
      <x v="381"/>
    </i>
    <i r="1">
      <x v="388"/>
    </i>
    <i r="1">
      <x v="389"/>
    </i>
    <i r="1">
      <x v="395"/>
    </i>
    <i r="1">
      <x v="402"/>
    </i>
    <i r="1">
      <x v="409"/>
    </i>
    <i r="1">
      <x v="422"/>
    </i>
    <i r="1">
      <x v="445"/>
    </i>
    <i r="1">
      <x v="447"/>
    </i>
    <i r="1">
      <x v="450"/>
    </i>
    <i r="1">
      <x v="452"/>
    </i>
    <i r="1">
      <x v="461"/>
    </i>
    <i r="1">
      <x v="466"/>
    </i>
    <i r="1">
      <x v="484"/>
    </i>
    <i r="1">
      <x v="490"/>
    </i>
    <i r="1">
      <x v="495"/>
    </i>
    <i r="1">
      <x v="498"/>
    </i>
    <i>
      <x v="16"/>
      <x v="18"/>
    </i>
    <i r="1">
      <x v="73"/>
    </i>
    <i r="1">
      <x v="80"/>
    </i>
    <i r="1">
      <x v="82"/>
    </i>
    <i r="1">
      <x v="106"/>
    </i>
    <i r="1">
      <x v="116"/>
    </i>
    <i r="1">
      <x v="183"/>
    </i>
    <i r="1">
      <x v="187"/>
    </i>
    <i r="1">
      <x v="233"/>
    </i>
    <i r="1">
      <x v="235"/>
    </i>
    <i r="1">
      <x v="268"/>
    </i>
    <i r="1">
      <x v="274"/>
    </i>
    <i r="1">
      <x v="277"/>
    </i>
    <i r="1">
      <x v="279"/>
    </i>
    <i r="1">
      <x v="302"/>
    </i>
    <i r="1">
      <x v="311"/>
    </i>
    <i r="1">
      <x v="316"/>
    </i>
    <i r="1">
      <x v="340"/>
    </i>
    <i r="1">
      <x v="345"/>
    </i>
    <i r="1">
      <x v="385"/>
    </i>
    <i r="1">
      <x v="408"/>
    </i>
    <i r="1">
      <x v="432"/>
    </i>
    <i r="1">
      <x v="436"/>
    </i>
    <i r="1">
      <x v="438"/>
    </i>
    <i r="1">
      <x v="448"/>
    </i>
    <i r="1">
      <x v="476"/>
    </i>
    <i r="1">
      <x v="492"/>
    </i>
    <i r="1">
      <x v="496"/>
    </i>
    <i>
      <x v="17"/>
      <x v="26"/>
    </i>
    <i r="1">
      <x v="158"/>
    </i>
    <i r="1">
      <x v="269"/>
    </i>
    <i r="1">
      <x v="287"/>
    </i>
    <i r="1">
      <x v="342"/>
    </i>
    <i r="1">
      <x v="446"/>
    </i>
    <i r="1">
      <x v="462"/>
    </i>
    <i r="1">
      <x v="477"/>
    </i>
    <i r="1">
      <x v="489"/>
    </i>
  </rowItems>
  <colItems count="1">
    <i/>
  </colItems>
  <dataFields count="1">
    <dataField name="Sum of Enterprise Value(Cr)"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E7F7244-4EC8-4DCF-8A96-7C0C259FF43B}" name="MedianEV"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Sectors">
  <location ref="K1:L19" firstHeaderRow="1" firstDataRow="1" firstDataCol="1"/>
  <pivotFields count="4">
    <pivotField axis="axisRow" showAll="0">
      <items count="19">
        <item x="0"/>
        <item x="1"/>
        <item x="2"/>
        <item x="3"/>
        <item x="4"/>
        <item x="5"/>
        <item x="6"/>
        <item x="7"/>
        <item x="8"/>
        <item x="9"/>
        <item x="10"/>
        <item x="11"/>
        <item x="12"/>
        <item x="13"/>
        <item x="14"/>
        <item x="15"/>
        <item x="16"/>
        <item x="17"/>
        <item t="default"/>
      </items>
    </pivotField>
    <pivotField showAll="0"/>
    <pivotField showAll="0"/>
    <pivotField dataField="1" showAll="0"/>
  </pivotFields>
  <rowFields count="1">
    <field x="0"/>
  </rowFields>
  <rowItems count="18">
    <i>
      <x/>
    </i>
    <i>
      <x v="1"/>
    </i>
    <i>
      <x v="2"/>
    </i>
    <i>
      <x v="3"/>
    </i>
    <i>
      <x v="4"/>
    </i>
    <i>
      <x v="5"/>
    </i>
    <i>
      <x v="6"/>
    </i>
    <i>
      <x v="7"/>
    </i>
    <i>
      <x v="8"/>
    </i>
    <i>
      <x v="9"/>
    </i>
    <i>
      <x v="10"/>
    </i>
    <i>
      <x v="11"/>
    </i>
    <i>
      <x v="12"/>
    </i>
    <i>
      <x v="13"/>
    </i>
    <i>
      <x v="14"/>
    </i>
    <i>
      <x v="15"/>
    </i>
    <i>
      <x v="16"/>
    </i>
    <i>
      <x v="17"/>
    </i>
  </rowItems>
  <colItems count="1">
    <i/>
  </colItems>
  <dataFields count="1">
    <dataField name="Average of Median" fld="3" subtotal="average" baseField="0" baseItem="1"/>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4262137-D56F-4CCC-B67F-CF2A2F6DD9C3}" name="MktCapPi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A1:B19" firstHeaderRow="1" firstDataRow="1" firstDataCol="1"/>
  <pivotFields count="50">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8">
        <item x="3"/>
        <item x="7"/>
        <item x="5"/>
        <item x="14"/>
        <item x="13"/>
        <item x="10"/>
        <item x="2"/>
        <item x="15"/>
        <item x="12"/>
        <item x="6"/>
        <item x="0"/>
        <item x="16"/>
        <item x="8"/>
        <item x="11"/>
        <item x="17"/>
        <item x="9"/>
        <item x="4"/>
        <item x="1"/>
      </items>
      <extLst>
        <ext xmlns:x14="http://schemas.microsoft.com/office/spreadsheetml/2009/9/main" uri="{2946ED86-A175-432a-8AC1-64E0C546D7DE}">
          <x14:pivotField fillDownLabels="1"/>
        </ext>
      </extLst>
    </pivotField>
    <pivotField compact="0" outline="0"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1">
    <field x="4"/>
  </rowFields>
  <rowItems count="18">
    <i>
      <x/>
    </i>
    <i>
      <x v="1"/>
    </i>
    <i>
      <x v="2"/>
    </i>
    <i>
      <x v="3"/>
    </i>
    <i>
      <x v="4"/>
    </i>
    <i>
      <x v="5"/>
    </i>
    <i>
      <x v="6"/>
    </i>
    <i>
      <x v="7"/>
    </i>
    <i>
      <x v="8"/>
    </i>
    <i>
      <x v="9"/>
    </i>
    <i>
      <x v="10"/>
    </i>
    <i>
      <x v="11"/>
    </i>
    <i>
      <x v="12"/>
    </i>
    <i>
      <x v="13"/>
    </i>
    <i>
      <x v="14"/>
    </i>
    <i>
      <x v="15"/>
    </i>
    <i>
      <x v="16"/>
    </i>
    <i>
      <x v="17"/>
    </i>
  </rowItems>
  <colItems count="1">
    <i/>
  </colItems>
  <dataFields count="1">
    <dataField name="Sum of Market Cap(Cr)" fld="17" baseField="0" baseItem="0"/>
  </dataFields>
  <chartFormats count="19">
    <chartFormat chart="3" format="20" series="1">
      <pivotArea type="data" outline="0" fieldPosition="0">
        <references count="1">
          <reference field="4294967294" count="1" selected="0">
            <x v="0"/>
          </reference>
        </references>
      </pivotArea>
    </chartFormat>
    <chartFormat chart="3" format="21">
      <pivotArea type="data" outline="0" fieldPosition="0">
        <references count="2">
          <reference field="4294967294" count="1" selected="0">
            <x v="0"/>
          </reference>
          <reference field="4" count="1" selected="0">
            <x v="0"/>
          </reference>
        </references>
      </pivotArea>
    </chartFormat>
    <chartFormat chart="3" format="22">
      <pivotArea type="data" outline="0" fieldPosition="0">
        <references count="2">
          <reference field="4294967294" count="1" selected="0">
            <x v="0"/>
          </reference>
          <reference field="4" count="1" selected="0">
            <x v="1"/>
          </reference>
        </references>
      </pivotArea>
    </chartFormat>
    <chartFormat chart="3" format="23">
      <pivotArea type="data" outline="0" fieldPosition="0">
        <references count="2">
          <reference field="4294967294" count="1" selected="0">
            <x v="0"/>
          </reference>
          <reference field="4" count="1" selected="0">
            <x v="2"/>
          </reference>
        </references>
      </pivotArea>
    </chartFormat>
    <chartFormat chart="3" format="24">
      <pivotArea type="data" outline="0" fieldPosition="0">
        <references count="2">
          <reference field="4294967294" count="1" selected="0">
            <x v="0"/>
          </reference>
          <reference field="4" count="1" selected="0">
            <x v="3"/>
          </reference>
        </references>
      </pivotArea>
    </chartFormat>
    <chartFormat chart="3" format="25">
      <pivotArea type="data" outline="0" fieldPosition="0">
        <references count="2">
          <reference field="4294967294" count="1" selected="0">
            <x v="0"/>
          </reference>
          <reference field="4" count="1" selected="0">
            <x v="4"/>
          </reference>
        </references>
      </pivotArea>
    </chartFormat>
    <chartFormat chart="3" format="26">
      <pivotArea type="data" outline="0" fieldPosition="0">
        <references count="2">
          <reference field="4294967294" count="1" selected="0">
            <x v="0"/>
          </reference>
          <reference field="4" count="1" selected="0">
            <x v="5"/>
          </reference>
        </references>
      </pivotArea>
    </chartFormat>
    <chartFormat chart="3" format="27">
      <pivotArea type="data" outline="0" fieldPosition="0">
        <references count="2">
          <reference field="4294967294" count="1" selected="0">
            <x v="0"/>
          </reference>
          <reference field="4" count="1" selected="0">
            <x v="6"/>
          </reference>
        </references>
      </pivotArea>
    </chartFormat>
    <chartFormat chart="3" format="28">
      <pivotArea type="data" outline="0" fieldPosition="0">
        <references count="2">
          <reference field="4294967294" count="1" selected="0">
            <x v="0"/>
          </reference>
          <reference field="4" count="1" selected="0">
            <x v="7"/>
          </reference>
        </references>
      </pivotArea>
    </chartFormat>
    <chartFormat chart="3" format="29">
      <pivotArea type="data" outline="0" fieldPosition="0">
        <references count="2">
          <reference field="4294967294" count="1" selected="0">
            <x v="0"/>
          </reference>
          <reference field="4" count="1" selected="0">
            <x v="8"/>
          </reference>
        </references>
      </pivotArea>
    </chartFormat>
    <chartFormat chart="3" format="30">
      <pivotArea type="data" outline="0" fieldPosition="0">
        <references count="2">
          <reference field="4294967294" count="1" selected="0">
            <x v="0"/>
          </reference>
          <reference field="4" count="1" selected="0">
            <x v="9"/>
          </reference>
        </references>
      </pivotArea>
    </chartFormat>
    <chartFormat chart="3" format="31">
      <pivotArea type="data" outline="0" fieldPosition="0">
        <references count="2">
          <reference field="4294967294" count="1" selected="0">
            <x v="0"/>
          </reference>
          <reference field="4" count="1" selected="0">
            <x v="10"/>
          </reference>
        </references>
      </pivotArea>
    </chartFormat>
    <chartFormat chart="3" format="32">
      <pivotArea type="data" outline="0" fieldPosition="0">
        <references count="2">
          <reference field="4294967294" count="1" selected="0">
            <x v="0"/>
          </reference>
          <reference field="4" count="1" selected="0">
            <x v="11"/>
          </reference>
        </references>
      </pivotArea>
    </chartFormat>
    <chartFormat chart="3" format="33">
      <pivotArea type="data" outline="0" fieldPosition="0">
        <references count="2">
          <reference field="4294967294" count="1" selected="0">
            <x v="0"/>
          </reference>
          <reference field="4" count="1" selected="0">
            <x v="12"/>
          </reference>
        </references>
      </pivotArea>
    </chartFormat>
    <chartFormat chart="3" format="34">
      <pivotArea type="data" outline="0" fieldPosition="0">
        <references count="2">
          <reference field="4294967294" count="1" selected="0">
            <x v="0"/>
          </reference>
          <reference field="4" count="1" selected="0">
            <x v="13"/>
          </reference>
        </references>
      </pivotArea>
    </chartFormat>
    <chartFormat chart="3" format="35">
      <pivotArea type="data" outline="0" fieldPosition="0">
        <references count="2">
          <reference field="4294967294" count="1" selected="0">
            <x v="0"/>
          </reference>
          <reference field="4" count="1" selected="0">
            <x v="14"/>
          </reference>
        </references>
      </pivotArea>
    </chartFormat>
    <chartFormat chart="3" format="36">
      <pivotArea type="data" outline="0" fieldPosition="0">
        <references count="2">
          <reference field="4294967294" count="1" selected="0">
            <x v="0"/>
          </reference>
          <reference field="4" count="1" selected="0">
            <x v="15"/>
          </reference>
        </references>
      </pivotArea>
    </chartFormat>
    <chartFormat chart="3" format="37">
      <pivotArea type="data" outline="0" fieldPosition="0">
        <references count="2">
          <reference field="4294967294" count="1" selected="0">
            <x v="0"/>
          </reference>
          <reference field="4" count="1" selected="0">
            <x v="16"/>
          </reference>
        </references>
      </pivotArea>
    </chartFormat>
    <chartFormat chart="3" format="38">
      <pivotArea type="data" outline="0" fieldPosition="0">
        <references count="2">
          <reference field="4294967294" count="1" selected="0">
            <x v="0"/>
          </reference>
          <reference field="4"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DC588DA-120B-4D1A-BD40-92C0694F3322}" name="3YearGrowth"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1:J19" firstHeaderRow="0" firstDataRow="1" firstDataCol="1"/>
  <pivotFields count="50">
    <pivotField showAll="0" defaultSubtotal="0"/>
    <pivotField showAll="0" defaultSubtotal="0"/>
    <pivotField showAll="0" defaultSubtotal="0"/>
    <pivotField showAll="0" defaultSubtotal="0"/>
    <pivotField axis="axisRow" showAll="0" sortType="descending" defaultSubtotal="0">
      <items count="18">
        <item x="3"/>
        <item x="7"/>
        <item x="5"/>
        <item x="14"/>
        <item x="13"/>
        <item x="10"/>
        <item x="2"/>
        <item x="15"/>
        <item x="12"/>
        <item x="6"/>
        <item x="0"/>
        <item x="16"/>
        <item x="8"/>
        <item x="11"/>
        <item x="17"/>
        <item x="9"/>
        <item x="4"/>
        <item x="1"/>
      </items>
      <autoSortScope>
        <pivotArea dataOnly="0" outline="0" fieldPosition="0">
          <references count="1">
            <reference field="4294967294" count="1" selected="0">
              <x v="2"/>
            </reference>
          </references>
        </pivotArea>
      </autoSortScope>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18">
    <i>
      <x v="16"/>
    </i>
    <i>
      <x v="14"/>
    </i>
    <i>
      <x v="8"/>
    </i>
    <i>
      <x v="3"/>
    </i>
    <i>
      <x v="15"/>
    </i>
    <i>
      <x v="2"/>
    </i>
    <i>
      <x v="13"/>
    </i>
    <i>
      <x v="1"/>
    </i>
    <i>
      <x v="4"/>
    </i>
    <i>
      <x v="9"/>
    </i>
    <i>
      <x v="17"/>
    </i>
    <i>
      <x v="5"/>
    </i>
    <i>
      <x v="10"/>
    </i>
    <i>
      <x v="12"/>
    </i>
    <i>
      <x v="11"/>
    </i>
    <i>
      <x/>
    </i>
    <i>
      <x v="7"/>
    </i>
    <i>
      <x v="6"/>
    </i>
  </rowItems>
  <colFields count="1">
    <field x="-2"/>
  </colFields>
  <colItems count="3">
    <i>
      <x/>
    </i>
    <i i="1">
      <x v="1"/>
    </i>
    <i i="2">
      <x v="2"/>
    </i>
  </colItems>
  <dataFields count="3">
    <dataField name="Average of 3 Year Low" fld="11" subtotal="average" baseField="4" baseItem="16"/>
    <dataField name="Average of 3 Year High" fld="12" subtotal="average" baseField="4" baseItem="16"/>
    <dataField name="Sum of 3YrDiff" fld="49" baseField="0" baseItem="0" numFmtId="2"/>
  </dataFields>
  <formats count="2">
    <format dxfId="11">
      <pivotArea outline="0" collapsedLevelsAreSubtotals="1" fieldPosition="0">
        <references count="1">
          <reference field="4294967294" count="1" selected="0">
            <x v="2"/>
          </reference>
        </references>
      </pivotArea>
    </format>
    <format dxfId="10">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2AFC05D-4DF0-4ED2-9F81-7C2F62B615FA}" name="5YearGrowth"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D19" firstHeaderRow="0" firstDataRow="1" firstDataCol="1"/>
  <pivotFields count="50">
    <pivotField showAll="0" defaultSubtotal="0"/>
    <pivotField showAll="0" defaultSubtotal="0"/>
    <pivotField showAll="0" defaultSubtotal="0"/>
    <pivotField showAll="0" defaultSubtotal="0"/>
    <pivotField axis="axisRow" showAll="0" sortType="descending" defaultSubtotal="0">
      <items count="18">
        <item x="3"/>
        <item x="7"/>
        <item x="5"/>
        <item x="14"/>
        <item x="13"/>
        <item x="10"/>
        <item x="2"/>
        <item x="15"/>
        <item x="12"/>
        <item x="6"/>
        <item x="0"/>
        <item x="16"/>
        <item x="8"/>
        <item x="11"/>
        <item x="17"/>
        <item x="9"/>
        <item x="4"/>
        <item x="1"/>
      </items>
      <autoSortScope>
        <pivotArea dataOnly="0" outline="0" fieldPosition="0">
          <references count="1">
            <reference field="4294967294" count="1" selected="0">
              <x v="2"/>
            </reference>
          </references>
        </pivotArea>
      </autoSortScope>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subtotalTop="0" dragToRow="0" dragToCol="0" dragToPage="0" showAll="0" defaultSubtotal="0"/>
  </pivotFields>
  <rowFields count="1">
    <field x="4"/>
  </rowFields>
  <rowItems count="18">
    <i>
      <x v="7"/>
    </i>
    <i>
      <x/>
    </i>
    <i>
      <x v="17"/>
    </i>
    <i>
      <x v="6"/>
    </i>
    <i>
      <x v="1"/>
    </i>
    <i>
      <x v="12"/>
    </i>
    <i>
      <x v="13"/>
    </i>
    <i>
      <x v="3"/>
    </i>
    <i>
      <x v="16"/>
    </i>
    <i>
      <x v="8"/>
    </i>
    <i>
      <x v="2"/>
    </i>
    <i>
      <x v="5"/>
    </i>
    <i>
      <x v="10"/>
    </i>
    <i>
      <x v="9"/>
    </i>
    <i>
      <x v="15"/>
    </i>
    <i>
      <x v="4"/>
    </i>
    <i>
      <x v="11"/>
    </i>
    <i>
      <x v="14"/>
    </i>
  </rowItems>
  <colFields count="1">
    <field x="-2"/>
  </colFields>
  <colItems count="3">
    <i>
      <x/>
    </i>
    <i i="1">
      <x v="1"/>
    </i>
    <i i="2">
      <x v="2"/>
    </i>
  </colItems>
  <dataFields count="3">
    <dataField name="Average of 5 Year High" fld="14" subtotal="average" baseField="4" baseItem="0"/>
    <dataField name="Average of 5 Year Low" fld="13" subtotal="average" baseField="4" baseItem="0"/>
    <dataField name="Sum of 5YrDiff" fld="48" baseField="0" baseItem="0" numFmtId="2"/>
  </dataFields>
  <formats count="2">
    <format dxfId="13">
      <pivotArea outline="0" collapsedLevelsAreSubtotals="1" fieldPosition="0">
        <references count="1">
          <reference field="4294967294" count="1" selected="0">
            <x v="2"/>
          </reference>
        </references>
      </pivotArea>
    </format>
    <format dxfId="12">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A70BE18-7A81-4659-9C9B-3BF654795EE1}"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ividend Per Share">
  <location ref="A1:B160" firstHeaderRow="1" firstDataRow="1" firstDataCol="1"/>
  <pivotFields count="50">
    <pivotField dataField="1" showAll="0" defaultSubtotal="0"/>
    <pivotField showAll="0" defaultSubtotal="0"/>
    <pivotField showAll="0" defaultSubtotal="0"/>
    <pivotField showAll="0" defaultSubtotal="0"/>
    <pivotField showAll="0" defaultSubtotal="0"/>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40"/>
  </rowFields>
  <rowItems count="1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rowItems>
  <colItems count="1">
    <i/>
  </colItems>
  <dataFields count="1">
    <dataField name="Count of Company" fld="0" subtotal="count" showDataAs="percentOfTotal" baseField="4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6F8D028-5E55-41C4-A875-C13C96263594}" autoFormatId="16" applyNumberFormats="0" applyBorderFormats="0" applyFontFormats="0" applyPatternFormats="0" applyAlignmentFormats="0" applyWidthHeightFormats="0">
  <queryTableRefresh nextId="42">
    <queryTableFields count="41">
      <queryTableField id="1" name="Company" tableColumnId="1"/>
      <queryTableField id="2" name="BSE code" tableColumnId="2"/>
      <queryTableField id="3" name="NSE code" tableColumnId="3"/>
      <queryTableField id="4" name="ISIN" tableColumnId="4"/>
      <queryTableField id="5" name="Sector" tableColumnId="5"/>
      <queryTableField id="6" name="Industry" tableColumnId="6"/>
      <queryTableField id="7" name="Date" tableColumnId="7"/>
      <queryTableField id="8" name="Price" tableColumnId="8"/>
      <queryTableField id="9" name="1 day change(%)" tableColumnId="9"/>
      <queryTableField id="10" name="52 Week Low" tableColumnId="10"/>
      <queryTableField id="11" name="52 Week High" tableColumnId="11"/>
      <queryTableField id="12" name="3 Year Low" tableColumnId="12"/>
      <queryTableField id="13" name="3 Year High" tableColumnId="13"/>
      <queryTableField id="14" name="5 Year Low" tableColumnId="14"/>
      <queryTableField id="15" name="5 Year High" tableColumnId="15"/>
      <queryTableField id="16" name="All Time Low" tableColumnId="16"/>
      <queryTableField id="17" name="All Time High" tableColumnId="17"/>
      <queryTableField id="18" name="Market Cap(Cr)" tableColumnId="18"/>
      <queryTableField id="19" name="Enterprise Value(Cr)" tableColumnId="19"/>
      <queryTableField id="20" name="1-Week Return" tableColumnId="20"/>
      <queryTableField id="21" name="1-Month Return" tableColumnId="21"/>
      <queryTableField id="22" name="3-Month Return(%)" tableColumnId="22"/>
      <queryTableField id="23" name="1-Year Return(%)" tableColumnId="23"/>
      <queryTableField id="24" name="3-Year Return" tableColumnId="24"/>
      <queryTableField id="25" name="5-Year Return(%)" tableColumnId="25"/>
      <queryTableField id="26" name="10-Year Return(%)" tableColumnId="26"/>
      <queryTableField id="27" name="Price to Earnings" tableColumnId="27"/>
      <queryTableField id="28" name="Median P/E" tableColumnId="28"/>
      <queryTableField id="29" name="Price to Book" tableColumnId="29"/>
      <queryTableField id="30" name="Median P/B" tableColumnId="30"/>
      <queryTableField id="31" name="Earning Yield(%)" tableColumnId="31"/>
      <queryTableField id="32" name="Price earnings to growth" tableColumnId="32"/>
      <queryTableField id="33" name="Dividend Yield(%)" tableColumnId="33"/>
      <queryTableField id="34" name="EV / EBITDA" tableColumnId="34"/>
      <queryTableField id="35" name="Price / Sales" tableColumnId="35"/>
      <queryTableField id="36" name="Price / Cash Flow" tableColumnId="36"/>
      <queryTableField id="37" name="Earning Per Share" tableColumnId="37"/>
      <queryTableField id="38" name="Book Value Per Share" tableColumnId="38"/>
      <queryTableField id="39" name="Cash Flow Per Share" tableColumnId="39"/>
      <queryTableField id="40" name="Free Cash Flow Per Share" tableColumnId="40"/>
      <queryTableField id="41" name="Dividend Per Share" tableColumnId="4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 xr10:uid="{888A7492-1518-410A-9796-B0362DC71B0C}" sourceName="Sector">
  <pivotTables>
    <pivotTable tabId="5" name="EVRatio"/>
    <pivotTable tabId="6" name="PBRatio"/>
    <pivotTable tabId="7" name="DivYield"/>
    <pivotTable tabId="8" name="PEG"/>
    <pivotTable tabId="4" name="PCF"/>
    <pivotTable tabId="4" name="PFCF"/>
  </pivotTables>
  <data>
    <tabular pivotCacheId="1634740835">
      <items count="18">
        <i x="3" s="1"/>
        <i x="7"/>
        <i x="5"/>
        <i x="14"/>
        <i x="13"/>
        <i x="10"/>
        <i x="2"/>
        <i x="15"/>
        <i x="12"/>
        <i x="6"/>
        <i x="0"/>
        <i x="16"/>
        <i x="8"/>
        <i x="11"/>
        <i x="17"/>
        <i x="9"/>
        <i x="4"/>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DC3FD931-F870-4FD1-ACEC-D4630C09354D}" sourceName="Industry">
  <pivotTables>
    <pivotTable tabId="1" name="PivotTable1"/>
    <pivotTable tabId="7" name="DivYield"/>
    <pivotTable tabId="5" name="EVRatio"/>
    <pivotTable tabId="6" name="PBRatio"/>
    <pivotTable tabId="8" name="PEG"/>
    <pivotTable tabId="9" name="Price"/>
    <pivotTable tabId="4" name="PCF"/>
    <pivotTable tabId="19" name="MktCapPie"/>
    <pivotTable tabId="25" name="3YearGrowth"/>
    <pivotTable tabId="25" name="5YearGrowth"/>
    <pivotTable tabId="15" name="EVforSectors"/>
  </pivotTables>
  <data>
    <tabular pivotCacheId="1634740835">
      <items count="134">
        <i x="59" s="1"/>
        <i x="66" s="1"/>
        <i x="129" s="1"/>
        <i x="86" s="1"/>
        <i x="88" s="1"/>
        <i x="23" s="1"/>
        <i x="3" s="1"/>
        <i x="18" s="1"/>
        <i x="44" s="1"/>
        <i x="46" s="1"/>
        <i x="64" s="1"/>
        <i x="31" s="1"/>
        <i x="103" s="1"/>
        <i x="26" s="1"/>
        <i x="97" s="1"/>
        <i x="17" s="1"/>
        <i x="73" s="1"/>
        <i x="77" s="1"/>
        <i x="12" s="1"/>
        <i x="28" s="1"/>
        <i x="90" s="1"/>
        <i x="60" s="1"/>
        <i x="41" s="1"/>
        <i x="109" s="1"/>
        <i x="122" s="1"/>
        <i x="63" s="1"/>
        <i x="111" s="1"/>
        <i x="107" s="1"/>
        <i x="15" s="1"/>
        <i x="21" s="1"/>
        <i x="4" s="1"/>
        <i x="20" s="1"/>
        <i x="119" s="1"/>
        <i x="49" s="1"/>
        <i x="38" s="1"/>
        <i x="42" s="1"/>
        <i x="0" s="1"/>
        <i x="32" s="1"/>
        <i x="56" s="1"/>
        <i x="126" s="1"/>
        <i x="50" s="1"/>
        <i x="83" s="1"/>
        <i x="11" s="1"/>
        <i x="101" s="1"/>
        <i x="27" s="1"/>
        <i x="30" s="1"/>
        <i x="79" s="1"/>
        <i x="87" s="1"/>
        <i x="40" s="1"/>
        <i x="89" s="1"/>
        <i x="19" s="1"/>
        <i x="80" s="1"/>
        <i x="74" s="1"/>
        <i x="114" s="1"/>
        <i x="61" s="1"/>
        <i x="37" s="1"/>
        <i x="133" s="1"/>
        <i x="123" s="1"/>
        <i x="2" s="1"/>
        <i x="29" s="1"/>
        <i x="55" s="1"/>
        <i x="75" s="1"/>
        <i x="35" s="1"/>
        <i x="69" s="1"/>
        <i x="10" s="1"/>
        <i x="91" s="1"/>
        <i x="120" s="1"/>
        <i x="115" s="1"/>
        <i x="113" s="1"/>
        <i x="96" s="1"/>
        <i x="92" s="1"/>
        <i x="94" s="1"/>
        <i x="98" s="1"/>
        <i x="112" s="1"/>
        <i x="51" s="1"/>
        <i x="14" s="1"/>
        <i x="68" s="1"/>
        <i x="104" s="1"/>
        <i x="82" s="1"/>
        <i x="33" s="1"/>
        <i x="67" s="1"/>
        <i x="22" s="1"/>
        <i x="52" s="1"/>
        <i x="71" s="1"/>
        <i x="43" s="1"/>
        <i x="39" s="1"/>
        <i x="106" s="1"/>
        <i x="58" s="1"/>
        <i x="65" s="1"/>
        <i x="99" s="1"/>
        <i x="125" s="1"/>
        <i x="76" s="1"/>
        <i x="102" s="1"/>
        <i x="13" s="1"/>
        <i x="93" s="1"/>
        <i x="6" s="1"/>
        <i x="34" s="1"/>
        <i x="85" s="1"/>
        <i x="57" s="1"/>
        <i x="1" s="1"/>
        <i x="108" s="1"/>
        <i x="24" s="1"/>
        <i x="128" s="1"/>
        <i x="121" s="1"/>
        <i x="116" s="1"/>
        <i x="110" s="1"/>
        <i x="45" s="1"/>
        <i x="70" s="1"/>
        <i x="47" s="1"/>
        <i x="48" s="1"/>
        <i x="5" s="1"/>
        <i x="132" s="1"/>
        <i x="117" s="1"/>
        <i x="131" s="1"/>
        <i x="130" s="1"/>
        <i x="54" s="1"/>
        <i x="100" s="1"/>
        <i x="62" s="1"/>
        <i x="78" s="1"/>
        <i x="124" s="1"/>
        <i x="95" s="1"/>
        <i x="36" s="1"/>
        <i x="25" s="1"/>
        <i x="127" s="1"/>
        <i x="9" s="1"/>
        <i x="81" s="1"/>
        <i x="84" s="1"/>
        <i x="105" s="1"/>
        <i x="8" s="1"/>
        <i x="7" s="1"/>
        <i x="72" s="1"/>
        <i x="16" s="1"/>
        <i x="53" s="1"/>
        <i x="11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xr10:uid="{46E3FDA5-28FF-45E3-9503-C4DEE87E94CF}" cache="Slicer_Sector" caption="Sector" columnCount="2" style="SlicerStyleLight2" rowHeight="241300"/>
  <slicer name="Industry" xr10:uid="{82D45FC1-7C87-4A14-8175-EBB35565DBB4}" cache="Slicer_Industry" caption="Industry" columnCount="2"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1" xr10:uid="{42739DE8-2A4A-42DF-8F40-4B140678F7E9}" cache="Slicer_Sector" caption="Sector" columnCount="2" style="SlicerStyleLight2" rowHeight="241300"/>
  <slicer name="Industry 1" xr10:uid="{C0DE5358-ADC2-4E1E-82FB-E7D63135DA61}" cache="Slicer_Industry" caption="Industry" columnCount="2" style="SlicerStyleLight2"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9910E22-4C18-45FC-9F76-AE4316C405C2}" name="CountReturn" displayName="CountReturn" ref="B1:E502" totalsRowShown="0" headerRowDxfId="22">
  <autoFilter ref="B1:E502" xr:uid="{A9910E22-4C18-45FC-9F76-AE4316C405C2}"/>
  <sortState xmlns:xlrd2="http://schemas.microsoft.com/office/spreadsheetml/2017/richdata2" ref="B2:D502">
    <sortCondition descending="1" ref="C1:C502"/>
  </sortState>
  <tableColumns count="4">
    <tableColumn id="1" xr3:uid="{2AE170BB-A68A-4E96-952C-FD284236937A}" name="industry" dataDxfId="21">
      <calculatedColumnFormula>_xlfn.XLOOKUP(A2,Investment_Advice[Company],Investment_Advice[Industry])</calculatedColumnFormula>
    </tableColumn>
    <tableColumn id="2" xr3:uid="{D34C527F-CFE6-46AA-A7CB-CCBD135FDD55}" name="3 Yr Return">
      <calculatedColumnFormula>_xlfn.XLOOKUP(A2,Investment_Advice[Company], Investment_Advice[3-Year Return])</calculatedColumnFormula>
    </tableColumn>
    <tableColumn id="3" xr3:uid="{8FB0B609-33BB-4F53-9C8C-CE85765941D0}" name="Positive/ Negative">
      <calculatedColumnFormula array="1">_xlfn.IFS(C2&gt;0, "Positive", C2&lt;0,"Negative", C2=0, "Zero")</calculatedColumnFormula>
    </tableColumn>
    <tableColumn id="4" xr3:uid="{4ECE97B0-FA27-421C-B551-32F496F1ADAE}" name="Column1" dataDxfId="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C4D34BD-A1CD-4FBB-84B6-B78D9E8E8F2C}" name="DPSvsMktCap" displayName="DPSvsMktCap" ref="A1:B502" totalsRowShown="0" headerRowDxfId="19" headerRowBorderDxfId="18" tableBorderDxfId="17" totalsRowBorderDxfId="16">
  <autoFilter ref="A1:B502" xr:uid="{4C4D34BD-A1CD-4FBB-84B6-B78D9E8E8F2C}"/>
  <tableColumns count="2">
    <tableColumn id="1" xr3:uid="{F20EDB5C-67E1-43EC-A2DD-4E46DD771C16}" name="Market Cap(Cr)" dataDxfId="15"/>
    <tableColumn id="2" xr3:uid="{E6B07546-B9B1-4099-97B0-EA096AE54020}" name="Dividend Per Share" dataDxfId="1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07D616-52CF-443A-88C4-3904276B0D65}" name="Investment_Advice" displayName="Investment_Advice" ref="A1:AO502" tableType="queryTable" totalsRowShown="0">
  <autoFilter ref="A1:AO502" xr:uid="{9807D616-52CF-443A-88C4-3904276B0D65}"/>
  <sortState xmlns:xlrd2="http://schemas.microsoft.com/office/spreadsheetml/2017/richdata2" ref="A2:AO502">
    <sortCondition descending="1" ref="AO1:AO502"/>
  </sortState>
  <tableColumns count="41">
    <tableColumn id="1" xr3:uid="{68440683-75C7-47CD-B291-C543DDEE0384}" uniqueName="1" name="Company" queryTableFieldId="1" dataDxfId="9"/>
    <tableColumn id="2" xr3:uid="{55E1C94C-0396-451E-8776-57B56928C70A}" uniqueName="2" name="BSE code" queryTableFieldId="2"/>
    <tableColumn id="3" xr3:uid="{ED9D7EC5-601F-4C37-95B7-81E65EA9DF24}" uniqueName="3" name="NSE code" queryTableFieldId="3" dataDxfId="8"/>
    <tableColumn id="4" xr3:uid="{45E68217-7BD5-4B20-BA73-EABC7ED37B9F}" uniqueName="4" name="ISIN" queryTableFieldId="4" dataDxfId="7"/>
    <tableColumn id="5" xr3:uid="{05B03E50-A610-42E3-87FF-001EF6B77A41}" uniqueName="5" name="Sector" queryTableFieldId="5" dataDxfId="6"/>
    <tableColumn id="6" xr3:uid="{11C1E9A8-E84B-475D-BD33-B62D35038795}" uniqueName="6" name="Industry" queryTableFieldId="6" dataDxfId="5"/>
    <tableColumn id="7" xr3:uid="{3D688B16-88BA-45DD-8356-1BE210B23510}" uniqueName="7" name="Date" queryTableFieldId="7" dataDxfId="4"/>
    <tableColumn id="8" xr3:uid="{E9E8EA18-1D7D-404C-9F73-4166C3059259}" uniqueName="8" name="Price" queryTableFieldId="8"/>
    <tableColumn id="9" xr3:uid="{594E2042-CB91-4DBF-94DB-03B0F85350B2}" uniqueName="9" name="1 day change(%)" queryTableFieldId="9"/>
    <tableColumn id="10" xr3:uid="{F67C3518-0C71-4B51-BBFC-414B711C243B}" uniqueName="10" name="52 Week Low" queryTableFieldId="10"/>
    <tableColumn id="11" xr3:uid="{5181C42A-528C-40AE-A6F6-32B084515BC7}" uniqueName="11" name="52 Week High" queryTableFieldId="11"/>
    <tableColumn id="12" xr3:uid="{38B9DE55-CF09-48E0-8DFC-1E57591CB2D4}" uniqueName="12" name="3 Year Low" queryTableFieldId="12"/>
    <tableColumn id="13" xr3:uid="{F2B38090-6F98-4246-9C1A-975E0280960C}" uniqueName="13" name="3 Year High" queryTableFieldId="13"/>
    <tableColumn id="14" xr3:uid="{DE6289DA-0ECD-4688-BC83-4D054BDF037F}" uniqueName="14" name="5 Year Low" queryTableFieldId="14"/>
    <tableColumn id="15" xr3:uid="{52878232-4590-47AE-BA2A-2C8F3D3A1255}" uniqueName="15" name="5 Year High" queryTableFieldId="15"/>
    <tableColumn id="16" xr3:uid="{51ADDFE7-1404-4B5D-B174-047CCAD6B125}" uniqueName="16" name="All Time Low" queryTableFieldId="16"/>
    <tableColumn id="17" xr3:uid="{59B3C8D3-3E85-46CC-B53E-045E885B74FE}" uniqueName="17" name="All Time High" queryTableFieldId="17"/>
    <tableColumn id="18" xr3:uid="{FB56E9DF-2BD5-4F12-A759-CE06F6354A2B}" uniqueName="18" name="Market Cap(Cr)" queryTableFieldId="18"/>
    <tableColumn id="19" xr3:uid="{1FCE3B05-5B2B-43BE-ACDC-5ADDC300CD73}" uniqueName="19" name="Enterprise Value(Cr)" queryTableFieldId="19"/>
    <tableColumn id="20" xr3:uid="{642FC44B-D312-4179-A190-BF93E638FF55}" uniqueName="20" name="1-Week Return" queryTableFieldId="20"/>
    <tableColumn id="21" xr3:uid="{AB0CCAD2-0E59-4C8A-BDA2-891B72948E32}" uniqueName="21" name="1-Month Return" queryTableFieldId="21"/>
    <tableColumn id="22" xr3:uid="{975409D2-86A7-44AC-80CA-CE83B464A71E}" uniqueName="22" name="3-Month Return(%)" queryTableFieldId="22"/>
    <tableColumn id="23" xr3:uid="{CEE108AC-C866-4257-8CC6-71A38458057B}" uniqueName="23" name="1-Year Return(%)" queryTableFieldId="23"/>
    <tableColumn id="24" xr3:uid="{4B385A50-D5D2-4B46-9633-CF77E804AF35}" uniqueName="24" name="3-Year Return" queryTableFieldId="24"/>
    <tableColumn id="25" xr3:uid="{820C3C6D-2AE1-4136-982E-F11F52D8F278}" uniqueName="25" name="5-Year Return(%)" queryTableFieldId="25"/>
    <tableColumn id="26" xr3:uid="{0AB10C70-0A1A-4797-9C6D-61311DAE23DD}" uniqueName="26" name="10-Year Return(%)" queryTableFieldId="26"/>
    <tableColumn id="27" xr3:uid="{251518FB-585D-4E64-99BA-BE28E6DBE2CD}" uniqueName="27" name="Price to Earnings" queryTableFieldId="27"/>
    <tableColumn id="28" xr3:uid="{11FD1AE4-D4EA-46B6-973A-37BC6E56EED9}" uniqueName="28" name="Median P/E" queryTableFieldId="28"/>
    <tableColumn id="29" xr3:uid="{EBE011D3-A2EF-4360-BD7C-7C300AE69E69}" uniqueName="29" name="Price to Book" queryTableFieldId="29"/>
    <tableColumn id="30" xr3:uid="{D502F8FD-2530-4913-A127-D90D816A5171}" uniqueName="30" name="Median P/B" queryTableFieldId="30"/>
    <tableColumn id="31" xr3:uid="{2D1128AB-D288-41DD-8EB2-6522C0B4CC1E}" uniqueName="31" name="Earning Yield(%)" queryTableFieldId="31"/>
    <tableColumn id="32" xr3:uid="{C7984574-36E1-4F3F-A831-9BF31AB126AC}" uniqueName="32" name="Price earnings to growth" queryTableFieldId="32"/>
    <tableColumn id="33" xr3:uid="{FACD6365-98B1-45C3-94F1-03653E8F0019}" uniqueName="33" name="Dividend Yield(%)" queryTableFieldId="33"/>
    <tableColumn id="34" xr3:uid="{2A9EBF30-4684-478B-BEA9-30EE2698CD9A}" uniqueName="34" name="EV / EBITDA" queryTableFieldId="34"/>
    <tableColumn id="35" xr3:uid="{CAE7EAE0-640B-47CC-9087-D867AEF6366D}" uniqueName="35" name="Price / Sales" queryTableFieldId="35"/>
    <tableColumn id="36" xr3:uid="{A71C844A-FCC7-47CE-97D7-32A7CF43F053}" uniqueName="36" name="Price / Cash Flow" queryTableFieldId="36"/>
    <tableColumn id="37" xr3:uid="{E377643D-8AB2-4091-850A-7612FE4762F6}" uniqueName="37" name="Earning Per Share" queryTableFieldId="37"/>
    <tableColumn id="38" xr3:uid="{07E70449-2CA6-433F-B484-3F8065849846}" uniqueName="38" name="Book Value Per Share" queryTableFieldId="38"/>
    <tableColumn id="39" xr3:uid="{A9515333-8EEB-4D6D-BC44-8DCCF503E9F3}" uniqueName="39" name="Cash Flow Per Share" queryTableFieldId="39"/>
    <tableColumn id="40" xr3:uid="{ED0851BA-FB54-4CCD-AE60-37DD7D904960}" uniqueName="40" name="Free Cash Flow Per Share" queryTableFieldId="40"/>
    <tableColumn id="41" xr3:uid="{DB48295E-7550-4552-8D34-5A4714D605BA}" uniqueName="41" name="Dividend Per Share" queryTableFieldId="4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Median">
      <a:dk1>
        <a:sysClr val="windowText" lastClr="000000"/>
      </a:dk1>
      <a:lt1>
        <a:sysClr val="window" lastClr="FFFFFF"/>
      </a:lt1>
      <a:dk2>
        <a:srgbClr val="775F55"/>
      </a:dk2>
      <a:lt2>
        <a:srgbClr val="EBDDC3"/>
      </a:lt2>
      <a:accent1>
        <a:srgbClr val="94B6D2"/>
      </a:accent1>
      <a:accent2>
        <a:srgbClr val="DD8047"/>
      </a:accent2>
      <a:accent3>
        <a:srgbClr val="A5AB81"/>
      </a:accent3>
      <a:accent4>
        <a:srgbClr val="D8B25C"/>
      </a:accent4>
      <a:accent5>
        <a:srgbClr val="7BA79D"/>
      </a:accent5>
      <a:accent6>
        <a:srgbClr val="968C8C"/>
      </a:accent6>
      <a:hlink>
        <a:srgbClr val="F7B615"/>
      </a:hlink>
      <a:folHlink>
        <a:srgbClr val="704404"/>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3.bin"/><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6.xml.rels><?xml version="1.0" encoding="UTF-8" standalone="yes"?>
<Relationships xmlns="http://schemas.openxmlformats.org/package/2006/relationships"><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F4C0D-4F8F-4F58-93D3-6B71F1DD43FC}">
  <dimension ref="A1:W49"/>
  <sheetViews>
    <sheetView showGridLines="0" topLeftCell="A19" zoomScale="70" zoomScaleNormal="70" workbookViewId="0">
      <selection activeCell="H51" sqref="H51"/>
    </sheetView>
  </sheetViews>
  <sheetFormatPr defaultRowHeight="14.5" x14ac:dyDescent="0.35"/>
  <cols>
    <col min="18" max="18" width="10" customWidth="1"/>
    <col min="19" max="19" width="8.81640625" customWidth="1"/>
    <col min="20" max="20" width="15.81640625" customWidth="1"/>
    <col min="21" max="21" width="8.6328125" customWidth="1"/>
    <col min="22" max="22" width="31.81640625" customWidth="1"/>
    <col min="23" max="23" width="12.26953125" customWidth="1"/>
    <col min="24" max="24" width="10" customWidth="1"/>
  </cols>
  <sheetData>
    <row r="1" spans="1:23" ht="14.5" customHeight="1" x14ac:dyDescent="0.35">
      <c r="A1" s="39" t="s">
        <v>1706</v>
      </c>
      <c r="B1" s="39"/>
      <c r="C1" s="39"/>
      <c r="D1" s="39"/>
      <c r="E1" s="39"/>
      <c r="F1" s="39"/>
      <c r="G1" s="39"/>
      <c r="H1" s="39"/>
      <c r="I1" s="39"/>
      <c r="J1" s="39"/>
      <c r="K1" s="39"/>
      <c r="L1" s="39"/>
      <c r="M1" s="39"/>
      <c r="N1" s="39"/>
      <c r="O1" s="39"/>
      <c r="P1" s="40" t="s">
        <v>1703</v>
      </c>
      <c r="Q1" s="40"/>
      <c r="R1" s="8"/>
      <c r="S1" s="41" t="s">
        <v>1702</v>
      </c>
      <c r="T1" s="41"/>
      <c r="U1" s="41" t="s">
        <v>1704</v>
      </c>
      <c r="V1" s="41"/>
      <c r="W1" s="10"/>
    </row>
    <row r="2" spans="1:23" ht="14.5" customHeight="1" x14ac:dyDescent="0.35">
      <c r="A2" s="39"/>
      <c r="B2" s="39"/>
      <c r="C2" s="39"/>
      <c r="D2" s="39"/>
      <c r="E2" s="39"/>
      <c r="F2" s="39"/>
      <c r="G2" s="39"/>
      <c r="H2" s="39"/>
      <c r="I2" s="39"/>
      <c r="J2" s="39"/>
      <c r="K2" s="39"/>
      <c r="L2" s="39"/>
      <c r="M2" s="39"/>
      <c r="N2" s="39"/>
      <c r="O2" s="39"/>
      <c r="P2" s="40"/>
      <c r="Q2" s="40"/>
      <c r="R2" s="8"/>
      <c r="S2" s="41"/>
      <c r="T2" s="41"/>
      <c r="U2" s="41"/>
      <c r="V2" s="41"/>
      <c r="W2" s="10"/>
    </row>
    <row r="3" spans="1:23" ht="14.5" customHeight="1" x14ac:dyDescent="0.35">
      <c r="A3" s="39"/>
      <c r="B3" s="39"/>
      <c r="C3" s="39"/>
      <c r="D3" s="39"/>
      <c r="E3" s="39"/>
      <c r="F3" s="39"/>
      <c r="G3" s="39"/>
      <c r="H3" s="39"/>
      <c r="I3" s="39"/>
      <c r="J3" s="39"/>
      <c r="K3" s="39"/>
      <c r="L3" s="39"/>
      <c r="M3" s="39"/>
      <c r="N3" s="39"/>
      <c r="O3" s="39"/>
      <c r="P3" s="40"/>
      <c r="Q3" s="40"/>
      <c r="R3" s="8"/>
      <c r="S3" s="41"/>
      <c r="T3" s="41"/>
      <c r="U3" s="41"/>
      <c r="V3" s="41"/>
      <c r="W3" s="10"/>
    </row>
    <row r="4" spans="1:23" ht="17.5" customHeight="1" x14ac:dyDescent="0.35"/>
    <row r="6" spans="1:23" ht="18" customHeight="1" x14ac:dyDescent="0.35"/>
    <row r="8" spans="1:23" ht="18.5" x14ac:dyDescent="0.35">
      <c r="V8" s="16" t="str" cm="1">
        <f t="array" ref="V8:W25">'sectoral price change'!A2:B19</f>
        <v>Financial</v>
      </c>
      <c r="W8" s="21">
        <v>61.599999999999994</v>
      </c>
    </row>
    <row r="9" spans="1:23" ht="18.5" x14ac:dyDescent="0.35">
      <c r="V9" s="16" t="str">
        <v>Capital Goods</v>
      </c>
      <c r="W9" s="21">
        <v>55.840000000000011</v>
      </c>
    </row>
    <row r="10" spans="1:23" ht="14.5" customHeight="1" x14ac:dyDescent="0.35">
      <c r="V10" s="16" t="str">
        <v>Metals &amp; Mining</v>
      </c>
      <c r="W10" s="21">
        <v>32.699999999999996</v>
      </c>
    </row>
    <row r="11" spans="1:23" ht="18.5" x14ac:dyDescent="0.35">
      <c r="V11" s="18" t="str">
        <v>Services</v>
      </c>
      <c r="W11" s="21">
        <v>24.33</v>
      </c>
    </row>
    <row r="12" spans="1:23" ht="18.5" x14ac:dyDescent="0.35">
      <c r="V12" s="16" t="str">
        <v>Materials</v>
      </c>
      <c r="W12" s="21">
        <v>23.290000000000003</v>
      </c>
    </row>
    <row r="13" spans="1:23" ht="15" customHeight="1" x14ac:dyDescent="0.35">
      <c r="V13" s="18" t="str">
        <v>Technology</v>
      </c>
      <c r="W13" s="21">
        <v>21.880000000000003</v>
      </c>
    </row>
    <row r="14" spans="1:23" ht="18.5" x14ac:dyDescent="0.35">
      <c r="V14" s="16" t="str">
        <v>Construction</v>
      </c>
      <c r="W14" s="21">
        <v>20.999999999999996</v>
      </c>
    </row>
    <row r="15" spans="1:23" ht="18.5" x14ac:dyDescent="0.35">
      <c r="V15" s="16" t="str">
        <v>Automobile</v>
      </c>
      <c r="W15" s="21">
        <v>17.259999999999998</v>
      </c>
    </row>
    <row r="16" spans="1:23" ht="18.5" x14ac:dyDescent="0.35">
      <c r="V16" s="16" t="str">
        <v>Textiles</v>
      </c>
      <c r="W16" s="21">
        <v>14.58</v>
      </c>
    </row>
    <row r="17" spans="22:23" ht="18.5" x14ac:dyDescent="0.35">
      <c r="V17" s="16" t="str">
        <v>Communication</v>
      </c>
      <c r="W17" s="21">
        <v>13.9</v>
      </c>
    </row>
    <row r="18" spans="22:23" ht="18.5" x14ac:dyDescent="0.35">
      <c r="V18" s="16" t="str">
        <v>Chemicals</v>
      </c>
      <c r="W18" s="21">
        <v>13.720000000000002</v>
      </c>
    </row>
    <row r="19" spans="22:23" ht="18.5" x14ac:dyDescent="0.35">
      <c r="V19" s="18" t="str">
        <v>Consumer Discretionary</v>
      </c>
      <c r="W19" s="21">
        <v>12.23</v>
      </c>
    </row>
    <row r="20" spans="22:23" ht="18.5" x14ac:dyDescent="0.35">
      <c r="V20" s="18" t="str">
        <v>Consumer Staples</v>
      </c>
      <c r="W20" s="21">
        <v>8.9799999999999986</v>
      </c>
    </row>
    <row r="21" spans="22:23" ht="18.5" x14ac:dyDescent="0.35">
      <c r="V21" s="16" t="str">
        <v>Healthcare</v>
      </c>
      <c r="W21" s="21">
        <v>7.6000000000000005</v>
      </c>
    </row>
    <row r="22" spans="22:23" ht="18.5" x14ac:dyDescent="0.35">
      <c r="V22" s="16" t="str">
        <v>Insurance</v>
      </c>
      <c r="W22" s="21">
        <v>5.18</v>
      </c>
    </row>
    <row r="23" spans="22:23" ht="18.5" x14ac:dyDescent="0.35">
      <c r="V23" s="16" t="str">
        <v>Diversified</v>
      </c>
      <c r="W23" s="21">
        <v>2.9499999999999997</v>
      </c>
    </row>
    <row r="24" spans="22:23" ht="18.5" x14ac:dyDescent="0.35">
      <c r="V24" s="16" t="str">
        <v>Energy</v>
      </c>
      <c r="W24" s="17">
        <v>-0.18000000000000005</v>
      </c>
    </row>
    <row r="25" spans="22:23" ht="18.5" x14ac:dyDescent="0.35">
      <c r="V25" s="16" t="str">
        <v>Others</v>
      </c>
      <c r="W25" s="17">
        <v>-0.55000000000000004</v>
      </c>
    </row>
    <row r="30" spans="22:23" ht="18.5" x14ac:dyDescent="0.35">
      <c r="V30" s="22" t="s">
        <v>1717</v>
      </c>
      <c r="W30" s="36"/>
    </row>
    <row r="31" spans="22:23" ht="18.5" x14ac:dyDescent="0.45">
      <c r="V31" s="19" t="str">
        <f xml:space="preserve"> _xlfn.XLOOKUP(W31,'Gainers Losers'!J4:J73,'Gainers Losers'!I4:I73)</f>
        <v>Hindalco Industries Ltd.</v>
      </c>
      <c r="W31" s="32">
        <f>MAX('Gainers Losers'!J4:J52)</f>
        <v>3.47</v>
      </c>
    </row>
    <row r="32" spans="22:23" x14ac:dyDescent="0.35">
      <c r="V32" s="23"/>
      <c r="W32" s="37"/>
    </row>
    <row r="33" spans="22:23" ht="18.5" x14ac:dyDescent="0.35">
      <c r="V33" s="22" t="s">
        <v>1718</v>
      </c>
      <c r="W33" s="36"/>
    </row>
    <row r="34" spans="22:23" ht="18.5" x14ac:dyDescent="0.45">
      <c r="V34" s="19" t="str">
        <f xml:space="preserve"> _xlfn.XLOOKUP(W34,'Gainers Losers'!M4:M73,'Gainers Losers'!L4:L73)</f>
        <v>Tube Investments of India Ltd.</v>
      </c>
      <c r="W34" s="38">
        <f>MAX('Gainers Losers'!M4:M52)</f>
        <v>8.5299999999999994</v>
      </c>
    </row>
    <row r="35" spans="22:23" x14ac:dyDescent="0.35">
      <c r="V35" s="23"/>
      <c r="W35" s="37"/>
    </row>
    <row r="36" spans="22:23" ht="18.5" x14ac:dyDescent="0.35">
      <c r="V36" s="22" t="s">
        <v>1719</v>
      </c>
      <c r="W36" s="36"/>
    </row>
    <row r="37" spans="22:23" ht="18.5" x14ac:dyDescent="0.45">
      <c r="V37" s="24" t="str">
        <f xml:space="preserve"> _xlfn.XLOOKUP(W37,'Gainers Losers'!P4:P73,'Gainers Losers'!O4:O73)</f>
        <v>Suzlon Energy Ltd.</v>
      </c>
      <c r="W37" s="38">
        <f>MAX('Gainers Losers'!P4:P52)</f>
        <v>19.89</v>
      </c>
    </row>
    <row r="42" spans="22:23" ht="18.5" x14ac:dyDescent="0.45">
      <c r="V42" s="20" t="s">
        <v>1717</v>
      </c>
      <c r="W42" s="34"/>
    </row>
    <row r="43" spans="22:23" ht="18.5" x14ac:dyDescent="0.45">
      <c r="V43" s="19" t="str">
        <f xml:space="preserve"> _xlfn.XLOOKUP(W43,'Gainers Losers'!J4:J73,'Gainers Losers'!I4:I73)</f>
        <v>Asian Paints Ltd.</v>
      </c>
      <c r="W43" s="33">
        <f>MIN('Gainers Losers'!J4:J52)</f>
        <v>-0.18</v>
      </c>
    </row>
    <row r="44" spans="22:23" x14ac:dyDescent="0.35">
      <c r="V44" s="23"/>
      <c r="W44" s="35"/>
    </row>
    <row r="45" spans="22:23" ht="18.5" x14ac:dyDescent="0.45">
      <c r="V45" s="20" t="s">
        <v>1718</v>
      </c>
      <c r="W45" s="33"/>
    </row>
    <row r="46" spans="22:23" ht="18.5" x14ac:dyDescent="0.45">
      <c r="V46" s="19" t="str">
        <f xml:space="preserve"> _xlfn.XLOOKUP(W46,'Gainers Losers'!M4:M73,'Gainers Losers'!L4:L73)</f>
        <v>Canara Bank</v>
      </c>
      <c r="W46" s="33">
        <f>MIN('Gainers Losers'!M4:M52)</f>
        <v>0.62</v>
      </c>
    </row>
    <row r="47" spans="22:23" x14ac:dyDescent="0.35">
      <c r="V47" s="23"/>
      <c r="W47" s="35"/>
    </row>
    <row r="48" spans="22:23" ht="18.5" x14ac:dyDescent="0.45">
      <c r="V48" s="20" t="s">
        <v>1719</v>
      </c>
      <c r="W48" s="33"/>
    </row>
    <row r="49" spans="22:23" ht="18.5" x14ac:dyDescent="0.45">
      <c r="V49" s="19" t="str">
        <f xml:space="preserve"> _xlfn.XLOOKUP(W49,'Gainers Losers'!P4:P73,'Gainers Losers'!O4:O73)</f>
        <v>UCO Bank</v>
      </c>
      <c r="W49" s="33">
        <f>MIN('Gainers Losers'!P4:P52)</f>
        <v>2.5099999999999998</v>
      </c>
    </row>
  </sheetData>
  <mergeCells count="4">
    <mergeCell ref="A1:O3"/>
    <mergeCell ref="P1:Q3"/>
    <mergeCell ref="S1:T3"/>
    <mergeCell ref="U1:V3"/>
  </mergeCell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3" id="{9DD0D3E4-0D7E-49B1-8BF8-554EA47EB67F}">
            <x14:iconSet iconSet="3Triangles">
              <x14:cfvo type="percent">
                <xm:f>0</xm:f>
              </x14:cfvo>
              <x14:cfvo type="num">
                <xm:f>0</xm:f>
              </x14:cfvo>
              <x14:cfvo type="num" gte="0">
                <xm:f>0</xm:f>
              </x14:cfvo>
            </x14:iconSet>
          </x14:cfRule>
          <xm:sqref>W8:W25</xm:sqref>
        </x14:conditionalFormatting>
        <x14:conditionalFormatting xmlns:xm="http://schemas.microsoft.com/office/excel/2006/main">
          <x14:cfRule type="iconSet" priority="2" id="{EF0B8062-97E2-4042-A04E-AE083366FFEB}">
            <x14:iconSet iconSet="3Triangles">
              <x14:cfvo type="percent">
                <xm:f>0</xm:f>
              </x14:cfvo>
              <x14:cfvo type="num">
                <xm:f>0</xm:f>
              </x14:cfvo>
              <x14:cfvo type="num">
                <xm:f>0</xm:f>
              </x14:cfvo>
            </x14:iconSet>
          </x14:cfRule>
          <xm:sqref>W30:W37</xm:sqref>
        </x14:conditionalFormatting>
        <x14:conditionalFormatting xmlns:xm="http://schemas.microsoft.com/office/excel/2006/main">
          <x14:cfRule type="iconSet" priority="1" id="{E565BF5A-AFB3-4BDF-872E-7FAA8FD5FBA6}">
            <x14:iconSet iconSet="3Triangles">
              <x14:cfvo type="percent">
                <xm:f>0</xm:f>
              </x14:cfvo>
              <x14:cfvo type="num">
                <xm:f>0</xm:f>
              </x14:cfvo>
              <x14:cfvo type="num">
                <xm:f>0</xm:f>
              </x14:cfvo>
            </x14:iconSet>
          </x14:cfRule>
          <xm:sqref>W42:W49</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EBCE5-AD5B-4873-98D3-5C2AF8646C77}">
  <dimension ref="A1:AA6"/>
  <sheetViews>
    <sheetView showGridLines="0" tabSelected="1" zoomScale="55" zoomScaleNormal="55" workbookViewId="0">
      <selection activeCell="AE22" sqref="AE22"/>
    </sheetView>
  </sheetViews>
  <sheetFormatPr defaultRowHeight="14.5" x14ac:dyDescent="0.35"/>
  <cols>
    <col min="21" max="21" width="10.36328125" customWidth="1"/>
    <col min="22" max="22" width="10.54296875" customWidth="1"/>
  </cols>
  <sheetData>
    <row r="1" spans="1:27" ht="10" customHeight="1" x14ac:dyDescent="0.35">
      <c r="A1" s="39" t="s">
        <v>1706</v>
      </c>
      <c r="B1" s="39"/>
      <c r="C1" s="39"/>
      <c r="D1" s="39"/>
      <c r="E1" s="39"/>
      <c r="F1" s="39"/>
      <c r="G1" s="39"/>
      <c r="H1" s="39"/>
      <c r="I1" s="39"/>
      <c r="J1" s="39"/>
      <c r="K1" s="39"/>
      <c r="L1" s="39"/>
      <c r="M1" s="39"/>
      <c r="N1" s="39"/>
      <c r="O1" s="39"/>
      <c r="P1" s="9"/>
      <c r="Q1" s="8"/>
      <c r="R1" s="40" t="s">
        <v>1703</v>
      </c>
      <c r="S1" s="40"/>
      <c r="T1" s="8"/>
      <c r="U1" s="41" t="s">
        <v>1702</v>
      </c>
      <c r="V1" s="41"/>
      <c r="W1" s="8"/>
      <c r="X1" s="41" t="s">
        <v>1704</v>
      </c>
      <c r="Y1" s="41"/>
      <c r="Z1" s="41"/>
      <c r="AA1" s="8"/>
    </row>
    <row r="2" spans="1:27" ht="14.5" customHeight="1" x14ac:dyDescent="0.35">
      <c r="A2" s="39"/>
      <c r="B2" s="39"/>
      <c r="C2" s="39"/>
      <c r="D2" s="39"/>
      <c r="E2" s="39"/>
      <c r="F2" s="39"/>
      <c r="G2" s="39"/>
      <c r="H2" s="39"/>
      <c r="I2" s="39"/>
      <c r="J2" s="39"/>
      <c r="K2" s="39"/>
      <c r="L2" s="39"/>
      <c r="M2" s="39"/>
      <c r="N2" s="39"/>
      <c r="O2" s="39"/>
      <c r="P2" s="9"/>
      <c r="Q2" s="8"/>
      <c r="R2" s="40"/>
      <c r="S2" s="40"/>
      <c r="T2" s="8"/>
      <c r="U2" s="41"/>
      <c r="V2" s="41"/>
      <c r="W2" s="8"/>
      <c r="X2" s="41"/>
      <c r="Y2" s="41"/>
      <c r="Z2" s="41"/>
      <c r="AA2" s="8"/>
    </row>
    <row r="3" spans="1:27" ht="15" customHeight="1" x14ac:dyDescent="0.35">
      <c r="A3" s="39"/>
      <c r="B3" s="39"/>
      <c r="C3" s="39"/>
      <c r="D3" s="39"/>
      <c r="E3" s="39"/>
      <c r="F3" s="39"/>
      <c r="G3" s="39"/>
      <c r="H3" s="39"/>
      <c r="I3" s="39"/>
      <c r="J3" s="39"/>
      <c r="K3" s="39"/>
      <c r="L3" s="39"/>
      <c r="M3" s="39"/>
      <c r="N3" s="39"/>
      <c r="O3" s="39"/>
      <c r="P3" s="9"/>
      <c r="Q3" s="8"/>
      <c r="R3" s="40"/>
      <c r="S3" s="40"/>
      <c r="T3" s="8"/>
      <c r="U3" s="41"/>
      <c r="V3" s="41"/>
      <c r="W3" s="8"/>
      <c r="X3" s="41"/>
      <c r="Y3" s="41"/>
      <c r="Z3" s="41"/>
      <c r="AA3" s="8"/>
    </row>
    <row r="4" spans="1:27" ht="19.5" customHeight="1" x14ac:dyDescent="0.35"/>
    <row r="5" spans="1:27" ht="14" customHeight="1" x14ac:dyDescent="0.35"/>
    <row r="6" spans="1:27" ht="21" customHeight="1" x14ac:dyDescent="0.35"/>
  </sheetData>
  <mergeCells count="4">
    <mergeCell ref="A1:O3"/>
    <mergeCell ref="R1:S3"/>
    <mergeCell ref="U1:V3"/>
    <mergeCell ref="X1:Z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CB07D-1D01-4FF5-AA44-1E65949DB2F5}">
  <dimension ref="A1"/>
  <sheetViews>
    <sheetView showGridLines="0" topLeftCell="A67" zoomScale="90" zoomScaleNormal="90" workbookViewId="0">
      <selection activeCell="T72" sqref="T72"/>
    </sheetView>
  </sheetViews>
  <sheetFormatPr defaultRowHeight="14.5" x14ac:dyDescent="0.35"/>
  <cols>
    <col min="1" max="16384" width="8.7265625" style="6"/>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A81D0-2231-460B-811E-716862A207E3}">
  <dimension ref="A1:F503"/>
  <sheetViews>
    <sheetView workbookViewId="0">
      <selection activeCell="G8" sqref="G8"/>
    </sheetView>
  </sheetViews>
  <sheetFormatPr defaultRowHeight="14.5" x14ac:dyDescent="0.35"/>
  <cols>
    <col min="1" max="1" width="20.1796875" bestFit="1" customWidth="1"/>
    <col min="2" max="2" width="21.54296875" bestFit="1" customWidth="1"/>
    <col min="5" max="5" width="12.36328125" bestFit="1" customWidth="1"/>
    <col min="6" max="6" width="11.08984375" style="7" bestFit="1" customWidth="1"/>
    <col min="7" max="8" width="12.453125" bestFit="1" customWidth="1"/>
  </cols>
  <sheetData>
    <row r="1" spans="1:6" x14ac:dyDescent="0.35">
      <c r="A1" s="2" t="s">
        <v>1694</v>
      </c>
      <c r="B1" t="s">
        <v>1696</v>
      </c>
      <c r="E1" s="2" t="s">
        <v>1694</v>
      </c>
      <c r="F1" s="7" t="s">
        <v>1733</v>
      </c>
    </row>
    <row r="2" spans="1:6" x14ac:dyDescent="0.35">
      <c r="A2" s="3" t="s">
        <v>915</v>
      </c>
      <c r="B2" s="30">
        <v>7.22</v>
      </c>
      <c r="E2" s="3" t="s">
        <v>1695</v>
      </c>
    </row>
    <row r="3" spans="1:6" x14ac:dyDescent="0.35">
      <c r="A3" s="3" t="s">
        <v>948</v>
      </c>
      <c r="B3" s="30">
        <v>9.08</v>
      </c>
      <c r="F3"/>
    </row>
    <row r="4" spans="1:6" x14ac:dyDescent="0.35">
      <c r="A4" s="3" t="s">
        <v>1654</v>
      </c>
      <c r="B4" s="30">
        <v>10.67</v>
      </c>
      <c r="F4"/>
    </row>
    <row r="5" spans="1:6" x14ac:dyDescent="0.35">
      <c r="A5" s="3" t="s">
        <v>1672</v>
      </c>
      <c r="B5" s="30">
        <v>12.05</v>
      </c>
      <c r="F5"/>
    </row>
    <row r="6" spans="1:6" x14ac:dyDescent="0.35">
      <c r="A6" s="3" t="s">
        <v>1695</v>
      </c>
      <c r="B6" s="30">
        <v>39.019999999999996</v>
      </c>
      <c r="F6"/>
    </row>
    <row r="7" spans="1:6" x14ac:dyDescent="0.35">
      <c r="F7"/>
    </row>
    <row r="8" spans="1:6" x14ac:dyDescent="0.35">
      <c r="F8"/>
    </row>
    <row r="9" spans="1:6" x14ac:dyDescent="0.35">
      <c r="F9"/>
    </row>
    <row r="10" spans="1:6" x14ac:dyDescent="0.35">
      <c r="F10"/>
    </row>
    <row r="11" spans="1:6" x14ac:dyDescent="0.35">
      <c r="F11"/>
    </row>
    <row r="12" spans="1:6" x14ac:dyDescent="0.35">
      <c r="F12"/>
    </row>
    <row r="13" spans="1:6" x14ac:dyDescent="0.35">
      <c r="F13"/>
    </row>
    <row r="14" spans="1:6" x14ac:dyDescent="0.35">
      <c r="F14"/>
    </row>
    <row r="15" spans="1:6" x14ac:dyDescent="0.35">
      <c r="F15"/>
    </row>
    <row r="16" spans="1:6" x14ac:dyDescent="0.35">
      <c r="F16"/>
    </row>
    <row r="17" spans="6:6" x14ac:dyDescent="0.35">
      <c r="F17"/>
    </row>
    <row r="18" spans="6:6" x14ac:dyDescent="0.35">
      <c r="F18"/>
    </row>
    <row r="19" spans="6:6" x14ac:dyDescent="0.35">
      <c r="F19"/>
    </row>
    <row r="20" spans="6:6" x14ac:dyDescent="0.35">
      <c r="F20"/>
    </row>
    <row r="21" spans="6:6" x14ac:dyDescent="0.35">
      <c r="F21"/>
    </row>
    <row r="22" spans="6:6" x14ac:dyDescent="0.35">
      <c r="F22"/>
    </row>
    <row r="23" spans="6:6" x14ac:dyDescent="0.35">
      <c r="F23"/>
    </row>
    <row r="24" spans="6:6" x14ac:dyDescent="0.35">
      <c r="F24"/>
    </row>
    <row r="25" spans="6:6" x14ac:dyDescent="0.35">
      <c r="F25"/>
    </row>
    <row r="26" spans="6:6" x14ac:dyDescent="0.35">
      <c r="F26"/>
    </row>
    <row r="27" spans="6:6" x14ac:dyDescent="0.35">
      <c r="F27"/>
    </row>
    <row r="28" spans="6:6" x14ac:dyDescent="0.35">
      <c r="F28"/>
    </row>
    <row r="29" spans="6:6" x14ac:dyDescent="0.35">
      <c r="F29"/>
    </row>
    <row r="30" spans="6:6" x14ac:dyDescent="0.35">
      <c r="F30"/>
    </row>
    <row r="31" spans="6:6" x14ac:dyDescent="0.35">
      <c r="F31"/>
    </row>
    <row r="32" spans="6:6" x14ac:dyDescent="0.35">
      <c r="F32"/>
    </row>
    <row r="33" spans="6:6" x14ac:dyDescent="0.35">
      <c r="F33"/>
    </row>
    <row r="34" spans="6:6" x14ac:dyDescent="0.35">
      <c r="F34"/>
    </row>
    <row r="35" spans="6:6" x14ac:dyDescent="0.35">
      <c r="F35"/>
    </row>
    <row r="36" spans="6:6" x14ac:dyDescent="0.35">
      <c r="F36"/>
    </row>
    <row r="37" spans="6:6" x14ac:dyDescent="0.35">
      <c r="F37"/>
    </row>
    <row r="38" spans="6:6" x14ac:dyDescent="0.35">
      <c r="F38"/>
    </row>
    <row r="39" spans="6:6" x14ac:dyDescent="0.35">
      <c r="F39"/>
    </row>
    <row r="40" spans="6:6" x14ac:dyDescent="0.35">
      <c r="F40"/>
    </row>
    <row r="41" spans="6:6" x14ac:dyDescent="0.35">
      <c r="F41"/>
    </row>
    <row r="42" spans="6:6" x14ac:dyDescent="0.35">
      <c r="F42"/>
    </row>
    <row r="43" spans="6:6" x14ac:dyDescent="0.35">
      <c r="F43"/>
    </row>
    <row r="44" spans="6:6" x14ac:dyDescent="0.35">
      <c r="F44"/>
    </row>
    <row r="45" spans="6:6" x14ac:dyDescent="0.35">
      <c r="F45"/>
    </row>
    <row r="46" spans="6:6" x14ac:dyDescent="0.35">
      <c r="F46"/>
    </row>
    <row r="47" spans="6:6" x14ac:dyDescent="0.35">
      <c r="F47"/>
    </row>
    <row r="48" spans="6:6" x14ac:dyDescent="0.35">
      <c r="F48"/>
    </row>
    <row r="49" spans="6:6" x14ac:dyDescent="0.35">
      <c r="F49"/>
    </row>
    <row r="50" spans="6:6" x14ac:dyDescent="0.35">
      <c r="F50"/>
    </row>
    <row r="51" spans="6:6" x14ac:dyDescent="0.35">
      <c r="F51"/>
    </row>
    <row r="52" spans="6:6" x14ac:dyDescent="0.35">
      <c r="F52"/>
    </row>
    <row r="53" spans="6:6" x14ac:dyDescent="0.35">
      <c r="F53"/>
    </row>
    <row r="54" spans="6:6" x14ac:dyDescent="0.35">
      <c r="F54"/>
    </row>
    <row r="55" spans="6:6" x14ac:dyDescent="0.35">
      <c r="F55"/>
    </row>
    <row r="56" spans="6:6" x14ac:dyDescent="0.35">
      <c r="F56"/>
    </row>
    <row r="57" spans="6:6" x14ac:dyDescent="0.35">
      <c r="F57"/>
    </row>
    <row r="58" spans="6:6" x14ac:dyDescent="0.35">
      <c r="F58"/>
    </row>
    <row r="59" spans="6:6" x14ac:dyDescent="0.35">
      <c r="F59"/>
    </row>
    <row r="60" spans="6:6" x14ac:dyDescent="0.35">
      <c r="F60"/>
    </row>
    <row r="61" spans="6:6" x14ac:dyDescent="0.35">
      <c r="F61"/>
    </row>
    <row r="62" spans="6:6" x14ac:dyDescent="0.35">
      <c r="F62"/>
    </row>
    <row r="63" spans="6:6" x14ac:dyDescent="0.35">
      <c r="F63"/>
    </row>
    <row r="64" spans="6:6" x14ac:dyDescent="0.35">
      <c r="F64"/>
    </row>
    <row r="65" spans="6:6" x14ac:dyDescent="0.35">
      <c r="F65"/>
    </row>
    <row r="66" spans="6:6" x14ac:dyDescent="0.35">
      <c r="F66"/>
    </row>
    <row r="67" spans="6:6" x14ac:dyDescent="0.35">
      <c r="F67"/>
    </row>
    <row r="68" spans="6:6" x14ac:dyDescent="0.35">
      <c r="F68"/>
    </row>
    <row r="69" spans="6:6" x14ac:dyDescent="0.35">
      <c r="F69"/>
    </row>
    <row r="70" spans="6:6" x14ac:dyDescent="0.35">
      <c r="F70"/>
    </row>
    <row r="71" spans="6:6" x14ac:dyDescent="0.35">
      <c r="F71"/>
    </row>
    <row r="72" spans="6:6" x14ac:dyDescent="0.35">
      <c r="F72"/>
    </row>
    <row r="73" spans="6:6" x14ac:dyDescent="0.35">
      <c r="F73"/>
    </row>
    <row r="74" spans="6:6" x14ac:dyDescent="0.35">
      <c r="F74"/>
    </row>
    <row r="75" spans="6:6" x14ac:dyDescent="0.35">
      <c r="F75"/>
    </row>
    <row r="76" spans="6:6" x14ac:dyDescent="0.35">
      <c r="F76"/>
    </row>
    <row r="77" spans="6:6" x14ac:dyDescent="0.35">
      <c r="F77"/>
    </row>
    <row r="78" spans="6:6" x14ac:dyDescent="0.35">
      <c r="F78"/>
    </row>
    <row r="79" spans="6:6" x14ac:dyDescent="0.35">
      <c r="F79"/>
    </row>
    <row r="80" spans="6:6" x14ac:dyDescent="0.35">
      <c r="F80"/>
    </row>
    <row r="81" spans="6:6" x14ac:dyDescent="0.35">
      <c r="F81"/>
    </row>
    <row r="82" spans="6:6" x14ac:dyDescent="0.35">
      <c r="F82"/>
    </row>
    <row r="83" spans="6:6" x14ac:dyDescent="0.35">
      <c r="F83"/>
    </row>
    <row r="84" spans="6:6" x14ac:dyDescent="0.35">
      <c r="F84"/>
    </row>
    <row r="85" spans="6:6" x14ac:dyDescent="0.35">
      <c r="F85"/>
    </row>
    <row r="86" spans="6:6" x14ac:dyDescent="0.35">
      <c r="F86"/>
    </row>
    <row r="87" spans="6:6" x14ac:dyDescent="0.35">
      <c r="F87"/>
    </row>
    <row r="88" spans="6:6" x14ac:dyDescent="0.35">
      <c r="F88"/>
    </row>
    <row r="89" spans="6:6" x14ac:dyDescent="0.35">
      <c r="F89"/>
    </row>
    <row r="90" spans="6:6" x14ac:dyDescent="0.35">
      <c r="F90"/>
    </row>
    <row r="91" spans="6:6" x14ac:dyDescent="0.35">
      <c r="F91"/>
    </row>
    <row r="92" spans="6:6" x14ac:dyDescent="0.35">
      <c r="F92"/>
    </row>
    <row r="93" spans="6:6" x14ac:dyDescent="0.35">
      <c r="F93"/>
    </row>
    <row r="94" spans="6:6" x14ac:dyDescent="0.35">
      <c r="F94"/>
    </row>
    <row r="95" spans="6:6" x14ac:dyDescent="0.35">
      <c r="F95"/>
    </row>
    <row r="96" spans="6:6" x14ac:dyDescent="0.35">
      <c r="F96"/>
    </row>
    <row r="97" spans="6:6" x14ac:dyDescent="0.35">
      <c r="F97"/>
    </row>
    <row r="98" spans="6:6" x14ac:dyDescent="0.35">
      <c r="F98"/>
    </row>
    <row r="99" spans="6:6" x14ac:dyDescent="0.35">
      <c r="F99"/>
    </row>
    <row r="100" spans="6:6" x14ac:dyDescent="0.35">
      <c r="F100"/>
    </row>
    <row r="101" spans="6:6" x14ac:dyDescent="0.35">
      <c r="F101"/>
    </row>
    <row r="102" spans="6:6" x14ac:dyDescent="0.35">
      <c r="F102"/>
    </row>
    <row r="103" spans="6:6" x14ac:dyDescent="0.35">
      <c r="F103"/>
    </row>
    <row r="104" spans="6:6" x14ac:dyDescent="0.35">
      <c r="F104"/>
    </row>
    <row r="105" spans="6:6" x14ac:dyDescent="0.35">
      <c r="F105"/>
    </row>
    <row r="106" spans="6:6" x14ac:dyDescent="0.35">
      <c r="F106"/>
    </row>
    <row r="107" spans="6:6" x14ac:dyDescent="0.35">
      <c r="F107"/>
    </row>
    <row r="108" spans="6:6" x14ac:dyDescent="0.35">
      <c r="F108"/>
    </row>
    <row r="109" spans="6:6" x14ac:dyDescent="0.35">
      <c r="F109"/>
    </row>
    <row r="110" spans="6:6" x14ac:dyDescent="0.35">
      <c r="F110"/>
    </row>
    <row r="111" spans="6:6" x14ac:dyDescent="0.35">
      <c r="F111"/>
    </row>
    <row r="112" spans="6:6" x14ac:dyDescent="0.35">
      <c r="F112"/>
    </row>
    <row r="113" spans="6:6" x14ac:dyDescent="0.35">
      <c r="F113"/>
    </row>
    <row r="114" spans="6:6" x14ac:dyDescent="0.35">
      <c r="F114"/>
    </row>
    <row r="115" spans="6:6" x14ac:dyDescent="0.35">
      <c r="F115"/>
    </row>
    <row r="116" spans="6:6" x14ac:dyDescent="0.35">
      <c r="F116"/>
    </row>
    <row r="117" spans="6:6" x14ac:dyDescent="0.35">
      <c r="F117"/>
    </row>
    <row r="118" spans="6:6" x14ac:dyDescent="0.35">
      <c r="F118"/>
    </row>
    <row r="119" spans="6:6" x14ac:dyDescent="0.35">
      <c r="F119"/>
    </row>
    <row r="120" spans="6:6" x14ac:dyDescent="0.35">
      <c r="F120"/>
    </row>
    <row r="121" spans="6:6" x14ac:dyDescent="0.35">
      <c r="F121"/>
    </row>
    <row r="122" spans="6:6" x14ac:dyDescent="0.35">
      <c r="F122"/>
    </row>
    <row r="123" spans="6:6" x14ac:dyDescent="0.35">
      <c r="F123"/>
    </row>
    <row r="124" spans="6:6" x14ac:dyDescent="0.35">
      <c r="F124"/>
    </row>
    <row r="125" spans="6:6" x14ac:dyDescent="0.35">
      <c r="F125"/>
    </row>
    <row r="126" spans="6:6" x14ac:dyDescent="0.35">
      <c r="F126"/>
    </row>
    <row r="127" spans="6:6" x14ac:dyDescent="0.35">
      <c r="F127"/>
    </row>
    <row r="128" spans="6:6" x14ac:dyDescent="0.35">
      <c r="F128"/>
    </row>
    <row r="129" spans="6:6" x14ac:dyDescent="0.35">
      <c r="F129"/>
    </row>
    <row r="130" spans="6:6" x14ac:dyDescent="0.35">
      <c r="F130"/>
    </row>
    <row r="131" spans="6:6" x14ac:dyDescent="0.35">
      <c r="F131"/>
    </row>
    <row r="132" spans="6:6" x14ac:dyDescent="0.35">
      <c r="F132"/>
    </row>
    <row r="133" spans="6:6" x14ac:dyDescent="0.35">
      <c r="F133"/>
    </row>
    <row r="134" spans="6:6" x14ac:dyDescent="0.35">
      <c r="F134"/>
    </row>
    <row r="135" spans="6:6" x14ac:dyDescent="0.35">
      <c r="F135"/>
    </row>
    <row r="136" spans="6:6" x14ac:dyDescent="0.35">
      <c r="F136"/>
    </row>
    <row r="137" spans="6:6" x14ac:dyDescent="0.35">
      <c r="F137"/>
    </row>
    <row r="138" spans="6:6" x14ac:dyDescent="0.35">
      <c r="F138"/>
    </row>
    <row r="139" spans="6:6" x14ac:dyDescent="0.35">
      <c r="F139"/>
    </row>
    <row r="140" spans="6:6" x14ac:dyDescent="0.35">
      <c r="F140"/>
    </row>
    <row r="141" spans="6:6" x14ac:dyDescent="0.35">
      <c r="F141"/>
    </row>
    <row r="142" spans="6:6" x14ac:dyDescent="0.35">
      <c r="F142"/>
    </row>
    <row r="143" spans="6:6" x14ac:dyDescent="0.35">
      <c r="F143"/>
    </row>
    <row r="144" spans="6:6" x14ac:dyDescent="0.35">
      <c r="F144"/>
    </row>
    <row r="145" spans="6:6" x14ac:dyDescent="0.35">
      <c r="F145"/>
    </row>
    <row r="146" spans="6:6" x14ac:dyDescent="0.35">
      <c r="F146"/>
    </row>
    <row r="147" spans="6:6" x14ac:dyDescent="0.35">
      <c r="F147"/>
    </row>
    <row r="148" spans="6:6" x14ac:dyDescent="0.35">
      <c r="F148"/>
    </row>
    <row r="149" spans="6:6" x14ac:dyDescent="0.35">
      <c r="F149"/>
    </row>
    <row r="150" spans="6:6" x14ac:dyDescent="0.35">
      <c r="F150"/>
    </row>
    <row r="151" spans="6:6" x14ac:dyDescent="0.35">
      <c r="F151"/>
    </row>
    <row r="152" spans="6:6" x14ac:dyDescent="0.35">
      <c r="F152"/>
    </row>
    <row r="153" spans="6:6" x14ac:dyDescent="0.35">
      <c r="F153"/>
    </row>
    <row r="154" spans="6:6" x14ac:dyDescent="0.35">
      <c r="F154"/>
    </row>
    <row r="155" spans="6:6" x14ac:dyDescent="0.35">
      <c r="F155"/>
    </row>
    <row r="156" spans="6:6" x14ac:dyDescent="0.35">
      <c r="F156"/>
    </row>
    <row r="157" spans="6:6" x14ac:dyDescent="0.35">
      <c r="F157"/>
    </row>
    <row r="158" spans="6:6" x14ac:dyDescent="0.35">
      <c r="F158"/>
    </row>
    <row r="159" spans="6:6" x14ac:dyDescent="0.35">
      <c r="F159"/>
    </row>
    <row r="160" spans="6:6" x14ac:dyDescent="0.35">
      <c r="F160"/>
    </row>
    <row r="161" spans="6:6" x14ac:dyDescent="0.35">
      <c r="F161"/>
    </row>
    <row r="162" spans="6:6" x14ac:dyDescent="0.35">
      <c r="F162"/>
    </row>
    <row r="163" spans="6:6" x14ac:dyDescent="0.35">
      <c r="F163"/>
    </row>
    <row r="164" spans="6:6" x14ac:dyDescent="0.35">
      <c r="F164"/>
    </row>
    <row r="165" spans="6:6" x14ac:dyDescent="0.35">
      <c r="F165"/>
    </row>
    <row r="166" spans="6:6" x14ac:dyDescent="0.35">
      <c r="F166"/>
    </row>
    <row r="167" spans="6:6" x14ac:dyDescent="0.35">
      <c r="F167"/>
    </row>
    <row r="168" spans="6:6" x14ac:dyDescent="0.35">
      <c r="F168"/>
    </row>
    <row r="169" spans="6:6" x14ac:dyDescent="0.35">
      <c r="F169"/>
    </row>
    <row r="170" spans="6:6" x14ac:dyDescent="0.35">
      <c r="F170"/>
    </row>
    <row r="171" spans="6:6" x14ac:dyDescent="0.35">
      <c r="F171"/>
    </row>
    <row r="172" spans="6:6" x14ac:dyDescent="0.35">
      <c r="F172"/>
    </row>
    <row r="173" spans="6:6" x14ac:dyDescent="0.35">
      <c r="F173"/>
    </row>
    <row r="174" spans="6:6" x14ac:dyDescent="0.35">
      <c r="F174"/>
    </row>
    <row r="175" spans="6:6" x14ac:dyDescent="0.35">
      <c r="F175"/>
    </row>
    <row r="176" spans="6:6" x14ac:dyDescent="0.35">
      <c r="F176"/>
    </row>
    <row r="177" spans="6:6" x14ac:dyDescent="0.35">
      <c r="F177"/>
    </row>
    <row r="178" spans="6:6" x14ac:dyDescent="0.35">
      <c r="F178"/>
    </row>
    <row r="179" spans="6:6" x14ac:dyDescent="0.35">
      <c r="F179"/>
    </row>
    <row r="180" spans="6:6" x14ac:dyDescent="0.35">
      <c r="F180"/>
    </row>
    <row r="181" spans="6:6" x14ac:dyDescent="0.35">
      <c r="F181"/>
    </row>
    <row r="182" spans="6:6" x14ac:dyDescent="0.35">
      <c r="F182"/>
    </row>
    <row r="183" spans="6:6" x14ac:dyDescent="0.35">
      <c r="F183"/>
    </row>
    <row r="184" spans="6:6" x14ac:dyDescent="0.35">
      <c r="F184"/>
    </row>
    <row r="185" spans="6:6" x14ac:dyDescent="0.35">
      <c r="F185"/>
    </row>
    <row r="186" spans="6:6" x14ac:dyDescent="0.35">
      <c r="F186"/>
    </row>
    <row r="187" spans="6:6" x14ac:dyDescent="0.35">
      <c r="F187"/>
    </row>
    <row r="188" spans="6:6" x14ac:dyDescent="0.35">
      <c r="F188"/>
    </row>
    <row r="189" spans="6:6" x14ac:dyDescent="0.35">
      <c r="F189"/>
    </row>
    <row r="190" spans="6:6" x14ac:dyDescent="0.35">
      <c r="F190"/>
    </row>
    <row r="191" spans="6:6" x14ac:dyDescent="0.35">
      <c r="F191"/>
    </row>
    <row r="192" spans="6:6" x14ac:dyDescent="0.35">
      <c r="F192"/>
    </row>
    <row r="193" spans="6:6" x14ac:dyDescent="0.35">
      <c r="F193"/>
    </row>
    <row r="194" spans="6:6" x14ac:dyDescent="0.35">
      <c r="F194"/>
    </row>
    <row r="195" spans="6:6" x14ac:dyDescent="0.35">
      <c r="F195"/>
    </row>
    <row r="196" spans="6:6" x14ac:dyDescent="0.35">
      <c r="F196"/>
    </row>
    <row r="197" spans="6:6" x14ac:dyDescent="0.35">
      <c r="F197"/>
    </row>
    <row r="198" spans="6:6" x14ac:dyDescent="0.35">
      <c r="F198"/>
    </row>
    <row r="199" spans="6:6" x14ac:dyDescent="0.35">
      <c r="F199"/>
    </row>
    <row r="200" spans="6:6" x14ac:dyDescent="0.35">
      <c r="F200"/>
    </row>
    <row r="201" spans="6:6" x14ac:dyDescent="0.35">
      <c r="F201"/>
    </row>
    <row r="202" spans="6:6" x14ac:dyDescent="0.35">
      <c r="F202"/>
    </row>
    <row r="203" spans="6:6" x14ac:dyDescent="0.35">
      <c r="F203"/>
    </row>
    <row r="204" spans="6:6" x14ac:dyDescent="0.35">
      <c r="F204"/>
    </row>
    <row r="205" spans="6:6" x14ac:dyDescent="0.35">
      <c r="F205"/>
    </row>
    <row r="206" spans="6:6" x14ac:dyDescent="0.35">
      <c r="F206"/>
    </row>
    <row r="207" spans="6:6" x14ac:dyDescent="0.35">
      <c r="F207"/>
    </row>
    <row r="208" spans="6:6" x14ac:dyDescent="0.35">
      <c r="F208"/>
    </row>
    <row r="209" spans="6:6" x14ac:dyDescent="0.35">
      <c r="F209"/>
    </row>
    <row r="210" spans="6:6" x14ac:dyDescent="0.35">
      <c r="F210"/>
    </row>
    <row r="211" spans="6:6" x14ac:dyDescent="0.35">
      <c r="F211"/>
    </row>
    <row r="212" spans="6:6" x14ac:dyDescent="0.35">
      <c r="F212"/>
    </row>
    <row r="213" spans="6:6" x14ac:dyDescent="0.35">
      <c r="F213"/>
    </row>
    <row r="214" spans="6:6" x14ac:dyDescent="0.35">
      <c r="F214"/>
    </row>
    <row r="215" spans="6:6" x14ac:dyDescent="0.35">
      <c r="F215"/>
    </row>
    <row r="216" spans="6:6" x14ac:dyDescent="0.35">
      <c r="F216"/>
    </row>
    <row r="217" spans="6:6" x14ac:dyDescent="0.35">
      <c r="F217"/>
    </row>
    <row r="218" spans="6:6" x14ac:dyDescent="0.35">
      <c r="F218"/>
    </row>
    <row r="219" spans="6:6" x14ac:dyDescent="0.35">
      <c r="F219"/>
    </row>
    <row r="220" spans="6:6" x14ac:dyDescent="0.35">
      <c r="F220"/>
    </row>
    <row r="221" spans="6:6" x14ac:dyDescent="0.35">
      <c r="F221"/>
    </row>
    <row r="222" spans="6:6" x14ac:dyDescent="0.35">
      <c r="F222"/>
    </row>
    <row r="223" spans="6:6" x14ac:dyDescent="0.35">
      <c r="F223"/>
    </row>
    <row r="224" spans="6:6" x14ac:dyDescent="0.35">
      <c r="F224"/>
    </row>
    <row r="225" spans="6:6" x14ac:dyDescent="0.35">
      <c r="F225"/>
    </row>
    <row r="226" spans="6:6" x14ac:dyDescent="0.35">
      <c r="F226"/>
    </row>
    <row r="227" spans="6:6" x14ac:dyDescent="0.35">
      <c r="F227"/>
    </row>
    <row r="228" spans="6:6" x14ac:dyDescent="0.35">
      <c r="F228"/>
    </row>
    <row r="229" spans="6:6" x14ac:dyDescent="0.35">
      <c r="F229"/>
    </row>
    <row r="230" spans="6:6" x14ac:dyDescent="0.35">
      <c r="F230"/>
    </row>
    <row r="231" spans="6:6" x14ac:dyDescent="0.35">
      <c r="F231"/>
    </row>
    <row r="232" spans="6:6" x14ac:dyDescent="0.35">
      <c r="F232"/>
    </row>
    <row r="233" spans="6:6" x14ac:dyDescent="0.35">
      <c r="F233"/>
    </row>
    <row r="234" spans="6:6" x14ac:dyDescent="0.35">
      <c r="F234"/>
    </row>
    <row r="235" spans="6:6" x14ac:dyDescent="0.35">
      <c r="F235"/>
    </row>
    <row r="236" spans="6:6" x14ac:dyDescent="0.35">
      <c r="F236"/>
    </row>
    <row r="237" spans="6:6" x14ac:dyDescent="0.35">
      <c r="F237"/>
    </row>
    <row r="238" spans="6:6" x14ac:dyDescent="0.35">
      <c r="F238"/>
    </row>
    <row r="239" spans="6:6" x14ac:dyDescent="0.35">
      <c r="F239"/>
    </row>
    <row r="240" spans="6:6" x14ac:dyDescent="0.35">
      <c r="F240"/>
    </row>
    <row r="241" spans="6:6" x14ac:dyDescent="0.35">
      <c r="F241"/>
    </row>
    <row r="242" spans="6:6" x14ac:dyDescent="0.35">
      <c r="F242"/>
    </row>
    <row r="243" spans="6:6" x14ac:dyDescent="0.35">
      <c r="F243"/>
    </row>
    <row r="244" spans="6:6" x14ac:dyDescent="0.35">
      <c r="F244"/>
    </row>
    <row r="245" spans="6:6" x14ac:dyDescent="0.35">
      <c r="F245"/>
    </row>
    <row r="246" spans="6:6" x14ac:dyDescent="0.35">
      <c r="F246"/>
    </row>
    <row r="247" spans="6:6" x14ac:dyDescent="0.35">
      <c r="F247"/>
    </row>
    <row r="248" spans="6:6" x14ac:dyDescent="0.35">
      <c r="F248"/>
    </row>
    <row r="249" spans="6:6" x14ac:dyDescent="0.35">
      <c r="F249"/>
    </row>
    <row r="250" spans="6:6" x14ac:dyDescent="0.35">
      <c r="F250"/>
    </row>
    <row r="251" spans="6:6" x14ac:dyDescent="0.35">
      <c r="F251"/>
    </row>
    <row r="252" spans="6:6" x14ac:dyDescent="0.35">
      <c r="F252"/>
    </row>
    <row r="253" spans="6:6" x14ac:dyDescent="0.35">
      <c r="F253"/>
    </row>
    <row r="254" spans="6:6" x14ac:dyDescent="0.35">
      <c r="F254"/>
    </row>
    <row r="255" spans="6:6" x14ac:dyDescent="0.35">
      <c r="F255"/>
    </row>
    <row r="256" spans="6:6" x14ac:dyDescent="0.35">
      <c r="F256"/>
    </row>
    <row r="257" spans="6:6" x14ac:dyDescent="0.35">
      <c r="F257"/>
    </row>
    <row r="258" spans="6:6" x14ac:dyDescent="0.35">
      <c r="F258"/>
    </row>
    <row r="259" spans="6:6" x14ac:dyDescent="0.35">
      <c r="F259"/>
    </row>
    <row r="260" spans="6:6" x14ac:dyDescent="0.35">
      <c r="F260"/>
    </row>
    <row r="261" spans="6:6" x14ac:dyDescent="0.35">
      <c r="F261"/>
    </row>
    <row r="262" spans="6:6" x14ac:dyDescent="0.35">
      <c r="F262"/>
    </row>
    <row r="263" spans="6:6" x14ac:dyDescent="0.35">
      <c r="F263"/>
    </row>
    <row r="264" spans="6:6" x14ac:dyDescent="0.35">
      <c r="F264"/>
    </row>
    <row r="265" spans="6:6" x14ac:dyDescent="0.35">
      <c r="F265"/>
    </row>
    <row r="266" spans="6:6" x14ac:dyDescent="0.35">
      <c r="F266"/>
    </row>
    <row r="267" spans="6:6" x14ac:dyDescent="0.35">
      <c r="F267"/>
    </row>
    <row r="268" spans="6:6" x14ac:dyDescent="0.35">
      <c r="F268"/>
    </row>
    <row r="269" spans="6:6" x14ac:dyDescent="0.35">
      <c r="F269"/>
    </row>
    <row r="270" spans="6:6" x14ac:dyDescent="0.35">
      <c r="F270"/>
    </row>
    <row r="271" spans="6:6" x14ac:dyDescent="0.35">
      <c r="F271"/>
    </row>
    <row r="272" spans="6:6" x14ac:dyDescent="0.35">
      <c r="F272"/>
    </row>
    <row r="273" spans="6:6" x14ac:dyDescent="0.35">
      <c r="F273"/>
    </row>
    <row r="274" spans="6:6" x14ac:dyDescent="0.35">
      <c r="F274"/>
    </row>
    <row r="275" spans="6:6" x14ac:dyDescent="0.35">
      <c r="F275"/>
    </row>
    <row r="276" spans="6:6" x14ac:dyDescent="0.35">
      <c r="F276"/>
    </row>
    <row r="277" spans="6:6" x14ac:dyDescent="0.35">
      <c r="F277"/>
    </row>
    <row r="278" spans="6:6" x14ac:dyDescent="0.35">
      <c r="F278"/>
    </row>
    <row r="279" spans="6:6" x14ac:dyDescent="0.35">
      <c r="F279"/>
    </row>
    <row r="280" spans="6:6" x14ac:dyDescent="0.35">
      <c r="F280"/>
    </row>
    <row r="281" spans="6:6" x14ac:dyDescent="0.35">
      <c r="F281"/>
    </row>
    <row r="282" spans="6:6" x14ac:dyDescent="0.35">
      <c r="F282"/>
    </row>
    <row r="283" spans="6:6" x14ac:dyDescent="0.35">
      <c r="F283"/>
    </row>
    <row r="284" spans="6:6" x14ac:dyDescent="0.35">
      <c r="F284"/>
    </row>
    <row r="285" spans="6:6" x14ac:dyDescent="0.35">
      <c r="F285"/>
    </row>
    <row r="286" spans="6:6" x14ac:dyDescent="0.35">
      <c r="F286"/>
    </row>
    <row r="287" spans="6:6" x14ac:dyDescent="0.35">
      <c r="F287"/>
    </row>
    <row r="288" spans="6:6" x14ac:dyDescent="0.35">
      <c r="F288"/>
    </row>
    <row r="289" spans="6:6" x14ac:dyDescent="0.35">
      <c r="F289"/>
    </row>
    <row r="290" spans="6:6" x14ac:dyDescent="0.35">
      <c r="F290"/>
    </row>
    <row r="291" spans="6:6" x14ac:dyDescent="0.35">
      <c r="F291"/>
    </row>
    <row r="292" spans="6:6" x14ac:dyDescent="0.35">
      <c r="F292"/>
    </row>
    <row r="293" spans="6:6" x14ac:dyDescent="0.35">
      <c r="F293"/>
    </row>
    <row r="294" spans="6:6" x14ac:dyDescent="0.35">
      <c r="F294"/>
    </row>
    <row r="295" spans="6:6" x14ac:dyDescent="0.35">
      <c r="F295"/>
    </row>
    <row r="296" spans="6:6" x14ac:dyDescent="0.35">
      <c r="F296"/>
    </row>
    <row r="297" spans="6:6" x14ac:dyDescent="0.35">
      <c r="F297"/>
    </row>
    <row r="298" spans="6:6" x14ac:dyDescent="0.35">
      <c r="F298"/>
    </row>
    <row r="299" spans="6:6" x14ac:dyDescent="0.35">
      <c r="F299"/>
    </row>
    <row r="300" spans="6:6" x14ac:dyDescent="0.35">
      <c r="F300"/>
    </row>
    <row r="301" spans="6:6" x14ac:dyDescent="0.35">
      <c r="F301"/>
    </row>
    <row r="302" spans="6:6" x14ac:dyDescent="0.35">
      <c r="F302"/>
    </row>
    <row r="303" spans="6:6" x14ac:dyDescent="0.35">
      <c r="F303"/>
    </row>
    <row r="304" spans="6:6" x14ac:dyDescent="0.35">
      <c r="F304"/>
    </row>
    <row r="305" spans="6:6" x14ac:dyDescent="0.35">
      <c r="F305"/>
    </row>
    <row r="306" spans="6:6" x14ac:dyDescent="0.35">
      <c r="F306"/>
    </row>
    <row r="307" spans="6:6" x14ac:dyDescent="0.35">
      <c r="F307"/>
    </row>
    <row r="308" spans="6:6" x14ac:dyDescent="0.35">
      <c r="F308"/>
    </row>
    <row r="309" spans="6:6" x14ac:dyDescent="0.35">
      <c r="F309"/>
    </row>
    <row r="310" spans="6:6" x14ac:dyDescent="0.35">
      <c r="F310"/>
    </row>
    <row r="311" spans="6:6" x14ac:dyDescent="0.35">
      <c r="F311"/>
    </row>
    <row r="312" spans="6:6" x14ac:dyDescent="0.35">
      <c r="F312"/>
    </row>
    <row r="313" spans="6:6" x14ac:dyDescent="0.35">
      <c r="F313"/>
    </row>
    <row r="314" spans="6:6" x14ac:dyDescent="0.35">
      <c r="F314"/>
    </row>
    <row r="315" spans="6:6" x14ac:dyDescent="0.35">
      <c r="F315"/>
    </row>
    <row r="316" spans="6:6" x14ac:dyDescent="0.35">
      <c r="F316"/>
    </row>
    <row r="317" spans="6:6" x14ac:dyDescent="0.35">
      <c r="F317"/>
    </row>
    <row r="318" spans="6:6" x14ac:dyDescent="0.35">
      <c r="F318"/>
    </row>
    <row r="319" spans="6:6" x14ac:dyDescent="0.35">
      <c r="F319"/>
    </row>
    <row r="320" spans="6:6" x14ac:dyDescent="0.35">
      <c r="F320"/>
    </row>
    <row r="321" spans="6:6" x14ac:dyDescent="0.35">
      <c r="F321"/>
    </row>
    <row r="322" spans="6:6" x14ac:dyDescent="0.35">
      <c r="F322"/>
    </row>
    <row r="323" spans="6:6" x14ac:dyDescent="0.35">
      <c r="F323"/>
    </row>
    <row r="324" spans="6:6" x14ac:dyDescent="0.35">
      <c r="F324"/>
    </row>
    <row r="325" spans="6:6" x14ac:dyDescent="0.35">
      <c r="F325"/>
    </row>
    <row r="326" spans="6:6" x14ac:dyDescent="0.35">
      <c r="F326"/>
    </row>
    <row r="327" spans="6:6" x14ac:dyDescent="0.35">
      <c r="F327"/>
    </row>
    <row r="328" spans="6:6" x14ac:dyDescent="0.35">
      <c r="F328"/>
    </row>
    <row r="329" spans="6:6" x14ac:dyDescent="0.35">
      <c r="F329"/>
    </row>
    <row r="330" spans="6:6" x14ac:dyDescent="0.35">
      <c r="F330"/>
    </row>
    <row r="331" spans="6:6" x14ac:dyDescent="0.35">
      <c r="F331"/>
    </row>
    <row r="332" spans="6:6" x14ac:dyDescent="0.35">
      <c r="F332"/>
    </row>
    <row r="333" spans="6:6" x14ac:dyDescent="0.35">
      <c r="F333"/>
    </row>
    <row r="334" spans="6:6" x14ac:dyDescent="0.35">
      <c r="F334"/>
    </row>
    <row r="335" spans="6:6" x14ac:dyDescent="0.35">
      <c r="F335"/>
    </row>
    <row r="336" spans="6:6" x14ac:dyDescent="0.35">
      <c r="F336"/>
    </row>
    <row r="337" spans="6:6" x14ac:dyDescent="0.35">
      <c r="F337"/>
    </row>
    <row r="338" spans="6:6" x14ac:dyDescent="0.35">
      <c r="F338"/>
    </row>
    <row r="339" spans="6:6" x14ac:dyDescent="0.35">
      <c r="F339"/>
    </row>
    <row r="340" spans="6:6" x14ac:dyDescent="0.35">
      <c r="F340"/>
    </row>
    <row r="341" spans="6:6" x14ac:dyDescent="0.35">
      <c r="F341"/>
    </row>
    <row r="342" spans="6:6" x14ac:dyDescent="0.35">
      <c r="F342"/>
    </row>
    <row r="343" spans="6:6" x14ac:dyDescent="0.35">
      <c r="F343"/>
    </row>
    <row r="344" spans="6:6" x14ac:dyDescent="0.35">
      <c r="F344"/>
    </row>
    <row r="345" spans="6:6" x14ac:dyDescent="0.35">
      <c r="F345"/>
    </row>
    <row r="346" spans="6:6" x14ac:dyDescent="0.35">
      <c r="F346"/>
    </row>
    <row r="347" spans="6:6" x14ac:dyDescent="0.35">
      <c r="F347"/>
    </row>
    <row r="348" spans="6:6" x14ac:dyDescent="0.35">
      <c r="F348"/>
    </row>
    <row r="349" spans="6:6" x14ac:dyDescent="0.35">
      <c r="F349"/>
    </row>
    <row r="350" spans="6:6" x14ac:dyDescent="0.35">
      <c r="F350"/>
    </row>
    <row r="351" spans="6:6" x14ac:dyDescent="0.35">
      <c r="F351"/>
    </row>
    <row r="352" spans="6:6" x14ac:dyDescent="0.35">
      <c r="F352"/>
    </row>
    <row r="353" spans="6:6" x14ac:dyDescent="0.35">
      <c r="F353"/>
    </row>
    <row r="354" spans="6:6" x14ac:dyDescent="0.35">
      <c r="F354"/>
    </row>
    <row r="355" spans="6:6" x14ac:dyDescent="0.35">
      <c r="F355"/>
    </row>
    <row r="356" spans="6:6" x14ac:dyDescent="0.35">
      <c r="F356"/>
    </row>
    <row r="357" spans="6:6" x14ac:dyDescent="0.35">
      <c r="F357"/>
    </row>
    <row r="358" spans="6:6" x14ac:dyDescent="0.35">
      <c r="F358"/>
    </row>
    <row r="359" spans="6:6" x14ac:dyDescent="0.35">
      <c r="F359"/>
    </row>
    <row r="360" spans="6:6" x14ac:dyDescent="0.35">
      <c r="F360"/>
    </row>
    <row r="361" spans="6:6" x14ac:dyDescent="0.35">
      <c r="F361"/>
    </row>
    <row r="362" spans="6:6" x14ac:dyDescent="0.35">
      <c r="F362"/>
    </row>
    <row r="363" spans="6:6" x14ac:dyDescent="0.35">
      <c r="F363"/>
    </row>
    <row r="364" spans="6:6" x14ac:dyDescent="0.35">
      <c r="F364"/>
    </row>
    <row r="365" spans="6:6" x14ac:dyDescent="0.35">
      <c r="F365"/>
    </row>
    <row r="366" spans="6:6" x14ac:dyDescent="0.35">
      <c r="F366"/>
    </row>
    <row r="367" spans="6:6" x14ac:dyDescent="0.35">
      <c r="F367"/>
    </row>
    <row r="368" spans="6:6" x14ac:dyDescent="0.35">
      <c r="F368"/>
    </row>
    <row r="369" spans="6:6" x14ac:dyDescent="0.35">
      <c r="F369"/>
    </row>
    <row r="370" spans="6:6" x14ac:dyDescent="0.35">
      <c r="F370"/>
    </row>
    <row r="371" spans="6:6" x14ac:dyDescent="0.35">
      <c r="F371"/>
    </row>
    <row r="372" spans="6:6" x14ac:dyDescent="0.35">
      <c r="F372"/>
    </row>
    <row r="373" spans="6:6" x14ac:dyDescent="0.35">
      <c r="F373"/>
    </row>
    <row r="374" spans="6:6" x14ac:dyDescent="0.35">
      <c r="F374"/>
    </row>
    <row r="375" spans="6:6" x14ac:dyDescent="0.35">
      <c r="F375"/>
    </row>
    <row r="376" spans="6:6" x14ac:dyDescent="0.35">
      <c r="F376"/>
    </row>
    <row r="377" spans="6:6" x14ac:dyDescent="0.35">
      <c r="F377"/>
    </row>
    <row r="378" spans="6:6" x14ac:dyDescent="0.35">
      <c r="F378"/>
    </row>
    <row r="379" spans="6:6" x14ac:dyDescent="0.35">
      <c r="F379"/>
    </row>
    <row r="380" spans="6:6" x14ac:dyDescent="0.35">
      <c r="F380"/>
    </row>
    <row r="381" spans="6:6" x14ac:dyDescent="0.35">
      <c r="F381"/>
    </row>
    <row r="382" spans="6:6" x14ac:dyDescent="0.35">
      <c r="F382"/>
    </row>
    <row r="383" spans="6:6" x14ac:dyDescent="0.35">
      <c r="F383"/>
    </row>
    <row r="384" spans="6:6" x14ac:dyDescent="0.35">
      <c r="F384"/>
    </row>
    <row r="385" spans="6:6" x14ac:dyDescent="0.35">
      <c r="F385"/>
    </row>
    <row r="386" spans="6:6" x14ac:dyDescent="0.35">
      <c r="F386"/>
    </row>
    <row r="387" spans="6:6" x14ac:dyDescent="0.35">
      <c r="F387"/>
    </row>
    <row r="388" spans="6:6" x14ac:dyDescent="0.35">
      <c r="F388"/>
    </row>
    <row r="389" spans="6:6" x14ac:dyDescent="0.35">
      <c r="F389"/>
    </row>
    <row r="390" spans="6:6" x14ac:dyDescent="0.35">
      <c r="F390"/>
    </row>
    <row r="391" spans="6:6" x14ac:dyDescent="0.35">
      <c r="F391"/>
    </row>
    <row r="392" spans="6:6" x14ac:dyDescent="0.35">
      <c r="F392"/>
    </row>
    <row r="393" spans="6:6" x14ac:dyDescent="0.35">
      <c r="F393"/>
    </row>
    <row r="394" spans="6:6" x14ac:dyDescent="0.35">
      <c r="F394"/>
    </row>
    <row r="395" spans="6:6" x14ac:dyDescent="0.35">
      <c r="F395"/>
    </row>
    <row r="396" spans="6:6" x14ac:dyDescent="0.35">
      <c r="F396"/>
    </row>
    <row r="397" spans="6:6" x14ac:dyDescent="0.35">
      <c r="F397"/>
    </row>
    <row r="398" spans="6:6" x14ac:dyDescent="0.35">
      <c r="F398"/>
    </row>
    <row r="399" spans="6:6" x14ac:dyDescent="0.35">
      <c r="F399"/>
    </row>
    <row r="400" spans="6:6" x14ac:dyDescent="0.35">
      <c r="F400"/>
    </row>
    <row r="401" spans="6:6" x14ac:dyDescent="0.35">
      <c r="F401"/>
    </row>
    <row r="402" spans="6:6" x14ac:dyDescent="0.35">
      <c r="F402"/>
    </row>
    <row r="403" spans="6:6" x14ac:dyDescent="0.35">
      <c r="F403"/>
    </row>
    <row r="404" spans="6:6" x14ac:dyDescent="0.35">
      <c r="F404"/>
    </row>
    <row r="405" spans="6:6" x14ac:dyDescent="0.35">
      <c r="F405"/>
    </row>
    <row r="406" spans="6:6" x14ac:dyDescent="0.35">
      <c r="F406"/>
    </row>
    <row r="407" spans="6:6" x14ac:dyDescent="0.35">
      <c r="F407"/>
    </row>
    <row r="408" spans="6:6" x14ac:dyDescent="0.35">
      <c r="F408"/>
    </row>
    <row r="409" spans="6:6" x14ac:dyDescent="0.35">
      <c r="F409"/>
    </row>
    <row r="410" spans="6:6" x14ac:dyDescent="0.35">
      <c r="F410"/>
    </row>
    <row r="411" spans="6:6" x14ac:dyDescent="0.35">
      <c r="F411"/>
    </row>
    <row r="412" spans="6:6" x14ac:dyDescent="0.35">
      <c r="F412"/>
    </row>
    <row r="413" spans="6:6" x14ac:dyDescent="0.35">
      <c r="F413"/>
    </row>
    <row r="414" spans="6:6" x14ac:dyDescent="0.35">
      <c r="F414"/>
    </row>
    <row r="415" spans="6:6" x14ac:dyDescent="0.35">
      <c r="F415"/>
    </row>
    <row r="416" spans="6:6" x14ac:dyDescent="0.35">
      <c r="F416"/>
    </row>
    <row r="417" spans="6:6" x14ac:dyDescent="0.35">
      <c r="F417"/>
    </row>
    <row r="418" spans="6:6" x14ac:dyDescent="0.35">
      <c r="F418"/>
    </row>
    <row r="419" spans="6:6" x14ac:dyDescent="0.35">
      <c r="F419"/>
    </row>
    <row r="420" spans="6:6" x14ac:dyDescent="0.35">
      <c r="F420"/>
    </row>
    <row r="421" spans="6:6" x14ac:dyDescent="0.35">
      <c r="F421"/>
    </row>
    <row r="422" spans="6:6" x14ac:dyDescent="0.35">
      <c r="F422"/>
    </row>
    <row r="423" spans="6:6" x14ac:dyDescent="0.35">
      <c r="F423"/>
    </row>
    <row r="424" spans="6:6" x14ac:dyDescent="0.35">
      <c r="F424"/>
    </row>
    <row r="425" spans="6:6" x14ac:dyDescent="0.35">
      <c r="F425"/>
    </row>
    <row r="426" spans="6:6" x14ac:dyDescent="0.35">
      <c r="F426"/>
    </row>
    <row r="427" spans="6:6" x14ac:dyDescent="0.35">
      <c r="F427"/>
    </row>
    <row r="428" spans="6:6" x14ac:dyDescent="0.35">
      <c r="F428"/>
    </row>
    <row r="429" spans="6:6" x14ac:dyDescent="0.35">
      <c r="F429"/>
    </row>
    <row r="430" spans="6:6" x14ac:dyDescent="0.35">
      <c r="F430"/>
    </row>
    <row r="431" spans="6:6" x14ac:dyDescent="0.35">
      <c r="F431"/>
    </row>
    <row r="432" spans="6:6" x14ac:dyDescent="0.35">
      <c r="F432"/>
    </row>
    <row r="433" spans="6:6" x14ac:dyDescent="0.35">
      <c r="F433"/>
    </row>
    <row r="434" spans="6:6" x14ac:dyDescent="0.35">
      <c r="F434"/>
    </row>
    <row r="435" spans="6:6" x14ac:dyDescent="0.35">
      <c r="F435"/>
    </row>
    <row r="436" spans="6:6" x14ac:dyDescent="0.35">
      <c r="F436"/>
    </row>
    <row r="437" spans="6:6" x14ac:dyDescent="0.35">
      <c r="F437"/>
    </row>
    <row r="438" spans="6:6" x14ac:dyDescent="0.35">
      <c r="F438"/>
    </row>
    <row r="439" spans="6:6" x14ac:dyDescent="0.35">
      <c r="F439"/>
    </row>
    <row r="440" spans="6:6" x14ac:dyDescent="0.35">
      <c r="F440"/>
    </row>
    <row r="441" spans="6:6" x14ac:dyDescent="0.35">
      <c r="F441"/>
    </row>
    <row r="442" spans="6:6" x14ac:dyDescent="0.35">
      <c r="F442"/>
    </row>
    <row r="443" spans="6:6" x14ac:dyDescent="0.35">
      <c r="F443"/>
    </row>
    <row r="444" spans="6:6" x14ac:dyDescent="0.35">
      <c r="F444"/>
    </row>
    <row r="445" spans="6:6" x14ac:dyDescent="0.35">
      <c r="F445"/>
    </row>
    <row r="446" spans="6:6" x14ac:dyDescent="0.35">
      <c r="F446"/>
    </row>
    <row r="447" spans="6:6" x14ac:dyDescent="0.35">
      <c r="F447"/>
    </row>
    <row r="448" spans="6:6" x14ac:dyDescent="0.35">
      <c r="F448"/>
    </row>
    <row r="449" spans="6:6" x14ac:dyDescent="0.35">
      <c r="F449"/>
    </row>
    <row r="450" spans="6:6" x14ac:dyDescent="0.35">
      <c r="F450"/>
    </row>
    <row r="451" spans="6:6" x14ac:dyDescent="0.35">
      <c r="F451"/>
    </row>
    <row r="452" spans="6:6" x14ac:dyDescent="0.35">
      <c r="F452"/>
    </row>
    <row r="453" spans="6:6" x14ac:dyDescent="0.35">
      <c r="F453"/>
    </row>
    <row r="454" spans="6:6" x14ac:dyDescent="0.35">
      <c r="F454"/>
    </row>
    <row r="455" spans="6:6" x14ac:dyDescent="0.35">
      <c r="F455"/>
    </row>
    <row r="456" spans="6:6" x14ac:dyDescent="0.35">
      <c r="F456"/>
    </row>
    <row r="457" spans="6:6" x14ac:dyDescent="0.35">
      <c r="F457"/>
    </row>
    <row r="458" spans="6:6" x14ac:dyDescent="0.35">
      <c r="F458"/>
    </row>
    <row r="459" spans="6:6" x14ac:dyDescent="0.35">
      <c r="F459"/>
    </row>
    <row r="460" spans="6:6" x14ac:dyDescent="0.35">
      <c r="F460"/>
    </row>
    <row r="461" spans="6:6" x14ac:dyDescent="0.35">
      <c r="F461"/>
    </row>
    <row r="462" spans="6:6" x14ac:dyDescent="0.35">
      <c r="F462"/>
    </row>
    <row r="463" spans="6:6" x14ac:dyDescent="0.35">
      <c r="F463"/>
    </row>
    <row r="464" spans="6:6" x14ac:dyDescent="0.35">
      <c r="F464"/>
    </row>
    <row r="465" spans="6:6" x14ac:dyDescent="0.35">
      <c r="F465"/>
    </row>
    <row r="466" spans="6:6" x14ac:dyDescent="0.35">
      <c r="F466"/>
    </row>
    <row r="467" spans="6:6" x14ac:dyDescent="0.35">
      <c r="F467"/>
    </row>
    <row r="468" spans="6:6" x14ac:dyDescent="0.35">
      <c r="F468"/>
    </row>
    <row r="469" spans="6:6" x14ac:dyDescent="0.35">
      <c r="F469"/>
    </row>
    <row r="470" spans="6:6" x14ac:dyDescent="0.35">
      <c r="F470"/>
    </row>
    <row r="471" spans="6:6" x14ac:dyDescent="0.35">
      <c r="F471"/>
    </row>
    <row r="472" spans="6:6" x14ac:dyDescent="0.35">
      <c r="F472"/>
    </row>
    <row r="473" spans="6:6" x14ac:dyDescent="0.35">
      <c r="F473"/>
    </row>
    <row r="474" spans="6:6" x14ac:dyDescent="0.35">
      <c r="F474"/>
    </row>
    <row r="475" spans="6:6" x14ac:dyDescent="0.35">
      <c r="F475"/>
    </row>
    <row r="476" spans="6:6" x14ac:dyDescent="0.35">
      <c r="F476"/>
    </row>
    <row r="477" spans="6:6" x14ac:dyDescent="0.35">
      <c r="F477"/>
    </row>
    <row r="478" spans="6:6" x14ac:dyDescent="0.35">
      <c r="F478"/>
    </row>
    <row r="479" spans="6:6" x14ac:dyDescent="0.35">
      <c r="F479"/>
    </row>
    <row r="480" spans="6:6" x14ac:dyDescent="0.35">
      <c r="F480"/>
    </row>
    <row r="481" spans="6:6" x14ac:dyDescent="0.35">
      <c r="F481"/>
    </row>
    <row r="482" spans="6:6" x14ac:dyDescent="0.35">
      <c r="F482"/>
    </row>
    <row r="483" spans="6:6" x14ac:dyDescent="0.35">
      <c r="F483"/>
    </row>
    <row r="484" spans="6:6" x14ac:dyDescent="0.35">
      <c r="F484"/>
    </row>
    <row r="485" spans="6:6" x14ac:dyDescent="0.35">
      <c r="F485"/>
    </row>
    <row r="486" spans="6:6" x14ac:dyDescent="0.35">
      <c r="F486"/>
    </row>
    <row r="487" spans="6:6" x14ac:dyDescent="0.35">
      <c r="F487"/>
    </row>
    <row r="488" spans="6:6" x14ac:dyDescent="0.35">
      <c r="F488"/>
    </row>
    <row r="489" spans="6:6" x14ac:dyDescent="0.35">
      <c r="F489"/>
    </row>
    <row r="490" spans="6:6" x14ac:dyDescent="0.35">
      <c r="F490"/>
    </row>
    <row r="491" spans="6:6" x14ac:dyDescent="0.35">
      <c r="F491"/>
    </row>
    <row r="492" spans="6:6" x14ac:dyDescent="0.35">
      <c r="F492"/>
    </row>
    <row r="493" spans="6:6" x14ac:dyDescent="0.35">
      <c r="F493"/>
    </row>
    <row r="494" spans="6:6" x14ac:dyDescent="0.35">
      <c r="F494"/>
    </row>
    <row r="495" spans="6:6" x14ac:dyDescent="0.35">
      <c r="F495"/>
    </row>
    <row r="496" spans="6:6" x14ac:dyDescent="0.35">
      <c r="F496"/>
    </row>
    <row r="497" spans="6:6" x14ac:dyDescent="0.35">
      <c r="F497"/>
    </row>
    <row r="498" spans="6:6" x14ac:dyDescent="0.35">
      <c r="F498"/>
    </row>
    <row r="499" spans="6:6" x14ac:dyDescent="0.35">
      <c r="F499"/>
    </row>
    <row r="500" spans="6:6" x14ac:dyDescent="0.35">
      <c r="F500"/>
    </row>
    <row r="501" spans="6:6" x14ac:dyDescent="0.35">
      <c r="F501"/>
    </row>
    <row r="502" spans="6:6" x14ac:dyDescent="0.35">
      <c r="F502"/>
    </row>
    <row r="503" spans="6:6" x14ac:dyDescent="0.35">
      <c r="F503"/>
    </row>
  </sheetData>
  <pageMargins left="0.7" right="0.7" top="0.75" bottom="0.75" header="0.3" footer="0.3"/>
  <pageSetup paperSize="9"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0EFFF-306F-4166-A13B-A7400BBB0713}">
  <dimension ref="A1:B8"/>
  <sheetViews>
    <sheetView workbookViewId="0">
      <selection activeCell="A3" sqref="A3"/>
    </sheetView>
  </sheetViews>
  <sheetFormatPr defaultRowHeight="14.5" x14ac:dyDescent="0.35"/>
  <cols>
    <col min="1" max="1" width="23.1796875" bestFit="1" customWidth="1"/>
    <col min="2" max="2" width="21.90625" bestFit="1" customWidth="1"/>
    <col min="3" max="3" width="12.08984375" bestFit="1" customWidth="1"/>
    <col min="4" max="4" width="19" bestFit="1" customWidth="1"/>
    <col min="5" max="5" width="11.36328125" bestFit="1" customWidth="1"/>
    <col min="6" max="6" width="13.7265625" bestFit="1" customWidth="1"/>
    <col min="7" max="7" width="10.7265625" bestFit="1" customWidth="1"/>
    <col min="8" max="8" width="17.453125" bestFit="1" customWidth="1"/>
    <col min="9" max="9" width="19.08984375" bestFit="1" customWidth="1"/>
    <col min="10" max="10" width="17.08984375" bestFit="1" customWidth="1"/>
    <col min="11" max="11" width="19" bestFit="1" customWidth="1"/>
    <col min="12" max="12" width="17.7265625" bestFit="1" customWidth="1"/>
    <col min="13" max="13" width="10.7265625" bestFit="1" customWidth="1"/>
  </cols>
  <sheetData>
    <row r="1" spans="1:2" x14ac:dyDescent="0.35">
      <c r="A1" s="2" t="s">
        <v>1694</v>
      </c>
      <c r="B1" t="s">
        <v>1698</v>
      </c>
    </row>
    <row r="2" spans="1:2" x14ac:dyDescent="0.35">
      <c r="A2" s="3" t="s">
        <v>915</v>
      </c>
      <c r="B2" s="30">
        <v>1.28</v>
      </c>
    </row>
    <row r="3" spans="1:2" x14ac:dyDescent="0.35">
      <c r="A3" s="3" t="s">
        <v>82</v>
      </c>
      <c r="B3" s="30">
        <v>3.54</v>
      </c>
    </row>
    <row r="4" spans="1:2" x14ac:dyDescent="0.35">
      <c r="A4" s="3" t="s">
        <v>257</v>
      </c>
      <c r="B4" s="30">
        <v>1.42</v>
      </c>
    </row>
    <row r="5" spans="1:2" x14ac:dyDescent="0.35">
      <c r="A5" s="3" t="s">
        <v>59</v>
      </c>
      <c r="B5" s="30">
        <v>1.19</v>
      </c>
    </row>
    <row r="6" spans="1:2" x14ac:dyDescent="0.35">
      <c r="A6" s="3" t="s">
        <v>101</v>
      </c>
      <c r="B6" s="30">
        <v>3.34</v>
      </c>
    </row>
    <row r="7" spans="1:2" x14ac:dyDescent="0.35">
      <c r="A7" s="3" t="s">
        <v>1198</v>
      </c>
      <c r="B7" s="30">
        <v>1.21</v>
      </c>
    </row>
    <row r="8" spans="1:2" x14ac:dyDescent="0.35">
      <c r="A8" s="3" t="s">
        <v>117</v>
      </c>
      <c r="B8" s="30">
        <v>1.79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2E618-94CA-413C-BFCE-D89B130F432D}">
  <dimension ref="A1:C3"/>
  <sheetViews>
    <sheetView workbookViewId="0">
      <selection activeCell="A4" sqref="A4"/>
    </sheetView>
  </sheetViews>
  <sheetFormatPr defaultRowHeight="14.5" x14ac:dyDescent="0.35"/>
  <cols>
    <col min="1" max="1" width="23" bestFit="1" customWidth="1"/>
    <col min="2" max="2" width="21.26953125" bestFit="1" customWidth="1"/>
    <col min="3" max="4" width="27.81640625" bestFit="1" customWidth="1"/>
    <col min="5" max="5" width="42.08984375" bestFit="1" customWidth="1"/>
    <col min="6" max="6" width="21.26953125" bestFit="1" customWidth="1"/>
    <col min="7" max="7" width="27.81640625" bestFit="1" customWidth="1"/>
  </cols>
  <sheetData>
    <row r="1" spans="1:3" x14ac:dyDescent="0.35">
      <c r="A1" s="2" t="s">
        <v>1694</v>
      </c>
      <c r="B1" t="s">
        <v>1701</v>
      </c>
      <c r="C1" t="s">
        <v>1700</v>
      </c>
    </row>
    <row r="2" spans="1:3" x14ac:dyDescent="0.35">
      <c r="A2" s="3" t="s">
        <v>651</v>
      </c>
      <c r="B2" s="30">
        <v>38.119999999999997</v>
      </c>
      <c r="C2" s="30">
        <v>0.9</v>
      </c>
    </row>
    <row r="3" spans="1:3" x14ac:dyDescent="0.35">
      <c r="A3" s="3" t="s">
        <v>117</v>
      </c>
      <c r="B3" s="30">
        <v>35.97</v>
      </c>
      <c r="C3" s="30">
        <v>0.57999999999999996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7D08F-7018-4157-AEE9-B45537E2708A}">
  <dimension ref="A1:B7"/>
  <sheetViews>
    <sheetView workbookViewId="0">
      <selection activeCell="D17" sqref="D17"/>
    </sheetView>
  </sheetViews>
  <sheetFormatPr defaultRowHeight="14.5" x14ac:dyDescent="0.35"/>
  <cols>
    <col min="1" max="1" width="20.1796875" bestFit="1" customWidth="1"/>
    <col min="2" max="2" width="18.36328125" bestFit="1" customWidth="1"/>
  </cols>
  <sheetData>
    <row r="1" spans="1:2" x14ac:dyDescent="0.35">
      <c r="A1" s="2" t="s">
        <v>1694</v>
      </c>
      <c r="B1" t="s">
        <v>1699</v>
      </c>
    </row>
    <row r="2" spans="1:2" x14ac:dyDescent="0.35">
      <c r="A2" s="3" t="s">
        <v>915</v>
      </c>
      <c r="B2" s="30">
        <v>1.35</v>
      </c>
    </row>
    <row r="3" spans="1:2" x14ac:dyDescent="0.35">
      <c r="A3" s="3" t="s">
        <v>948</v>
      </c>
      <c r="B3" s="30">
        <v>1.71</v>
      </c>
    </row>
    <row r="4" spans="1:2" x14ac:dyDescent="0.35">
      <c r="A4" s="3" t="s">
        <v>184</v>
      </c>
      <c r="B4" s="30">
        <v>1.74</v>
      </c>
    </row>
    <row r="5" spans="1:2" x14ac:dyDescent="0.35">
      <c r="A5" s="3" t="s">
        <v>78</v>
      </c>
      <c r="B5" s="30">
        <v>2.52</v>
      </c>
    </row>
    <row r="6" spans="1:2" x14ac:dyDescent="0.35">
      <c r="A6" s="3" t="s">
        <v>1672</v>
      </c>
      <c r="B6" s="30">
        <v>2.87</v>
      </c>
    </row>
    <row r="7" spans="1:2" x14ac:dyDescent="0.35">
      <c r="A7" s="3" t="s">
        <v>1695</v>
      </c>
      <c r="B7" s="30">
        <v>10.190000000000001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D9795-E423-4039-ADFD-A3C4F76E6D80}">
  <dimension ref="A1:B6"/>
  <sheetViews>
    <sheetView workbookViewId="0">
      <selection activeCell="A5" sqref="A4:A6"/>
      <pivotSelection pane="bottomRight" showHeader="1" axis="axisRow" activeRow="4" previousRow="4" click="1" r:id="rId1">
        <pivotArea dataOnly="0" labelOnly="1" fieldPosition="0">
          <references count="1">
            <reference field="0" count="0"/>
          </references>
        </pivotArea>
      </pivotSelection>
    </sheetView>
  </sheetViews>
  <sheetFormatPr defaultRowHeight="14.5" x14ac:dyDescent="0.35"/>
  <cols>
    <col min="1" max="1" width="20" bestFit="1" customWidth="1"/>
    <col min="2" max="2" width="15.7265625" bestFit="1" customWidth="1"/>
    <col min="3" max="3" width="14.7265625" customWidth="1"/>
    <col min="4" max="4" width="20.1796875" bestFit="1" customWidth="1"/>
    <col min="5" max="5" width="14.1796875" bestFit="1" customWidth="1"/>
    <col min="6" max="6" width="11.6328125" bestFit="1" customWidth="1"/>
    <col min="7" max="7" width="21.1796875" bestFit="1" customWidth="1"/>
    <col min="8" max="8" width="15.90625" bestFit="1" customWidth="1"/>
    <col min="9" max="9" width="9.6328125" bestFit="1" customWidth="1"/>
    <col min="10" max="10" width="6.81640625" bestFit="1" customWidth="1"/>
    <col min="11" max="11" width="8.08984375" bestFit="1" customWidth="1"/>
    <col min="12" max="12" width="9.90625" bestFit="1" customWidth="1"/>
    <col min="13" max="13" width="9" bestFit="1" customWidth="1"/>
    <col min="15" max="15" width="14.7265625" bestFit="1" customWidth="1"/>
    <col min="16" max="16" width="6.54296875" bestFit="1" customWidth="1"/>
    <col min="17" max="17" width="7.81640625" bestFit="1" customWidth="1"/>
    <col min="18" max="18" width="10.26953125" bestFit="1" customWidth="1"/>
    <col min="19" max="19" width="7.1796875" bestFit="1" customWidth="1"/>
    <col min="20" max="20" width="10.7265625" bestFit="1" customWidth="1"/>
  </cols>
  <sheetData>
    <row r="1" spans="1:2" x14ac:dyDescent="0.35">
      <c r="A1" s="2" t="s">
        <v>4</v>
      </c>
      <c r="B1" t="s">
        <v>62</v>
      </c>
    </row>
    <row r="3" spans="1:2" x14ac:dyDescent="0.35">
      <c r="A3" s="2" t="s">
        <v>1694</v>
      </c>
      <c r="B3" t="s">
        <v>1721</v>
      </c>
    </row>
    <row r="4" spans="1:2" x14ac:dyDescent="0.35">
      <c r="A4" s="3" t="s">
        <v>184</v>
      </c>
      <c r="B4" s="30">
        <v>6.05</v>
      </c>
    </row>
    <row r="5" spans="1:2" x14ac:dyDescent="0.35">
      <c r="A5" s="3" t="s">
        <v>915</v>
      </c>
      <c r="B5" s="30">
        <v>7.37</v>
      </c>
    </row>
    <row r="6" spans="1:2" x14ac:dyDescent="0.35">
      <c r="A6" s="3" t="s">
        <v>1654</v>
      </c>
      <c r="B6" s="30">
        <v>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D5CB3-7C98-4D68-A440-25A352979665}">
  <dimension ref="A1:K502"/>
  <sheetViews>
    <sheetView workbookViewId="0">
      <selection activeCell="E5" sqref="E5"/>
    </sheetView>
  </sheetViews>
  <sheetFormatPr defaultRowHeight="14.5" x14ac:dyDescent="0.35"/>
  <cols>
    <col min="1" max="1" width="45.6328125" bestFit="1" customWidth="1"/>
    <col min="2" max="2" width="11.1796875" style="7" bestFit="1" customWidth="1"/>
    <col min="3" max="3" width="20.1796875" bestFit="1" customWidth="1"/>
    <col min="4" max="6" width="17.6328125" bestFit="1" customWidth="1"/>
    <col min="7" max="7" width="10.54296875" bestFit="1" customWidth="1"/>
    <col min="8" max="8" width="7.36328125" customWidth="1"/>
    <col min="9" max="9" width="6.26953125" customWidth="1"/>
    <col min="10" max="10" width="7.36328125" customWidth="1"/>
    <col min="11" max="11" width="8.54296875" customWidth="1"/>
    <col min="12" max="12" width="18.7265625" bestFit="1" customWidth="1"/>
  </cols>
  <sheetData>
    <row r="1" spans="1:11" s="5" customFormat="1" x14ac:dyDescent="0.35">
      <c r="A1" s="29" t="s">
        <v>1707</v>
      </c>
      <c r="B1" s="7" t="s">
        <v>1726</v>
      </c>
      <c r="C1"/>
      <c r="D1"/>
      <c r="E1"/>
      <c r="F1"/>
      <c r="G1"/>
      <c r="H1" s="28"/>
      <c r="I1" s="28"/>
      <c r="J1" s="28"/>
      <c r="K1" s="28"/>
    </row>
    <row r="2" spans="1:11" x14ac:dyDescent="0.35">
      <c r="A2" s="3" t="s">
        <v>1397</v>
      </c>
      <c r="B2" s="7">
        <v>23244.85</v>
      </c>
    </row>
    <row r="3" spans="1:11" x14ac:dyDescent="0.35">
      <c r="A3" s="3" t="s">
        <v>1249</v>
      </c>
      <c r="B3" s="7">
        <v>433.65</v>
      </c>
    </row>
    <row r="4" spans="1:11" x14ac:dyDescent="0.35">
      <c r="A4" s="3" t="s">
        <v>927</v>
      </c>
      <c r="B4" s="7">
        <v>845.1</v>
      </c>
    </row>
    <row r="5" spans="1:11" x14ac:dyDescent="0.35">
      <c r="A5" s="3" t="s">
        <v>1400</v>
      </c>
      <c r="B5" s="7">
        <v>2287.9499999999998</v>
      </c>
    </row>
    <row r="6" spans="1:11" x14ac:dyDescent="0.35">
      <c r="A6" s="3" t="s">
        <v>751</v>
      </c>
      <c r="B6" s="7">
        <v>3289.2</v>
      </c>
    </row>
    <row r="7" spans="1:11" x14ac:dyDescent="0.35">
      <c r="A7" s="3" t="s">
        <v>56</v>
      </c>
      <c r="B7" s="7">
        <v>18209</v>
      </c>
    </row>
    <row r="8" spans="1:11" x14ac:dyDescent="0.35">
      <c r="A8" s="3" t="s">
        <v>141</v>
      </c>
      <c r="B8" s="7">
        <v>2288.15</v>
      </c>
    </row>
    <row r="9" spans="1:11" x14ac:dyDescent="0.35">
      <c r="A9" s="3" t="s">
        <v>1252</v>
      </c>
      <c r="B9" s="7">
        <v>3346.55</v>
      </c>
    </row>
    <row r="10" spans="1:11" x14ac:dyDescent="0.35">
      <c r="A10" s="3" t="s">
        <v>1403</v>
      </c>
      <c r="B10" s="7">
        <v>2353.8000000000002</v>
      </c>
    </row>
    <row r="11" spans="1:11" x14ac:dyDescent="0.35">
      <c r="A11" s="3" t="s">
        <v>760</v>
      </c>
      <c r="B11" s="7">
        <v>850.9</v>
      </c>
    </row>
    <row r="12" spans="1:11" x14ac:dyDescent="0.35">
      <c r="A12" s="3" t="s">
        <v>1406</v>
      </c>
      <c r="B12" s="7">
        <v>389.85</v>
      </c>
    </row>
    <row r="13" spans="1:11" x14ac:dyDescent="0.35">
      <c r="A13" s="3" t="s">
        <v>1359</v>
      </c>
      <c r="B13" s="7">
        <v>3530.6</v>
      </c>
    </row>
    <row r="14" spans="1:11" x14ac:dyDescent="0.35">
      <c r="A14" s="3" t="s">
        <v>1409</v>
      </c>
      <c r="B14" s="7">
        <v>3881.25</v>
      </c>
    </row>
    <row r="15" spans="1:11" x14ac:dyDescent="0.35">
      <c r="A15" s="3" t="s">
        <v>1412</v>
      </c>
      <c r="B15" s="7">
        <v>115.4</v>
      </c>
    </row>
    <row r="16" spans="1:11" x14ac:dyDescent="0.35">
      <c r="A16" s="3" t="s">
        <v>1415</v>
      </c>
      <c r="B16" s="7">
        <v>313.55</v>
      </c>
    </row>
    <row r="17" spans="1:2" x14ac:dyDescent="0.35">
      <c r="A17" s="3" t="s">
        <v>472</v>
      </c>
      <c r="B17" s="7">
        <v>474</v>
      </c>
    </row>
    <row r="18" spans="1:2" x14ac:dyDescent="0.35">
      <c r="A18" s="3" t="s">
        <v>1255</v>
      </c>
      <c r="B18" s="7">
        <v>268.89999999999998</v>
      </c>
    </row>
    <row r="19" spans="1:2" x14ac:dyDescent="0.35">
      <c r="A19" s="3" t="s">
        <v>1008</v>
      </c>
      <c r="B19" s="7">
        <v>280.35000000000002</v>
      </c>
    </row>
    <row r="20" spans="1:2" x14ac:dyDescent="0.35">
      <c r="A20" s="3" t="s">
        <v>1418</v>
      </c>
      <c r="B20" s="7">
        <v>1279.2</v>
      </c>
    </row>
    <row r="21" spans="1:2" x14ac:dyDescent="0.35">
      <c r="A21" s="3" t="s">
        <v>555</v>
      </c>
      <c r="B21" s="7">
        <v>2585.75</v>
      </c>
    </row>
    <row r="22" spans="1:2" x14ac:dyDescent="0.35">
      <c r="A22" s="3" t="s">
        <v>544</v>
      </c>
      <c r="B22" s="7">
        <v>1346.3</v>
      </c>
    </row>
    <row r="23" spans="1:2" x14ac:dyDescent="0.35">
      <c r="A23" s="3" t="s">
        <v>120</v>
      </c>
      <c r="B23" s="7">
        <v>1944.85</v>
      </c>
    </row>
    <row r="24" spans="1:2" x14ac:dyDescent="0.35">
      <c r="A24" s="3" t="s">
        <v>403</v>
      </c>
      <c r="B24" s="7">
        <v>640</v>
      </c>
    </row>
    <row r="25" spans="1:2" x14ac:dyDescent="0.35">
      <c r="A25" s="3" t="s">
        <v>235</v>
      </c>
      <c r="B25" s="7">
        <v>3034.85</v>
      </c>
    </row>
    <row r="26" spans="1:2" x14ac:dyDescent="0.35">
      <c r="A26" s="3" t="s">
        <v>499</v>
      </c>
      <c r="B26" s="7">
        <v>2971.25</v>
      </c>
    </row>
    <row r="27" spans="1:2" x14ac:dyDescent="0.35">
      <c r="A27" s="3" t="s">
        <v>930</v>
      </c>
      <c r="B27" s="7">
        <v>338.1</v>
      </c>
    </row>
    <row r="28" spans="1:2" x14ac:dyDescent="0.35">
      <c r="A28" s="3" t="s">
        <v>1421</v>
      </c>
      <c r="B28" s="7">
        <v>20.6</v>
      </c>
    </row>
    <row r="29" spans="1:2" x14ac:dyDescent="0.35">
      <c r="A29" s="3" t="s">
        <v>820</v>
      </c>
      <c r="B29" s="7">
        <v>539.5</v>
      </c>
    </row>
    <row r="30" spans="1:2" x14ac:dyDescent="0.35">
      <c r="A30" s="3" t="s">
        <v>1424</v>
      </c>
      <c r="B30" s="7">
        <v>2293.5500000000002</v>
      </c>
    </row>
    <row r="31" spans="1:2" x14ac:dyDescent="0.35">
      <c r="A31" s="3" t="s">
        <v>688</v>
      </c>
      <c r="B31" s="7">
        <v>417.95</v>
      </c>
    </row>
    <row r="32" spans="1:2" x14ac:dyDescent="0.35">
      <c r="A32" s="3" t="s">
        <v>267</v>
      </c>
      <c r="B32" s="7">
        <v>1340.15</v>
      </c>
    </row>
    <row r="33" spans="1:2" x14ac:dyDescent="0.35">
      <c r="A33" s="3" t="s">
        <v>1184</v>
      </c>
      <c r="B33" s="7">
        <v>764.7</v>
      </c>
    </row>
    <row r="34" spans="1:2" x14ac:dyDescent="0.35">
      <c r="A34" s="3" t="s">
        <v>881</v>
      </c>
      <c r="B34" s="7">
        <v>1057.45</v>
      </c>
    </row>
    <row r="35" spans="1:2" x14ac:dyDescent="0.35">
      <c r="A35" s="3" t="s">
        <v>459</v>
      </c>
      <c r="B35" s="7">
        <v>4282.55</v>
      </c>
    </row>
    <row r="36" spans="1:2" x14ac:dyDescent="0.35">
      <c r="A36" s="3" t="s">
        <v>915</v>
      </c>
      <c r="B36" s="7">
        <v>254.6</v>
      </c>
    </row>
    <row r="37" spans="1:2" x14ac:dyDescent="0.35">
      <c r="A37" s="3" t="s">
        <v>1427</v>
      </c>
      <c r="B37" s="7">
        <v>353.3</v>
      </c>
    </row>
    <row r="38" spans="1:2" x14ac:dyDescent="0.35">
      <c r="A38" s="3" t="s">
        <v>1085</v>
      </c>
      <c r="B38" s="7">
        <v>663.85</v>
      </c>
    </row>
    <row r="39" spans="1:2" x14ac:dyDescent="0.35">
      <c r="A39" s="3" t="s">
        <v>1258</v>
      </c>
      <c r="B39" s="7">
        <v>164.6</v>
      </c>
    </row>
    <row r="40" spans="1:2" x14ac:dyDescent="0.35">
      <c r="A40" s="3" t="s">
        <v>319</v>
      </c>
      <c r="B40" s="7">
        <v>3424.8</v>
      </c>
    </row>
    <row r="41" spans="1:2" x14ac:dyDescent="0.35">
      <c r="A41" s="3" t="s">
        <v>1430</v>
      </c>
      <c r="B41" s="7">
        <v>240.95</v>
      </c>
    </row>
    <row r="42" spans="1:2" x14ac:dyDescent="0.35">
      <c r="A42" s="3" t="s">
        <v>933</v>
      </c>
      <c r="B42" s="7">
        <v>2305.1</v>
      </c>
    </row>
    <row r="43" spans="1:2" x14ac:dyDescent="0.35">
      <c r="A43" s="3" t="s">
        <v>502</v>
      </c>
      <c r="B43" s="7">
        <v>3051.2</v>
      </c>
    </row>
    <row r="44" spans="1:2" x14ac:dyDescent="0.35">
      <c r="A44" s="3" t="s">
        <v>271</v>
      </c>
      <c r="B44" s="7">
        <v>9195.5499999999993</v>
      </c>
    </row>
    <row r="45" spans="1:2" x14ac:dyDescent="0.35">
      <c r="A45" s="3" t="s">
        <v>1262</v>
      </c>
      <c r="B45" s="7">
        <v>651.95000000000005</v>
      </c>
    </row>
    <row r="46" spans="1:2" x14ac:dyDescent="0.35">
      <c r="A46" s="3" t="s">
        <v>559</v>
      </c>
      <c r="B46" s="7">
        <v>539.54999999999995</v>
      </c>
    </row>
    <row r="47" spans="1:2" x14ac:dyDescent="0.35">
      <c r="A47" s="3" t="s">
        <v>691</v>
      </c>
      <c r="B47" s="7">
        <v>466.85</v>
      </c>
    </row>
    <row r="48" spans="1:2" x14ac:dyDescent="0.35">
      <c r="A48" s="3" t="s">
        <v>1433</v>
      </c>
      <c r="B48" s="7">
        <v>4577.45</v>
      </c>
    </row>
    <row r="49" spans="1:2" x14ac:dyDescent="0.35">
      <c r="A49" s="3" t="s">
        <v>1265</v>
      </c>
      <c r="B49" s="7">
        <v>756.1</v>
      </c>
    </row>
    <row r="50" spans="1:2" x14ac:dyDescent="0.35">
      <c r="A50" s="3" t="s">
        <v>82</v>
      </c>
      <c r="B50" s="7">
        <v>3956.65</v>
      </c>
    </row>
    <row r="51" spans="1:2" x14ac:dyDescent="0.35">
      <c r="A51" s="3" t="s">
        <v>936</v>
      </c>
      <c r="B51" s="7">
        <v>1224.25</v>
      </c>
    </row>
    <row r="52" spans="1:2" x14ac:dyDescent="0.35">
      <c r="A52" s="3" t="s">
        <v>309</v>
      </c>
      <c r="B52" s="7">
        <v>7196.2</v>
      </c>
    </row>
    <row r="53" spans="1:2" x14ac:dyDescent="0.35">
      <c r="A53" s="3" t="s">
        <v>841</v>
      </c>
      <c r="B53" s="7">
        <v>17376.099999999999</v>
      </c>
    </row>
    <row r="54" spans="1:2" x14ac:dyDescent="0.35">
      <c r="A54" s="3" t="s">
        <v>96</v>
      </c>
      <c r="B54" s="7">
        <v>5672.75</v>
      </c>
    </row>
    <row r="55" spans="1:2" x14ac:dyDescent="0.35">
      <c r="A55" s="3" t="s">
        <v>705</v>
      </c>
      <c r="B55" s="7">
        <v>3436.3</v>
      </c>
    </row>
    <row r="56" spans="1:2" x14ac:dyDescent="0.35">
      <c r="A56" s="3" t="s">
        <v>257</v>
      </c>
      <c r="B56" s="7">
        <v>1974.5</v>
      </c>
    </row>
    <row r="57" spans="1:2" x14ac:dyDescent="0.35">
      <c r="A57" s="3" t="s">
        <v>1011</v>
      </c>
      <c r="B57" s="7">
        <v>362.1</v>
      </c>
    </row>
    <row r="58" spans="1:2" x14ac:dyDescent="0.35">
      <c r="A58" s="3" t="s">
        <v>1436</v>
      </c>
      <c r="B58" s="7">
        <v>283.85000000000002</v>
      </c>
    </row>
    <row r="59" spans="1:2" x14ac:dyDescent="0.35">
      <c r="A59" s="3" t="s">
        <v>996</v>
      </c>
      <c r="B59" s="7">
        <v>133.85</v>
      </c>
    </row>
    <row r="60" spans="1:2" x14ac:dyDescent="0.35">
      <c r="A60" s="3" t="s">
        <v>1089</v>
      </c>
      <c r="B60" s="7">
        <v>50.9</v>
      </c>
    </row>
    <row r="61" spans="1:2" x14ac:dyDescent="0.35">
      <c r="A61" s="3" t="s">
        <v>1316</v>
      </c>
      <c r="B61" s="7">
        <v>18</v>
      </c>
    </row>
    <row r="62" spans="1:2" x14ac:dyDescent="0.35">
      <c r="A62" s="3" t="s">
        <v>708</v>
      </c>
      <c r="B62" s="7">
        <v>3179.75</v>
      </c>
    </row>
    <row r="63" spans="1:2" x14ac:dyDescent="0.35">
      <c r="A63" s="3" t="s">
        <v>154</v>
      </c>
      <c r="B63" s="7">
        <v>1885</v>
      </c>
    </row>
    <row r="64" spans="1:2" x14ac:dyDescent="0.35">
      <c r="A64" s="3" t="s">
        <v>73</v>
      </c>
      <c r="B64" s="7">
        <v>5347.6</v>
      </c>
    </row>
    <row r="65" spans="1:2" x14ac:dyDescent="0.35">
      <c r="A65" s="3" t="s">
        <v>505</v>
      </c>
      <c r="B65" s="7">
        <v>1813.35</v>
      </c>
    </row>
    <row r="66" spans="1:2" x14ac:dyDescent="0.35">
      <c r="A66" s="3" t="s">
        <v>921</v>
      </c>
      <c r="B66" s="7">
        <v>660.5</v>
      </c>
    </row>
    <row r="67" spans="1:2" x14ac:dyDescent="0.35">
      <c r="A67" s="3" t="s">
        <v>601</v>
      </c>
      <c r="B67" s="7">
        <v>830.35</v>
      </c>
    </row>
    <row r="68" spans="1:2" x14ac:dyDescent="0.35">
      <c r="A68" s="3" t="s">
        <v>824</v>
      </c>
      <c r="B68" s="7">
        <v>327.9</v>
      </c>
    </row>
    <row r="69" spans="1:2" x14ac:dyDescent="0.35">
      <c r="A69" s="3" t="s">
        <v>645</v>
      </c>
      <c r="B69" s="7">
        <v>767.7</v>
      </c>
    </row>
    <row r="70" spans="1:2" x14ac:dyDescent="0.35">
      <c r="A70" s="3" t="s">
        <v>1439</v>
      </c>
      <c r="B70" s="7">
        <v>60.5</v>
      </c>
    </row>
    <row r="71" spans="1:2" x14ac:dyDescent="0.35">
      <c r="A71" s="3" t="s">
        <v>354</v>
      </c>
      <c r="B71" s="7">
        <v>324.75</v>
      </c>
    </row>
    <row r="72" spans="1:2" x14ac:dyDescent="0.35">
      <c r="A72" s="3" t="s">
        <v>939</v>
      </c>
      <c r="B72" s="7">
        <v>740.4</v>
      </c>
    </row>
    <row r="73" spans="1:2" x14ac:dyDescent="0.35">
      <c r="A73" s="3" t="s">
        <v>1319</v>
      </c>
      <c r="B73" s="7">
        <v>292.8</v>
      </c>
    </row>
    <row r="74" spans="1:2" x14ac:dyDescent="0.35">
      <c r="A74" s="3" t="s">
        <v>509</v>
      </c>
      <c r="B74" s="7">
        <v>1005.05</v>
      </c>
    </row>
    <row r="75" spans="1:2" x14ac:dyDescent="0.35">
      <c r="A75" s="3" t="s">
        <v>828</v>
      </c>
      <c r="B75" s="7">
        <v>322.5</v>
      </c>
    </row>
    <row r="76" spans="1:2" x14ac:dyDescent="0.35">
      <c r="A76" s="3" t="s">
        <v>128</v>
      </c>
      <c r="B76" s="7">
        <v>8822.75</v>
      </c>
    </row>
    <row r="77" spans="1:2" x14ac:dyDescent="0.35">
      <c r="A77" s="3" t="s">
        <v>512</v>
      </c>
      <c r="B77" s="7">
        <v>1111.4000000000001</v>
      </c>
    </row>
    <row r="78" spans="1:2" x14ac:dyDescent="0.35">
      <c r="A78" s="3" t="s">
        <v>1233</v>
      </c>
      <c r="B78" s="7">
        <v>920.45</v>
      </c>
    </row>
    <row r="79" spans="1:2" x14ac:dyDescent="0.35">
      <c r="A79" s="3" t="s">
        <v>1443</v>
      </c>
      <c r="B79" s="7">
        <v>559</v>
      </c>
    </row>
    <row r="80" spans="1:2" x14ac:dyDescent="0.35">
      <c r="A80" s="3" t="s">
        <v>59</v>
      </c>
      <c r="B80" s="7">
        <v>17591.099999999999</v>
      </c>
    </row>
    <row r="81" spans="1:2" x14ac:dyDescent="0.35">
      <c r="A81" s="3" t="s">
        <v>1188</v>
      </c>
      <c r="B81" s="7">
        <v>536.35</v>
      </c>
    </row>
    <row r="82" spans="1:2" x14ac:dyDescent="0.35">
      <c r="A82" s="3" t="s">
        <v>1388</v>
      </c>
      <c r="B82" s="7">
        <v>42.5</v>
      </c>
    </row>
    <row r="83" spans="1:2" x14ac:dyDescent="0.35">
      <c r="A83" s="3" t="s">
        <v>144</v>
      </c>
      <c r="B83" s="7">
        <v>3662.6</v>
      </c>
    </row>
    <row r="84" spans="1:2" x14ac:dyDescent="0.35">
      <c r="A84" s="3" t="s">
        <v>1092</v>
      </c>
      <c r="B84" s="7">
        <v>1370.1</v>
      </c>
    </row>
    <row r="85" spans="1:2" x14ac:dyDescent="0.35">
      <c r="A85" s="3" t="s">
        <v>942</v>
      </c>
      <c r="B85" s="7">
        <v>638.6</v>
      </c>
    </row>
    <row r="86" spans="1:2" x14ac:dyDescent="0.35">
      <c r="A86" s="3" t="s">
        <v>667</v>
      </c>
      <c r="B86" s="7">
        <v>245.3</v>
      </c>
    </row>
    <row r="87" spans="1:2" x14ac:dyDescent="0.35">
      <c r="A87" s="3" t="s">
        <v>945</v>
      </c>
      <c r="B87" s="7">
        <v>775</v>
      </c>
    </row>
    <row r="88" spans="1:2" x14ac:dyDescent="0.35">
      <c r="A88" s="3" t="s">
        <v>1337</v>
      </c>
      <c r="B88" s="7">
        <v>728.45</v>
      </c>
    </row>
    <row r="89" spans="1:2" x14ac:dyDescent="0.35">
      <c r="A89" s="3" t="s">
        <v>884</v>
      </c>
      <c r="B89" s="7">
        <v>854</v>
      </c>
    </row>
    <row r="90" spans="1:2" x14ac:dyDescent="0.35">
      <c r="A90" s="3" t="s">
        <v>734</v>
      </c>
      <c r="B90" s="7">
        <v>113.55</v>
      </c>
    </row>
    <row r="91" spans="1:2" x14ac:dyDescent="0.35">
      <c r="A91" s="3" t="s">
        <v>764</v>
      </c>
      <c r="B91" s="7">
        <v>499.4</v>
      </c>
    </row>
    <row r="92" spans="1:2" x14ac:dyDescent="0.35">
      <c r="A92" s="3" t="s">
        <v>948</v>
      </c>
      <c r="B92" s="7">
        <v>1388.9</v>
      </c>
    </row>
    <row r="93" spans="1:2" x14ac:dyDescent="0.35">
      <c r="A93" s="3" t="s">
        <v>1446</v>
      </c>
      <c r="B93" s="7">
        <v>19.3</v>
      </c>
    </row>
    <row r="94" spans="1:2" x14ac:dyDescent="0.35">
      <c r="A94" s="3" t="s">
        <v>1191</v>
      </c>
      <c r="B94" s="7">
        <v>691.1</v>
      </c>
    </row>
    <row r="95" spans="1:2" x14ac:dyDescent="0.35">
      <c r="A95" s="3" t="s">
        <v>844</v>
      </c>
      <c r="B95" s="7">
        <v>884.1</v>
      </c>
    </row>
    <row r="96" spans="1:2" x14ac:dyDescent="0.35">
      <c r="A96" s="3" t="s">
        <v>225</v>
      </c>
      <c r="B96" s="7">
        <v>5288.65</v>
      </c>
    </row>
    <row r="97" spans="1:2" x14ac:dyDescent="0.35">
      <c r="A97" s="3" t="s">
        <v>831</v>
      </c>
      <c r="B97" s="7">
        <v>81.25</v>
      </c>
    </row>
    <row r="98" spans="1:2" x14ac:dyDescent="0.35">
      <c r="A98" s="3" t="s">
        <v>1449</v>
      </c>
      <c r="B98" s="7">
        <v>330.6</v>
      </c>
    </row>
    <row r="99" spans="1:2" x14ac:dyDescent="0.35">
      <c r="A99" s="3" t="s">
        <v>625</v>
      </c>
      <c r="B99" s="7">
        <v>345.65</v>
      </c>
    </row>
    <row r="100" spans="1:2" x14ac:dyDescent="0.35">
      <c r="A100" s="3" t="s">
        <v>1452</v>
      </c>
      <c r="B100" s="7">
        <v>415.5</v>
      </c>
    </row>
    <row r="101" spans="1:2" x14ac:dyDescent="0.35">
      <c r="A101" s="3" t="s">
        <v>1310</v>
      </c>
      <c r="B101" s="7">
        <v>648.75</v>
      </c>
    </row>
    <row r="102" spans="1:2" x14ac:dyDescent="0.35">
      <c r="A102" s="3" t="s">
        <v>1095</v>
      </c>
      <c r="B102" s="7">
        <v>799.75</v>
      </c>
    </row>
    <row r="103" spans="1:2" x14ac:dyDescent="0.35">
      <c r="A103" s="3" t="s">
        <v>768</v>
      </c>
      <c r="B103" s="7">
        <v>1025.6500000000001</v>
      </c>
    </row>
    <row r="104" spans="1:2" x14ac:dyDescent="0.35">
      <c r="A104" s="3" t="s">
        <v>1268</v>
      </c>
      <c r="B104" s="7">
        <v>178.7</v>
      </c>
    </row>
    <row r="105" spans="1:2" x14ac:dyDescent="0.35">
      <c r="A105" s="3" t="s">
        <v>918</v>
      </c>
      <c r="B105" s="7">
        <v>1790.3</v>
      </c>
    </row>
    <row r="106" spans="1:2" x14ac:dyDescent="0.35">
      <c r="A106" s="3" t="s">
        <v>340</v>
      </c>
      <c r="B106" s="7">
        <v>231.6</v>
      </c>
    </row>
    <row r="107" spans="1:2" x14ac:dyDescent="0.35">
      <c r="A107" s="3" t="s">
        <v>362</v>
      </c>
      <c r="B107" s="7">
        <v>377</v>
      </c>
    </row>
    <row r="108" spans="1:2" x14ac:dyDescent="0.35">
      <c r="A108" s="3" t="s">
        <v>159</v>
      </c>
      <c r="B108" s="7">
        <v>3475.15</v>
      </c>
    </row>
    <row r="109" spans="1:2" x14ac:dyDescent="0.35">
      <c r="A109" s="3" t="s">
        <v>200</v>
      </c>
      <c r="B109" s="7">
        <v>1659.2</v>
      </c>
    </row>
    <row r="110" spans="1:2" x14ac:dyDescent="0.35">
      <c r="A110" s="3" t="s">
        <v>211</v>
      </c>
      <c r="B110" s="7">
        <v>2301.4499999999998</v>
      </c>
    </row>
    <row r="111" spans="1:2" x14ac:dyDescent="0.35">
      <c r="A111" s="3" t="s">
        <v>771</v>
      </c>
      <c r="B111" s="7">
        <v>669.15</v>
      </c>
    </row>
    <row r="112" spans="1:2" x14ac:dyDescent="0.35">
      <c r="A112" s="3" t="s">
        <v>438</v>
      </c>
      <c r="B112" s="7">
        <v>1032.05</v>
      </c>
    </row>
    <row r="113" spans="1:2" x14ac:dyDescent="0.35">
      <c r="A113" s="3" t="s">
        <v>1456</v>
      </c>
      <c r="B113" s="7">
        <v>1017.15</v>
      </c>
    </row>
    <row r="114" spans="1:2" x14ac:dyDescent="0.35">
      <c r="A114" s="3" t="s">
        <v>169</v>
      </c>
      <c r="B114" s="7">
        <v>3253.95</v>
      </c>
    </row>
    <row r="115" spans="1:2" x14ac:dyDescent="0.35">
      <c r="A115" s="3" t="s">
        <v>1014</v>
      </c>
      <c r="B115" s="7">
        <v>392.7</v>
      </c>
    </row>
    <row r="116" spans="1:2" x14ac:dyDescent="0.35">
      <c r="A116" s="3" t="s">
        <v>1459</v>
      </c>
      <c r="B116" s="7">
        <v>222.25</v>
      </c>
    </row>
    <row r="117" spans="1:2" x14ac:dyDescent="0.35">
      <c r="A117" s="3" t="s">
        <v>325</v>
      </c>
      <c r="B117" s="7">
        <v>1211.45</v>
      </c>
    </row>
    <row r="118" spans="1:2" x14ac:dyDescent="0.35">
      <c r="A118" s="3" t="s">
        <v>280</v>
      </c>
      <c r="B118" s="7">
        <v>835.2</v>
      </c>
    </row>
    <row r="119" spans="1:2" x14ac:dyDescent="0.35">
      <c r="A119" s="3" t="s">
        <v>754</v>
      </c>
      <c r="B119" s="7">
        <v>570.1</v>
      </c>
    </row>
    <row r="120" spans="1:2" x14ac:dyDescent="0.35">
      <c r="A120" s="3" t="s">
        <v>562</v>
      </c>
      <c r="B120" s="7">
        <v>1550.6</v>
      </c>
    </row>
    <row r="121" spans="1:2" x14ac:dyDescent="0.35">
      <c r="A121" s="3" t="s">
        <v>393</v>
      </c>
      <c r="B121" s="7">
        <v>1052.25</v>
      </c>
    </row>
    <row r="122" spans="1:2" x14ac:dyDescent="0.35">
      <c r="A122" s="3" t="s">
        <v>565</v>
      </c>
      <c r="B122" s="7">
        <v>887.25</v>
      </c>
    </row>
    <row r="123" spans="1:2" x14ac:dyDescent="0.35">
      <c r="A123" s="3" t="s">
        <v>648</v>
      </c>
      <c r="B123" s="7">
        <v>2018.4</v>
      </c>
    </row>
    <row r="124" spans="1:2" x14ac:dyDescent="0.35">
      <c r="A124" s="3" t="s">
        <v>1229</v>
      </c>
      <c r="B124" s="7">
        <v>211.45</v>
      </c>
    </row>
    <row r="125" spans="1:2" x14ac:dyDescent="0.35">
      <c r="A125" s="3" t="s">
        <v>1462</v>
      </c>
      <c r="B125" s="7">
        <v>185.5</v>
      </c>
    </row>
    <row r="126" spans="1:2" x14ac:dyDescent="0.35">
      <c r="A126" s="3" t="s">
        <v>406</v>
      </c>
      <c r="B126" s="7">
        <v>740.55</v>
      </c>
    </row>
    <row r="127" spans="1:2" x14ac:dyDescent="0.35">
      <c r="A127" s="3" t="s">
        <v>1271</v>
      </c>
      <c r="B127" s="7">
        <v>245.95</v>
      </c>
    </row>
    <row r="128" spans="1:2" x14ac:dyDescent="0.35">
      <c r="A128" s="3" t="s">
        <v>247</v>
      </c>
      <c r="B128" s="7">
        <v>3592.75</v>
      </c>
    </row>
    <row r="129" spans="1:2" x14ac:dyDescent="0.35">
      <c r="A129" s="3" t="s">
        <v>1098</v>
      </c>
      <c r="B129" s="7">
        <v>4204.7</v>
      </c>
    </row>
    <row r="130" spans="1:2" x14ac:dyDescent="0.35">
      <c r="A130" s="3" t="s">
        <v>951</v>
      </c>
      <c r="B130" s="7">
        <v>394.1</v>
      </c>
    </row>
    <row r="131" spans="1:2" x14ac:dyDescent="0.35">
      <c r="A131" s="3" t="s">
        <v>442</v>
      </c>
      <c r="B131" s="7">
        <v>2369.1999999999998</v>
      </c>
    </row>
    <row r="132" spans="1:2" x14ac:dyDescent="0.35">
      <c r="A132" s="3" t="s">
        <v>250</v>
      </c>
      <c r="B132" s="7">
        <v>4214.25</v>
      </c>
    </row>
    <row r="133" spans="1:2" x14ac:dyDescent="0.35">
      <c r="A133" s="3" t="s">
        <v>1274</v>
      </c>
      <c r="B133" s="7">
        <v>378.3</v>
      </c>
    </row>
    <row r="134" spans="1:2" x14ac:dyDescent="0.35">
      <c r="A134" s="3" t="s">
        <v>1277</v>
      </c>
      <c r="B134" s="7">
        <v>2159.1999999999998</v>
      </c>
    </row>
    <row r="135" spans="1:2" x14ac:dyDescent="0.35">
      <c r="A135" s="3" t="s">
        <v>1219</v>
      </c>
      <c r="B135" s="7">
        <v>62.7</v>
      </c>
    </row>
    <row r="136" spans="1:2" x14ac:dyDescent="0.35">
      <c r="A136" s="3" t="s">
        <v>295</v>
      </c>
      <c r="B136" s="7">
        <v>3400.5</v>
      </c>
    </row>
    <row r="137" spans="1:2" x14ac:dyDescent="0.35">
      <c r="A137" s="3" t="s">
        <v>475</v>
      </c>
      <c r="B137" s="7">
        <v>534.65</v>
      </c>
    </row>
    <row r="138" spans="1:2" x14ac:dyDescent="0.35">
      <c r="A138" s="3" t="s">
        <v>1465</v>
      </c>
      <c r="B138" s="7">
        <v>184.15</v>
      </c>
    </row>
    <row r="139" spans="1:2" x14ac:dyDescent="0.35">
      <c r="A139" s="3" t="s">
        <v>1240</v>
      </c>
      <c r="B139" s="7">
        <v>538.45000000000005</v>
      </c>
    </row>
    <row r="140" spans="1:2" x14ac:dyDescent="0.35">
      <c r="A140" s="3" t="s">
        <v>605</v>
      </c>
      <c r="B140" s="7">
        <v>495.1</v>
      </c>
    </row>
    <row r="141" spans="1:2" x14ac:dyDescent="0.35">
      <c r="A141" s="3" t="s">
        <v>695</v>
      </c>
      <c r="B141" s="7">
        <v>1529.55</v>
      </c>
    </row>
    <row r="142" spans="1:2" x14ac:dyDescent="0.35">
      <c r="A142" s="3" t="s">
        <v>1101</v>
      </c>
      <c r="B142" s="7">
        <v>71.900000000000006</v>
      </c>
    </row>
    <row r="143" spans="1:2" x14ac:dyDescent="0.35">
      <c r="A143" s="3" t="s">
        <v>834</v>
      </c>
      <c r="B143" s="7">
        <v>171.5</v>
      </c>
    </row>
    <row r="144" spans="1:2" x14ac:dyDescent="0.35">
      <c r="A144" s="3" t="s">
        <v>1468</v>
      </c>
      <c r="B144" s="7">
        <v>104.3</v>
      </c>
    </row>
    <row r="145" spans="1:2" x14ac:dyDescent="0.35">
      <c r="A145" s="3" t="s">
        <v>1471</v>
      </c>
      <c r="B145" s="7">
        <v>46.8</v>
      </c>
    </row>
    <row r="146" spans="1:2" x14ac:dyDescent="0.35">
      <c r="A146" s="3" t="s">
        <v>702</v>
      </c>
      <c r="B146" s="7">
        <v>699</v>
      </c>
    </row>
    <row r="147" spans="1:2" x14ac:dyDescent="0.35">
      <c r="A147" s="3" t="s">
        <v>133</v>
      </c>
      <c r="B147" s="7">
        <v>3335.8</v>
      </c>
    </row>
    <row r="148" spans="1:2" x14ac:dyDescent="0.35">
      <c r="A148" s="3" t="s">
        <v>651</v>
      </c>
      <c r="B148" s="7">
        <v>2019.6</v>
      </c>
    </row>
    <row r="149" spans="1:2" x14ac:dyDescent="0.35">
      <c r="A149" s="3" t="s">
        <v>1104</v>
      </c>
      <c r="B149" s="7">
        <v>172.4</v>
      </c>
    </row>
    <row r="150" spans="1:2" x14ac:dyDescent="0.35">
      <c r="A150" s="3" t="s">
        <v>1474</v>
      </c>
      <c r="B150" s="7">
        <v>280.25</v>
      </c>
    </row>
    <row r="151" spans="1:2" x14ac:dyDescent="0.35">
      <c r="A151" s="3" t="s">
        <v>568</v>
      </c>
      <c r="B151" s="7">
        <v>6122.05</v>
      </c>
    </row>
    <row r="152" spans="1:2" x14ac:dyDescent="0.35">
      <c r="A152" s="3" t="s">
        <v>738</v>
      </c>
      <c r="B152" s="7">
        <v>462.2</v>
      </c>
    </row>
    <row r="153" spans="1:2" x14ac:dyDescent="0.35">
      <c r="A153" s="3" t="s">
        <v>847</v>
      </c>
      <c r="B153" s="7">
        <v>151.94999999999999</v>
      </c>
    </row>
    <row r="154" spans="1:2" x14ac:dyDescent="0.35">
      <c r="A154" s="3" t="s">
        <v>887</v>
      </c>
      <c r="B154" s="7">
        <v>106.25</v>
      </c>
    </row>
    <row r="155" spans="1:2" x14ac:dyDescent="0.35">
      <c r="A155" s="3" t="s">
        <v>1477</v>
      </c>
      <c r="B155" s="7">
        <v>287</v>
      </c>
    </row>
    <row r="156" spans="1:2" x14ac:dyDescent="0.35">
      <c r="A156" s="3" t="s">
        <v>1480</v>
      </c>
      <c r="B156" s="7">
        <v>1365.85</v>
      </c>
    </row>
    <row r="157" spans="1:2" x14ac:dyDescent="0.35">
      <c r="A157" s="3" t="s">
        <v>1499</v>
      </c>
      <c r="B157" s="7">
        <v>1353.75</v>
      </c>
    </row>
    <row r="158" spans="1:2" x14ac:dyDescent="0.35">
      <c r="A158" s="3" t="s">
        <v>571</v>
      </c>
      <c r="B158" s="7">
        <v>136.75</v>
      </c>
    </row>
    <row r="159" spans="1:2" x14ac:dyDescent="0.35">
      <c r="A159" s="3" t="s">
        <v>329</v>
      </c>
      <c r="B159" s="7">
        <v>3243.75</v>
      </c>
    </row>
    <row r="160" spans="1:2" x14ac:dyDescent="0.35">
      <c r="A160" s="3" t="s">
        <v>655</v>
      </c>
      <c r="B160" s="7">
        <v>3422.6</v>
      </c>
    </row>
    <row r="161" spans="1:2" x14ac:dyDescent="0.35">
      <c r="A161" s="3" t="s">
        <v>1483</v>
      </c>
      <c r="B161" s="7">
        <v>128.55000000000001</v>
      </c>
    </row>
    <row r="162" spans="1:2" x14ac:dyDescent="0.35">
      <c r="A162" s="3" t="s">
        <v>374</v>
      </c>
      <c r="B162" s="7">
        <v>617.95000000000005</v>
      </c>
    </row>
    <row r="163" spans="1:2" x14ac:dyDescent="0.35">
      <c r="A163" s="3" t="s">
        <v>93</v>
      </c>
      <c r="B163" s="7">
        <v>5377.25</v>
      </c>
    </row>
    <row r="164" spans="1:2" x14ac:dyDescent="0.35">
      <c r="A164" s="3" t="s">
        <v>1487</v>
      </c>
      <c r="B164" s="7">
        <v>2472.8000000000002</v>
      </c>
    </row>
    <row r="165" spans="1:2" x14ac:dyDescent="0.35">
      <c r="A165" s="3" t="s">
        <v>104</v>
      </c>
      <c r="B165" s="7">
        <v>1440.15</v>
      </c>
    </row>
    <row r="166" spans="1:2" x14ac:dyDescent="0.35">
      <c r="A166" s="3" t="s">
        <v>1017</v>
      </c>
      <c r="B166" s="7">
        <v>371.45</v>
      </c>
    </row>
    <row r="167" spans="1:2" x14ac:dyDescent="0.35">
      <c r="A167" s="3" t="s">
        <v>711</v>
      </c>
      <c r="B167" s="7">
        <v>1899.55</v>
      </c>
    </row>
    <row r="168" spans="1:2" x14ac:dyDescent="0.35">
      <c r="A168" s="3" t="s">
        <v>260</v>
      </c>
      <c r="B168" s="7">
        <v>1059.95</v>
      </c>
    </row>
    <row r="169" spans="1:2" x14ac:dyDescent="0.35">
      <c r="A169" s="3" t="s">
        <v>547</v>
      </c>
      <c r="B169" s="7">
        <v>522.1</v>
      </c>
    </row>
    <row r="170" spans="1:2" x14ac:dyDescent="0.35">
      <c r="A170" s="3" t="s">
        <v>1490</v>
      </c>
      <c r="B170" s="7">
        <v>893.5</v>
      </c>
    </row>
    <row r="171" spans="1:2" x14ac:dyDescent="0.35">
      <c r="A171" s="3" t="s">
        <v>1493</v>
      </c>
      <c r="B171" s="7">
        <v>469.1</v>
      </c>
    </row>
    <row r="172" spans="1:2" x14ac:dyDescent="0.35">
      <c r="A172" s="3" t="s">
        <v>1496</v>
      </c>
      <c r="B172" s="7">
        <v>1428.6</v>
      </c>
    </row>
    <row r="173" spans="1:2" x14ac:dyDescent="0.35">
      <c r="A173" s="3" t="s">
        <v>1195</v>
      </c>
      <c r="B173" s="7">
        <v>306.05</v>
      </c>
    </row>
    <row r="174" spans="1:2" x14ac:dyDescent="0.35">
      <c r="A174" s="3" t="s">
        <v>516</v>
      </c>
      <c r="B174" s="7">
        <v>408.45</v>
      </c>
    </row>
    <row r="175" spans="1:2" x14ac:dyDescent="0.35">
      <c r="A175" s="3" t="s">
        <v>519</v>
      </c>
      <c r="B175" s="7">
        <v>1710.75</v>
      </c>
    </row>
    <row r="176" spans="1:2" x14ac:dyDescent="0.35">
      <c r="A176" s="3" t="s">
        <v>1368</v>
      </c>
      <c r="B176" s="7">
        <v>175.1</v>
      </c>
    </row>
    <row r="177" spans="1:2" x14ac:dyDescent="0.35">
      <c r="A177" s="3" t="s">
        <v>445</v>
      </c>
      <c r="B177" s="7">
        <v>2168</v>
      </c>
    </row>
    <row r="178" spans="1:2" x14ac:dyDescent="0.35">
      <c r="A178" s="3" t="s">
        <v>608</v>
      </c>
      <c r="B178" s="7">
        <v>887.9</v>
      </c>
    </row>
    <row r="179" spans="1:2" x14ac:dyDescent="0.35">
      <c r="A179" s="3" t="s">
        <v>1502</v>
      </c>
      <c r="B179" s="7">
        <v>3457.25</v>
      </c>
    </row>
    <row r="180" spans="1:2" x14ac:dyDescent="0.35">
      <c r="A180" s="3" t="s">
        <v>1107</v>
      </c>
      <c r="B180" s="7">
        <v>483.2</v>
      </c>
    </row>
    <row r="181" spans="1:2" x14ac:dyDescent="0.35">
      <c r="A181" s="3" t="s">
        <v>522</v>
      </c>
      <c r="B181" s="7">
        <v>742.85</v>
      </c>
    </row>
    <row r="182" spans="1:2" x14ac:dyDescent="0.35">
      <c r="A182" s="3" t="s">
        <v>850</v>
      </c>
      <c r="B182" s="7">
        <v>86.85</v>
      </c>
    </row>
    <row r="183" spans="1:2" x14ac:dyDescent="0.35">
      <c r="A183" s="3" t="s">
        <v>1079</v>
      </c>
      <c r="B183" s="7">
        <v>157.19999999999999</v>
      </c>
    </row>
    <row r="184" spans="1:2" x14ac:dyDescent="0.35">
      <c r="A184" s="3" t="s">
        <v>1110</v>
      </c>
      <c r="B184" s="7">
        <v>233.7</v>
      </c>
    </row>
    <row r="185" spans="1:2" x14ac:dyDescent="0.35">
      <c r="A185" s="3" t="s">
        <v>869</v>
      </c>
      <c r="B185" s="7">
        <v>1015.05</v>
      </c>
    </row>
    <row r="186" spans="1:2" x14ac:dyDescent="0.35">
      <c r="A186" s="3" t="s">
        <v>1505</v>
      </c>
      <c r="B186" s="7">
        <v>18.7</v>
      </c>
    </row>
    <row r="187" spans="1:2" x14ac:dyDescent="0.35">
      <c r="A187" s="3" t="s">
        <v>715</v>
      </c>
      <c r="B187" s="7">
        <v>987.8</v>
      </c>
    </row>
    <row r="188" spans="1:2" x14ac:dyDescent="0.35">
      <c r="A188" s="3" t="s">
        <v>628</v>
      </c>
      <c r="B188" s="7">
        <v>1379.8</v>
      </c>
    </row>
    <row r="189" spans="1:2" x14ac:dyDescent="0.35">
      <c r="A189" s="3" t="s">
        <v>193</v>
      </c>
      <c r="B189" s="7">
        <v>936</v>
      </c>
    </row>
    <row r="190" spans="1:2" x14ac:dyDescent="0.35">
      <c r="A190" s="3" t="s">
        <v>196</v>
      </c>
      <c r="B190" s="7">
        <v>2001.9</v>
      </c>
    </row>
    <row r="191" spans="1:2" x14ac:dyDescent="0.35">
      <c r="A191" s="3" t="s">
        <v>366</v>
      </c>
      <c r="B191" s="7">
        <v>1495.05</v>
      </c>
    </row>
    <row r="192" spans="1:2" x14ac:dyDescent="0.35">
      <c r="A192" s="3" t="s">
        <v>1165</v>
      </c>
      <c r="B192" s="7">
        <v>573.65</v>
      </c>
    </row>
    <row r="193" spans="1:2" x14ac:dyDescent="0.35">
      <c r="A193" s="3" t="s">
        <v>203</v>
      </c>
      <c r="B193" s="7">
        <v>1232.3499999999999</v>
      </c>
    </row>
    <row r="194" spans="1:2" x14ac:dyDescent="0.35">
      <c r="A194" s="3" t="s">
        <v>574</v>
      </c>
      <c r="B194" s="7">
        <v>186.1</v>
      </c>
    </row>
    <row r="195" spans="1:2" x14ac:dyDescent="0.35">
      <c r="A195" s="3" t="s">
        <v>101</v>
      </c>
      <c r="B195" s="7">
        <v>2842.05</v>
      </c>
    </row>
    <row r="196" spans="1:2" x14ac:dyDescent="0.35">
      <c r="A196" s="3" t="s">
        <v>1371</v>
      </c>
      <c r="B196" s="7">
        <v>78.7</v>
      </c>
    </row>
    <row r="197" spans="1:2" x14ac:dyDescent="0.35">
      <c r="A197" s="3" t="s">
        <v>1175</v>
      </c>
      <c r="B197" s="7">
        <v>331.5</v>
      </c>
    </row>
    <row r="198" spans="1:2" x14ac:dyDescent="0.35">
      <c r="A198" s="3" t="s">
        <v>853</v>
      </c>
      <c r="B198" s="7">
        <v>429.3</v>
      </c>
    </row>
    <row r="199" spans="1:2" x14ac:dyDescent="0.35">
      <c r="A199" s="3" t="s">
        <v>162</v>
      </c>
      <c r="B199" s="7">
        <v>2377.5</v>
      </c>
    </row>
    <row r="200" spans="1:2" x14ac:dyDescent="0.35">
      <c r="A200" s="3" t="s">
        <v>1347</v>
      </c>
      <c r="B200" s="7">
        <v>116.8</v>
      </c>
    </row>
    <row r="201" spans="1:2" x14ac:dyDescent="0.35">
      <c r="A201" s="3" t="s">
        <v>409</v>
      </c>
      <c r="B201" s="7">
        <v>238.65</v>
      </c>
    </row>
    <row r="202" spans="1:2" x14ac:dyDescent="0.35">
      <c r="A202" s="3" t="s">
        <v>238</v>
      </c>
      <c r="B202" s="7">
        <v>2600.6</v>
      </c>
    </row>
    <row r="203" spans="1:2" x14ac:dyDescent="0.35">
      <c r="A203" s="3" t="s">
        <v>333</v>
      </c>
      <c r="B203" s="7">
        <v>287.45</v>
      </c>
    </row>
    <row r="204" spans="1:2" x14ac:dyDescent="0.35">
      <c r="A204" s="3" t="s">
        <v>955</v>
      </c>
      <c r="B204" s="7">
        <v>3809.1</v>
      </c>
    </row>
    <row r="205" spans="1:2" x14ac:dyDescent="0.35">
      <c r="A205" s="3" t="s">
        <v>775</v>
      </c>
      <c r="B205" s="7">
        <v>3889.55</v>
      </c>
    </row>
    <row r="206" spans="1:2" x14ac:dyDescent="0.35">
      <c r="A206" s="3" t="s">
        <v>107</v>
      </c>
      <c r="B206" s="7">
        <v>41954.05</v>
      </c>
    </row>
    <row r="207" spans="1:2" x14ac:dyDescent="0.35">
      <c r="A207" s="3" t="s">
        <v>891</v>
      </c>
      <c r="B207" s="7">
        <v>42.05</v>
      </c>
    </row>
    <row r="208" spans="1:2" x14ac:dyDescent="0.35">
      <c r="A208" s="3" t="s">
        <v>253</v>
      </c>
      <c r="B208" s="7">
        <v>2456.25</v>
      </c>
    </row>
    <row r="209" spans="1:2" x14ac:dyDescent="0.35">
      <c r="A209" s="3" t="s">
        <v>778</v>
      </c>
      <c r="B209" s="7">
        <v>882.45</v>
      </c>
    </row>
    <row r="210" spans="1:2" x14ac:dyDescent="0.35">
      <c r="A210" s="3" t="s">
        <v>577</v>
      </c>
      <c r="B210" s="7">
        <v>1261.8499999999999</v>
      </c>
    </row>
    <row r="211" spans="1:2" x14ac:dyDescent="0.35">
      <c r="A211" s="3" t="s">
        <v>1313</v>
      </c>
      <c r="B211" s="7">
        <v>585.04999999999995</v>
      </c>
    </row>
    <row r="212" spans="1:2" x14ac:dyDescent="0.35">
      <c r="A212" s="3" t="s">
        <v>283</v>
      </c>
      <c r="B212" s="7">
        <v>499.3</v>
      </c>
    </row>
    <row r="213" spans="1:2" x14ac:dyDescent="0.35">
      <c r="A213" s="3" t="s">
        <v>1508</v>
      </c>
      <c r="B213" s="7">
        <v>43.3</v>
      </c>
    </row>
    <row r="214" spans="1:2" x14ac:dyDescent="0.35">
      <c r="A214" s="3" t="s">
        <v>1511</v>
      </c>
      <c r="B214" s="7">
        <v>50.8</v>
      </c>
    </row>
    <row r="215" spans="1:2" x14ac:dyDescent="0.35">
      <c r="A215" s="3" t="s">
        <v>1514</v>
      </c>
      <c r="B215" s="7">
        <v>69.349999999999994</v>
      </c>
    </row>
    <row r="216" spans="1:2" x14ac:dyDescent="0.35">
      <c r="A216" s="3" t="s">
        <v>1517</v>
      </c>
      <c r="B216" s="7">
        <v>1018.35</v>
      </c>
    </row>
    <row r="217" spans="1:2" x14ac:dyDescent="0.35">
      <c r="A217" s="3" t="s">
        <v>894</v>
      </c>
      <c r="B217" s="7">
        <v>338.55</v>
      </c>
    </row>
    <row r="218" spans="1:2" x14ac:dyDescent="0.35">
      <c r="A218" s="3" t="s">
        <v>124</v>
      </c>
      <c r="B218" s="7">
        <v>1669.8</v>
      </c>
    </row>
    <row r="219" spans="1:2" x14ac:dyDescent="0.35">
      <c r="A219" s="3" t="s">
        <v>582</v>
      </c>
      <c r="B219" s="7">
        <v>134.9</v>
      </c>
    </row>
    <row r="220" spans="1:2" x14ac:dyDescent="0.35">
      <c r="A220" s="3" t="s">
        <v>1520</v>
      </c>
      <c r="B220" s="7">
        <v>90.35</v>
      </c>
    </row>
    <row r="221" spans="1:2" x14ac:dyDescent="0.35">
      <c r="A221" s="3" t="s">
        <v>1113</v>
      </c>
      <c r="B221" s="7">
        <v>4660.75</v>
      </c>
    </row>
    <row r="222" spans="1:2" x14ac:dyDescent="0.35">
      <c r="A222" s="3" t="s">
        <v>670</v>
      </c>
      <c r="B222" s="7">
        <v>192.55</v>
      </c>
    </row>
    <row r="223" spans="1:2" x14ac:dyDescent="0.35">
      <c r="A223" s="3" t="s">
        <v>1116</v>
      </c>
      <c r="B223" s="7">
        <v>160.65</v>
      </c>
    </row>
    <row r="224" spans="1:2" x14ac:dyDescent="0.35">
      <c r="A224" s="3" t="s">
        <v>428</v>
      </c>
      <c r="B224" s="7">
        <v>70.95</v>
      </c>
    </row>
    <row r="225" spans="1:2" x14ac:dyDescent="0.35">
      <c r="A225" s="3" t="s">
        <v>1523</v>
      </c>
      <c r="B225" s="7">
        <v>17.8</v>
      </c>
    </row>
    <row r="226" spans="1:2" x14ac:dyDescent="0.35">
      <c r="A226" s="3" t="s">
        <v>897</v>
      </c>
      <c r="B226" s="7">
        <v>710.9</v>
      </c>
    </row>
    <row r="227" spans="1:2" x14ac:dyDescent="0.35">
      <c r="A227" s="3" t="s">
        <v>1222</v>
      </c>
      <c r="B227" s="7">
        <v>22.1</v>
      </c>
    </row>
    <row r="228" spans="1:2" x14ac:dyDescent="0.35">
      <c r="A228" s="3" t="s">
        <v>958</v>
      </c>
      <c r="B228" s="7">
        <v>1546.85</v>
      </c>
    </row>
    <row r="229" spans="1:2" x14ac:dyDescent="0.35">
      <c r="A229" s="3" t="s">
        <v>1070</v>
      </c>
      <c r="B229" s="7">
        <v>368.15</v>
      </c>
    </row>
    <row r="230" spans="1:2" x14ac:dyDescent="0.35">
      <c r="A230" s="3" t="s">
        <v>875</v>
      </c>
      <c r="B230" s="7">
        <v>415.3</v>
      </c>
    </row>
    <row r="231" spans="1:2" x14ac:dyDescent="0.35">
      <c r="A231" s="3" t="s">
        <v>479</v>
      </c>
      <c r="B231" s="7">
        <v>199.6</v>
      </c>
    </row>
    <row r="232" spans="1:2" x14ac:dyDescent="0.35">
      <c r="A232" s="3" t="s">
        <v>595</v>
      </c>
      <c r="B232" s="7">
        <v>1108</v>
      </c>
    </row>
    <row r="233" spans="1:2" x14ac:dyDescent="0.35">
      <c r="A233" s="3" t="s">
        <v>1391</v>
      </c>
      <c r="B233" s="7">
        <v>15.6</v>
      </c>
    </row>
    <row r="234" spans="1:2" x14ac:dyDescent="0.35">
      <c r="A234" s="3" t="s">
        <v>424</v>
      </c>
      <c r="B234" s="7">
        <v>4255.45</v>
      </c>
    </row>
    <row r="235" spans="1:2" x14ac:dyDescent="0.35">
      <c r="A235" s="3" t="s">
        <v>241</v>
      </c>
      <c r="B235" s="7">
        <v>1461.3</v>
      </c>
    </row>
    <row r="236" spans="1:2" x14ac:dyDescent="0.35">
      <c r="A236" s="3" t="s">
        <v>1526</v>
      </c>
      <c r="B236" s="7">
        <v>523.65</v>
      </c>
    </row>
    <row r="237" spans="1:2" x14ac:dyDescent="0.35">
      <c r="A237" s="3" t="s">
        <v>1020</v>
      </c>
      <c r="B237" s="7">
        <v>614.04999999999995</v>
      </c>
    </row>
    <row r="238" spans="1:2" x14ac:dyDescent="0.35">
      <c r="A238" s="3" t="s">
        <v>1529</v>
      </c>
      <c r="B238" s="7">
        <v>2019.9</v>
      </c>
    </row>
    <row r="239" spans="1:2" x14ac:dyDescent="0.35">
      <c r="A239" s="3" t="s">
        <v>856</v>
      </c>
      <c r="B239" s="7">
        <v>886.35</v>
      </c>
    </row>
    <row r="240" spans="1:2" x14ac:dyDescent="0.35">
      <c r="A240" s="3" t="s">
        <v>1533</v>
      </c>
      <c r="B240" s="7">
        <v>240.9</v>
      </c>
    </row>
    <row r="241" spans="1:2" x14ac:dyDescent="0.35">
      <c r="A241" s="3" t="s">
        <v>1023</v>
      </c>
      <c r="B241" s="7">
        <v>42.6</v>
      </c>
    </row>
    <row r="242" spans="1:2" x14ac:dyDescent="0.35">
      <c r="A242" s="3" t="s">
        <v>466</v>
      </c>
      <c r="B242" s="7">
        <v>328.85</v>
      </c>
    </row>
    <row r="243" spans="1:2" x14ac:dyDescent="0.35">
      <c r="A243" s="3" t="s">
        <v>1536</v>
      </c>
      <c r="B243" s="7">
        <v>115.3</v>
      </c>
    </row>
    <row r="244" spans="1:2" x14ac:dyDescent="0.35">
      <c r="A244" s="3" t="s">
        <v>1198</v>
      </c>
      <c r="B244" s="7">
        <v>124.1</v>
      </c>
    </row>
    <row r="245" spans="1:2" x14ac:dyDescent="0.35">
      <c r="A245" s="3" t="s">
        <v>351</v>
      </c>
      <c r="B245" s="7">
        <v>1844.65</v>
      </c>
    </row>
    <row r="246" spans="1:2" x14ac:dyDescent="0.35">
      <c r="A246" s="3" t="s">
        <v>1539</v>
      </c>
      <c r="B246" s="7">
        <v>247.1</v>
      </c>
    </row>
    <row r="247" spans="1:2" x14ac:dyDescent="0.35">
      <c r="A247" s="3" t="s">
        <v>1543</v>
      </c>
      <c r="B247" s="7">
        <v>129</v>
      </c>
    </row>
    <row r="248" spans="1:2" x14ac:dyDescent="0.35">
      <c r="A248" s="3" t="s">
        <v>1546</v>
      </c>
      <c r="B248" s="7">
        <v>425.65</v>
      </c>
    </row>
    <row r="249" spans="1:2" x14ac:dyDescent="0.35">
      <c r="A249" s="3" t="s">
        <v>378</v>
      </c>
      <c r="B249" s="7">
        <v>2699.7</v>
      </c>
    </row>
    <row r="250" spans="1:2" x14ac:dyDescent="0.35">
      <c r="A250" s="3" t="s">
        <v>781</v>
      </c>
      <c r="B250" s="7">
        <v>468.05</v>
      </c>
    </row>
    <row r="251" spans="1:2" x14ac:dyDescent="0.35">
      <c r="A251" s="3" t="s">
        <v>741</v>
      </c>
      <c r="B251" s="7">
        <v>420.3</v>
      </c>
    </row>
    <row r="252" spans="1:2" x14ac:dyDescent="0.35">
      <c r="A252" s="3" t="s">
        <v>1172</v>
      </c>
      <c r="B252" s="7">
        <v>65.05</v>
      </c>
    </row>
    <row r="253" spans="1:2" x14ac:dyDescent="0.35">
      <c r="A253" s="3" t="s">
        <v>1550</v>
      </c>
      <c r="B253" s="7">
        <v>1583.3</v>
      </c>
    </row>
    <row r="254" spans="1:2" x14ac:dyDescent="0.35">
      <c r="A254" s="3" t="s">
        <v>1119</v>
      </c>
      <c r="B254" s="7">
        <v>355.9</v>
      </c>
    </row>
    <row r="255" spans="1:2" x14ac:dyDescent="0.35">
      <c r="A255" s="3" t="s">
        <v>336</v>
      </c>
      <c r="B255" s="7">
        <v>681.95</v>
      </c>
    </row>
    <row r="256" spans="1:2" x14ac:dyDescent="0.35">
      <c r="A256" s="3" t="s">
        <v>1236</v>
      </c>
      <c r="B256" s="7">
        <v>598.9</v>
      </c>
    </row>
    <row r="257" spans="1:2" x14ac:dyDescent="0.35">
      <c r="A257" s="3" t="s">
        <v>1350</v>
      </c>
      <c r="B257" s="7">
        <v>465.55</v>
      </c>
    </row>
    <row r="258" spans="1:2" x14ac:dyDescent="0.35">
      <c r="A258" s="3" t="s">
        <v>784</v>
      </c>
      <c r="B258" s="7">
        <v>328.3</v>
      </c>
    </row>
    <row r="259" spans="1:2" x14ac:dyDescent="0.35">
      <c r="A259" s="3" t="s">
        <v>1553</v>
      </c>
      <c r="B259" s="7">
        <v>621.04999999999995</v>
      </c>
    </row>
    <row r="260" spans="1:2" x14ac:dyDescent="0.35">
      <c r="A260" s="3" t="s">
        <v>1026</v>
      </c>
      <c r="B260" s="7">
        <v>189.3</v>
      </c>
    </row>
    <row r="261" spans="1:2" x14ac:dyDescent="0.35">
      <c r="A261" s="3" t="s">
        <v>483</v>
      </c>
      <c r="B261" s="7">
        <v>1134.5</v>
      </c>
    </row>
    <row r="262" spans="1:2" x14ac:dyDescent="0.35">
      <c r="A262" s="3" t="s">
        <v>673</v>
      </c>
      <c r="B262" s="7">
        <v>404.05</v>
      </c>
    </row>
    <row r="263" spans="1:2" x14ac:dyDescent="0.35">
      <c r="A263" s="3" t="s">
        <v>1556</v>
      </c>
      <c r="B263" s="7">
        <v>82.6</v>
      </c>
    </row>
    <row r="264" spans="1:2" x14ac:dyDescent="0.35">
      <c r="A264" s="3" t="s">
        <v>1073</v>
      </c>
      <c r="B264" s="7">
        <v>497.1</v>
      </c>
    </row>
    <row r="265" spans="1:2" x14ac:dyDescent="0.35">
      <c r="A265" s="3" t="s">
        <v>859</v>
      </c>
      <c r="B265" s="7">
        <v>401.8</v>
      </c>
    </row>
    <row r="266" spans="1:2" x14ac:dyDescent="0.35">
      <c r="A266" s="3" t="s">
        <v>1029</v>
      </c>
      <c r="B266" s="7">
        <v>1474.3</v>
      </c>
    </row>
    <row r="267" spans="1:2" x14ac:dyDescent="0.35">
      <c r="A267" s="3" t="s">
        <v>1159</v>
      </c>
      <c r="B267" s="7">
        <v>205.05</v>
      </c>
    </row>
    <row r="268" spans="1:2" x14ac:dyDescent="0.35">
      <c r="A268" s="3" t="s">
        <v>1362</v>
      </c>
      <c r="B268" s="7">
        <v>254.5</v>
      </c>
    </row>
    <row r="269" spans="1:2" x14ac:dyDescent="0.35">
      <c r="A269" s="3" t="s">
        <v>1243</v>
      </c>
      <c r="B269" s="7">
        <v>1937.9</v>
      </c>
    </row>
    <row r="270" spans="1:2" x14ac:dyDescent="0.35">
      <c r="A270" s="3" t="s">
        <v>924</v>
      </c>
      <c r="B270" s="7">
        <v>556.79999999999995</v>
      </c>
    </row>
    <row r="271" spans="1:2" x14ac:dyDescent="0.35">
      <c r="A271" s="3" t="s">
        <v>1374</v>
      </c>
      <c r="B271" s="7">
        <v>596.79999999999995</v>
      </c>
    </row>
    <row r="272" spans="1:2" x14ac:dyDescent="0.35">
      <c r="A272" s="3" t="s">
        <v>901</v>
      </c>
      <c r="B272" s="7">
        <v>321.85000000000002</v>
      </c>
    </row>
    <row r="273" spans="1:2" x14ac:dyDescent="0.35">
      <c r="A273" s="3" t="s">
        <v>1559</v>
      </c>
      <c r="B273" s="7">
        <v>1271.75</v>
      </c>
    </row>
    <row r="274" spans="1:2" x14ac:dyDescent="0.35">
      <c r="A274" s="3" t="s">
        <v>431</v>
      </c>
      <c r="B274" s="7">
        <v>1942.5</v>
      </c>
    </row>
    <row r="275" spans="1:2" x14ac:dyDescent="0.35">
      <c r="A275" s="3" t="s">
        <v>1322</v>
      </c>
      <c r="B275" s="7">
        <v>80.3</v>
      </c>
    </row>
    <row r="276" spans="1:2" x14ac:dyDescent="0.35">
      <c r="A276" s="3" t="s">
        <v>229</v>
      </c>
      <c r="B276" s="7">
        <v>3644.55</v>
      </c>
    </row>
    <row r="277" spans="1:2" x14ac:dyDescent="0.35">
      <c r="A277" s="3" t="s">
        <v>1201</v>
      </c>
      <c r="B277" s="7">
        <v>336.95</v>
      </c>
    </row>
    <row r="278" spans="1:2" x14ac:dyDescent="0.35">
      <c r="A278" s="3" t="s">
        <v>207</v>
      </c>
      <c r="B278" s="7">
        <v>12503.1</v>
      </c>
    </row>
    <row r="279" spans="1:2" x14ac:dyDescent="0.35">
      <c r="A279" s="3" t="s">
        <v>148</v>
      </c>
      <c r="B279" s="7">
        <v>4496.5</v>
      </c>
    </row>
    <row r="280" spans="1:2" x14ac:dyDescent="0.35">
      <c r="A280" s="3" t="s">
        <v>290</v>
      </c>
      <c r="B280" s="7">
        <v>1968.35</v>
      </c>
    </row>
    <row r="281" spans="1:2" x14ac:dyDescent="0.35">
      <c r="A281" s="3" t="s">
        <v>1562</v>
      </c>
      <c r="B281" s="7">
        <v>382.15</v>
      </c>
    </row>
    <row r="282" spans="1:2" x14ac:dyDescent="0.35">
      <c r="A282" s="3" t="s">
        <v>1122</v>
      </c>
      <c r="B282" s="7">
        <v>562.85</v>
      </c>
    </row>
    <row r="283" spans="1:2" x14ac:dyDescent="0.35">
      <c r="A283" s="3" t="s">
        <v>1304</v>
      </c>
      <c r="B283" s="7">
        <v>327.2</v>
      </c>
    </row>
    <row r="284" spans="1:2" x14ac:dyDescent="0.35">
      <c r="A284" s="3" t="s">
        <v>1565</v>
      </c>
      <c r="B284" s="7">
        <v>73.05</v>
      </c>
    </row>
    <row r="285" spans="1:2" x14ac:dyDescent="0.35">
      <c r="A285" s="3" t="s">
        <v>598</v>
      </c>
      <c r="B285" s="7">
        <v>425.55</v>
      </c>
    </row>
    <row r="286" spans="1:2" x14ac:dyDescent="0.35">
      <c r="A286" s="3" t="s">
        <v>1204</v>
      </c>
      <c r="B286" s="7">
        <v>659.8</v>
      </c>
    </row>
    <row r="287" spans="1:2" x14ac:dyDescent="0.35">
      <c r="A287" s="3" t="s">
        <v>420</v>
      </c>
      <c r="B287" s="7">
        <v>3419.6</v>
      </c>
    </row>
    <row r="288" spans="1:2" x14ac:dyDescent="0.35">
      <c r="A288" s="3" t="s">
        <v>862</v>
      </c>
      <c r="B288" s="7">
        <v>653.15</v>
      </c>
    </row>
    <row r="289" spans="1:2" x14ac:dyDescent="0.35">
      <c r="A289" s="3" t="s">
        <v>449</v>
      </c>
      <c r="B289" s="7">
        <v>1824.75</v>
      </c>
    </row>
    <row r="290" spans="1:2" x14ac:dyDescent="0.35">
      <c r="A290" s="3" t="s">
        <v>1568</v>
      </c>
      <c r="B290" s="7">
        <v>1103.7</v>
      </c>
    </row>
    <row r="291" spans="1:2" x14ac:dyDescent="0.35">
      <c r="A291" s="3" t="s">
        <v>275</v>
      </c>
      <c r="B291" s="7">
        <v>873.75</v>
      </c>
    </row>
    <row r="292" spans="1:2" x14ac:dyDescent="0.35">
      <c r="A292" s="3" t="s">
        <v>117</v>
      </c>
      <c r="B292" s="7">
        <v>4484.3999999999996</v>
      </c>
    </row>
    <row r="293" spans="1:2" x14ac:dyDescent="0.35">
      <c r="A293" s="3" t="s">
        <v>878</v>
      </c>
      <c r="B293" s="7">
        <v>214.9</v>
      </c>
    </row>
    <row r="294" spans="1:2" x14ac:dyDescent="0.35">
      <c r="A294" s="3" t="s">
        <v>463</v>
      </c>
      <c r="B294" s="7">
        <v>1320.55</v>
      </c>
    </row>
    <row r="295" spans="1:2" x14ac:dyDescent="0.35">
      <c r="A295" s="3" t="s">
        <v>1032</v>
      </c>
      <c r="B295" s="7">
        <v>273.10000000000002</v>
      </c>
    </row>
    <row r="296" spans="1:2" x14ac:dyDescent="0.35">
      <c r="A296" s="3" t="s">
        <v>1571</v>
      </c>
      <c r="B296" s="7">
        <v>289.2</v>
      </c>
    </row>
    <row r="297" spans="1:2" x14ac:dyDescent="0.35">
      <c r="A297" s="3" t="s">
        <v>1125</v>
      </c>
      <c r="B297" s="7">
        <v>519.54999999999995</v>
      </c>
    </row>
    <row r="298" spans="1:2" x14ac:dyDescent="0.35">
      <c r="A298" s="3" t="s">
        <v>1128</v>
      </c>
      <c r="B298" s="7">
        <v>493.5</v>
      </c>
    </row>
    <row r="299" spans="1:2" x14ac:dyDescent="0.35">
      <c r="A299" s="3" t="s">
        <v>961</v>
      </c>
      <c r="B299" s="7">
        <v>104.45</v>
      </c>
    </row>
    <row r="300" spans="1:2" x14ac:dyDescent="0.35">
      <c r="A300" s="3" t="s">
        <v>1574</v>
      </c>
      <c r="B300" s="7">
        <v>71.900000000000006</v>
      </c>
    </row>
    <row r="301" spans="1:2" x14ac:dyDescent="0.35">
      <c r="A301" s="3" t="s">
        <v>551</v>
      </c>
      <c r="B301" s="7">
        <v>520.85</v>
      </c>
    </row>
    <row r="302" spans="1:2" x14ac:dyDescent="0.35">
      <c r="A302" s="3" t="s">
        <v>137</v>
      </c>
      <c r="B302" s="7">
        <v>8950.0499999999993</v>
      </c>
    </row>
    <row r="303" spans="1:2" x14ac:dyDescent="0.35">
      <c r="A303" s="3" t="s">
        <v>964</v>
      </c>
      <c r="B303" s="7">
        <v>752.25</v>
      </c>
    </row>
    <row r="304" spans="1:2" x14ac:dyDescent="0.35">
      <c r="A304" s="3" t="s">
        <v>322</v>
      </c>
      <c r="B304" s="7">
        <v>1864.9</v>
      </c>
    </row>
    <row r="305" spans="1:2" x14ac:dyDescent="0.35">
      <c r="A305" s="3" t="s">
        <v>1577</v>
      </c>
      <c r="B305" s="7">
        <v>804.1</v>
      </c>
    </row>
    <row r="306" spans="1:2" x14ac:dyDescent="0.35">
      <c r="A306" s="3" t="s">
        <v>1580</v>
      </c>
      <c r="B306" s="7">
        <v>378.9</v>
      </c>
    </row>
    <row r="307" spans="1:2" x14ac:dyDescent="0.35">
      <c r="A307" s="3" t="s">
        <v>639</v>
      </c>
      <c r="B307" s="7">
        <v>392.1</v>
      </c>
    </row>
    <row r="308" spans="1:2" x14ac:dyDescent="0.35">
      <c r="A308" s="3" t="s">
        <v>1583</v>
      </c>
      <c r="B308" s="7">
        <v>741.5</v>
      </c>
    </row>
    <row r="309" spans="1:2" x14ac:dyDescent="0.35">
      <c r="A309" s="3" t="s">
        <v>1076</v>
      </c>
      <c r="B309" s="7">
        <v>830.2</v>
      </c>
    </row>
    <row r="310" spans="1:2" x14ac:dyDescent="0.35">
      <c r="A310" s="3" t="s">
        <v>612</v>
      </c>
      <c r="B310" s="7">
        <v>1377.45</v>
      </c>
    </row>
    <row r="311" spans="1:2" x14ac:dyDescent="0.35">
      <c r="A311" s="3" t="s">
        <v>1280</v>
      </c>
      <c r="B311" s="7">
        <v>223.85</v>
      </c>
    </row>
    <row r="312" spans="1:2" x14ac:dyDescent="0.35">
      <c r="A312" s="3" t="s">
        <v>1207</v>
      </c>
      <c r="B312" s="7">
        <v>567.5</v>
      </c>
    </row>
    <row r="313" spans="1:2" x14ac:dyDescent="0.35">
      <c r="A313" s="3" t="s">
        <v>218</v>
      </c>
      <c r="B313" s="7">
        <v>3203.65</v>
      </c>
    </row>
    <row r="314" spans="1:2" x14ac:dyDescent="0.35">
      <c r="A314" s="3" t="s">
        <v>1002</v>
      </c>
      <c r="B314" s="7">
        <v>210.05</v>
      </c>
    </row>
    <row r="315" spans="1:2" x14ac:dyDescent="0.35">
      <c r="A315" s="3" t="s">
        <v>1586</v>
      </c>
      <c r="B315" s="7">
        <v>41.65</v>
      </c>
    </row>
    <row r="316" spans="1:2" x14ac:dyDescent="0.35">
      <c r="A316" s="3" t="s">
        <v>718</v>
      </c>
      <c r="B316" s="7">
        <v>168.2</v>
      </c>
    </row>
    <row r="317" spans="1:2" x14ac:dyDescent="0.35">
      <c r="A317" s="3" t="s">
        <v>526</v>
      </c>
      <c r="B317" s="7">
        <v>777.55</v>
      </c>
    </row>
    <row r="318" spans="1:2" x14ac:dyDescent="0.35">
      <c r="A318" s="3" t="s">
        <v>173</v>
      </c>
      <c r="B318" s="7">
        <v>2092.4</v>
      </c>
    </row>
    <row r="319" spans="1:2" x14ac:dyDescent="0.35">
      <c r="A319" s="3" t="s">
        <v>78</v>
      </c>
      <c r="B319" s="7">
        <v>84254.05</v>
      </c>
    </row>
    <row r="320" spans="1:2" x14ac:dyDescent="0.35">
      <c r="A320" s="3" t="s">
        <v>263</v>
      </c>
      <c r="B320" s="7">
        <v>1272</v>
      </c>
    </row>
    <row r="321" spans="1:2" x14ac:dyDescent="0.35">
      <c r="A321" s="3" t="s">
        <v>313</v>
      </c>
      <c r="B321" s="7">
        <v>1030.5999999999999</v>
      </c>
    </row>
    <row r="322" spans="1:2" x14ac:dyDescent="0.35">
      <c r="A322" s="3" t="s">
        <v>1283</v>
      </c>
      <c r="B322" s="7">
        <v>706.75</v>
      </c>
    </row>
    <row r="323" spans="1:2" x14ac:dyDescent="0.35">
      <c r="A323" s="3" t="s">
        <v>748</v>
      </c>
      <c r="B323" s="7">
        <v>616.5</v>
      </c>
    </row>
    <row r="324" spans="1:2" x14ac:dyDescent="0.35">
      <c r="A324" s="3" t="s">
        <v>677</v>
      </c>
      <c r="B324" s="7">
        <v>79.400000000000006</v>
      </c>
    </row>
    <row r="325" spans="1:2" x14ac:dyDescent="0.35">
      <c r="A325" s="3" t="s">
        <v>486</v>
      </c>
      <c r="B325" s="7">
        <v>4252.1499999999996</v>
      </c>
    </row>
    <row r="326" spans="1:2" x14ac:dyDescent="0.35">
      <c r="A326" s="3" t="s">
        <v>1334</v>
      </c>
      <c r="B326" s="7">
        <v>34.6</v>
      </c>
    </row>
    <row r="327" spans="1:2" x14ac:dyDescent="0.35">
      <c r="A327" s="3" t="s">
        <v>1131</v>
      </c>
      <c r="B327" s="7">
        <v>74.2</v>
      </c>
    </row>
    <row r="328" spans="1:2" x14ac:dyDescent="0.35">
      <c r="A328" s="3" t="s">
        <v>967</v>
      </c>
      <c r="B328" s="7">
        <v>567.6</v>
      </c>
    </row>
    <row r="329" spans="1:2" x14ac:dyDescent="0.35">
      <c r="A329" s="3" t="s">
        <v>64</v>
      </c>
      <c r="B329" s="7">
        <v>19259.7</v>
      </c>
    </row>
    <row r="330" spans="1:2" x14ac:dyDescent="0.35">
      <c r="A330" s="3" t="s">
        <v>1589</v>
      </c>
      <c r="B330" s="7">
        <v>75.599999999999994</v>
      </c>
    </row>
    <row r="331" spans="1:2" x14ac:dyDescent="0.35">
      <c r="A331" s="3" t="s">
        <v>1153</v>
      </c>
      <c r="B331" s="7">
        <v>38.9</v>
      </c>
    </row>
    <row r="332" spans="1:2" x14ac:dyDescent="0.35">
      <c r="A332" s="3" t="s">
        <v>489</v>
      </c>
      <c r="B332" s="7">
        <v>294.89999999999998</v>
      </c>
    </row>
    <row r="333" spans="1:2" x14ac:dyDescent="0.35">
      <c r="A333" s="3" t="s">
        <v>1035</v>
      </c>
      <c r="B333" s="7">
        <v>77.900000000000006</v>
      </c>
    </row>
    <row r="334" spans="1:2" x14ac:dyDescent="0.35">
      <c r="A334" s="3" t="s">
        <v>389</v>
      </c>
      <c r="B334" s="7">
        <v>122.5</v>
      </c>
    </row>
    <row r="335" spans="1:2" x14ac:dyDescent="0.35">
      <c r="A335" s="3" t="s">
        <v>971</v>
      </c>
      <c r="B335" s="7">
        <v>285.7</v>
      </c>
    </row>
    <row r="336" spans="1:2" x14ac:dyDescent="0.35">
      <c r="A336" s="3" t="s">
        <v>659</v>
      </c>
      <c r="B336" s="7">
        <v>164.5</v>
      </c>
    </row>
    <row r="337" spans="1:2" x14ac:dyDescent="0.35">
      <c r="A337" s="3" t="s">
        <v>1592</v>
      </c>
      <c r="B337" s="7">
        <v>349.3</v>
      </c>
    </row>
    <row r="338" spans="1:2" x14ac:dyDescent="0.35">
      <c r="A338" s="3" t="s">
        <v>975</v>
      </c>
      <c r="B338" s="7">
        <v>1040.3</v>
      </c>
    </row>
    <row r="339" spans="1:2" x14ac:dyDescent="0.35">
      <c r="A339" s="3" t="s">
        <v>492</v>
      </c>
      <c r="B339" s="7">
        <v>133.4</v>
      </c>
    </row>
    <row r="340" spans="1:2" x14ac:dyDescent="0.35">
      <c r="A340" s="3" t="s">
        <v>399</v>
      </c>
      <c r="B340" s="7">
        <v>193.45</v>
      </c>
    </row>
    <row r="341" spans="1:2" x14ac:dyDescent="0.35">
      <c r="A341" s="3" t="s">
        <v>1595</v>
      </c>
      <c r="B341" s="7">
        <v>708.7</v>
      </c>
    </row>
    <row r="342" spans="1:2" x14ac:dyDescent="0.35">
      <c r="A342" s="3" t="s">
        <v>68</v>
      </c>
      <c r="B342" s="7">
        <v>3123.55</v>
      </c>
    </row>
    <row r="343" spans="1:2" x14ac:dyDescent="0.35">
      <c r="A343" s="3" t="s">
        <v>1134</v>
      </c>
      <c r="B343" s="7">
        <v>257</v>
      </c>
    </row>
    <row r="344" spans="1:2" x14ac:dyDescent="0.35">
      <c r="A344" s="3" t="s">
        <v>46</v>
      </c>
      <c r="B344" s="7">
        <v>49786.2</v>
      </c>
    </row>
    <row r="345" spans="1:2" x14ac:dyDescent="0.35">
      <c r="A345" s="3" t="s">
        <v>1598</v>
      </c>
      <c r="B345" s="7">
        <v>495.35</v>
      </c>
    </row>
    <row r="346" spans="1:2" x14ac:dyDescent="0.35">
      <c r="A346" s="3" t="s">
        <v>787</v>
      </c>
      <c r="B346" s="7">
        <v>144.44999999999999</v>
      </c>
    </row>
    <row r="347" spans="1:2" x14ac:dyDescent="0.35">
      <c r="A347" s="3" t="s">
        <v>244</v>
      </c>
      <c r="B347" s="7">
        <v>3402.3</v>
      </c>
    </row>
    <row r="348" spans="1:2" x14ac:dyDescent="0.35">
      <c r="A348" s="3" t="s">
        <v>469</v>
      </c>
      <c r="B348" s="7">
        <v>215.95</v>
      </c>
    </row>
    <row r="349" spans="1:2" x14ac:dyDescent="0.35">
      <c r="A349" s="3" t="s">
        <v>232</v>
      </c>
      <c r="B349" s="7">
        <v>4277.45</v>
      </c>
    </row>
    <row r="350" spans="1:2" x14ac:dyDescent="0.35">
      <c r="A350" s="3" t="s">
        <v>1063</v>
      </c>
      <c r="B350" s="7">
        <v>1389.05</v>
      </c>
    </row>
    <row r="351" spans="1:2" x14ac:dyDescent="0.35">
      <c r="A351" s="3" t="s">
        <v>721</v>
      </c>
      <c r="B351" s="7">
        <v>3327.8</v>
      </c>
    </row>
    <row r="352" spans="1:2" x14ac:dyDescent="0.35">
      <c r="A352" s="3" t="s">
        <v>529</v>
      </c>
      <c r="B352" s="7">
        <v>2832.75</v>
      </c>
    </row>
    <row r="353" spans="1:2" x14ac:dyDescent="0.35">
      <c r="A353" s="3" t="s">
        <v>1601</v>
      </c>
      <c r="B353" s="7">
        <v>375.7</v>
      </c>
    </row>
    <row r="354" spans="1:2" x14ac:dyDescent="0.35">
      <c r="A354" s="3" t="s">
        <v>1325</v>
      </c>
      <c r="B354" s="7">
        <v>283.95</v>
      </c>
    </row>
    <row r="355" spans="1:2" x14ac:dyDescent="0.35">
      <c r="A355" s="3" t="s">
        <v>1038</v>
      </c>
      <c r="B355" s="7">
        <v>872.25</v>
      </c>
    </row>
    <row r="356" spans="1:2" x14ac:dyDescent="0.35">
      <c r="A356" s="3" t="s">
        <v>412</v>
      </c>
      <c r="B356" s="7">
        <v>2498.85</v>
      </c>
    </row>
    <row r="357" spans="1:2" x14ac:dyDescent="0.35">
      <c r="A357" s="3" t="s">
        <v>453</v>
      </c>
      <c r="B357" s="7">
        <v>114.45</v>
      </c>
    </row>
    <row r="358" spans="1:2" x14ac:dyDescent="0.35">
      <c r="A358" s="3" t="s">
        <v>385</v>
      </c>
      <c r="B358" s="7">
        <v>223.4</v>
      </c>
    </row>
    <row r="359" spans="1:2" x14ac:dyDescent="0.35">
      <c r="A359" s="3" t="s">
        <v>838</v>
      </c>
      <c r="B359" s="7">
        <v>414.4</v>
      </c>
    </row>
    <row r="360" spans="1:2" x14ac:dyDescent="0.35">
      <c r="A360" s="3" t="s">
        <v>1210</v>
      </c>
      <c r="B360" s="7">
        <v>490.15</v>
      </c>
    </row>
    <row r="361" spans="1:2" x14ac:dyDescent="0.35">
      <c r="A361" s="3" t="s">
        <v>905</v>
      </c>
      <c r="B361" s="7">
        <v>596.20000000000005</v>
      </c>
    </row>
    <row r="362" spans="1:2" x14ac:dyDescent="0.35">
      <c r="A362" s="3" t="s">
        <v>1604</v>
      </c>
      <c r="B362" s="7">
        <v>126.25</v>
      </c>
    </row>
    <row r="363" spans="1:2" x14ac:dyDescent="0.35">
      <c r="A363" s="3" t="s">
        <v>1137</v>
      </c>
      <c r="B363" s="7">
        <v>1389.95</v>
      </c>
    </row>
    <row r="364" spans="1:2" x14ac:dyDescent="0.35">
      <c r="A364" s="3" t="s">
        <v>90</v>
      </c>
      <c r="B364" s="7">
        <v>4274.1499999999996</v>
      </c>
    </row>
    <row r="365" spans="1:2" x14ac:dyDescent="0.35">
      <c r="A365" s="3" t="s">
        <v>51</v>
      </c>
      <c r="B365" s="7">
        <v>14125.65</v>
      </c>
    </row>
    <row r="366" spans="1:2" x14ac:dyDescent="0.35">
      <c r="A366" s="3" t="s">
        <v>1353</v>
      </c>
      <c r="B366" s="7">
        <v>15.6</v>
      </c>
    </row>
    <row r="367" spans="1:2" x14ac:dyDescent="0.35">
      <c r="A367" s="3" t="s">
        <v>1307</v>
      </c>
      <c r="B367" s="7">
        <v>35.700000000000003</v>
      </c>
    </row>
    <row r="368" spans="1:2" x14ac:dyDescent="0.35">
      <c r="A368" s="3" t="s">
        <v>1607</v>
      </c>
      <c r="B368" s="7">
        <v>1937.65</v>
      </c>
    </row>
    <row r="369" spans="1:2" x14ac:dyDescent="0.35">
      <c r="A369" s="3" t="s">
        <v>865</v>
      </c>
      <c r="B369" s="7">
        <v>565.4</v>
      </c>
    </row>
    <row r="370" spans="1:2" x14ac:dyDescent="0.35">
      <c r="A370" s="3" t="s">
        <v>1066</v>
      </c>
      <c r="B370" s="7">
        <v>1037.8499999999999</v>
      </c>
    </row>
    <row r="371" spans="1:2" x14ac:dyDescent="0.35">
      <c r="A371" s="3" t="s">
        <v>1178</v>
      </c>
      <c r="B371" s="7">
        <v>32.950000000000003</v>
      </c>
    </row>
    <row r="372" spans="1:2" x14ac:dyDescent="0.35">
      <c r="A372" s="3" t="s">
        <v>1286</v>
      </c>
      <c r="B372" s="7">
        <v>203.9</v>
      </c>
    </row>
    <row r="373" spans="1:2" x14ac:dyDescent="0.35">
      <c r="A373" s="3" t="s">
        <v>1289</v>
      </c>
      <c r="B373" s="7">
        <v>580.04999999999995</v>
      </c>
    </row>
    <row r="374" spans="1:2" x14ac:dyDescent="0.35">
      <c r="A374" s="3" t="s">
        <v>978</v>
      </c>
      <c r="B374" s="7">
        <v>225.25</v>
      </c>
    </row>
    <row r="375" spans="1:2" x14ac:dyDescent="0.35">
      <c r="A375" s="3" t="s">
        <v>993</v>
      </c>
      <c r="B375" s="7">
        <v>100.2</v>
      </c>
    </row>
    <row r="376" spans="1:2" x14ac:dyDescent="0.35">
      <c r="A376" s="3" t="s">
        <v>416</v>
      </c>
      <c r="B376" s="7">
        <v>1877.7</v>
      </c>
    </row>
    <row r="377" spans="1:2" x14ac:dyDescent="0.35">
      <c r="A377" s="3" t="s">
        <v>1610</v>
      </c>
      <c r="B377" s="7">
        <v>124.05</v>
      </c>
    </row>
    <row r="378" spans="1:2" x14ac:dyDescent="0.35">
      <c r="A378" s="3" t="s">
        <v>370</v>
      </c>
      <c r="B378" s="7">
        <v>106.25</v>
      </c>
    </row>
    <row r="379" spans="1:2" x14ac:dyDescent="0.35">
      <c r="A379" s="3" t="s">
        <v>663</v>
      </c>
      <c r="B379" s="7">
        <v>150</v>
      </c>
    </row>
    <row r="380" spans="1:2" x14ac:dyDescent="0.35">
      <c r="A380" s="3" t="s">
        <v>1042</v>
      </c>
      <c r="B380" s="7">
        <v>1010.05</v>
      </c>
    </row>
    <row r="381" spans="1:2" x14ac:dyDescent="0.35">
      <c r="A381" s="3" t="s">
        <v>615</v>
      </c>
      <c r="B381" s="7">
        <v>2569.8000000000002</v>
      </c>
    </row>
    <row r="382" spans="1:2" x14ac:dyDescent="0.35">
      <c r="A382" s="3" t="s">
        <v>1381</v>
      </c>
      <c r="B382" s="7">
        <v>145.25</v>
      </c>
    </row>
    <row r="383" spans="1:2" x14ac:dyDescent="0.35">
      <c r="A383" s="3" t="s">
        <v>1613</v>
      </c>
      <c r="B383" s="7">
        <v>133.15</v>
      </c>
    </row>
    <row r="384" spans="1:2" x14ac:dyDescent="0.35">
      <c r="A384" s="3" t="s">
        <v>1045</v>
      </c>
      <c r="B384" s="7">
        <v>613.65</v>
      </c>
    </row>
    <row r="385" spans="1:2" x14ac:dyDescent="0.35">
      <c r="A385" s="3" t="s">
        <v>344</v>
      </c>
      <c r="B385" s="7">
        <v>299</v>
      </c>
    </row>
    <row r="386" spans="1:2" x14ac:dyDescent="0.35">
      <c r="A386" s="3" t="s">
        <v>1328</v>
      </c>
      <c r="B386" s="7">
        <v>971.55</v>
      </c>
    </row>
    <row r="387" spans="1:2" x14ac:dyDescent="0.35">
      <c r="A387" s="3" t="s">
        <v>791</v>
      </c>
      <c r="B387" s="7">
        <v>1444.2</v>
      </c>
    </row>
    <row r="388" spans="1:2" x14ac:dyDescent="0.35">
      <c r="A388" s="3" t="s">
        <v>1616</v>
      </c>
      <c r="B388" s="7">
        <v>1317.8</v>
      </c>
    </row>
    <row r="389" spans="1:2" x14ac:dyDescent="0.35">
      <c r="A389" s="3" t="s">
        <v>41</v>
      </c>
      <c r="B389" s="7">
        <v>6158.7</v>
      </c>
    </row>
    <row r="390" spans="1:2" x14ac:dyDescent="0.35">
      <c r="A390" s="3" t="s">
        <v>1620</v>
      </c>
      <c r="B390" s="7">
        <v>1362.15</v>
      </c>
    </row>
    <row r="391" spans="1:2" x14ac:dyDescent="0.35">
      <c r="A391" s="3" t="s">
        <v>981</v>
      </c>
      <c r="B391" s="7">
        <v>412.1</v>
      </c>
    </row>
    <row r="392" spans="1:2" x14ac:dyDescent="0.35">
      <c r="A392" s="3" t="s">
        <v>1048</v>
      </c>
      <c r="B392" s="7">
        <v>936.35</v>
      </c>
    </row>
    <row r="393" spans="1:2" x14ac:dyDescent="0.35">
      <c r="A393" s="3" t="s">
        <v>1140</v>
      </c>
      <c r="B393" s="7">
        <v>1293.4000000000001</v>
      </c>
    </row>
    <row r="394" spans="1:2" x14ac:dyDescent="0.35">
      <c r="A394" s="3" t="s">
        <v>358</v>
      </c>
      <c r="B394" s="7">
        <v>3320.3</v>
      </c>
    </row>
    <row r="395" spans="1:2" x14ac:dyDescent="0.35">
      <c r="A395" s="3" t="s">
        <v>1623</v>
      </c>
      <c r="B395" s="7">
        <v>3260.95</v>
      </c>
    </row>
    <row r="396" spans="1:2" x14ac:dyDescent="0.35">
      <c r="A396" s="3" t="s">
        <v>1246</v>
      </c>
      <c r="B396" s="7">
        <v>381.95</v>
      </c>
    </row>
    <row r="397" spans="1:2" x14ac:dyDescent="0.35">
      <c r="A397" s="3" t="s">
        <v>1365</v>
      </c>
      <c r="B397" s="7">
        <v>120.55</v>
      </c>
    </row>
    <row r="398" spans="1:2" x14ac:dyDescent="0.35">
      <c r="A398" s="3" t="s">
        <v>112</v>
      </c>
      <c r="B398" s="7">
        <v>21293.65</v>
      </c>
    </row>
    <row r="399" spans="1:2" x14ac:dyDescent="0.35">
      <c r="A399" s="3" t="s">
        <v>1627</v>
      </c>
      <c r="B399" s="7">
        <v>47.95</v>
      </c>
    </row>
    <row r="400" spans="1:2" x14ac:dyDescent="0.35">
      <c r="A400" s="3" t="s">
        <v>221</v>
      </c>
      <c r="B400" s="7">
        <v>1874.7</v>
      </c>
    </row>
    <row r="401" spans="1:2" x14ac:dyDescent="0.35">
      <c r="A401" s="3" t="s">
        <v>316</v>
      </c>
      <c r="B401" s="7">
        <v>1320.8</v>
      </c>
    </row>
    <row r="402" spans="1:2" x14ac:dyDescent="0.35">
      <c r="A402" s="3" t="s">
        <v>816</v>
      </c>
      <c r="B402" s="7">
        <v>298.85000000000002</v>
      </c>
    </row>
    <row r="403" spans="1:2" x14ac:dyDescent="0.35">
      <c r="A403" s="3" t="s">
        <v>618</v>
      </c>
      <c r="B403" s="7">
        <v>2935.4</v>
      </c>
    </row>
    <row r="404" spans="1:2" x14ac:dyDescent="0.35">
      <c r="A404" s="3" t="s">
        <v>1630</v>
      </c>
      <c r="B404" s="7">
        <v>454.45</v>
      </c>
    </row>
    <row r="405" spans="1:2" x14ac:dyDescent="0.35">
      <c r="A405" s="3" t="s">
        <v>1082</v>
      </c>
      <c r="B405" s="7">
        <v>31.2</v>
      </c>
    </row>
    <row r="406" spans="1:2" x14ac:dyDescent="0.35">
      <c r="A406" s="3" t="s">
        <v>396</v>
      </c>
      <c r="B406" s="7">
        <v>4890.2</v>
      </c>
    </row>
    <row r="407" spans="1:2" x14ac:dyDescent="0.35">
      <c r="A407" s="3" t="s">
        <v>984</v>
      </c>
      <c r="B407" s="7">
        <v>708.1</v>
      </c>
    </row>
    <row r="408" spans="1:2" x14ac:dyDescent="0.35">
      <c r="A408" s="3" t="s">
        <v>631</v>
      </c>
      <c r="B408" s="7">
        <v>3494.55</v>
      </c>
    </row>
    <row r="409" spans="1:2" x14ac:dyDescent="0.35">
      <c r="A409" s="3" t="s">
        <v>1181</v>
      </c>
      <c r="B409" s="7">
        <v>522.70000000000005</v>
      </c>
    </row>
    <row r="410" spans="1:2" x14ac:dyDescent="0.35">
      <c r="A410" s="3" t="s">
        <v>298</v>
      </c>
      <c r="B410" s="7">
        <v>716.05</v>
      </c>
    </row>
    <row r="411" spans="1:2" x14ac:dyDescent="0.35">
      <c r="A411" s="3" t="s">
        <v>1633</v>
      </c>
      <c r="B411" s="7">
        <v>45.2</v>
      </c>
    </row>
    <row r="412" spans="1:2" x14ac:dyDescent="0.35">
      <c r="A412" s="3" t="s">
        <v>347</v>
      </c>
      <c r="B412" s="7">
        <v>2601.1999999999998</v>
      </c>
    </row>
    <row r="413" spans="1:2" x14ac:dyDescent="0.35">
      <c r="A413" s="3" t="s">
        <v>1636</v>
      </c>
      <c r="B413" s="7">
        <v>94.5</v>
      </c>
    </row>
    <row r="414" spans="1:2" x14ac:dyDescent="0.35">
      <c r="A414" s="3" t="s">
        <v>1639</v>
      </c>
      <c r="B414" s="7">
        <v>758.1</v>
      </c>
    </row>
    <row r="415" spans="1:2" x14ac:dyDescent="0.35">
      <c r="A415" s="3" t="s">
        <v>642</v>
      </c>
      <c r="B415" s="7">
        <v>538.9</v>
      </c>
    </row>
    <row r="416" spans="1:2" x14ac:dyDescent="0.35">
      <c r="A416" s="3" t="s">
        <v>999</v>
      </c>
      <c r="B416" s="7">
        <v>80.5</v>
      </c>
    </row>
    <row r="417" spans="1:2" x14ac:dyDescent="0.35">
      <c r="A417" s="3" t="s">
        <v>1642</v>
      </c>
      <c r="B417" s="7">
        <v>300.64999999999998</v>
      </c>
    </row>
    <row r="418" spans="1:2" x14ac:dyDescent="0.35">
      <c r="A418" s="3" t="s">
        <v>1331</v>
      </c>
      <c r="B418" s="7">
        <v>171.65</v>
      </c>
    </row>
    <row r="419" spans="1:2" x14ac:dyDescent="0.35">
      <c r="A419" s="3" t="s">
        <v>1645</v>
      </c>
      <c r="B419" s="7">
        <v>331</v>
      </c>
    </row>
    <row r="420" spans="1:2" x14ac:dyDescent="0.35">
      <c r="A420" s="3" t="s">
        <v>794</v>
      </c>
      <c r="B420" s="7">
        <v>462.85</v>
      </c>
    </row>
    <row r="421" spans="1:2" x14ac:dyDescent="0.35">
      <c r="A421" s="3" t="s">
        <v>1292</v>
      </c>
      <c r="B421" s="7">
        <v>478</v>
      </c>
    </row>
    <row r="422" spans="1:2" x14ac:dyDescent="0.35">
      <c r="A422" s="3" t="s">
        <v>1648</v>
      </c>
      <c r="B422" s="7">
        <v>227.85</v>
      </c>
    </row>
    <row r="423" spans="1:2" x14ac:dyDescent="0.35">
      <c r="A423" s="3" t="s">
        <v>533</v>
      </c>
      <c r="B423" s="7">
        <v>884.6</v>
      </c>
    </row>
    <row r="424" spans="1:2" x14ac:dyDescent="0.35">
      <c r="A424" s="3" t="s">
        <v>797</v>
      </c>
      <c r="B424" s="7">
        <v>510.6</v>
      </c>
    </row>
    <row r="425" spans="1:2" x14ac:dyDescent="0.35">
      <c r="A425" s="3" t="s">
        <v>184</v>
      </c>
      <c r="B425" s="7">
        <v>4672.3500000000004</v>
      </c>
    </row>
    <row r="426" spans="1:2" x14ac:dyDescent="0.35">
      <c r="A426" s="3" t="s">
        <v>684</v>
      </c>
      <c r="B426" s="7">
        <v>842.65</v>
      </c>
    </row>
    <row r="427" spans="1:2" x14ac:dyDescent="0.35">
      <c r="A427" s="3" t="s">
        <v>1213</v>
      </c>
      <c r="B427" s="7">
        <v>473.95</v>
      </c>
    </row>
    <row r="428" spans="1:2" x14ac:dyDescent="0.35">
      <c r="A428" s="3" t="s">
        <v>286</v>
      </c>
      <c r="B428" s="7">
        <v>2060.6999999999998</v>
      </c>
    </row>
    <row r="429" spans="1:2" x14ac:dyDescent="0.35">
      <c r="A429" s="3" t="s">
        <v>801</v>
      </c>
      <c r="B429" s="7">
        <v>493.25</v>
      </c>
    </row>
    <row r="430" spans="1:2" x14ac:dyDescent="0.35">
      <c r="A430" s="3" t="s">
        <v>1651</v>
      </c>
      <c r="B430" s="7">
        <v>10.55</v>
      </c>
    </row>
    <row r="431" spans="1:2" x14ac:dyDescent="0.35">
      <c r="A431" s="3" t="s">
        <v>1385</v>
      </c>
      <c r="B431" s="7">
        <v>216.45</v>
      </c>
    </row>
    <row r="432" spans="1:2" x14ac:dyDescent="0.35">
      <c r="A432" s="3" t="s">
        <v>585</v>
      </c>
      <c r="B432" s="7">
        <v>925.25</v>
      </c>
    </row>
    <row r="433" spans="1:2" x14ac:dyDescent="0.35">
      <c r="A433" s="3" t="s">
        <v>1295</v>
      </c>
      <c r="B433" s="7">
        <v>578.35</v>
      </c>
    </row>
    <row r="434" spans="1:2" x14ac:dyDescent="0.35">
      <c r="A434" s="3" t="s">
        <v>1144</v>
      </c>
      <c r="B434" s="7">
        <v>744.15</v>
      </c>
    </row>
    <row r="435" spans="1:2" x14ac:dyDescent="0.35">
      <c r="A435" s="3" t="s">
        <v>435</v>
      </c>
      <c r="B435" s="7">
        <v>1119.1500000000001</v>
      </c>
    </row>
    <row r="436" spans="1:2" x14ac:dyDescent="0.35">
      <c r="A436" s="3" t="s">
        <v>1147</v>
      </c>
      <c r="B436" s="7">
        <v>243.1</v>
      </c>
    </row>
    <row r="437" spans="1:2" x14ac:dyDescent="0.35">
      <c r="A437" s="3" t="s">
        <v>304</v>
      </c>
      <c r="B437" s="7">
        <v>1264.5</v>
      </c>
    </row>
    <row r="438" spans="1:2" x14ac:dyDescent="0.35">
      <c r="A438" s="3" t="s">
        <v>187</v>
      </c>
      <c r="B438" s="7">
        <v>3133.4</v>
      </c>
    </row>
    <row r="439" spans="1:2" x14ac:dyDescent="0.35">
      <c r="A439" s="3" t="s">
        <v>698</v>
      </c>
      <c r="B439" s="7">
        <v>837.45</v>
      </c>
    </row>
    <row r="440" spans="1:2" x14ac:dyDescent="0.35">
      <c r="A440" s="3" t="s">
        <v>190</v>
      </c>
      <c r="B440" s="7">
        <v>8872.85</v>
      </c>
    </row>
    <row r="441" spans="1:2" x14ac:dyDescent="0.35">
      <c r="A441" s="3" t="s">
        <v>151</v>
      </c>
      <c r="B441" s="7">
        <v>1689.1</v>
      </c>
    </row>
    <row r="442" spans="1:2" x14ac:dyDescent="0.35">
      <c r="A442" s="3" t="s">
        <v>1690</v>
      </c>
      <c r="B442" s="7">
        <v>227.8</v>
      </c>
    </row>
    <row r="443" spans="1:2" x14ac:dyDescent="0.35">
      <c r="A443" s="3" t="s">
        <v>1654</v>
      </c>
      <c r="B443" s="7">
        <v>459</v>
      </c>
    </row>
    <row r="444" spans="1:2" x14ac:dyDescent="0.35">
      <c r="A444" s="3" t="s">
        <v>1162</v>
      </c>
      <c r="B444" s="7">
        <v>236.45</v>
      </c>
    </row>
    <row r="445" spans="1:2" x14ac:dyDescent="0.35">
      <c r="A445" s="3" t="s">
        <v>757</v>
      </c>
      <c r="B445" s="7">
        <v>106.9</v>
      </c>
    </row>
    <row r="446" spans="1:2" x14ac:dyDescent="0.35">
      <c r="A446" s="3" t="s">
        <v>1657</v>
      </c>
      <c r="B446" s="7">
        <v>132.75</v>
      </c>
    </row>
    <row r="447" spans="1:2" x14ac:dyDescent="0.35">
      <c r="A447" s="3" t="s">
        <v>622</v>
      </c>
      <c r="B447" s="7">
        <v>1781.2</v>
      </c>
    </row>
    <row r="448" spans="1:2" x14ac:dyDescent="0.35">
      <c r="A448" s="3" t="s">
        <v>1660</v>
      </c>
      <c r="B448" s="7">
        <v>699</v>
      </c>
    </row>
    <row r="449" spans="1:2" x14ac:dyDescent="0.35">
      <c r="A449" s="3" t="s">
        <v>1663</v>
      </c>
      <c r="B449" s="7">
        <v>3339.75</v>
      </c>
    </row>
    <row r="450" spans="1:2" x14ac:dyDescent="0.35">
      <c r="A450" s="3" t="s">
        <v>176</v>
      </c>
      <c r="B450" s="7">
        <v>1065.05</v>
      </c>
    </row>
    <row r="451" spans="1:2" x14ac:dyDescent="0.35">
      <c r="A451" s="3" t="s">
        <v>1156</v>
      </c>
      <c r="B451" s="7">
        <v>123.55</v>
      </c>
    </row>
    <row r="452" spans="1:2" x14ac:dyDescent="0.35">
      <c r="A452" s="3" t="s">
        <v>540</v>
      </c>
      <c r="B452" s="7">
        <v>536.70000000000005</v>
      </c>
    </row>
    <row r="453" spans="1:2" x14ac:dyDescent="0.35">
      <c r="A453" s="3" t="s">
        <v>1298</v>
      </c>
      <c r="B453" s="7">
        <v>232.05</v>
      </c>
    </row>
    <row r="454" spans="1:2" x14ac:dyDescent="0.35">
      <c r="A454" s="3" t="s">
        <v>1340</v>
      </c>
      <c r="B454" s="7">
        <v>309.95</v>
      </c>
    </row>
    <row r="455" spans="1:2" x14ac:dyDescent="0.35">
      <c r="A455" s="3" t="s">
        <v>1356</v>
      </c>
      <c r="B455" s="7">
        <v>95.05</v>
      </c>
    </row>
    <row r="456" spans="1:2" x14ac:dyDescent="0.35">
      <c r="A456" s="3" t="s">
        <v>987</v>
      </c>
      <c r="B456" s="7">
        <v>755.4</v>
      </c>
    </row>
    <row r="457" spans="1:2" x14ac:dyDescent="0.35">
      <c r="A457" s="3" t="s">
        <v>588</v>
      </c>
      <c r="B457" s="7">
        <v>2419.9499999999998</v>
      </c>
    </row>
    <row r="458" spans="1:2" x14ac:dyDescent="0.35">
      <c r="A458" s="3" t="s">
        <v>381</v>
      </c>
      <c r="B458" s="7">
        <v>631.04999999999995</v>
      </c>
    </row>
    <row r="459" spans="1:2" x14ac:dyDescent="0.35">
      <c r="A459" s="3" t="s">
        <v>1216</v>
      </c>
      <c r="B459" s="7">
        <v>3276.65</v>
      </c>
    </row>
    <row r="460" spans="1:2" x14ac:dyDescent="0.35">
      <c r="A460" s="3" t="s">
        <v>635</v>
      </c>
      <c r="B460" s="7">
        <v>2627.35</v>
      </c>
    </row>
    <row r="461" spans="1:2" x14ac:dyDescent="0.35">
      <c r="A461" s="3" t="s">
        <v>166</v>
      </c>
      <c r="B461" s="7">
        <v>1520.75</v>
      </c>
    </row>
    <row r="462" spans="1:2" x14ac:dyDescent="0.35">
      <c r="A462" s="3" t="s">
        <v>592</v>
      </c>
      <c r="B462" s="7">
        <v>572.6</v>
      </c>
    </row>
    <row r="463" spans="1:2" x14ac:dyDescent="0.35">
      <c r="A463" s="3" t="s">
        <v>1168</v>
      </c>
      <c r="B463" s="7">
        <v>1398.25</v>
      </c>
    </row>
    <row r="464" spans="1:2" x14ac:dyDescent="0.35">
      <c r="A464" s="3" t="s">
        <v>1344</v>
      </c>
      <c r="B464" s="7">
        <v>40.950000000000003</v>
      </c>
    </row>
    <row r="465" spans="1:2" x14ac:dyDescent="0.35">
      <c r="A465" s="3" t="s">
        <v>1005</v>
      </c>
      <c r="B465" s="7">
        <v>231.25</v>
      </c>
    </row>
    <row r="466" spans="1:2" x14ac:dyDescent="0.35">
      <c r="A466" s="3" t="s">
        <v>724</v>
      </c>
      <c r="B466" s="7">
        <v>983.3</v>
      </c>
    </row>
    <row r="467" spans="1:2" x14ac:dyDescent="0.35">
      <c r="A467" s="3" t="s">
        <v>908</v>
      </c>
      <c r="B467" s="7">
        <v>2487.85</v>
      </c>
    </row>
    <row r="468" spans="1:2" x14ac:dyDescent="0.35">
      <c r="A468" s="3" t="s">
        <v>1666</v>
      </c>
      <c r="B468" s="7">
        <v>44.65</v>
      </c>
    </row>
    <row r="469" spans="1:2" x14ac:dyDescent="0.35">
      <c r="A469" s="3" t="s">
        <v>872</v>
      </c>
      <c r="B469" s="7">
        <v>1038.05</v>
      </c>
    </row>
    <row r="470" spans="1:2" x14ac:dyDescent="0.35">
      <c r="A470" s="3" t="s">
        <v>1669</v>
      </c>
      <c r="B470" s="7">
        <v>12.25</v>
      </c>
    </row>
    <row r="471" spans="1:2" x14ac:dyDescent="0.35">
      <c r="A471" s="3" t="s">
        <v>990</v>
      </c>
      <c r="B471" s="7">
        <v>763.5</v>
      </c>
    </row>
    <row r="472" spans="1:2" x14ac:dyDescent="0.35">
      <c r="A472" s="3" t="s">
        <v>215</v>
      </c>
      <c r="B472" s="7">
        <v>6521.95</v>
      </c>
    </row>
    <row r="473" spans="1:2" x14ac:dyDescent="0.35">
      <c r="A473" s="3" t="s">
        <v>1150</v>
      </c>
      <c r="B473" s="7">
        <v>42.9</v>
      </c>
    </row>
    <row r="474" spans="1:2" x14ac:dyDescent="0.35">
      <c r="A474" s="3" t="s">
        <v>495</v>
      </c>
      <c r="B474" s="7">
        <v>1696.6</v>
      </c>
    </row>
    <row r="475" spans="1:2" x14ac:dyDescent="0.35">
      <c r="A475" s="3" t="s">
        <v>536</v>
      </c>
      <c r="B475" s="7">
        <v>746.85</v>
      </c>
    </row>
    <row r="476" spans="1:2" x14ac:dyDescent="0.35">
      <c r="A476" s="3" t="s">
        <v>301</v>
      </c>
      <c r="B476" s="7">
        <v>839.95</v>
      </c>
    </row>
    <row r="477" spans="1:2" x14ac:dyDescent="0.35">
      <c r="A477" s="3" t="s">
        <v>728</v>
      </c>
      <c r="B477" s="7">
        <v>357.25</v>
      </c>
    </row>
    <row r="478" spans="1:2" x14ac:dyDescent="0.35">
      <c r="A478" s="3" t="s">
        <v>1394</v>
      </c>
      <c r="B478" s="7">
        <v>32.9</v>
      </c>
    </row>
    <row r="479" spans="1:2" x14ac:dyDescent="0.35">
      <c r="A479" s="3" t="s">
        <v>911</v>
      </c>
      <c r="B479" s="7">
        <v>328.8</v>
      </c>
    </row>
    <row r="480" spans="1:2" x14ac:dyDescent="0.35">
      <c r="A480" s="3" t="s">
        <v>1672</v>
      </c>
      <c r="B480" s="7">
        <v>372.8</v>
      </c>
    </row>
    <row r="481" spans="1:2" x14ac:dyDescent="0.35">
      <c r="A481" s="3" t="s">
        <v>1051</v>
      </c>
      <c r="B481" s="7">
        <v>1033.4000000000001</v>
      </c>
    </row>
    <row r="482" spans="1:2" x14ac:dyDescent="0.35">
      <c r="A482" s="3" t="s">
        <v>179</v>
      </c>
      <c r="B482" s="7">
        <v>260.39999999999998</v>
      </c>
    </row>
    <row r="483" spans="1:2" x14ac:dyDescent="0.35">
      <c r="A483" s="3" t="s">
        <v>1226</v>
      </c>
      <c r="B483" s="7">
        <v>236.9</v>
      </c>
    </row>
    <row r="484" spans="1:2" x14ac:dyDescent="0.35">
      <c r="A484" s="3" t="s">
        <v>681</v>
      </c>
      <c r="B484" s="7">
        <v>2281.9</v>
      </c>
    </row>
    <row r="485" spans="1:2" x14ac:dyDescent="0.35">
      <c r="A485" s="3" t="s">
        <v>1054</v>
      </c>
      <c r="B485" s="7">
        <v>586.95000000000005</v>
      </c>
    </row>
    <row r="486" spans="1:2" x14ac:dyDescent="0.35">
      <c r="A486" s="3" t="s">
        <v>1301</v>
      </c>
      <c r="B486" s="7">
        <v>2888.35</v>
      </c>
    </row>
    <row r="487" spans="1:2" x14ac:dyDescent="0.35">
      <c r="A487" s="3" t="s">
        <v>1675</v>
      </c>
      <c r="B487" s="7">
        <v>9.3000000000000007</v>
      </c>
    </row>
    <row r="488" spans="1:2" x14ac:dyDescent="0.35">
      <c r="A488" s="3" t="s">
        <v>745</v>
      </c>
      <c r="B488" s="7">
        <v>987.25</v>
      </c>
    </row>
    <row r="489" spans="1:2" x14ac:dyDescent="0.35">
      <c r="A489" s="3" t="s">
        <v>86</v>
      </c>
      <c r="B489" s="7">
        <v>3199.85</v>
      </c>
    </row>
    <row r="490" spans="1:2" x14ac:dyDescent="0.35">
      <c r="A490" s="3" t="s">
        <v>804</v>
      </c>
      <c r="B490" s="7">
        <v>254.1</v>
      </c>
    </row>
    <row r="491" spans="1:2" x14ac:dyDescent="0.35">
      <c r="A491" s="3" t="s">
        <v>1377</v>
      </c>
      <c r="B491" s="7">
        <v>74.400000000000006</v>
      </c>
    </row>
    <row r="492" spans="1:2" x14ac:dyDescent="0.35">
      <c r="A492" s="3" t="s">
        <v>1678</v>
      </c>
      <c r="B492" s="7">
        <v>650.04999999999995</v>
      </c>
    </row>
    <row r="493" spans="1:2" x14ac:dyDescent="0.35">
      <c r="A493" s="3" t="s">
        <v>807</v>
      </c>
      <c r="B493" s="7">
        <v>1790.95</v>
      </c>
    </row>
    <row r="494" spans="1:2" x14ac:dyDescent="0.35">
      <c r="A494" s="3" t="s">
        <v>731</v>
      </c>
      <c r="B494" s="7">
        <v>405.5</v>
      </c>
    </row>
    <row r="495" spans="1:2" x14ac:dyDescent="0.35">
      <c r="A495" s="3" t="s">
        <v>1681</v>
      </c>
      <c r="B495" s="7">
        <v>242.7</v>
      </c>
    </row>
    <row r="496" spans="1:2" x14ac:dyDescent="0.35">
      <c r="A496" s="3" t="s">
        <v>1684</v>
      </c>
      <c r="B496" s="7">
        <v>16.649999999999999</v>
      </c>
    </row>
    <row r="497" spans="1:2" x14ac:dyDescent="0.35">
      <c r="A497" s="3" t="s">
        <v>1057</v>
      </c>
      <c r="B497" s="7">
        <v>251</v>
      </c>
    </row>
    <row r="498" spans="1:2" x14ac:dyDescent="0.35">
      <c r="A498" s="3" t="s">
        <v>810</v>
      </c>
      <c r="B498" s="7">
        <v>230.75</v>
      </c>
    </row>
    <row r="499" spans="1:2" x14ac:dyDescent="0.35">
      <c r="A499" s="3" t="s">
        <v>456</v>
      </c>
      <c r="B499" s="7">
        <v>9991.0499999999993</v>
      </c>
    </row>
    <row r="500" spans="1:2" x14ac:dyDescent="0.35">
      <c r="A500" s="3" t="s">
        <v>1687</v>
      </c>
      <c r="B500" s="7">
        <v>59.65</v>
      </c>
    </row>
    <row r="501" spans="1:2" x14ac:dyDescent="0.35">
      <c r="A501" s="3" t="s">
        <v>1060</v>
      </c>
      <c r="B501" s="7">
        <v>371.2</v>
      </c>
    </row>
    <row r="502" spans="1:2" x14ac:dyDescent="0.35">
      <c r="A502" s="3" t="s">
        <v>813</v>
      </c>
      <c r="B502" s="7">
        <v>1634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8ECD6-84BD-46DA-813B-1233C4B23388}">
  <dimension ref="A1:B19"/>
  <sheetViews>
    <sheetView workbookViewId="0">
      <selection activeCell="G9" sqref="G9"/>
    </sheetView>
  </sheetViews>
  <sheetFormatPr defaultRowHeight="14.5" x14ac:dyDescent="0.35"/>
  <cols>
    <col min="1" max="1" width="21.08984375" bestFit="1" customWidth="1"/>
    <col min="2" max="2" width="20.81640625" bestFit="1" customWidth="1"/>
    <col min="3" max="3" width="13.54296875" bestFit="1" customWidth="1"/>
  </cols>
  <sheetData>
    <row r="1" spans="1:2" x14ac:dyDescent="0.35">
      <c r="A1" s="2" t="s">
        <v>1705</v>
      </c>
      <c r="B1" t="s">
        <v>1725</v>
      </c>
    </row>
    <row r="2" spans="1:2" x14ac:dyDescent="0.35">
      <c r="A2" s="3" t="s">
        <v>99</v>
      </c>
      <c r="B2" s="7">
        <v>61.599999999999994</v>
      </c>
    </row>
    <row r="3" spans="1:2" x14ac:dyDescent="0.35">
      <c r="A3" s="3" t="s">
        <v>110</v>
      </c>
      <c r="B3" s="7">
        <v>55.840000000000011</v>
      </c>
    </row>
    <row r="4" spans="1:2" x14ac:dyDescent="0.35">
      <c r="A4" s="3" t="s">
        <v>182</v>
      </c>
      <c r="B4" s="7">
        <v>32.699999999999996</v>
      </c>
    </row>
    <row r="5" spans="1:2" x14ac:dyDescent="0.35">
      <c r="A5" s="3" t="s">
        <v>131</v>
      </c>
      <c r="B5" s="7">
        <v>24.33</v>
      </c>
    </row>
    <row r="6" spans="1:2" x14ac:dyDescent="0.35">
      <c r="A6" s="3" t="s">
        <v>115</v>
      </c>
      <c r="B6" s="7">
        <v>23.290000000000003</v>
      </c>
    </row>
    <row r="7" spans="1:2" x14ac:dyDescent="0.35">
      <c r="A7" s="3" t="s">
        <v>71</v>
      </c>
      <c r="B7" s="7">
        <v>21.880000000000003</v>
      </c>
    </row>
    <row r="8" spans="1:2" x14ac:dyDescent="0.35">
      <c r="A8" s="3" t="s">
        <v>293</v>
      </c>
      <c r="B8" s="7">
        <v>20.999999999999996</v>
      </c>
    </row>
    <row r="9" spans="1:2" x14ac:dyDescent="0.35">
      <c r="A9" s="3" t="s">
        <v>62</v>
      </c>
      <c r="B9" s="7">
        <v>17.259999999999998</v>
      </c>
    </row>
    <row r="10" spans="1:2" x14ac:dyDescent="0.35">
      <c r="A10" s="3" t="s">
        <v>49</v>
      </c>
      <c r="B10" s="7">
        <v>14.58</v>
      </c>
    </row>
    <row r="11" spans="1:2" x14ac:dyDescent="0.35">
      <c r="A11" s="3" t="s">
        <v>307</v>
      </c>
      <c r="B11" s="7">
        <v>13.9</v>
      </c>
    </row>
    <row r="12" spans="1:2" x14ac:dyDescent="0.35">
      <c r="A12" s="3" t="s">
        <v>76</v>
      </c>
      <c r="B12" s="7">
        <v>13.720000000000002</v>
      </c>
    </row>
    <row r="13" spans="1:2" x14ac:dyDescent="0.35">
      <c r="A13" s="3" t="s">
        <v>157</v>
      </c>
      <c r="B13" s="7">
        <v>12.23</v>
      </c>
    </row>
    <row r="14" spans="1:2" x14ac:dyDescent="0.35">
      <c r="A14" s="3" t="s">
        <v>54</v>
      </c>
      <c r="B14" s="7">
        <v>8.9799999999999986</v>
      </c>
    </row>
    <row r="15" spans="1:2" x14ac:dyDescent="0.35">
      <c r="A15" s="3" t="s">
        <v>44</v>
      </c>
      <c r="B15" s="7">
        <v>7.6000000000000005</v>
      </c>
    </row>
    <row r="16" spans="1:2" x14ac:dyDescent="0.35">
      <c r="A16" s="3" t="s">
        <v>580</v>
      </c>
      <c r="B16" s="7">
        <v>5.18</v>
      </c>
    </row>
    <row r="17" spans="1:2" x14ac:dyDescent="0.35">
      <c r="A17" s="3" t="s">
        <v>350</v>
      </c>
      <c r="B17" s="7">
        <v>2.9499999999999997</v>
      </c>
    </row>
    <row r="18" spans="1:2" x14ac:dyDescent="0.35">
      <c r="A18" s="3" t="s">
        <v>278</v>
      </c>
      <c r="B18" s="7">
        <v>-0.18000000000000005</v>
      </c>
    </row>
    <row r="19" spans="1:2" x14ac:dyDescent="0.35">
      <c r="A19" s="3" t="s">
        <v>604</v>
      </c>
      <c r="B19" s="7">
        <v>-0.55000000000000004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C1924-2A8D-4302-81C4-8838507CD7FC}">
  <dimension ref="A1:P502"/>
  <sheetViews>
    <sheetView topLeftCell="H1" workbookViewId="0">
      <selection activeCell="Q5" sqref="Q5"/>
    </sheetView>
  </sheetViews>
  <sheetFormatPr defaultRowHeight="14.5" x14ac:dyDescent="0.35"/>
  <cols>
    <col min="1" max="1" width="16.90625" customWidth="1"/>
    <col min="9" max="9" width="23.7265625" customWidth="1"/>
    <col min="10" max="10" width="9.81640625" customWidth="1"/>
    <col min="11" max="11" width="13.90625" bestFit="1" customWidth="1"/>
    <col min="12" max="12" width="18.90625" customWidth="1"/>
    <col min="13" max="13" width="11.08984375" customWidth="1"/>
    <col min="14" max="14" width="12.453125" bestFit="1" customWidth="1"/>
    <col min="15" max="15" width="15.90625" customWidth="1"/>
    <col min="16" max="16" width="11.36328125" customWidth="1"/>
    <col min="17" max="17" width="19.36328125" bestFit="1" customWidth="1"/>
    <col min="18" max="18" width="21.1796875" bestFit="1" customWidth="1"/>
    <col min="19" max="19" width="37.7265625" bestFit="1" customWidth="1"/>
    <col min="20" max="20" width="15.1796875" bestFit="1" customWidth="1"/>
    <col min="21" max="21" width="17.7265625" bestFit="1" customWidth="1"/>
    <col min="22" max="22" width="20.90625" bestFit="1" customWidth="1"/>
    <col min="23" max="23" width="20.453125" bestFit="1" customWidth="1"/>
    <col min="24" max="24" width="30.1796875" bestFit="1" customWidth="1"/>
    <col min="25" max="25" width="25.7265625" bestFit="1" customWidth="1"/>
    <col min="26" max="26" width="31.26953125" bestFit="1" customWidth="1"/>
    <col min="27" max="27" width="16.26953125" bestFit="1" customWidth="1"/>
    <col min="28" max="28" width="14.36328125" bestFit="1" customWidth="1"/>
    <col min="29" max="29" width="17.7265625" bestFit="1" customWidth="1"/>
    <col min="30" max="30" width="17.1796875" bestFit="1" customWidth="1"/>
    <col min="31" max="31" width="18.7265625" bestFit="1" customWidth="1"/>
    <col min="32" max="32" width="25.6328125" bestFit="1" customWidth="1"/>
    <col min="33" max="33" width="20.90625" bestFit="1" customWidth="1"/>
    <col min="34" max="34" width="24.1796875" bestFit="1" customWidth="1"/>
    <col min="35" max="35" width="18.6328125" bestFit="1" customWidth="1"/>
    <col min="36" max="36" width="17.1796875" bestFit="1" customWidth="1"/>
    <col min="37" max="37" width="22.36328125" bestFit="1" customWidth="1"/>
    <col min="38" max="38" width="24.90625" bestFit="1" customWidth="1"/>
    <col min="39" max="39" width="19" bestFit="1" customWidth="1"/>
    <col min="40" max="40" width="13.08984375" bestFit="1" customWidth="1"/>
    <col min="41" max="41" width="23.81640625" bestFit="1" customWidth="1"/>
    <col min="42" max="42" width="19" bestFit="1" customWidth="1"/>
    <col min="43" max="43" width="27.453125" bestFit="1" customWidth="1"/>
    <col min="44" max="44" width="14.81640625" bestFit="1" customWidth="1"/>
    <col min="45" max="45" width="33.7265625" bestFit="1" customWidth="1"/>
    <col min="46" max="46" width="18.6328125" bestFit="1" customWidth="1"/>
    <col min="47" max="47" width="16.54296875" bestFit="1" customWidth="1"/>
    <col min="48" max="48" width="14.7265625" bestFit="1" customWidth="1"/>
    <col min="49" max="49" width="22.1796875" bestFit="1" customWidth="1"/>
    <col min="50" max="50" width="9.36328125" bestFit="1" customWidth="1"/>
    <col min="51" max="51" width="26.6328125" bestFit="1" customWidth="1"/>
    <col min="52" max="52" width="7.90625" bestFit="1" customWidth="1"/>
    <col min="53" max="53" width="23.54296875" bestFit="1" customWidth="1"/>
    <col min="54" max="54" width="20.54296875" bestFit="1" customWidth="1"/>
    <col min="55" max="55" width="15.1796875" bestFit="1" customWidth="1"/>
    <col min="56" max="56" width="21.1796875" bestFit="1" customWidth="1"/>
    <col min="57" max="57" width="12.453125" bestFit="1" customWidth="1"/>
    <col min="58" max="58" width="13.26953125" bestFit="1" customWidth="1"/>
    <col min="59" max="59" width="17.54296875" bestFit="1" customWidth="1"/>
    <col min="60" max="60" width="15.54296875" bestFit="1" customWidth="1"/>
    <col min="61" max="61" width="15.08984375" bestFit="1" customWidth="1"/>
    <col min="62" max="62" width="28.54296875" bestFit="1" customWidth="1"/>
    <col min="63" max="63" width="15.7265625" bestFit="1" customWidth="1"/>
    <col min="64" max="64" width="22.26953125" bestFit="1" customWidth="1"/>
    <col min="65" max="65" width="22.54296875" bestFit="1" customWidth="1"/>
    <col min="66" max="66" width="16.6328125" bestFit="1" customWidth="1"/>
    <col min="67" max="67" width="14" bestFit="1" customWidth="1"/>
    <col min="68" max="68" width="12.08984375" bestFit="1" customWidth="1"/>
    <col min="69" max="69" width="19" bestFit="1" customWidth="1"/>
    <col min="70" max="70" width="13.26953125" bestFit="1" customWidth="1"/>
    <col min="71" max="71" width="13" bestFit="1" customWidth="1"/>
    <col min="72" max="72" width="19.90625" bestFit="1" customWidth="1"/>
    <col min="73" max="73" width="9.08984375" bestFit="1" customWidth="1"/>
    <col min="74" max="74" width="20.36328125" bestFit="1" customWidth="1"/>
    <col min="75" max="75" width="18.7265625" bestFit="1" customWidth="1"/>
    <col min="76" max="76" width="19.7265625" bestFit="1" customWidth="1"/>
    <col min="77" max="77" width="15.26953125" bestFit="1" customWidth="1"/>
    <col min="78" max="78" width="24.6328125" bestFit="1" customWidth="1"/>
    <col min="79" max="79" width="30.453125" bestFit="1" customWidth="1"/>
    <col min="80" max="80" width="14.6328125" bestFit="1" customWidth="1"/>
    <col min="81" max="81" width="10.08984375" bestFit="1" customWidth="1"/>
    <col min="82" max="82" width="19" bestFit="1" customWidth="1"/>
    <col min="83" max="83" width="11.453125" bestFit="1" customWidth="1"/>
    <col min="84" max="84" width="19.26953125" bestFit="1" customWidth="1"/>
    <col min="85" max="85" width="11.90625" bestFit="1" customWidth="1"/>
    <col min="86" max="86" width="36.26953125" bestFit="1" customWidth="1"/>
    <col min="87" max="87" width="20.81640625" bestFit="1" customWidth="1"/>
    <col min="88" max="88" width="9.36328125" bestFit="1" customWidth="1"/>
    <col min="89" max="89" width="20.81640625" bestFit="1" customWidth="1"/>
    <col min="90" max="90" width="18.90625" bestFit="1" customWidth="1"/>
    <col min="91" max="91" width="21.1796875" bestFit="1" customWidth="1"/>
    <col min="92" max="92" width="18.90625" bestFit="1" customWidth="1"/>
    <col min="93" max="93" width="17" bestFit="1" customWidth="1"/>
    <col min="94" max="94" width="11.36328125" bestFit="1" customWidth="1"/>
    <col min="95" max="95" width="25.90625" bestFit="1" customWidth="1"/>
    <col min="96" max="96" width="21.1796875" bestFit="1" customWidth="1"/>
    <col min="97" max="97" width="24.6328125" bestFit="1" customWidth="1"/>
    <col min="98" max="98" width="15.08984375" bestFit="1" customWidth="1"/>
    <col min="99" max="99" width="21.54296875" bestFit="1" customWidth="1"/>
    <col min="100" max="100" width="8.26953125" bestFit="1" customWidth="1"/>
    <col min="101" max="101" width="18.81640625" bestFit="1" customWidth="1"/>
    <col min="102" max="102" width="26.08984375" bestFit="1" customWidth="1"/>
    <col min="103" max="103" width="29" bestFit="1" customWidth="1"/>
    <col min="104" max="104" width="19.90625" bestFit="1" customWidth="1"/>
    <col min="105" max="105" width="8.54296875" bestFit="1" customWidth="1"/>
    <col min="106" max="106" width="15.7265625" bestFit="1" customWidth="1"/>
    <col min="107" max="107" width="31.54296875" bestFit="1" customWidth="1"/>
    <col min="108" max="108" width="20.36328125" bestFit="1" customWidth="1"/>
    <col min="109" max="109" width="34" bestFit="1" customWidth="1"/>
    <col min="110" max="110" width="46" bestFit="1" customWidth="1"/>
    <col min="111" max="111" width="8.54296875" bestFit="1" customWidth="1"/>
    <col min="112" max="112" width="17.90625" bestFit="1" customWidth="1"/>
    <col min="113" max="113" width="29.81640625" bestFit="1" customWidth="1"/>
    <col min="114" max="114" width="12.7265625" bestFit="1" customWidth="1"/>
    <col min="115" max="115" width="18" bestFit="1" customWidth="1"/>
    <col min="116" max="116" width="11" bestFit="1" customWidth="1"/>
    <col min="117" max="117" width="25.7265625" bestFit="1" customWidth="1"/>
    <col min="118" max="118" width="35.7265625" bestFit="1" customWidth="1"/>
    <col min="119" max="119" width="30.90625" bestFit="1" customWidth="1"/>
    <col min="120" max="120" width="26.54296875" bestFit="1" customWidth="1"/>
    <col min="121" max="121" width="23.453125" bestFit="1" customWidth="1"/>
    <col min="122" max="122" width="9.453125" bestFit="1" customWidth="1"/>
    <col min="123" max="123" width="38.54296875" bestFit="1" customWidth="1"/>
    <col min="124" max="124" width="12.1796875" bestFit="1" customWidth="1"/>
    <col min="125" max="125" width="17.08984375" bestFit="1" customWidth="1"/>
    <col min="126" max="126" width="9.7265625" bestFit="1" customWidth="1"/>
    <col min="127" max="127" width="14.36328125" bestFit="1" customWidth="1"/>
    <col min="128" max="128" width="16.453125" bestFit="1" customWidth="1"/>
    <col min="129" max="129" width="15.6328125" bestFit="1" customWidth="1"/>
    <col min="130" max="130" width="45.90625" bestFit="1" customWidth="1"/>
    <col min="131" max="131" width="16.7265625" bestFit="1" customWidth="1"/>
    <col min="132" max="132" width="13.453125" bestFit="1" customWidth="1"/>
    <col min="133" max="133" width="22.81640625" bestFit="1" customWidth="1"/>
    <col min="134" max="134" width="19.54296875" bestFit="1" customWidth="1"/>
    <col min="135" max="135" width="15.90625" bestFit="1" customWidth="1"/>
    <col min="136" max="136" width="20" bestFit="1" customWidth="1"/>
    <col min="137" max="137" width="26.81640625" bestFit="1" customWidth="1"/>
    <col min="138" max="138" width="7.453125" bestFit="1" customWidth="1"/>
    <col min="139" max="139" width="17.6328125" bestFit="1" customWidth="1"/>
    <col min="140" max="140" width="25.26953125" bestFit="1" customWidth="1"/>
    <col min="141" max="141" width="19.81640625" bestFit="1" customWidth="1"/>
    <col min="142" max="142" width="16.81640625" bestFit="1" customWidth="1"/>
    <col min="143" max="143" width="27.7265625" bestFit="1" customWidth="1"/>
    <col min="144" max="144" width="16.26953125" bestFit="1" customWidth="1"/>
    <col min="145" max="145" width="18.453125" bestFit="1" customWidth="1"/>
    <col min="146" max="146" width="7.26953125" bestFit="1" customWidth="1"/>
    <col min="147" max="147" width="17.90625" bestFit="1" customWidth="1"/>
    <col min="148" max="148" width="10.1796875" bestFit="1" customWidth="1"/>
    <col min="149" max="149" width="24.90625" bestFit="1" customWidth="1"/>
    <col min="150" max="150" width="17.36328125" bestFit="1" customWidth="1"/>
    <col min="151" max="151" width="7.36328125" bestFit="1" customWidth="1"/>
    <col min="152" max="152" width="18.453125" bestFit="1" customWidth="1"/>
    <col min="153" max="153" width="27.36328125" bestFit="1" customWidth="1"/>
    <col min="154" max="154" width="17.81640625" bestFit="1" customWidth="1"/>
    <col min="155" max="155" width="13.08984375" bestFit="1" customWidth="1"/>
    <col min="156" max="156" width="10.453125" bestFit="1" customWidth="1"/>
    <col min="157" max="157" width="17.90625" bestFit="1" customWidth="1"/>
    <col min="158" max="158" width="7.7265625" bestFit="1" customWidth="1"/>
    <col min="159" max="159" width="23.81640625" bestFit="1" customWidth="1"/>
    <col min="160" max="160" width="16.36328125" bestFit="1" customWidth="1"/>
    <col min="161" max="161" width="19.36328125" bestFit="1" customWidth="1"/>
    <col min="162" max="162" width="22.08984375" bestFit="1" customWidth="1"/>
    <col min="163" max="163" width="18.90625" bestFit="1" customWidth="1"/>
    <col min="164" max="164" width="27.08984375" bestFit="1" customWidth="1"/>
    <col min="165" max="165" width="18.7265625" bestFit="1" customWidth="1"/>
    <col min="166" max="166" width="14.26953125" bestFit="1" customWidth="1"/>
    <col min="167" max="167" width="20.1796875" bestFit="1" customWidth="1"/>
    <col min="168" max="168" width="25.6328125" bestFit="1" customWidth="1"/>
    <col min="169" max="169" width="37.7265625" bestFit="1" customWidth="1"/>
    <col min="170" max="170" width="8.90625" bestFit="1" customWidth="1"/>
    <col min="171" max="171" width="15.26953125" bestFit="1" customWidth="1"/>
    <col min="172" max="172" width="16.453125" bestFit="1" customWidth="1"/>
    <col min="173" max="173" width="32.54296875" bestFit="1" customWidth="1"/>
    <col min="174" max="174" width="27.1796875" bestFit="1" customWidth="1"/>
    <col min="175" max="175" width="16.81640625" bestFit="1" customWidth="1"/>
    <col min="176" max="176" width="22.453125" bestFit="1" customWidth="1"/>
    <col min="177" max="177" width="17.36328125" bestFit="1" customWidth="1"/>
    <col min="178" max="178" width="27.453125" bestFit="1" customWidth="1"/>
    <col min="179" max="179" width="19.1796875" bestFit="1" customWidth="1"/>
    <col min="180" max="180" width="19.54296875" bestFit="1" customWidth="1"/>
    <col min="181" max="181" width="16.6328125" bestFit="1" customWidth="1"/>
    <col min="182" max="182" width="16.54296875" bestFit="1" customWidth="1"/>
    <col min="183" max="183" width="19.36328125" bestFit="1" customWidth="1"/>
    <col min="184" max="184" width="17.6328125" bestFit="1" customWidth="1"/>
    <col min="185" max="185" width="19.08984375" bestFit="1" customWidth="1"/>
    <col min="186" max="186" width="28.7265625" bestFit="1" customWidth="1"/>
    <col min="187" max="187" width="25" bestFit="1" customWidth="1"/>
    <col min="188" max="188" width="14.453125" bestFit="1" customWidth="1"/>
    <col min="189" max="189" width="44.453125" bestFit="1" customWidth="1"/>
    <col min="190" max="190" width="21.54296875" bestFit="1" customWidth="1"/>
    <col min="191" max="191" width="35.453125" bestFit="1" customWidth="1"/>
    <col min="192" max="192" width="23.81640625" bestFit="1" customWidth="1"/>
    <col min="193" max="193" width="29.26953125" bestFit="1" customWidth="1"/>
    <col min="194" max="194" width="27.26953125" bestFit="1" customWidth="1"/>
    <col min="195" max="195" width="23" bestFit="1" customWidth="1"/>
    <col min="196" max="196" width="15.08984375" bestFit="1" customWidth="1"/>
    <col min="197" max="197" width="19.08984375" bestFit="1" customWidth="1"/>
    <col min="198" max="198" width="34.54296875" bestFit="1" customWidth="1"/>
    <col min="199" max="199" width="13.7265625" bestFit="1" customWidth="1"/>
    <col min="200" max="200" width="23.90625" bestFit="1" customWidth="1"/>
    <col min="201" max="201" width="8" bestFit="1" customWidth="1"/>
    <col min="202" max="202" width="25.453125" bestFit="1" customWidth="1"/>
    <col min="203" max="203" width="17.81640625" bestFit="1" customWidth="1"/>
    <col min="204" max="204" width="8.54296875" bestFit="1" customWidth="1"/>
    <col min="205" max="205" width="8.6328125" bestFit="1" customWidth="1"/>
    <col min="206" max="206" width="20.7265625" bestFit="1" customWidth="1"/>
    <col min="207" max="207" width="23.81640625" bestFit="1" customWidth="1"/>
    <col min="208" max="208" width="19.81640625" bestFit="1" customWidth="1"/>
    <col min="209" max="209" width="33.54296875" bestFit="1" customWidth="1"/>
    <col min="210" max="210" width="20.6328125" bestFit="1" customWidth="1"/>
    <col min="211" max="211" width="17.08984375" bestFit="1" customWidth="1"/>
    <col min="212" max="212" width="21.26953125" bestFit="1" customWidth="1"/>
    <col min="213" max="213" width="15.26953125" bestFit="1" customWidth="1"/>
    <col min="214" max="214" width="28.7265625" bestFit="1" customWidth="1"/>
    <col min="215" max="215" width="41.81640625" bestFit="1" customWidth="1"/>
    <col min="216" max="216" width="36.36328125" bestFit="1" customWidth="1"/>
    <col min="217" max="217" width="13" bestFit="1" customWidth="1"/>
    <col min="218" max="218" width="40.81640625" bestFit="1" customWidth="1"/>
    <col min="219" max="219" width="38.453125" bestFit="1" customWidth="1"/>
    <col min="220" max="220" width="16.81640625" bestFit="1" customWidth="1"/>
    <col min="221" max="221" width="12.54296875" bestFit="1" customWidth="1"/>
    <col min="222" max="222" width="17.1796875" bestFit="1" customWidth="1"/>
    <col min="223" max="223" width="8.26953125" bestFit="1" customWidth="1"/>
    <col min="224" max="224" width="15.90625" bestFit="1" customWidth="1"/>
    <col min="225" max="225" width="14.1796875" bestFit="1" customWidth="1"/>
    <col min="226" max="226" width="25.26953125" bestFit="1" customWidth="1"/>
    <col min="227" max="227" width="26.90625" bestFit="1" customWidth="1"/>
    <col min="228" max="228" width="22.54296875" bestFit="1" customWidth="1"/>
    <col min="229" max="229" width="22.08984375" bestFit="1" customWidth="1"/>
    <col min="230" max="230" width="10.7265625" bestFit="1" customWidth="1"/>
    <col min="231" max="231" width="24.36328125" bestFit="1" customWidth="1"/>
    <col min="232" max="232" width="23.36328125" bestFit="1" customWidth="1"/>
    <col min="233" max="233" width="19" bestFit="1" customWidth="1"/>
    <col min="234" max="234" width="44.54296875" bestFit="1" customWidth="1"/>
    <col min="235" max="235" width="34.54296875" bestFit="1" customWidth="1"/>
    <col min="236" max="236" width="15.36328125" bestFit="1" customWidth="1"/>
    <col min="237" max="237" width="18.90625" bestFit="1" customWidth="1"/>
    <col min="238" max="238" width="19.08984375" bestFit="1" customWidth="1"/>
    <col min="239" max="239" width="15.7265625" bestFit="1" customWidth="1"/>
    <col min="240" max="240" width="16.54296875" bestFit="1" customWidth="1"/>
    <col min="241" max="241" width="19.6328125" bestFit="1" customWidth="1"/>
    <col min="242" max="242" width="18.36328125" bestFit="1" customWidth="1"/>
    <col min="243" max="243" width="10.36328125" bestFit="1" customWidth="1"/>
    <col min="244" max="244" width="14.54296875" bestFit="1" customWidth="1"/>
    <col min="245" max="245" width="23" bestFit="1" customWidth="1"/>
    <col min="246" max="246" width="20.6328125" bestFit="1" customWidth="1"/>
    <col min="247" max="247" width="19.08984375" bestFit="1" customWidth="1"/>
    <col min="248" max="248" width="29.6328125" bestFit="1" customWidth="1"/>
    <col min="249" max="249" width="20.36328125" bestFit="1" customWidth="1"/>
    <col min="250" max="250" width="7.08984375" bestFit="1" customWidth="1"/>
    <col min="251" max="251" width="6.54296875" bestFit="1" customWidth="1"/>
    <col min="252" max="252" width="23.453125" bestFit="1" customWidth="1"/>
    <col min="253" max="253" width="31.54296875" bestFit="1" customWidth="1"/>
    <col min="254" max="254" width="23.1796875" bestFit="1" customWidth="1"/>
    <col min="255" max="255" width="17.08984375" bestFit="1" customWidth="1"/>
    <col min="256" max="256" width="21.7265625" bestFit="1" customWidth="1"/>
    <col min="257" max="257" width="12.6328125" bestFit="1" customWidth="1"/>
    <col min="258" max="258" width="20.6328125" bestFit="1" customWidth="1"/>
    <col min="259" max="259" width="11.54296875" bestFit="1" customWidth="1"/>
    <col min="260" max="260" width="14.6328125" bestFit="1" customWidth="1"/>
    <col min="261" max="261" width="45.6328125" bestFit="1" customWidth="1"/>
    <col min="262" max="262" width="14" bestFit="1" customWidth="1"/>
    <col min="263" max="263" width="12.36328125" bestFit="1" customWidth="1"/>
    <col min="264" max="264" width="21.36328125" bestFit="1" customWidth="1"/>
    <col min="265" max="265" width="18.26953125" bestFit="1" customWidth="1"/>
    <col min="266" max="266" width="20.1796875" bestFit="1" customWidth="1"/>
    <col min="267" max="267" width="11.36328125" bestFit="1" customWidth="1"/>
    <col min="268" max="268" width="14.08984375" bestFit="1" customWidth="1"/>
    <col min="269" max="269" width="18.453125" bestFit="1" customWidth="1"/>
    <col min="270" max="270" width="30.36328125" bestFit="1" customWidth="1"/>
    <col min="271" max="271" width="22.90625" bestFit="1" customWidth="1"/>
    <col min="272" max="272" width="22.6328125" bestFit="1" customWidth="1"/>
    <col min="273" max="273" width="19.26953125" bestFit="1" customWidth="1"/>
    <col min="274" max="274" width="16" bestFit="1" customWidth="1"/>
    <col min="275" max="275" width="8.81640625" bestFit="1" customWidth="1"/>
    <col min="276" max="276" width="20.1796875" bestFit="1" customWidth="1"/>
    <col min="277" max="277" width="22.90625" bestFit="1" customWidth="1"/>
    <col min="278" max="278" width="19.6328125" bestFit="1" customWidth="1"/>
    <col min="279" max="279" width="12.08984375" bestFit="1" customWidth="1"/>
    <col min="280" max="280" width="8.54296875" bestFit="1" customWidth="1"/>
    <col min="281" max="281" width="35.7265625" bestFit="1" customWidth="1"/>
    <col min="282" max="282" width="7.54296875" bestFit="1" customWidth="1"/>
    <col min="283" max="283" width="22.453125" bestFit="1" customWidth="1"/>
    <col min="284" max="284" width="25" bestFit="1" customWidth="1"/>
    <col min="285" max="285" width="14.54296875" bestFit="1" customWidth="1"/>
    <col min="286" max="286" width="25.1796875" bestFit="1" customWidth="1"/>
    <col min="287" max="287" width="26.1796875" bestFit="1" customWidth="1"/>
    <col min="288" max="288" width="18.54296875" bestFit="1" customWidth="1"/>
    <col min="289" max="289" width="22.08984375" bestFit="1" customWidth="1"/>
    <col min="290" max="290" width="14.26953125" bestFit="1" customWidth="1"/>
    <col min="291" max="291" width="25.26953125" bestFit="1" customWidth="1"/>
    <col min="292" max="292" width="20.26953125" bestFit="1" customWidth="1"/>
    <col min="293" max="293" width="21.1796875" bestFit="1" customWidth="1"/>
    <col min="294" max="294" width="30.26953125" bestFit="1" customWidth="1"/>
    <col min="295" max="295" width="13.6328125" bestFit="1" customWidth="1"/>
    <col min="296" max="296" width="9" bestFit="1" customWidth="1"/>
    <col min="297" max="297" width="16.1796875" bestFit="1" customWidth="1"/>
    <col min="298" max="298" width="23.54296875" bestFit="1" customWidth="1"/>
    <col min="299" max="299" width="17.7265625" bestFit="1" customWidth="1"/>
    <col min="300" max="300" width="23.26953125" bestFit="1" customWidth="1"/>
    <col min="301" max="301" width="38.6328125" bestFit="1" customWidth="1"/>
    <col min="302" max="302" width="23.453125" bestFit="1" customWidth="1"/>
    <col min="303" max="303" width="26.453125" bestFit="1" customWidth="1"/>
    <col min="304" max="304" width="33.453125" bestFit="1" customWidth="1"/>
    <col min="305" max="305" width="31" bestFit="1" customWidth="1"/>
    <col min="306" max="306" width="20.1796875" bestFit="1" customWidth="1"/>
    <col min="307" max="307" width="23" bestFit="1" customWidth="1"/>
    <col min="308" max="308" width="36.453125" bestFit="1" customWidth="1"/>
    <col min="309" max="309" width="10.26953125" bestFit="1" customWidth="1"/>
    <col min="310" max="310" width="20.81640625" bestFit="1" customWidth="1"/>
    <col min="311" max="311" width="23.36328125" bestFit="1" customWidth="1"/>
    <col min="312" max="312" width="10.7265625" bestFit="1" customWidth="1"/>
    <col min="313" max="313" width="23.1796875" bestFit="1" customWidth="1"/>
    <col min="314" max="314" width="25.6328125" bestFit="1" customWidth="1"/>
    <col min="315" max="315" width="27.81640625" bestFit="1" customWidth="1"/>
    <col min="316" max="316" width="25.1796875" bestFit="1" customWidth="1"/>
    <col min="317" max="317" width="16.08984375" bestFit="1" customWidth="1"/>
    <col min="318" max="318" width="23.453125" bestFit="1" customWidth="1"/>
    <col min="319" max="319" width="20.6328125" bestFit="1" customWidth="1"/>
    <col min="320" max="320" width="18.81640625" bestFit="1" customWidth="1"/>
    <col min="321" max="321" width="12.26953125" bestFit="1" customWidth="1"/>
    <col min="322" max="322" width="21.90625" bestFit="1" customWidth="1"/>
    <col min="323" max="323" width="10" bestFit="1" customWidth="1"/>
    <col min="324" max="324" width="8.90625" bestFit="1" customWidth="1"/>
    <col min="325" max="325" width="30.6328125" bestFit="1" customWidth="1"/>
    <col min="326" max="326" width="11.453125" bestFit="1" customWidth="1"/>
    <col min="327" max="327" width="8.1796875" bestFit="1" customWidth="1"/>
    <col min="328" max="328" width="35" bestFit="1" customWidth="1"/>
    <col min="329" max="329" width="19" bestFit="1" customWidth="1"/>
    <col min="330" max="330" width="23.6328125" bestFit="1" customWidth="1"/>
    <col min="331" max="331" width="16.453125" bestFit="1" customWidth="1"/>
    <col min="332" max="332" width="29.90625" bestFit="1" customWidth="1"/>
    <col min="333" max="333" width="28.26953125" bestFit="1" customWidth="1"/>
    <col min="334" max="334" width="13.7265625" bestFit="1" customWidth="1"/>
    <col min="335" max="335" width="7.90625" bestFit="1" customWidth="1"/>
    <col min="336" max="336" width="9.453125" bestFit="1" customWidth="1"/>
    <col min="337" max="337" width="14.453125" bestFit="1" customWidth="1"/>
    <col min="338" max="338" width="33.08984375" bestFit="1" customWidth="1"/>
    <col min="339" max="339" width="9.1796875" bestFit="1" customWidth="1"/>
    <col min="340" max="340" width="35.7265625" bestFit="1" customWidth="1"/>
    <col min="341" max="341" width="12.26953125" bestFit="1" customWidth="1"/>
    <col min="342" max="342" width="9.81640625" bestFit="1" customWidth="1"/>
    <col min="343" max="343" width="8.54296875" bestFit="1" customWidth="1"/>
    <col min="344" max="344" width="8.90625" bestFit="1" customWidth="1"/>
    <col min="345" max="345" width="22.1796875" bestFit="1" customWidth="1"/>
    <col min="346" max="346" width="15.90625" bestFit="1" customWidth="1"/>
    <col min="347" max="347" width="30" bestFit="1" customWidth="1"/>
    <col min="348" max="348" width="11.36328125" bestFit="1" customWidth="1"/>
    <col min="349" max="349" width="25.26953125" bestFit="1" customWidth="1"/>
    <col min="350" max="350" width="33.08984375" bestFit="1" customWidth="1"/>
    <col min="351" max="351" width="16.36328125" bestFit="1" customWidth="1"/>
    <col min="352" max="352" width="17.453125" bestFit="1" customWidth="1"/>
    <col min="353" max="353" width="13.26953125" bestFit="1" customWidth="1"/>
    <col min="354" max="354" width="8.54296875" bestFit="1" customWidth="1"/>
    <col min="355" max="355" width="20.36328125" bestFit="1" customWidth="1"/>
    <col min="356" max="356" width="15.81640625" bestFit="1" customWidth="1"/>
    <col min="357" max="357" width="9.1796875" bestFit="1" customWidth="1"/>
    <col min="358" max="358" width="15.6328125" bestFit="1" customWidth="1"/>
    <col min="359" max="359" width="15" bestFit="1" customWidth="1"/>
    <col min="360" max="360" width="19.1796875" bestFit="1" customWidth="1"/>
    <col min="361" max="361" width="22.1796875" bestFit="1" customWidth="1"/>
    <col min="362" max="362" width="16.08984375" bestFit="1" customWidth="1"/>
    <col min="363" max="363" width="16.453125" bestFit="1" customWidth="1"/>
    <col min="364" max="364" width="15.6328125" bestFit="1" customWidth="1"/>
    <col min="365" max="365" width="27.6328125" bestFit="1" customWidth="1"/>
    <col min="366" max="366" width="32" bestFit="1" customWidth="1"/>
    <col min="367" max="367" width="16.7265625" bestFit="1" customWidth="1"/>
    <col min="368" max="368" width="25.36328125" bestFit="1" customWidth="1"/>
    <col min="369" max="369" width="23.26953125" bestFit="1" customWidth="1"/>
    <col min="370" max="370" width="16.6328125" bestFit="1" customWidth="1"/>
    <col min="371" max="371" width="25.54296875" bestFit="1" customWidth="1"/>
    <col min="372" max="372" width="25.81640625" bestFit="1" customWidth="1"/>
    <col min="373" max="373" width="39.36328125" bestFit="1" customWidth="1"/>
    <col min="374" max="374" width="17.453125" bestFit="1" customWidth="1"/>
    <col min="375" max="375" width="19.08984375" bestFit="1" customWidth="1"/>
    <col min="376" max="376" width="7.81640625" bestFit="1" customWidth="1"/>
    <col min="377" max="377" width="14.08984375" bestFit="1" customWidth="1"/>
    <col min="378" max="378" width="17.08984375" bestFit="1" customWidth="1"/>
    <col min="379" max="379" width="18.26953125" bestFit="1" customWidth="1"/>
    <col min="380" max="380" width="17.08984375" bestFit="1" customWidth="1"/>
    <col min="381" max="381" width="17" bestFit="1" customWidth="1"/>
    <col min="382" max="382" width="13.453125" bestFit="1" customWidth="1"/>
    <col min="383" max="383" width="32" bestFit="1" customWidth="1"/>
    <col min="384" max="384" width="27.453125" bestFit="1" customWidth="1"/>
    <col min="385" max="385" width="12.08984375" bestFit="1" customWidth="1"/>
    <col min="386" max="386" width="7.6328125" bestFit="1" customWidth="1"/>
    <col min="387" max="387" width="17.81640625" bestFit="1" customWidth="1"/>
    <col min="388" max="388" width="19.453125" bestFit="1" customWidth="1"/>
    <col min="389" max="389" width="20.36328125" bestFit="1" customWidth="1"/>
    <col min="390" max="390" width="22.90625" bestFit="1" customWidth="1"/>
    <col min="391" max="391" width="24.1796875" bestFit="1" customWidth="1"/>
    <col min="392" max="392" width="21.453125" bestFit="1" customWidth="1"/>
    <col min="393" max="393" width="8.54296875" bestFit="1" customWidth="1"/>
    <col min="394" max="394" width="17.36328125" bestFit="1" customWidth="1"/>
    <col min="395" max="395" width="15.81640625" bestFit="1" customWidth="1"/>
    <col min="396" max="396" width="22.453125" bestFit="1" customWidth="1"/>
    <col min="397" max="397" width="14.36328125" bestFit="1" customWidth="1"/>
    <col min="398" max="398" width="22.1796875" bestFit="1" customWidth="1"/>
    <col min="399" max="399" width="17.453125" bestFit="1" customWidth="1"/>
    <col min="400" max="400" width="30.36328125" bestFit="1" customWidth="1"/>
    <col min="401" max="401" width="27.7265625" bestFit="1" customWidth="1"/>
    <col min="402" max="402" width="17.54296875" bestFit="1" customWidth="1"/>
    <col min="403" max="403" width="15.08984375" bestFit="1" customWidth="1"/>
    <col min="404" max="404" width="17.90625" bestFit="1" customWidth="1"/>
    <col min="405" max="405" width="29.7265625" bestFit="1" customWidth="1"/>
    <col min="406" max="406" width="16.26953125" bestFit="1" customWidth="1"/>
    <col min="407" max="407" width="22.08984375" bestFit="1" customWidth="1"/>
    <col min="408" max="408" width="27.26953125" bestFit="1" customWidth="1"/>
    <col min="409" max="409" width="35.453125" bestFit="1" customWidth="1"/>
    <col min="410" max="410" width="27.54296875" bestFit="1" customWidth="1"/>
    <col min="411" max="411" width="11.36328125" bestFit="1" customWidth="1"/>
    <col min="412" max="412" width="6.81640625" bestFit="1" customWidth="1"/>
    <col min="413" max="413" width="8.453125" bestFit="1" customWidth="1"/>
    <col min="414" max="414" width="12" bestFit="1" customWidth="1"/>
    <col min="415" max="415" width="9.6328125" bestFit="1" customWidth="1"/>
    <col min="416" max="416" width="22.36328125" bestFit="1" customWidth="1"/>
    <col min="417" max="417" width="28.453125" bestFit="1" customWidth="1"/>
    <col min="418" max="418" width="18.453125" bestFit="1" customWidth="1"/>
    <col min="419" max="419" width="11.08984375" bestFit="1" customWidth="1"/>
    <col min="420" max="420" width="7.36328125" bestFit="1" customWidth="1"/>
    <col min="421" max="421" width="14.36328125" bestFit="1" customWidth="1"/>
    <col min="422" max="422" width="33.08984375" bestFit="1" customWidth="1"/>
    <col min="423" max="423" width="17.08984375" bestFit="1" customWidth="1"/>
    <col min="424" max="424" width="24.36328125" bestFit="1" customWidth="1"/>
    <col min="425" max="425" width="36.81640625" bestFit="1" customWidth="1"/>
    <col min="426" max="426" width="22" bestFit="1" customWidth="1"/>
    <col min="427" max="427" width="24" bestFit="1" customWidth="1"/>
    <col min="428" max="428" width="30.54296875" bestFit="1" customWidth="1"/>
    <col min="429" max="429" width="26.08984375" bestFit="1" customWidth="1"/>
    <col min="430" max="430" width="40.1796875" bestFit="1" customWidth="1"/>
    <col min="431" max="431" width="30.1796875" bestFit="1" customWidth="1"/>
    <col min="432" max="432" width="18.08984375" bestFit="1" customWidth="1"/>
    <col min="433" max="433" width="20.1796875" bestFit="1" customWidth="1"/>
    <col min="434" max="434" width="20.7265625" bestFit="1" customWidth="1"/>
    <col min="435" max="435" width="16.81640625" bestFit="1" customWidth="1"/>
    <col min="436" max="436" width="20.90625" bestFit="1" customWidth="1"/>
    <col min="437" max="437" width="23.90625" bestFit="1" customWidth="1"/>
    <col min="438" max="438" width="16.08984375" bestFit="1" customWidth="1"/>
    <col min="439" max="439" width="15.08984375" bestFit="1" customWidth="1"/>
    <col min="440" max="440" width="13.26953125" bestFit="1" customWidth="1"/>
    <col min="441" max="441" width="23.08984375" bestFit="1" customWidth="1"/>
    <col min="442" max="442" width="17.81640625" bestFit="1" customWidth="1"/>
    <col min="443" max="443" width="17.1796875" bestFit="1" customWidth="1"/>
    <col min="444" max="444" width="14.1796875" bestFit="1" customWidth="1"/>
    <col min="445" max="445" width="23" bestFit="1" customWidth="1"/>
    <col min="446" max="446" width="26.26953125" bestFit="1" customWidth="1"/>
    <col min="447" max="447" width="25.453125" bestFit="1" customWidth="1"/>
    <col min="448" max="448" width="12.26953125" bestFit="1" customWidth="1"/>
    <col min="449" max="449" width="29.26953125" bestFit="1" customWidth="1"/>
    <col min="450" max="450" width="15.26953125" bestFit="1" customWidth="1"/>
    <col min="451" max="451" width="14.90625" bestFit="1" customWidth="1"/>
    <col min="452" max="452" width="22.6328125" bestFit="1" customWidth="1"/>
    <col min="453" max="453" width="12.7265625" bestFit="1" customWidth="1"/>
    <col min="454" max="454" width="31.7265625" bestFit="1" customWidth="1"/>
    <col min="455" max="455" width="14" bestFit="1" customWidth="1"/>
    <col min="456" max="456" width="18.90625" bestFit="1" customWidth="1"/>
    <col min="457" max="457" width="21.08984375" bestFit="1" customWidth="1"/>
    <col min="458" max="458" width="17.1796875" bestFit="1" customWidth="1"/>
    <col min="459" max="459" width="19" bestFit="1" customWidth="1"/>
    <col min="460" max="460" width="36" bestFit="1" customWidth="1"/>
    <col min="461" max="461" width="20.1796875" bestFit="1" customWidth="1"/>
    <col min="462" max="462" width="27.81640625" bestFit="1" customWidth="1"/>
    <col min="463" max="463" width="28.90625" bestFit="1" customWidth="1"/>
    <col min="464" max="464" width="21.7265625" bestFit="1" customWidth="1"/>
    <col min="465" max="465" width="11.81640625" bestFit="1" customWidth="1"/>
    <col min="466" max="466" width="24.36328125" bestFit="1" customWidth="1"/>
    <col min="467" max="467" width="15.36328125" bestFit="1" customWidth="1"/>
    <col min="468" max="468" width="17.26953125" bestFit="1" customWidth="1"/>
    <col min="469" max="469" width="25.36328125" bestFit="1" customWidth="1"/>
    <col min="470" max="470" width="16.7265625" bestFit="1" customWidth="1"/>
    <col min="471" max="471" width="9" bestFit="1" customWidth="1"/>
    <col min="472" max="472" width="10.54296875" bestFit="1" customWidth="1"/>
    <col min="473" max="473" width="17.1796875" bestFit="1" customWidth="1"/>
    <col min="474" max="474" width="14.81640625" bestFit="1" customWidth="1"/>
    <col min="475" max="475" width="26.6328125" bestFit="1" customWidth="1"/>
    <col min="476" max="476" width="17.6328125" bestFit="1" customWidth="1"/>
    <col min="477" max="477" width="22" bestFit="1" customWidth="1"/>
    <col min="478" max="478" width="9.1796875" bestFit="1" customWidth="1"/>
    <col min="479" max="479" width="8.7265625" bestFit="1" customWidth="1"/>
    <col min="480" max="480" width="19.453125" bestFit="1" customWidth="1"/>
    <col min="481" max="481" width="17.7265625" bestFit="1" customWidth="1"/>
    <col min="482" max="482" width="19" bestFit="1" customWidth="1"/>
    <col min="483" max="483" width="7.6328125" bestFit="1" customWidth="1"/>
    <col min="484" max="484" width="32.7265625" bestFit="1" customWidth="1"/>
    <col min="485" max="485" width="17.1796875" bestFit="1" customWidth="1"/>
    <col min="486" max="486" width="13.453125" bestFit="1" customWidth="1"/>
    <col min="487" max="487" width="20.26953125" bestFit="1" customWidth="1"/>
    <col min="488" max="488" width="20.36328125" bestFit="1" customWidth="1"/>
    <col min="489" max="489" width="18.6328125" bestFit="1" customWidth="1"/>
    <col min="490" max="490" width="11.54296875" bestFit="1" customWidth="1"/>
    <col min="491" max="491" width="20.453125" bestFit="1" customWidth="1"/>
    <col min="492" max="492" width="17.1796875" bestFit="1" customWidth="1"/>
    <col min="493" max="493" width="16.1796875" bestFit="1" customWidth="1"/>
    <col min="494" max="494" width="15.7265625" bestFit="1" customWidth="1"/>
    <col min="495" max="495" width="16.81640625" bestFit="1" customWidth="1"/>
    <col min="496" max="496" width="9.7265625" bestFit="1" customWidth="1"/>
    <col min="497" max="497" width="16.453125" bestFit="1" customWidth="1"/>
    <col min="498" max="498" width="16.36328125" bestFit="1" customWidth="1"/>
    <col min="499" max="499" width="16.54296875" bestFit="1" customWidth="1"/>
    <col min="500" max="500" width="23.36328125" bestFit="1" customWidth="1"/>
    <col min="501" max="501" width="20" bestFit="1" customWidth="1"/>
    <col min="502" max="502" width="9.6328125" bestFit="1" customWidth="1"/>
    <col min="503" max="503" width="13.90625" bestFit="1" customWidth="1"/>
    <col min="504" max="504" width="11.90625" bestFit="1" customWidth="1"/>
    <col min="505" max="505" width="30.54296875" bestFit="1" customWidth="1"/>
    <col min="506" max="506" width="21.6328125" bestFit="1" customWidth="1"/>
    <col min="507" max="507" width="42.54296875" bestFit="1" customWidth="1"/>
    <col min="508" max="508" width="11" bestFit="1" customWidth="1"/>
    <col min="509" max="509" width="19.7265625" bestFit="1" customWidth="1"/>
    <col min="510" max="510" width="17.453125" bestFit="1" customWidth="1"/>
    <col min="511" max="511" width="10.7265625" bestFit="1" customWidth="1"/>
  </cols>
  <sheetData>
    <row r="1" spans="1:16" x14ac:dyDescent="0.35">
      <c r="A1" t="str" cm="1">
        <f t="array" ref="A1:A502">Investment_Advice[[#All],[Company]]</f>
        <v>Company</v>
      </c>
      <c r="B1" t="s">
        <v>1723</v>
      </c>
      <c r="C1" t="s">
        <v>1716</v>
      </c>
      <c r="D1" t="s">
        <v>1720</v>
      </c>
      <c r="I1" s="2" t="s">
        <v>1716</v>
      </c>
      <c r="J1" t="s">
        <v>1727</v>
      </c>
      <c r="L1" s="2" t="s">
        <v>1716</v>
      </c>
      <c r="M1" t="s">
        <v>1729</v>
      </c>
      <c r="O1" s="2" t="s">
        <v>1716</v>
      </c>
      <c r="P1" t="s">
        <v>1728</v>
      </c>
    </row>
    <row r="2" spans="1:16" x14ac:dyDescent="0.35">
      <c r="A2" t="str">
        <v>Sanofi India Ltd.</v>
      </c>
      <c r="B2">
        <f>_xlfn.XLOOKUP(A2,Investment_Advice[Company],Investment_Advice[Market Cap(Cr)])</f>
        <v>14189.17</v>
      </c>
      <c r="C2" t="str" cm="1">
        <f t="array" ref="C2">_xlfn.IFS(B2&lt;=25000, "Low", B2&gt;75000, "Large", AND(B2&gt;25000, B2&lt;=75000), "Mid")</f>
        <v>Low</v>
      </c>
      <c r="D2">
        <f>_xlfn.XLOOKUP(A2,Investment_Advice[Company],Investment_Advice[1 day change(%)])</f>
        <v>0.59</v>
      </c>
    </row>
    <row r="3" spans="1:16" x14ac:dyDescent="0.35">
      <c r="A3" t="str">
        <v>Page Industries Ltd.</v>
      </c>
      <c r="B3">
        <f>_xlfn.XLOOKUP(A3,Investment_Advice[Company],Investment_Advice[Market Cap(Cr)])</f>
        <v>55523.76</v>
      </c>
      <c r="C3" t="str" cm="1">
        <f t="array" ref="C3">_xlfn.IFS(B3&lt;=25000, "Low", B3&gt;75000, "Large", AND(B3&gt;25000, B3&lt;=75000), "Mid")</f>
        <v>Mid</v>
      </c>
      <c r="D3">
        <f>_xlfn.XLOOKUP(A3,Investment_Advice[Company],Investment_Advice[1 day change(%)])</f>
        <v>-0.26</v>
      </c>
      <c r="I3" s="2" t="s">
        <v>1694</v>
      </c>
      <c r="J3" t="s">
        <v>1724</v>
      </c>
      <c r="L3" s="2" t="s">
        <v>1694</v>
      </c>
      <c r="M3" t="s">
        <v>1724</v>
      </c>
      <c r="O3" s="2" t="s">
        <v>1694</v>
      </c>
      <c r="P3" t="s">
        <v>1724</v>
      </c>
    </row>
    <row r="4" spans="1:16" x14ac:dyDescent="0.35">
      <c r="A4" t="str">
        <v>Procter &amp; Gamble Hygiene &amp; Health Care Ltd.</v>
      </c>
      <c r="B4">
        <f>_xlfn.XLOOKUP(A4,Investment_Advice[Company],Investment_Advice[Market Cap(Cr)])</f>
        <v>45890.879999999997</v>
      </c>
      <c r="C4" t="str" cm="1">
        <f t="array" ref="C4">_xlfn.IFS(B4&lt;=25000, "Low", B4&gt;75000, "Large", AND(B4&gt;25000, B4&lt;=75000), "Mid")</f>
        <v>Mid</v>
      </c>
      <c r="D4">
        <f>_xlfn.XLOOKUP(A4,Investment_Advice[Company],Investment_Advice[1 day change(%)])</f>
        <v>0.24</v>
      </c>
      <c r="I4" s="3" t="s">
        <v>853</v>
      </c>
      <c r="J4" s="7">
        <v>3.47</v>
      </c>
      <c r="K4" s="7"/>
      <c r="L4" s="3" t="s">
        <v>908</v>
      </c>
      <c r="M4" s="30">
        <v>8.5299999999999994</v>
      </c>
      <c r="O4" s="3" t="s">
        <v>1651</v>
      </c>
      <c r="P4" s="30">
        <v>19.89</v>
      </c>
    </row>
    <row r="5" spans="1:16" x14ac:dyDescent="0.35">
      <c r="A5" t="str">
        <v>Abbott India Ltd.</v>
      </c>
      <c r="B5">
        <f>_xlfn.XLOOKUP(A5,Investment_Advice[Company],Investment_Advice[Market Cap(Cr)])</f>
        <v>38698.800000000003</v>
      </c>
      <c r="C5" t="str" cm="1">
        <f t="array" ref="C5">_xlfn.IFS(B5&lt;=25000, "Low", B5&gt;75000, "Large", AND(B5&gt;25000, B5&lt;=75000), "Mid")</f>
        <v>Mid</v>
      </c>
      <c r="D5">
        <f>_xlfn.XLOOKUP(A5,Investment_Advice[Company],Investment_Advice[1 day change(%)])</f>
        <v>-1.26</v>
      </c>
      <c r="I5" s="3" t="s">
        <v>336</v>
      </c>
      <c r="J5" s="7">
        <v>3.11</v>
      </c>
      <c r="L5" s="3" t="s">
        <v>358</v>
      </c>
      <c r="M5" s="30">
        <v>5.68</v>
      </c>
      <c r="O5" s="3" t="s">
        <v>1394</v>
      </c>
      <c r="P5" s="30">
        <v>19.420000000000002</v>
      </c>
    </row>
    <row r="6" spans="1:16" x14ac:dyDescent="0.35">
      <c r="A6" t="str">
        <v>Bosch Ltd.</v>
      </c>
      <c r="B6">
        <f>_xlfn.XLOOKUP(A6,Investment_Advice[Company],Investment_Advice[Market Cap(Cr)])</f>
        <v>51882.559999999998</v>
      </c>
      <c r="C6" t="str" cm="1">
        <f t="array" ref="C6">_xlfn.IFS(B6&lt;=25000, "Low", B6&gt;75000, "Large", AND(B6&gt;25000, B6&lt;=75000), "Mid")</f>
        <v>Mid</v>
      </c>
      <c r="D6">
        <f>_xlfn.XLOOKUP(A6,Investment_Advice[Company],Investment_Advice[1 day change(%)])</f>
        <v>0.13</v>
      </c>
      <c r="I6" s="3" t="s">
        <v>466</v>
      </c>
      <c r="J6" s="7">
        <v>1.76</v>
      </c>
      <c r="L6" s="3" t="s">
        <v>1616</v>
      </c>
      <c r="M6" s="30">
        <v>4.91</v>
      </c>
      <c r="O6" s="3" t="s">
        <v>1104</v>
      </c>
      <c r="P6" s="30">
        <v>8.16</v>
      </c>
    </row>
    <row r="7" spans="1:16" x14ac:dyDescent="0.35">
      <c r="A7" t="str">
        <v>Nestle India Ltd.</v>
      </c>
      <c r="B7">
        <f>_xlfn.XLOOKUP(A7,Investment_Advice[Company],Investment_Advice[Market Cap(Cr)])</f>
        <v>185733.31</v>
      </c>
      <c r="C7" t="str" cm="1">
        <f t="array" ref="C7">_xlfn.IFS(B7&lt;=25000, "Low", B7&gt;75000, "Large", AND(B7&gt;25000, B7&lt;=75000), "Mid")</f>
        <v>Large</v>
      </c>
      <c r="D7">
        <f>_xlfn.XLOOKUP(A7,Investment_Advice[Company],Investment_Advice[1 day change(%)])</f>
        <v>-1.54</v>
      </c>
      <c r="I7" s="3" t="s">
        <v>533</v>
      </c>
      <c r="J7" s="7">
        <v>1.73</v>
      </c>
      <c r="L7" s="3" t="s">
        <v>631</v>
      </c>
      <c r="M7" s="30">
        <v>4.8099999999999996</v>
      </c>
      <c r="O7" s="3" t="s">
        <v>1005</v>
      </c>
      <c r="P7" s="30">
        <v>8.09</v>
      </c>
    </row>
    <row r="8" spans="1:16" x14ac:dyDescent="0.35">
      <c r="A8" t="str">
        <v>Oracle Financial Services Software Ltd.</v>
      </c>
      <c r="B8">
        <f>_xlfn.XLOOKUP(A8,Investment_Advice[Company],Investment_Advice[Market Cap(Cr)])</f>
        <v>26928.3</v>
      </c>
      <c r="C8" t="str" cm="1">
        <f t="array" ref="C8">_xlfn.IFS(B8&lt;=25000, "Low", B8&gt;75000, "Large", AND(B8&gt;25000, B8&lt;=75000), "Mid")</f>
        <v>Mid</v>
      </c>
      <c r="D8">
        <f>_xlfn.XLOOKUP(A8,Investment_Advice[Company],Investment_Advice[1 day change(%)])</f>
        <v>-0.77</v>
      </c>
      <c r="I8" s="3" t="s">
        <v>659</v>
      </c>
      <c r="J8" s="7">
        <v>1.67</v>
      </c>
      <c r="L8" s="3" t="s">
        <v>1511</v>
      </c>
      <c r="M8" s="30">
        <v>4.63</v>
      </c>
      <c r="O8" s="3" t="s">
        <v>117</v>
      </c>
      <c r="P8" s="30">
        <v>7.88</v>
      </c>
    </row>
    <row r="9" spans="1:16" x14ac:dyDescent="0.35">
      <c r="A9" t="str">
        <v>Bayer CropScience Ltd.</v>
      </c>
      <c r="B9">
        <f>_xlfn.XLOOKUP(A9,Investment_Advice[Company],Investment_Advice[Market Cap(Cr)])</f>
        <v>24010.09</v>
      </c>
      <c r="C9" t="str" cm="1">
        <f t="array" ref="C9">_xlfn.IFS(B9&lt;=25000, "Low", B9&gt;75000, "Large", AND(B9&gt;25000, B9&lt;=75000), "Mid")</f>
        <v>Low</v>
      </c>
      <c r="D9">
        <f>_xlfn.XLOOKUP(A9,Investment_Advice[Company],Investment_Advice[1 day change(%)])</f>
        <v>-0.13</v>
      </c>
      <c r="I9" s="3" t="s">
        <v>615</v>
      </c>
      <c r="J9" s="7">
        <v>1.55</v>
      </c>
      <c r="L9" s="3" t="s">
        <v>1340</v>
      </c>
      <c r="M9" s="30">
        <v>4.5</v>
      </c>
      <c r="O9" s="3" t="s">
        <v>1666</v>
      </c>
      <c r="P9" s="30">
        <v>7.46</v>
      </c>
    </row>
    <row r="10" spans="1:16" x14ac:dyDescent="0.35">
      <c r="A10" t="str">
        <v>MRF Ltd.</v>
      </c>
      <c r="B10">
        <f>_xlfn.XLOOKUP(A10,Investment_Advice[Company],Investment_Advice[Market Cap(Cr)])</f>
        <v>35733.35</v>
      </c>
      <c r="C10" t="str" cm="1">
        <f t="array" ref="C10">_xlfn.IFS(B10&lt;=25000, "Low", B10&gt;75000, "Large", AND(B10&gt;25000, B10&lt;=75000), "Mid")</f>
        <v>Mid</v>
      </c>
      <c r="D10">
        <f>_xlfn.XLOOKUP(A10,Investment_Advice[Company],Investment_Advice[1 day change(%)])</f>
        <v>-0.12</v>
      </c>
      <c r="I10" s="3" t="s">
        <v>290</v>
      </c>
      <c r="J10" s="7">
        <v>1.44</v>
      </c>
      <c r="L10" s="3" t="s">
        <v>286</v>
      </c>
      <c r="M10" s="30">
        <v>3.96</v>
      </c>
      <c r="O10" s="3" t="s">
        <v>225</v>
      </c>
      <c r="P10" s="30">
        <v>7.31</v>
      </c>
    </row>
    <row r="11" spans="1:16" x14ac:dyDescent="0.35">
      <c r="A11" t="str">
        <v>VST Industries Ltd.</v>
      </c>
      <c r="B11">
        <f>_xlfn.XLOOKUP(A11,Investment_Advice[Company],Investment_Advice[Market Cap(Cr)])</f>
        <v>4944.2700000000004</v>
      </c>
      <c r="C11" t="str" cm="1">
        <f t="array" ref="C11">_xlfn.IFS(B11&lt;=25000, "Low", B11&gt;75000, "Large", AND(B11&gt;25000, B11&lt;=75000), "Mid")</f>
        <v>Low</v>
      </c>
      <c r="D11">
        <f>_xlfn.XLOOKUP(A11,Investment_Advice[Company],Investment_Advice[1 day change(%)])</f>
        <v>-1.28</v>
      </c>
      <c r="I11" s="3" t="s">
        <v>519</v>
      </c>
      <c r="J11" s="7">
        <v>1.35</v>
      </c>
      <c r="L11" s="3" t="s">
        <v>1675</v>
      </c>
      <c r="M11" s="30">
        <v>3.91</v>
      </c>
      <c r="O11" s="3" t="s">
        <v>1101</v>
      </c>
      <c r="P11" s="30">
        <v>6.05</v>
      </c>
    </row>
    <row r="12" spans="1:16" x14ac:dyDescent="0.35">
      <c r="A12" t="str">
        <v>Bajaj Auto Ltd.</v>
      </c>
      <c r="B12">
        <f>_xlfn.XLOOKUP(A12,Investment_Advice[Company],Investment_Advice[Market Cap(Cr)])</f>
        <v>112890.78</v>
      </c>
      <c r="C12" t="str" cm="1">
        <f t="array" ref="C12">_xlfn.IFS(B12&lt;=25000, "Low", B12&gt;75000, "Large", AND(B12&gt;25000, B12&lt;=75000), "Mid")</f>
        <v>Large</v>
      </c>
      <c r="D12">
        <f>_xlfn.XLOOKUP(A12,Investment_Advice[Company],Investment_Advice[1 day change(%)])</f>
        <v>-1.84</v>
      </c>
      <c r="I12" s="3" t="s">
        <v>757</v>
      </c>
      <c r="J12" s="7">
        <v>1.33</v>
      </c>
      <c r="L12" s="3" t="s">
        <v>1156</v>
      </c>
      <c r="M12" s="30">
        <v>3.35</v>
      </c>
      <c r="O12" s="3" t="s">
        <v>820</v>
      </c>
      <c r="P12" s="30">
        <v>5.77</v>
      </c>
    </row>
    <row r="13" spans="1:16" x14ac:dyDescent="0.35">
      <c r="A13" t="str">
        <v>Procter &amp; Gamble Health Ltd.</v>
      </c>
      <c r="B13">
        <f>_xlfn.XLOOKUP(A13,Investment_Advice[Company],Investment_Advice[Market Cap(Cr)])</f>
        <v>7083.79</v>
      </c>
      <c r="C13" t="str" cm="1">
        <f t="array" ref="C13">_xlfn.IFS(B13&lt;=25000, "Low", B13&gt;75000, "Large", AND(B13&gt;25000, B13&lt;=75000), "Mid")</f>
        <v>Low</v>
      </c>
      <c r="D13">
        <f>_xlfn.XLOOKUP(A13,Investment_Advice[Company],Investment_Advice[1 day change(%)])</f>
        <v>1.4</v>
      </c>
      <c r="I13" s="3" t="s">
        <v>193</v>
      </c>
      <c r="J13" s="7">
        <v>1.25</v>
      </c>
      <c r="L13" s="3" t="s">
        <v>1502</v>
      </c>
      <c r="M13" s="30">
        <v>3.09</v>
      </c>
      <c r="O13" s="3" t="s">
        <v>1589</v>
      </c>
      <c r="P13" s="30">
        <v>5.44</v>
      </c>
    </row>
    <row r="14" spans="1:16" x14ac:dyDescent="0.35">
      <c r="A14" t="str">
        <v>Gillette India Ltd.</v>
      </c>
      <c r="B14">
        <f>_xlfn.XLOOKUP(A14,Investment_Advice[Company],Investment_Advice[Market Cap(Cr)])</f>
        <v>17553.98</v>
      </c>
      <c r="C14" t="str" cm="1">
        <f t="array" ref="C14">_xlfn.IFS(B14&lt;=25000, "Low", B14&gt;75000, "Large", AND(B14&gt;25000, B14&lt;=75000), "Mid")</f>
        <v>Low</v>
      </c>
      <c r="D14">
        <f>_xlfn.XLOOKUP(A14,Investment_Advice[Company],Investment_Advice[1 day change(%)])</f>
        <v>-1.17</v>
      </c>
      <c r="I14" s="3" t="s">
        <v>179</v>
      </c>
      <c r="J14" s="7">
        <v>1.22</v>
      </c>
      <c r="L14" s="3" t="s">
        <v>1436</v>
      </c>
      <c r="M14" s="30">
        <v>2.81</v>
      </c>
      <c r="O14" s="3" t="s">
        <v>1660</v>
      </c>
      <c r="P14" s="30">
        <v>5.41</v>
      </c>
    </row>
    <row r="15" spans="1:16" x14ac:dyDescent="0.35">
      <c r="A15" t="str">
        <v>Bajaj Holdings &amp; Investment Ltd.</v>
      </c>
      <c r="B15">
        <f>_xlfn.XLOOKUP(A15,Investment_Advice[Company],Investment_Advice[Market Cap(Cr)])</f>
        <v>63134.03</v>
      </c>
      <c r="C15" t="str" cm="1">
        <f t="array" ref="C15">_xlfn.IFS(B15&lt;=25000, "Low", B15&gt;75000, "Large", AND(B15&gt;25000, B15&lt;=75000), "Mid")</f>
        <v>Mid</v>
      </c>
      <c r="D15">
        <f>_xlfn.XLOOKUP(A15,Investment_Advice[Company],Investment_Advice[1 day change(%)])</f>
        <v>0.4</v>
      </c>
      <c r="I15" s="3" t="s">
        <v>778</v>
      </c>
      <c r="J15" s="7">
        <v>1.1499999999999999</v>
      </c>
      <c r="L15" s="3" t="s">
        <v>1684</v>
      </c>
      <c r="M15" s="30">
        <v>2.78</v>
      </c>
      <c r="O15" s="3" t="s">
        <v>804</v>
      </c>
      <c r="P15" s="30">
        <v>5.3</v>
      </c>
    </row>
    <row r="16" spans="1:16" x14ac:dyDescent="0.35">
      <c r="A16" t="str">
        <v>Hero MotoCorp Ltd.</v>
      </c>
      <c r="B16">
        <f>_xlfn.XLOOKUP(A16,Investment_Advice[Company],Investment_Advice[Market Cap(Cr)])</f>
        <v>56790.48</v>
      </c>
      <c r="C16" t="str" cm="1">
        <f t="array" ref="C16">_xlfn.IFS(B16&lt;=25000, "Low", B16&gt;75000, "Large", AND(B16&gt;25000, B16&lt;=75000), "Mid")</f>
        <v>Mid</v>
      </c>
      <c r="D16">
        <f>_xlfn.XLOOKUP(A16,Investment_Advice[Company],Investment_Advice[1 day change(%)])</f>
        <v>0.6</v>
      </c>
      <c r="I16" s="3" t="s">
        <v>824</v>
      </c>
      <c r="J16" s="7">
        <v>1.03</v>
      </c>
      <c r="L16" s="3" t="s">
        <v>878</v>
      </c>
      <c r="M16" s="30">
        <v>2.77</v>
      </c>
      <c r="O16" s="3" t="s">
        <v>1198</v>
      </c>
      <c r="P16" s="30">
        <v>5.12</v>
      </c>
    </row>
    <row r="17" spans="1:16" x14ac:dyDescent="0.35">
      <c r="A17" t="str">
        <v>Glaxosmithkline Pharmaceuticals Ltd.</v>
      </c>
      <c r="B17">
        <f>_xlfn.XLOOKUP(A17,Investment_Advice[Company],Investment_Advice[Market Cap(Cr)])</f>
        <v>24397.01</v>
      </c>
      <c r="C17" t="str" cm="1">
        <f t="array" ref="C17">_xlfn.IFS(B17&lt;=25000, "Low", B17&gt;75000, "Large", AND(B17&gt;25000, B17&lt;=75000), "Mid")</f>
        <v>Low</v>
      </c>
      <c r="D17">
        <f>_xlfn.XLOOKUP(A17,Investment_Advice[Company],Investment_Advice[1 day change(%)])</f>
        <v>0.45</v>
      </c>
      <c r="I17" s="3" t="s">
        <v>340</v>
      </c>
      <c r="J17" s="7">
        <v>1</v>
      </c>
      <c r="L17" s="3" t="s">
        <v>1639</v>
      </c>
      <c r="M17" s="30">
        <v>2.25</v>
      </c>
      <c r="O17" s="3" t="s">
        <v>1421</v>
      </c>
      <c r="P17" s="30">
        <v>4.83</v>
      </c>
    </row>
    <row r="18" spans="1:16" x14ac:dyDescent="0.35">
      <c r="A18" t="str">
        <v>Shree Cement Ltd.</v>
      </c>
      <c r="B18">
        <f>_xlfn.XLOOKUP(A18,Investment_Advice[Company],Investment_Advice[Market Cap(Cr)])</f>
        <v>76829.08</v>
      </c>
      <c r="C18" t="str" cm="1">
        <f t="array" ref="C18">_xlfn.IFS(B18&lt;=25000, "Low", B18&gt;75000, "Large", AND(B18&gt;25000, B18&lt;=75000), "Mid")</f>
        <v>Large</v>
      </c>
      <c r="D18">
        <f>_xlfn.XLOOKUP(A18,Investment_Advice[Company],Investment_Advice[1 day change(%)])</f>
        <v>0.97</v>
      </c>
      <c r="I18" s="3" t="s">
        <v>768</v>
      </c>
      <c r="J18" s="7">
        <v>0.99</v>
      </c>
      <c r="L18" s="3" t="s">
        <v>881</v>
      </c>
      <c r="M18" s="30">
        <v>2.12</v>
      </c>
      <c r="O18" s="3" t="s">
        <v>1219</v>
      </c>
      <c r="P18" s="30">
        <v>4.5</v>
      </c>
    </row>
    <row r="19" spans="1:16" x14ac:dyDescent="0.35">
      <c r="A19" t="str">
        <v>Honeywell Automation India Ltd.</v>
      </c>
      <c r="B19">
        <f>_xlfn.XLOOKUP(A19,Investment_Advice[Company],Investment_Advice[Market Cap(Cr)])</f>
        <v>37048.68</v>
      </c>
      <c r="C19" t="str" cm="1">
        <f t="array" ref="C19">_xlfn.IFS(B19&lt;=25000, "Low", B19&gt;75000, "Large", AND(B19&gt;25000, B19&lt;=75000), "Mid")</f>
        <v>Mid</v>
      </c>
      <c r="D19">
        <f>_xlfn.XLOOKUP(A19,Investment_Advice[Company],Investment_Advice[1 day change(%)])</f>
        <v>-0.59</v>
      </c>
      <c r="I19" s="3" t="s">
        <v>1243</v>
      </c>
      <c r="J19" s="7">
        <v>0.99</v>
      </c>
      <c r="L19" s="3" t="s">
        <v>996</v>
      </c>
      <c r="M19" s="30">
        <v>2.06</v>
      </c>
      <c r="O19" s="3" t="s">
        <v>728</v>
      </c>
      <c r="P19" s="30">
        <v>4.49</v>
      </c>
    </row>
    <row r="20" spans="1:16" x14ac:dyDescent="0.35">
      <c r="A20" t="str">
        <v>Maharashtra Scooters Ltd.</v>
      </c>
      <c r="B20">
        <f>_xlfn.XLOOKUP(A20,Investment_Advice[Company],Investment_Advice[Market Cap(Cr)])</f>
        <v>5107.66</v>
      </c>
      <c r="C20" t="str" cm="1">
        <f t="array" ref="C20">_xlfn.IFS(B20&lt;=25000, "Low", B20&gt;75000, "Large", AND(B20&gt;25000, B20&lt;=75000), "Mid")</f>
        <v>Low</v>
      </c>
      <c r="D20">
        <f>_xlfn.XLOOKUP(A20,Investment_Advice[Company],Investment_Advice[1 day change(%)])</f>
        <v>7.88</v>
      </c>
      <c r="I20" s="3" t="s">
        <v>112</v>
      </c>
      <c r="J20" s="7">
        <v>0.97</v>
      </c>
      <c r="L20" s="3" t="s">
        <v>1119</v>
      </c>
      <c r="M20" s="30">
        <v>2.04</v>
      </c>
      <c r="O20" s="3" t="s">
        <v>1076</v>
      </c>
      <c r="P20" s="30">
        <v>4.45</v>
      </c>
    </row>
    <row r="21" spans="1:16" x14ac:dyDescent="0.35">
      <c r="A21" t="str">
        <v>Akzo Nobel India Ltd.</v>
      </c>
      <c r="B21">
        <f>_xlfn.XLOOKUP(A21,Investment_Advice[Company],Investment_Advice[Market Cap(Cr)])</f>
        <v>8856.91</v>
      </c>
      <c r="C21" t="str" cm="1">
        <f t="array" ref="C21">_xlfn.IFS(B21&lt;=25000, "Low", B21&gt;75000, "Large", AND(B21&gt;25000, B21&lt;=75000), "Mid")</f>
        <v>Low</v>
      </c>
      <c r="D21">
        <f>_xlfn.XLOOKUP(A21,Investment_Advice[Company],Investment_Advice[1 day change(%)])</f>
        <v>0.23</v>
      </c>
      <c r="I21" s="3" t="s">
        <v>176</v>
      </c>
      <c r="J21" s="7">
        <v>0.82</v>
      </c>
      <c r="L21" s="3" t="s">
        <v>1415</v>
      </c>
      <c r="M21" s="30">
        <v>1.98</v>
      </c>
      <c r="O21" s="3" t="s">
        <v>1430</v>
      </c>
      <c r="P21" s="30">
        <v>4.28</v>
      </c>
    </row>
    <row r="22" spans="1:16" x14ac:dyDescent="0.35">
      <c r="A22" t="str">
        <v>IIFL Wealth Management Ltd</v>
      </c>
      <c r="B22">
        <f>_xlfn.XLOOKUP(A22,Investment_Advice[Company],Investment_Advice[Market Cap(Cr)])</f>
        <v>14698.96</v>
      </c>
      <c r="C22" t="str" cm="1">
        <f t="array" ref="C22">_xlfn.IFS(B22&lt;=25000, "Low", B22&gt;75000, "Large", AND(B22&gt;25000, B22&lt;=75000), "Mid")</f>
        <v>Low</v>
      </c>
      <c r="D22">
        <f>_xlfn.XLOOKUP(A22,Investment_Advice[Company],Investment_Advice[1 day change(%)])</f>
        <v>0.52</v>
      </c>
      <c r="I22" s="3" t="s">
        <v>1265</v>
      </c>
      <c r="J22" s="7">
        <v>0.79</v>
      </c>
      <c r="L22" s="3" t="s">
        <v>235</v>
      </c>
      <c r="M22" s="30">
        <v>1.91</v>
      </c>
      <c r="O22" s="3" t="s">
        <v>1607</v>
      </c>
      <c r="P22" s="30">
        <v>4.21</v>
      </c>
    </row>
    <row r="23" spans="1:16" x14ac:dyDescent="0.35">
      <c r="A23" t="str">
        <v>Esab India Ltd.</v>
      </c>
      <c r="B23">
        <f>_xlfn.XLOOKUP(A23,Investment_Advice[Company],Investment_Advice[Market Cap(Cr)])</f>
        <v>5122.87</v>
      </c>
      <c r="C23" t="str" cm="1">
        <f t="array" ref="C23">_xlfn.IFS(B23&lt;=25000, "Low", B23&gt;75000, "Large", AND(B23&gt;25000, B23&lt;=75000), "Mid")</f>
        <v>Low</v>
      </c>
      <c r="D23">
        <f>_xlfn.XLOOKUP(A23,Investment_Advice[Company],Investment_Advice[1 day change(%)])</f>
        <v>3.31</v>
      </c>
      <c r="I23" s="3" t="s">
        <v>618</v>
      </c>
      <c r="J23" s="7">
        <v>0.74</v>
      </c>
      <c r="L23" s="3" t="s">
        <v>190</v>
      </c>
      <c r="M23" s="30">
        <v>1.9</v>
      </c>
      <c r="O23" s="3" t="s">
        <v>1002</v>
      </c>
      <c r="P23" s="30">
        <v>4.0599999999999996</v>
      </c>
    </row>
    <row r="24" spans="1:16" x14ac:dyDescent="0.35">
      <c r="A24" t="str">
        <v>Blue Dart Express Ltd.</v>
      </c>
      <c r="B24">
        <f>_xlfn.XLOOKUP(A24,Investment_Advice[Company],Investment_Advice[Market Cap(Cr)])</f>
        <v>20882.95</v>
      </c>
      <c r="C24" t="str" cm="1">
        <f t="array" ref="C24">_xlfn.IFS(B24&lt;=25000, "Low", B24&gt;75000, "Large", AND(B24&gt;25000, B24&lt;=75000), "Mid")</f>
        <v>Low</v>
      </c>
      <c r="D24">
        <f>_xlfn.XLOOKUP(A24,Investment_Advice[Company],Investment_Advice[1 day change(%)])</f>
        <v>0.64</v>
      </c>
      <c r="I24" s="3" t="s">
        <v>939</v>
      </c>
      <c r="J24" s="7">
        <v>0.73</v>
      </c>
      <c r="L24" s="3" t="s">
        <v>648</v>
      </c>
      <c r="M24" s="30">
        <v>1.8</v>
      </c>
      <c r="O24" s="3" t="s">
        <v>711</v>
      </c>
      <c r="P24" s="30">
        <v>4.04</v>
      </c>
    </row>
    <row r="25" spans="1:16" x14ac:dyDescent="0.35">
      <c r="A25" t="str">
        <v>Maruti Suzuki India Ltd.</v>
      </c>
      <c r="B25">
        <f>_xlfn.XLOOKUP(A25,Investment_Advice[Company],Investment_Advice[Market Cap(Cr)])</f>
        <v>270026.34000000003</v>
      </c>
      <c r="C25" t="str" cm="1">
        <f t="array" ref="C25">_xlfn.IFS(B25&lt;=25000, "Low", B25&gt;75000, "Large", AND(B25&gt;25000, B25&lt;=75000), "Mid")</f>
        <v>Large</v>
      </c>
      <c r="D25">
        <f>_xlfn.XLOOKUP(A25,Investment_Advice[Company],Investment_Advice[1 day change(%)])</f>
        <v>0.34</v>
      </c>
      <c r="I25" s="3" t="s">
        <v>333</v>
      </c>
      <c r="J25" s="7">
        <v>0.72</v>
      </c>
      <c r="L25" s="3" t="s">
        <v>1546</v>
      </c>
      <c r="M25" s="30">
        <v>1.78</v>
      </c>
      <c r="O25" s="3" t="s">
        <v>844</v>
      </c>
      <c r="P25" s="30">
        <v>3.88</v>
      </c>
    </row>
    <row r="26" spans="1:16" x14ac:dyDescent="0.35">
      <c r="A26" t="str">
        <v>ACC Ltd.</v>
      </c>
      <c r="B26">
        <f>_xlfn.XLOOKUP(A26,Investment_Advice[Company],Investment_Advice[Market Cap(Cr)])</f>
        <v>42968.54</v>
      </c>
      <c r="C26" t="str" cm="1">
        <f t="array" ref="C26">_xlfn.IFS(B26&lt;=25000, "Low", B26&gt;75000, "Large", AND(B26&gt;25000, B26&lt;=75000), "Mid")</f>
        <v>Mid</v>
      </c>
      <c r="D26">
        <f>_xlfn.XLOOKUP(A26,Investment_Advice[Company],Investment_Advice[1 day change(%)])</f>
        <v>-0.08</v>
      </c>
      <c r="I26" s="3" t="s">
        <v>595</v>
      </c>
      <c r="J26" s="7">
        <v>0.66</v>
      </c>
      <c r="L26" s="3" t="s">
        <v>975</v>
      </c>
      <c r="M26" s="30">
        <v>1.66</v>
      </c>
      <c r="O26" s="3" t="s">
        <v>509</v>
      </c>
      <c r="P26" s="30">
        <v>3.74</v>
      </c>
    </row>
    <row r="27" spans="1:16" x14ac:dyDescent="0.35">
      <c r="A27" t="str">
        <v>Britannia Industries Ltd.</v>
      </c>
      <c r="B27">
        <f>_xlfn.XLOOKUP(A27,Investment_Advice[Company],Investment_Advice[Market Cap(Cr)])</f>
        <v>88220.42</v>
      </c>
      <c r="C27" t="str" cm="1">
        <f t="array" ref="C27">_xlfn.IFS(B27&lt;=25000, "Low", B27&gt;75000, "Large", AND(B27&gt;25000, B27&lt;=75000), "Mid")</f>
        <v>Large</v>
      </c>
      <c r="D27">
        <f>_xlfn.XLOOKUP(A27,Investment_Advice[Company],Investment_Advice[1 day change(%)])</f>
        <v>-1.1200000000000001</v>
      </c>
      <c r="I27" s="3" t="s">
        <v>366</v>
      </c>
      <c r="J27" s="7">
        <v>0.64</v>
      </c>
      <c r="L27" s="3" t="s">
        <v>999</v>
      </c>
      <c r="M27" s="30">
        <v>1.64</v>
      </c>
      <c r="O27" s="3" t="s">
        <v>1286</v>
      </c>
      <c r="P27" s="30">
        <v>3.71</v>
      </c>
    </row>
    <row r="28" spans="1:16" x14ac:dyDescent="0.35">
      <c r="A28" t="str">
        <v>Tata Investment Corporation Ltd.</v>
      </c>
      <c r="B28">
        <f>_xlfn.XLOOKUP(A28,Investment_Advice[Company],Investment_Advice[Market Cap(Cr)])</f>
        <v>8546.0499999999993</v>
      </c>
      <c r="C28" t="str" cm="1">
        <f t="array" ref="C28">_xlfn.IFS(B28&lt;=25000, "Low", B28&gt;75000, "Large", AND(B28&gt;25000, B28&lt;=75000), "Mid")</f>
        <v>Low</v>
      </c>
      <c r="D28">
        <f>_xlfn.XLOOKUP(A28,Investment_Advice[Company],Investment_Advice[1 day change(%)])</f>
        <v>2.12</v>
      </c>
      <c r="I28" s="3" t="s">
        <v>241</v>
      </c>
      <c r="J28" s="7">
        <v>0.56999999999999995</v>
      </c>
      <c r="L28" s="3" t="s">
        <v>745</v>
      </c>
      <c r="M28" s="30">
        <v>1.62</v>
      </c>
      <c r="O28" s="3" t="s">
        <v>1520</v>
      </c>
      <c r="P28" s="30">
        <v>3.67</v>
      </c>
    </row>
    <row r="29" spans="1:16" x14ac:dyDescent="0.35">
      <c r="A29" t="str">
        <v>Larsen &amp; Toubro Infotech Ltd.</v>
      </c>
      <c r="B29">
        <f>_xlfn.XLOOKUP(A29,Investment_Advice[Company],Investment_Advice[Market Cap(Cr)])</f>
        <v>78846.48</v>
      </c>
      <c r="C29" t="str" cm="1">
        <f t="array" ref="C29">_xlfn.IFS(B29&lt;=25000, "Low", B29&gt;75000, "Large", AND(B29&gt;25000, B29&lt;=75000), "Mid")</f>
        <v>Large</v>
      </c>
      <c r="D29">
        <f>_xlfn.XLOOKUP(A29,Investment_Advice[Company],Investment_Advice[1 day change(%)])</f>
        <v>-0.56000000000000005</v>
      </c>
      <c r="I29" s="3" t="s">
        <v>688</v>
      </c>
      <c r="J29" s="7">
        <v>0.56999999999999995</v>
      </c>
      <c r="L29" s="3" t="s">
        <v>304</v>
      </c>
      <c r="M29" s="30">
        <v>1.53</v>
      </c>
      <c r="O29" s="3" t="s">
        <v>1526</v>
      </c>
      <c r="P29" s="30">
        <v>3.63</v>
      </c>
    </row>
    <row r="30" spans="1:16" x14ac:dyDescent="0.35">
      <c r="A30" t="str">
        <v>Bata India Ltd.</v>
      </c>
      <c r="B30">
        <f>_xlfn.XLOOKUP(A30,Investment_Advice[Company],Investment_Advice[Market Cap(Cr)])</f>
        <v>24227.439999999999</v>
      </c>
      <c r="C30" t="str" cm="1">
        <f t="array" ref="C30">_xlfn.IFS(B30&lt;=25000, "Low", B30&gt;75000, "Large", AND(B30&gt;25000, B30&lt;=75000), "Mid")</f>
        <v>Low</v>
      </c>
      <c r="D30">
        <f>_xlfn.XLOOKUP(A30,Investment_Advice[Company],Investment_Advice[1 day change(%)])</f>
        <v>-1.23</v>
      </c>
      <c r="I30" s="3" t="s">
        <v>635</v>
      </c>
      <c r="J30" s="7">
        <v>0.56000000000000005</v>
      </c>
      <c r="L30" s="3" t="s">
        <v>1568</v>
      </c>
      <c r="M30" s="30">
        <v>1.38</v>
      </c>
      <c r="O30" s="3" t="s">
        <v>456</v>
      </c>
      <c r="P30" s="30">
        <v>3.54</v>
      </c>
    </row>
    <row r="31" spans="1:16" x14ac:dyDescent="0.35">
      <c r="A31" t="str">
        <v>Coforge Ltd.</v>
      </c>
      <c r="B31">
        <f>_xlfn.XLOOKUP(A31,Investment_Advice[Company],Investment_Advice[Market Cap(Cr)])</f>
        <v>21188.41</v>
      </c>
      <c r="C31" t="str" cm="1">
        <f t="array" ref="C31">_xlfn.IFS(B31&lt;=25000, "Low", B31&gt;75000, "Large", AND(B31&gt;25000, B31&lt;=75000), "Mid")</f>
        <v>Low</v>
      </c>
      <c r="D31">
        <f>_xlfn.XLOOKUP(A31,Investment_Advice[Company],Investment_Advice[1 day change(%)])</f>
        <v>0.22</v>
      </c>
      <c r="I31" s="3" t="s">
        <v>1162</v>
      </c>
      <c r="J31" s="7">
        <v>0.53</v>
      </c>
      <c r="L31" s="3" t="s">
        <v>1307</v>
      </c>
      <c r="M31" s="30">
        <v>1.28</v>
      </c>
      <c r="O31" s="3" t="s">
        <v>1191</v>
      </c>
      <c r="P31" s="30">
        <v>3.5</v>
      </c>
    </row>
    <row r="32" spans="1:16" x14ac:dyDescent="0.35">
      <c r="A32" t="str">
        <v>Hindustan Aeronautics Ltd.</v>
      </c>
      <c r="B32">
        <f>_xlfn.XLOOKUP(A32,Investment_Advice[Company],Investment_Advice[Market Cap(Cr)])</f>
        <v>79467.19</v>
      </c>
      <c r="C32" t="str" cm="1">
        <f t="array" ref="C32">_xlfn.IFS(B32&lt;=25000, "Low", B32&gt;75000, "Large", AND(B32&gt;25000, B32&lt;=75000), "Mid")</f>
        <v>Large</v>
      </c>
      <c r="D32">
        <f>_xlfn.XLOOKUP(A32,Investment_Advice[Company],Investment_Advice[1 day change(%)])</f>
        <v>0.34</v>
      </c>
      <c r="I32" s="3" t="s">
        <v>253</v>
      </c>
      <c r="J32" s="7">
        <v>0.49</v>
      </c>
      <c r="L32" s="3" t="s">
        <v>872</v>
      </c>
      <c r="M32" s="30">
        <v>1.19</v>
      </c>
      <c r="O32" s="3" t="s">
        <v>1483</v>
      </c>
      <c r="P32" s="30">
        <v>3.34</v>
      </c>
    </row>
    <row r="33" spans="1:16" x14ac:dyDescent="0.35">
      <c r="A33" t="str">
        <v>Torrent Pharmaceuticals Ltd.</v>
      </c>
      <c r="B33">
        <f>_xlfn.XLOOKUP(A33,Investment_Advice[Company],Investment_Advice[Market Cap(Cr)])</f>
        <v>51469.09</v>
      </c>
      <c r="C33" t="str" cm="1">
        <f t="array" ref="C33">_xlfn.IFS(B33&lt;=25000, "Low", B33&gt;75000, "Large", AND(B33&gt;25000, B33&lt;=75000), "Mid")</f>
        <v>Mid</v>
      </c>
      <c r="D33">
        <f>_xlfn.XLOOKUP(A33,Investment_Advice[Company],Investment_Advice[1 day change(%)])</f>
        <v>0.06</v>
      </c>
      <c r="I33" s="3" t="s">
        <v>492</v>
      </c>
      <c r="J33" s="7">
        <v>0.49</v>
      </c>
      <c r="L33" s="3" t="s">
        <v>1095</v>
      </c>
      <c r="M33" s="30">
        <v>1.17</v>
      </c>
      <c r="O33" s="3" t="s">
        <v>1505</v>
      </c>
      <c r="P33" s="30">
        <v>3.31</v>
      </c>
    </row>
    <row r="34" spans="1:16" x14ac:dyDescent="0.35">
      <c r="A34" t="str">
        <v>Mphasis Ltd.</v>
      </c>
      <c r="B34">
        <f>_xlfn.XLOOKUP(A34,Investment_Advice[Company],Investment_Advice[Market Cap(Cr)])</f>
        <v>39372.660000000003</v>
      </c>
      <c r="C34" t="str" cm="1">
        <f t="array" ref="C34">_xlfn.IFS(B34&lt;=25000, "Low", B34&gt;75000, "Large", AND(B34&gt;25000, B34&lt;=75000), "Mid")</f>
        <v>Mid</v>
      </c>
      <c r="D34">
        <f>_xlfn.XLOOKUP(A34,Investment_Advice[Company],Investment_Advice[1 day change(%)])</f>
        <v>0.94</v>
      </c>
      <c r="I34" s="3" t="s">
        <v>698</v>
      </c>
      <c r="J34" s="7">
        <v>0.45</v>
      </c>
      <c r="L34" s="3" t="s">
        <v>571</v>
      </c>
      <c r="M34" s="30">
        <v>1.07</v>
      </c>
      <c r="O34" s="3" t="s">
        <v>133</v>
      </c>
      <c r="P34" s="30">
        <v>3.31</v>
      </c>
    </row>
    <row r="35" spans="1:16" x14ac:dyDescent="0.35">
      <c r="A35" t="str">
        <v>CRISIL Ltd.</v>
      </c>
      <c r="B35">
        <f>_xlfn.XLOOKUP(A35,Investment_Advice[Company],Investment_Advice[Market Cap(Cr)])</f>
        <v>23768.37</v>
      </c>
      <c r="C35" t="str" cm="1">
        <f t="array" ref="C35">_xlfn.IFS(B35&lt;=25000, "Low", B35&gt;75000, "Large", AND(B35&gt;25000, B35&lt;=75000), "Mid")</f>
        <v>Low</v>
      </c>
      <c r="D35">
        <f>_xlfn.XLOOKUP(A35,Investment_Advice[Company],Investment_Advice[1 day change(%)])</f>
        <v>0.16</v>
      </c>
      <c r="I35" s="3" t="s">
        <v>642</v>
      </c>
      <c r="J35" s="7">
        <v>0.41</v>
      </c>
      <c r="L35" s="3" t="s">
        <v>1262</v>
      </c>
      <c r="M35" s="30">
        <v>1.05</v>
      </c>
      <c r="O35" s="3" t="s">
        <v>847</v>
      </c>
      <c r="P35" s="30">
        <v>3.23</v>
      </c>
    </row>
    <row r="36" spans="1:16" x14ac:dyDescent="0.35">
      <c r="A36" t="str">
        <v>Vedanta Ltd.</v>
      </c>
      <c r="B36">
        <f>_xlfn.XLOOKUP(A36,Investment_Advice[Company],Investment_Advice[Market Cap(Cr)])</f>
        <v>96795.86</v>
      </c>
      <c r="C36" t="str" cm="1">
        <f t="array" ref="C36">_xlfn.IFS(B36&lt;=25000, "Low", B36&gt;75000, "Large", AND(B36&gt;25000, B36&lt;=75000), "Mid")</f>
        <v>Large</v>
      </c>
      <c r="D36">
        <f>_xlfn.XLOOKUP(A36,Investment_Advice[Company],Investment_Advice[1 day change(%)])</f>
        <v>1.22</v>
      </c>
      <c r="I36" s="3" t="s">
        <v>1048</v>
      </c>
      <c r="J36" s="7">
        <v>0.41</v>
      </c>
      <c r="L36" s="3" t="s">
        <v>562</v>
      </c>
      <c r="M36" s="30">
        <v>1.04</v>
      </c>
      <c r="O36" s="3" t="s">
        <v>901</v>
      </c>
      <c r="P36" s="30">
        <v>3.06</v>
      </c>
    </row>
    <row r="37" spans="1:16" x14ac:dyDescent="0.35">
      <c r="A37" t="str">
        <v>Tech Mahindra Ltd.</v>
      </c>
      <c r="B37">
        <f>_xlfn.XLOOKUP(A37,Investment_Advice[Company],Investment_Advice[Market Cap(Cr)])</f>
        <v>103640.57</v>
      </c>
      <c r="C37" t="str" cm="1">
        <f t="array" ref="C37">_xlfn.IFS(B37&lt;=25000, "Low", B37&gt;75000, "Large", AND(B37&gt;25000, B37&lt;=75000), "Mid")</f>
        <v>Large</v>
      </c>
      <c r="D37">
        <f>_xlfn.XLOOKUP(A37,Investment_Advice[Company],Investment_Advice[1 day change(%)])</f>
        <v>0.82</v>
      </c>
      <c r="I37" s="3" t="s">
        <v>1140</v>
      </c>
      <c r="J37" s="7">
        <v>0.4</v>
      </c>
      <c r="L37" s="3" t="s">
        <v>420</v>
      </c>
      <c r="M37" s="30">
        <v>1.04</v>
      </c>
      <c r="O37" s="3" t="s">
        <v>565</v>
      </c>
      <c r="P37" s="30">
        <v>3.05</v>
      </c>
    </row>
    <row r="38" spans="1:16" x14ac:dyDescent="0.35">
      <c r="A38" t="str">
        <v>Sundaram-Clayton Ltd.</v>
      </c>
      <c r="B38">
        <f>_xlfn.XLOOKUP(A38,Investment_Advice[Company],Investment_Advice[Market Cap(Cr)])</f>
        <v>9453.14</v>
      </c>
      <c r="C38" t="str" cm="1">
        <f t="array" ref="C38">_xlfn.IFS(B38&lt;=25000, "Low", B38&gt;75000, "Large", AND(B38&gt;25000, B38&lt;=75000), "Mid")</f>
        <v>Low</v>
      </c>
      <c r="D38">
        <f>_xlfn.XLOOKUP(A38,Investment_Advice[Company],Investment_Advice[1 day change(%)])</f>
        <v>-0.46</v>
      </c>
      <c r="I38" s="3" t="s">
        <v>1409</v>
      </c>
      <c r="J38" s="7">
        <v>0.38</v>
      </c>
      <c r="L38" s="3" t="s">
        <v>412</v>
      </c>
      <c r="M38" s="30">
        <v>1.03</v>
      </c>
      <c r="O38" s="3" t="s">
        <v>1085</v>
      </c>
      <c r="P38" s="30">
        <v>3.04</v>
      </c>
    </row>
    <row r="39" spans="1:16" x14ac:dyDescent="0.35">
      <c r="A39" t="str">
        <v>Tata Consultancy Services Ltd.</v>
      </c>
      <c r="B39">
        <f>_xlfn.XLOOKUP(A39,Investment_Advice[Company],Investment_Advice[Market Cap(Cr)])</f>
        <v>1146325.9099999999</v>
      </c>
      <c r="C39" t="str" cm="1">
        <f t="array" ref="C39">_xlfn.IFS(B39&lt;=25000, "Low", B39&gt;75000, "Large", AND(B39&gt;25000, B39&lt;=75000), "Mid")</f>
        <v>Large</v>
      </c>
      <c r="D39">
        <f>_xlfn.XLOOKUP(A39,Investment_Advice[Company],Investment_Advice[1 day change(%)])</f>
        <v>0.1</v>
      </c>
      <c r="I39" s="3" t="s">
        <v>463</v>
      </c>
      <c r="J39" s="7">
        <v>0.35</v>
      </c>
      <c r="L39" s="3" t="s">
        <v>1150</v>
      </c>
      <c r="M39" s="30">
        <v>0.94</v>
      </c>
      <c r="O39" s="3" t="s">
        <v>1344</v>
      </c>
      <c r="P39" s="30">
        <v>3.02</v>
      </c>
    </row>
    <row r="40" spans="1:16" x14ac:dyDescent="0.35">
      <c r="A40" t="str">
        <v>Tata Elxsi Ltd.</v>
      </c>
      <c r="B40">
        <f>_xlfn.XLOOKUP(A40,Investment_Advice[Company],Investment_Advice[Market Cap(Cr)])</f>
        <v>55260.69</v>
      </c>
      <c r="C40" t="str" cm="1">
        <f t="array" ref="C40">_xlfn.IFS(B40&lt;=25000, "Low", B40&gt;75000, "Large", AND(B40&gt;25000, B40&lt;=75000), "Mid")</f>
        <v>Mid</v>
      </c>
      <c r="D40">
        <f>_xlfn.XLOOKUP(A40,Investment_Advice[Company],Investment_Advice[1 day change(%)])</f>
        <v>1.9</v>
      </c>
      <c r="I40" s="3" t="s">
        <v>162</v>
      </c>
      <c r="J40" s="7">
        <v>0.34</v>
      </c>
      <c r="L40" s="3" t="s">
        <v>173</v>
      </c>
      <c r="M40" s="30">
        <v>0.94</v>
      </c>
      <c r="O40" s="3" t="s">
        <v>1681</v>
      </c>
      <c r="P40" s="30">
        <v>3.01</v>
      </c>
    </row>
    <row r="41" spans="1:16" x14ac:dyDescent="0.35">
      <c r="A41" t="str">
        <v>HCL Technologies Ltd.</v>
      </c>
      <c r="B41">
        <f>_xlfn.XLOOKUP(A41,Investment_Advice[Company],Investment_Advice[Market Cap(Cr)])</f>
        <v>253971.92</v>
      </c>
      <c r="C41" t="str" cm="1">
        <f t="array" ref="C41">_xlfn.IFS(B41&lt;=25000, "Low", B41&gt;75000, "Large", AND(B41&gt;25000, B41&lt;=75000), "Mid")</f>
        <v>Large</v>
      </c>
      <c r="D41">
        <f>_xlfn.XLOOKUP(A41,Investment_Advice[Company],Investment_Advice[1 day change(%)])</f>
        <v>1.25</v>
      </c>
      <c r="I41" s="3" t="s">
        <v>137</v>
      </c>
      <c r="J41" s="7">
        <v>0.34</v>
      </c>
      <c r="L41" s="3" t="s">
        <v>316</v>
      </c>
      <c r="M41" s="30">
        <v>0.93</v>
      </c>
      <c r="O41" s="3" t="s">
        <v>1371</v>
      </c>
      <c r="P41" s="30">
        <v>3.01</v>
      </c>
    </row>
    <row r="42" spans="1:16" x14ac:dyDescent="0.35">
      <c r="A42" t="str">
        <v>HDFC Asset Management Company Ltd.</v>
      </c>
      <c r="B42">
        <f>_xlfn.XLOOKUP(A42,Investment_Advice[Company],Investment_Advice[Market Cap(Cr)])</f>
        <v>42700.9</v>
      </c>
      <c r="C42" t="str" cm="1">
        <f t="array" ref="C42">_xlfn.IFS(B42&lt;=25000, "Low", B42&gt;75000, "Large", AND(B42&gt;25000, B42&lt;=75000), "Mid")</f>
        <v>Mid</v>
      </c>
      <c r="D42">
        <f>_xlfn.XLOOKUP(A42,Investment_Advice[Company],Investment_Advice[1 day change(%)])</f>
        <v>-0.62</v>
      </c>
      <c r="I42" s="3" t="s">
        <v>841</v>
      </c>
      <c r="J42" s="7">
        <v>0.27</v>
      </c>
      <c r="L42" s="3" t="s">
        <v>588</v>
      </c>
      <c r="M42" s="30">
        <v>0.88</v>
      </c>
      <c r="O42" s="3" t="s">
        <v>406</v>
      </c>
      <c r="P42" s="30">
        <v>3</v>
      </c>
    </row>
    <row r="43" spans="1:16" x14ac:dyDescent="0.35">
      <c r="A43" t="str">
        <v>HEG Ltd.</v>
      </c>
      <c r="B43">
        <f>_xlfn.XLOOKUP(A43,Investment_Advice[Company],Investment_Advice[Market Cap(Cr)])</f>
        <v>4756.32</v>
      </c>
      <c r="C43" t="str" cm="1">
        <f t="array" ref="C43">_xlfn.IFS(B43&lt;=25000, "Low", B43&gt;75000, "Large", AND(B43&gt;25000, B43&lt;=75000), "Mid")</f>
        <v>Low</v>
      </c>
      <c r="D43">
        <f>_xlfn.XLOOKUP(A43,Investment_Advice[Company],Investment_Advice[1 day change(%)])</f>
        <v>-1.88</v>
      </c>
      <c r="I43" s="3" t="s">
        <v>187</v>
      </c>
      <c r="J43" s="7">
        <v>0.1</v>
      </c>
      <c r="L43" s="3" t="s">
        <v>354</v>
      </c>
      <c r="M43" s="30">
        <v>0.87</v>
      </c>
      <c r="O43" s="3" t="s">
        <v>677</v>
      </c>
      <c r="P43" s="30">
        <v>2.98</v>
      </c>
    </row>
    <row r="44" spans="1:16" x14ac:dyDescent="0.35">
      <c r="A44" t="str">
        <v>Colgate-Palmolive (India) Ltd.</v>
      </c>
      <c r="B44">
        <f>_xlfn.XLOOKUP(A44,Investment_Advice[Company],Investment_Advice[Market Cap(Cr)])</f>
        <v>45103.38</v>
      </c>
      <c r="C44" t="str" cm="1">
        <f t="array" ref="C44">_xlfn.IFS(B44&lt;=25000, "Low", B44&gt;75000, "Large", AND(B44&gt;25000, B44&lt;=75000), "Mid")</f>
        <v>Mid</v>
      </c>
      <c r="D44">
        <f>_xlfn.XLOOKUP(A44,Investment_Advice[Company],Investment_Advice[1 day change(%)])</f>
        <v>-0.98</v>
      </c>
      <c r="I44" s="3" t="s">
        <v>309</v>
      </c>
      <c r="J44" s="7">
        <v>0.08</v>
      </c>
      <c r="L44" s="3" t="s">
        <v>559</v>
      </c>
      <c r="M44" s="30">
        <v>0.87</v>
      </c>
      <c r="O44" s="3" t="s">
        <v>1459</v>
      </c>
      <c r="P44" s="30">
        <v>2.94</v>
      </c>
    </row>
    <row r="45" spans="1:16" x14ac:dyDescent="0.35">
      <c r="A45" t="str">
        <v>Lakshmi Machine Works Ltd.</v>
      </c>
      <c r="B45">
        <f>_xlfn.XLOOKUP(A45,Investment_Advice[Company],Investment_Advice[Market Cap(Cr)])</f>
        <v>13357.06</v>
      </c>
      <c r="C45" t="str" cm="1">
        <f t="array" ref="C45">_xlfn.IFS(B45&lt;=25000, "Low", B45&gt;75000, "Large", AND(B45&gt;25000, B45&lt;=75000), "Mid")</f>
        <v>Low</v>
      </c>
      <c r="D45">
        <f>_xlfn.XLOOKUP(A45,Investment_Advice[Company],Investment_Advice[1 day change(%)])</f>
        <v>0.7</v>
      </c>
      <c r="I45" s="3" t="s">
        <v>1433</v>
      </c>
      <c r="J45" s="7">
        <v>0.01</v>
      </c>
      <c r="L45" s="3" t="s">
        <v>927</v>
      </c>
      <c r="M45" s="30">
        <v>0.86</v>
      </c>
      <c r="O45" s="3" t="s">
        <v>1533</v>
      </c>
      <c r="P45" s="30">
        <v>2.93</v>
      </c>
    </row>
    <row r="46" spans="1:16" x14ac:dyDescent="0.35">
      <c r="A46" t="str">
        <v>Computer Age Management Services Ltd.</v>
      </c>
      <c r="B46">
        <f>_xlfn.XLOOKUP(A46,Investment_Advice[Company],Investment_Advice[Market Cap(Cr)])</f>
        <v>11297.78</v>
      </c>
      <c r="C46" t="str" cm="1">
        <f t="array" ref="C46">_xlfn.IFS(B46&lt;=25000, "Low", B46&gt;75000, "Large", AND(B46&gt;25000, B46&lt;=75000), "Mid")</f>
        <v>Low</v>
      </c>
      <c r="D46">
        <f>_xlfn.XLOOKUP(A46,Investment_Advice[Company],Investment_Advice[1 day change(%)])</f>
        <v>-0.26</v>
      </c>
      <c r="I46" s="3" t="s">
        <v>347</v>
      </c>
      <c r="J46" s="7">
        <v>-0.08</v>
      </c>
      <c r="L46" s="3" t="s">
        <v>1523</v>
      </c>
      <c r="M46" s="30">
        <v>0.85</v>
      </c>
      <c r="O46" s="3" t="s">
        <v>393</v>
      </c>
      <c r="P46" s="30">
        <v>2.86</v>
      </c>
    </row>
    <row r="47" spans="1:16" x14ac:dyDescent="0.35">
      <c r="A47" t="str">
        <v>Ultratech Cement Ltd.</v>
      </c>
      <c r="B47">
        <f>_xlfn.XLOOKUP(A47,Investment_Advice[Company],Investment_Advice[Market Cap(Cr)])</f>
        <v>188390.19</v>
      </c>
      <c r="C47" t="str" cm="1">
        <f t="array" ref="C47">_xlfn.IFS(B47&lt;=25000, "Low", B47&gt;75000, "Large", AND(B47&gt;25000, B47&lt;=75000), "Mid")</f>
        <v>Large</v>
      </c>
      <c r="D47">
        <f>_xlfn.XLOOKUP(A47,Investment_Advice[Company],Investment_Advice[1 day change(%)])</f>
        <v>-0.84</v>
      </c>
      <c r="I47" s="3" t="s">
        <v>754</v>
      </c>
      <c r="J47" s="7">
        <v>-0.11</v>
      </c>
      <c r="L47" s="3" t="s">
        <v>325</v>
      </c>
      <c r="M47" s="30">
        <v>0.82</v>
      </c>
      <c r="O47" s="3" t="s">
        <v>351</v>
      </c>
      <c r="P47" s="30">
        <v>2.81</v>
      </c>
    </row>
    <row r="48" spans="1:16" x14ac:dyDescent="0.35">
      <c r="A48" t="str">
        <v>Shriram City Union Finance Ltd.</v>
      </c>
      <c r="B48">
        <f>_xlfn.XLOOKUP(A48,Investment_Advice[Company],Investment_Advice[Market Cap(Cr)])</f>
        <v>12500.9</v>
      </c>
      <c r="C48" t="str" cm="1">
        <f t="array" ref="C48">_xlfn.IFS(B48&lt;=25000, "Low", B48&gt;75000, "Large", AND(B48&gt;25000, B48&lt;=75000), "Mid")</f>
        <v>Low</v>
      </c>
      <c r="D48">
        <f>_xlfn.XLOOKUP(A48,Investment_Advice[Company],Investment_Advice[1 day change(%)])</f>
        <v>0.64</v>
      </c>
      <c r="I48" s="3" t="s">
        <v>760</v>
      </c>
      <c r="J48" s="7">
        <v>-0.12</v>
      </c>
      <c r="L48" s="3" t="s">
        <v>1397</v>
      </c>
      <c r="M48" s="30">
        <v>0.73</v>
      </c>
      <c r="O48" s="3" t="s">
        <v>724</v>
      </c>
      <c r="P48" s="30">
        <v>2.81</v>
      </c>
    </row>
    <row r="49" spans="1:16" x14ac:dyDescent="0.35">
      <c r="A49" t="str">
        <v>Mindtree Ltd.</v>
      </c>
      <c r="B49">
        <f>_xlfn.XLOOKUP(A49,Investment_Advice[Company],Investment_Advice[Market Cap(Cr)])</f>
        <v>52838.53</v>
      </c>
      <c r="C49" t="str" cm="1">
        <f t="array" ref="C49">_xlfn.IFS(B49&lt;=25000, "Low", B49&gt;75000, "Large", AND(B49&gt;25000, B49&lt;=75000), "Mid")</f>
        <v>Mid</v>
      </c>
      <c r="D49">
        <f>_xlfn.XLOOKUP(A49,Investment_Advice[Company],Investment_Advice[1 day change(%)])</f>
        <v>-0.21</v>
      </c>
      <c r="I49" s="3" t="s">
        <v>238</v>
      </c>
      <c r="J49" s="7">
        <v>-0.12</v>
      </c>
      <c r="L49" s="3" t="s">
        <v>1496</v>
      </c>
      <c r="M49" s="30">
        <v>0.69</v>
      </c>
      <c r="O49" s="3" t="s">
        <v>1188</v>
      </c>
      <c r="P49" s="30">
        <v>2.78</v>
      </c>
    </row>
    <row r="50" spans="1:16" x14ac:dyDescent="0.35">
      <c r="A50" t="str">
        <v>L&amp;T Technology Services Ltd.</v>
      </c>
      <c r="B50">
        <f>_xlfn.XLOOKUP(A50,Investment_Advice[Company],Investment_Advice[Market Cap(Cr)])</f>
        <v>38417.699999999997</v>
      </c>
      <c r="C50" t="str" cm="1">
        <f t="array" ref="C50">_xlfn.IFS(B50&lt;=25000, "Low", B50&gt;75000, "Large", AND(B50&gt;25000, B50&lt;=75000), "Mid")</f>
        <v>Mid</v>
      </c>
      <c r="D50">
        <f>_xlfn.XLOOKUP(A50,Investment_Advice[Company],Investment_Advice[1 day change(%)])</f>
        <v>0.09</v>
      </c>
      <c r="I50" s="3" t="s">
        <v>247</v>
      </c>
      <c r="J50" s="7">
        <v>-0.15</v>
      </c>
      <c r="L50" s="3" t="s">
        <v>1222</v>
      </c>
      <c r="M50" s="30">
        <v>0.68</v>
      </c>
      <c r="O50" s="3" t="s">
        <v>1020</v>
      </c>
      <c r="P50" s="30">
        <v>2.68</v>
      </c>
    </row>
    <row r="51" spans="1:16" x14ac:dyDescent="0.35">
      <c r="A51" t="str">
        <v>Pfizer Ltd.</v>
      </c>
      <c r="B51">
        <f>_xlfn.XLOOKUP(A51,Investment_Advice[Company],Investment_Advice[Market Cap(Cr)])</f>
        <v>19573.62</v>
      </c>
      <c r="C51" t="str" cm="1">
        <f t="array" ref="C51">_xlfn.IFS(B51&lt;=25000, "Low", B51&gt;75000, "Large", AND(B51&gt;25000, B51&lt;=75000), "Mid")</f>
        <v>Low</v>
      </c>
      <c r="D51">
        <f>_xlfn.XLOOKUP(A51,Investment_Advice[Company],Investment_Advice[1 day change(%)])</f>
        <v>0.43</v>
      </c>
      <c r="I51" s="3" t="s">
        <v>319</v>
      </c>
      <c r="J51" s="7">
        <v>-0.18</v>
      </c>
      <c r="L51" s="3" t="s">
        <v>1060</v>
      </c>
      <c r="M51" s="30">
        <v>0.68</v>
      </c>
      <c r="O51" s="3" t="s">
        <v>1159</v>
      </c>
      <c r="P51" s="30">
        <v>2.65</v>
      </c>
    </row>
    <row r="52" spans="1:16" x14ac:dyDescent="0.35">
      <c r="A52" t="str">
        <v>Cera Sanitaryware Ltd.</v>
      </c>
      <c r="B52">
        <f>_xlfn.XLOOKUP(A52,Investment_Advice[Company],Investment_Advice[Market Cap(Cr)])</f>
        <v>6990.66</v>
      </c>
      <c r="C52" t="str" cm="1">
        <f t="array" ref="C52">_xlfn.IFS(B52&lt;=25000, "Low", B52&gt;75000, "Large", AND(B52&gt;25000, B52&lt;=75000), "Mid")</f>
        <v>Low</v>
      </c>
      <c r="D52">
        <f>_xlfn.XLOOKUP(A52,Investment_Advice[Company],Investment_Advice[1 day change(%)])</f>
        <v>7.31</v>
      </c>
      <c r="I52" s="3" t="s">
        <v>628</v>
      </c>
      <c r="J52" s="7">
        <v>-0.18</v>
      </c>
      <c r="L52" s="3" t="s">
        <v>667</v>
      </c>
      <c r="M52" s="30">
        <v>0.62</v>
      </c>
      <c r="O52" s="3" t="s">
        <v>1669</v>
      </c>
      <c r="P52" s="30">
        <v>2.5099999999999998</v>
      </c>
    </row>
    <row r="53" spans="1:16" x14ac:dyDescent="0.35">
      <c r="A53" t="str">
        <v>Hindustan Unilever Ltd.</v>
      </c>
      <c r="B53">
        <f>_xlfn.XLOOKUP(A53,Investment_Advice[Company],Investment_Advice[Market Cap(Cr)])</f>
        <v>611034.69999999995</v>
      </c>
      <c r="C53" t="str" cm="1">
        <f t="array" ref="C53">_xlfn.IFS(B53&lt;=25000, "Low", B53&gt;75000, "Large", AND(B53&gt;25000, B53&lt;=75000), "Mid")</f>
        <v>Large</v>
      </c>
      <c r="D53">
        <f>_xlfn.XLOOKUP(A53,Investment_Advice[Company],Investment_Advice[1 day change(%)])</f>
        <v>-0.12</v>
      </c>
      <c r="I53" s="3" t="s">
        <v>1165</v>
      </c>
      <c r="J53" s="7">
        <v>-0.21</v>
      </c>
      <c r="L53" s="3" t="s">
        <v>1412</v>
      </c>
      <c r="M53" s="30">
        <v>0.61</v>
      </c>
      <c r="O53" s="3" t="s">
        <v>1553</v>
      </c>
      <c r="P53" s="30">
        <v>2.5</v>
      </c>
    </row>
    <row r="54" spans="1:16" x14ac:dyDescent="0.35">
      <c r="A54" t="str">
        <v>Alkem Laboratories Ltd.</v>
      </c>
      <c r="B54">
        <f>_xlfn.XLOOKUP(A54,Investment_Advice[Company],Investment_Advice[Market Cap(Cr)])</f>
        <v>36292.76</v>
      </c>
      <c r="C54" t="str" cm="1">
        <f t="array" ref="C54">_xlfn.IFS(B54&lt;=25000, "Low", B54&gt;75000, "Large", AND(B54&gt;25000, B54&lt;=75000), "Mid")</f>
        <v>Mid</v>
      </c>
      <c r="D54">
        <f>_xlfn.XLOOKUP(A54,Investment_Advice[Company],Investment_Advice[1 day change(%)])</f>
        <v>1.91</v>
      </c>
      <c r="I54" s="3" t="s">
        <v>951</v>
      </c>
      <c r="J54" s="7">
        <v>-0.23</v>
      </c>
      <c r="L54" s="3" t="s">
        <v>101</v>
      </c>
      <c r="M54" s="30">
        <v>0.6</v>
      </c>
      <c r="O54" s="3" t="s">
        <v>1598</v>
      </c>
      <c r="P54" s="30">
        <v>2.4900000000000002</v>
      </c>
    </row>
    <row r="55" spans="1:16" x14ac:dyDescent="0.35">
      <c r="A55" t="str">
        <v>Infosys Ltd.</v>
      </c>
      <c r="B55">
        <f>_xlfn.XLOOKUP(A55,Investment_Advice[Company],Investment_Advice[Market Cap(Cr)])</f>
        <v>614873.84</v>
      </c>
      <c r="C55" t="str" cm="1">
        <f t="array" ref="C55">_xlfn.IFS(B55&lt;=25000, "Low", B55&gt;75000, "Large", AND(B55&gt;25000, B55&lt;=75000), "Mid")</f>
        <v>Large</v>
      </c>
      <c r="D55">
        <f>_xlfn.XLOOKUP(A55,Investment_Advice[Company],Investment_Advice[1 day change(%)])</f>
        <v>0.56999999999999995</v>
      </c>
      <c r="I55" s="3" t="s">
        <v>1252</v>
      </c>
      <c r="J55" s="7">
        <v>-0.28000000000000003</v>
      </c>
      <c r="L55" s="3" t="s">
        <v>250</v>
      </c>
      <c r="M55" s="30">
        <v>0.57999999999999996</v>
      </c>
      <c r="O55" s="3" t="s">
        <v>1474</v>
      </c>
      <c r="P55" s="30">
        <v>2.4300000000000002</v>
      </c>
    </row>
    <row r="56" spans="1:16" x14ac:dyDescent="0.35">
      <c r="A56" t="str">
        <v>Persistent Systems Ltd.</v>
      </c>
      <c r="B56">
        <f>_xlfn.XLOOKUP(A56,Investment_Advice[Company],Investment_Advice[Market Cap(Cr)])</f>
        <v>25981.83</v>
      </c>
      <c r="C56" t="str" cm="1">
        <f t="array" ref="C56">_xlfn.IFS(B56&lt;=25000, "Low", B56&gt;75000, "Large", AND(B56&gt;25000, B56&lt;=75000), "Mid")</f>
        <v>Mid</v>
      </c>
      <c r="D56">
        <f>_xlfn.XLOOKUP(A56,Investment_Advice[Company],Investment_Advice[1 day change(%)])</f>
        <v>-0.36</v>
      </c>
      <c r="I56" s="3" t="s">
        <v>385</v>
      </c>
      <c r="J56" s="7">
        <v>-0.36</v>
      </c>
      <c r="L56" s="3" t="s">
        <v>1258</v>
      </c>
      <c r="M56" s="30">
        <v>0.57999999999999996</v>
      </c>
      <c r="O56" s="3" t="s">
        <v>416</v>
      </c>
      <c r="P56" s="30">
        <v>2.42</v>
      </c>
    </row>
    <row r="57" spans="1:16" x14ac:dyDescent="0.35">
      <c r="A57" t="str">
        <v>Housing Development Finance Corpn. Ltd.</v>
      </c>
      <c r="B57">
        <f>_xlfn.XLOOKUP(A57,Investment_Advice[Company],Investment_Advice[Market Cap(Cr)])</f>
        <v>446014.82</v>
      </c>
      <c r="C57" t="str" cm="1">
        <f t="array" ref="C57">_xlfn.IFS(B57&lt;=25000, "Low", B57&gt;75000, "Large", AND(B57&gt;25000, B57&lt;=75000), "Mid")</f>
        <v>Large</v>
      </c>
      <c r="D57">
        <f>_xlfn.XLOOKUP(A57,Investment_Advice[Company],Investment_Advice[1 day change(%)])</f>
        <v>0.49</v>
      </c>
      <c r="I57" s="3" t="s">
        <v>1529</v>
      </c>
      <c r="J57" s="7">
        <v>-0.47</v>
      </c>
      <c r="L57" s="3" t="s">
        <v>1168</v>
      </c>
      <c r="M57" s="30">
        <v>0.51</v>
      </c>
      <c r="O57" s="3" t="s">
        <v>1471</v>
      </c>
      <c r="P57" s="30">
        <v>2.41</v>
      </c>
    </row>
    <row r="58" spans="1:16" x14ac:dyDescent="0.35">
      <c r="A58" t="str">
        <v>Divi's Laboratories Ltd.</v>
      </c>
      <c r="B58">
        <f>_xlfn.XLOOKUP(A58,Investment_Advice[Company],Investment_Advice[Market Cap(Cr)])</f>
        <v>95442.59</v>
      </c>
      <c r="C58" t="str" cm="1">
        <f t="array" ref="C58">_xlfn.IFS(B58&lt;=25000, "Low", B58&gt;75000, "Large", AND(B58&gt;25000, B58&lt;=75000), "Mid")</f>
        <v>Large</v>
      </c>
      <c r="D58">
        <f>_xlfn.XLOOKUP(A58,Investment_Advice[Company],Investment_Advice[1 day change(%)])</f>
        <v>-0.15</v>
      </c>
      <c r="I58" s="3" t="s">
        <v>428</v>
      </c>
      <c r="J58" s="7">
        <v>-0.49</v>
      </c>
      <c r="L58" s="3" t="s">
        <v>389</v>
      </c>
      <c r="M58" s="30">
        <v>0.41</v>
      </c>
      <c r="O58" s="3" t="s">
        <v>764</v>
      </c>
      <c r="P58" s="30">
        <v>2.34</v>
      </c>
    </row>
    <row r="59" spans="1:16" x14ac:dyDescent="0.35">
      <c r="A59" t="str">
        <v>Dr. Reddy's Laboratories Ltd.</v>
      </c>
      <c r="B59">
        <f>_xlfn.XLOOKUP(A59,Investment_Advice[Company],Investment_Advice[Market Cap(Cr)])</f>
        <v>70145.539999999994</v>
      </c>
      <c r="C59" t="str" cm="1">
        <f t="array" ref="C59">_xlfn.IFS(B59&lt;=25000, "Low", B59&gt;75000, "Large", AND(B59&gt;25000, B59&lt;=75000), "Mid")</f>
        <v>Mid</v>
      </c>
      <c r="D59">
        <f>_xlfn.XLOOKUP(A59,Investment_Advice[Company],Investment_Advice[1 day change(%)])</f>
        <v>0.57999999999999996</v>
      </c>
      <c r="I59" s="3" t="s">
        <v>731</v>
      </c>
      <c r="J59" s="7">
        <v>-0.54</v>
      </c>
      <c r="L59" s="3" t="s">
        <v>96</v>
      </c>
      <c r="M59" s="30">
        <v>0.4</v>
      </c>
      <c r="O59" s="3" t="s">
        <v>1098</v>
      </c>
      <c r="P59" s="30">
        <v>2.3199999999999998</v>
      </c>
    </row>
    <row r="60" spans="1:16" x14ac:dyDescent="0.35">
      <c r="A60" t="str">
        <v>Godfrey Phillips India Ltd.</v>
      </c>
      <c r="B60">
        <f>_xlfn.XLOOKUP(A60,Investment_Advice[Company],Investment_Advice[Market Cap(Cr)])</f>
        <v>5511.1</v>
      </c>
      <c r="C60" t="str" cm="1">
        <f t="array" ref="C60">_xlfn.IFS(B60&lt;=25000, "Low", B60&gt;75000, "Large", AND(B60&gt;25000, B60&lt;=75000), "Mid")</f>
        <v>Low</v>
      </c>
      <c r="D60">
        <f>_xlfn.XLOOKUP(A60,Investment_Advice[Company],Investment_Advice[1 day change(%)])</f>
        <v>-1.2</v>
      </c>
      <c r="I60" s="3" t="s">
        <v>148</v>
      </c>
      <c r="J60" s="7">
        <v>-0.56000000000000005</v>
      </c>
      <c r="L60" s="3" t="s">
        <v>1107</v>
      </c>
      <c r="M60" s="30">
        <v>0.38</v>
      </c>
      <c r="O60" s="3" t="s">
        <v>1322</v>
      </c>
      <c r="P60" s="30">
        <v>2.29</v>
      </c>
    </row>
    <row r="61" spans="1:16" x14ac:dyDescent="0.35">
      <c r="A61" t="str">
        <v>Balkrishna Industries Ltd.</v>
      </c>
      <c r="B61">
        <f>_xlfn.XLOOKUP(A61,Investment_Advice[Company],Investment_Advice[Market Cap(Cr)])</f>
        <v>38170.480000000003</v>
      </c>
      <c r="C61" t="str" cm="1">
        <f t="array" ref="C61">_xlfn.IFS(B61&lt;=25000, "Low", B61&gt;75000, "Large", AND(B61&gt;25000, B61&lt;=75000), "Mid")</f>
        <v>Mid</v>
      </c>
      <c r="D61">
        <f>_xlfn.XLOOKUP(A61,Investment_Advice[Company],Investment_Advice[1 day change(%)])</f>
        <v>-0.96</v>
      </c>
      <c r="I61" s="3" t="s">
        <v>1654</v>
      </c>
      <c r="J61" s="7">
        <v>-0.6</v>
      </c>
      <c r="L61" s="3" t="s">
        <v>1042</v>
      </c>
      <c r="M61" s="30">
        <v>0.35</v>
      </c>
      <c r="O61" s="3" t="s">
        <v>1128</v>
      </c>
      <c r="P61" s="30">
        <v>2.2799999999999998</v>
      </c>
    </row>
    <row r="62" spans="1:16" x14ac:dyDescent="0.35">
      <c r="A62" t="str">
        <v>Multi Commodity Exchange Of India Ltd.</v>
      </c>
      <c r="B62">
        <f>_xlfn.XLOOKUP(A62,Investment_Advice[Company],Investment_Advice[Market Cap(Cr)])</f>
        <v>6496.94</v>
      </c>
      <c r="C62" t="str" cm="1">
        <f t="array" ref="C62">_xlfn.IFS(B62&lt;=25000, "Low", B62&gt;75000, "Large", AND(B62&gt;25000, B62&lt;=75000), "Mid")</f>
        <v>Low</v>
      </c>
      <c r="D62">
        <f>_xlfn.XLOOKUP(A62,Investment_Advice[Company],Investment_Advice[1 day change(%)])</f>
        <v>-0.41</v>
      </c>
      <c r="I62" s="3" t="s">
        <v>295</v>
      </c>
      <c r="J62" s="7">
        <v>-0.63</v>
      </c>
      <c r="L62" s="3" t="s">
        <v>51</v>
      </c>
      <c r="M62" s="30">
        <v>0.24</v>
      </c>
      <c r="O62" s="3" t="s">
        <v>971</v>
      </c>
      <c r="P62" s="30">
        <v>2.1800000000000002</v>
      </c>
    </row>
    <row r="63" spans="1:16" x14ac:dyDescent="0.35">
      <c r="A63" t="str">
        <v>Angel One Ltd.</v>
      </c>
      <c r="B63">
        <f>_xlfn.XLOOKUP(A63,Investment_Advice[Company],Investment_Advice[Market Cap(Cr)])</f>
        <v>11164.85</v>
      </c>
      <c r="C63" t="str" cm="1">
        <f t="array" ref="C63">_xlfn.IFS(B63&lt;=25000, "Low", B63&gt;75000, "Large", AND(B63&gt;25000, B63&lt;=75000), "Mid")</f>
        <v>Low</v>
      </c>
      <c r="D63">
        <f>_xlfn.XLOOKUP(A63,Investment_Advice[Company],Investment_Advice[1 day change(%)])</f>
        <v>0.98</v>
      </c>
      <c r="I63" s="3" t="s">
        <v>1204</v>
      </c>
      <c r="J63" s="7">
        <v>-0.73</v>
      </c>
      <c r="L63" s="3" t="s">
        <v>577</v>
      </c>
      <c r="M63" s="30">
        <v>0.23</v>
      </c>
      <c r="O63" s="3" t="s">
        <v>1456</v>
      </c>
      <c r="P63" s="30">
        <v>2.17</v>
      </c>
    </row>
    <row r="64" spans="1:16" x14ac:dyDescent="0.35">
      <c r="A64" t="str">
        <v>Mahanagar Gas Ltd.</v>
      </c>
      <c r="B64">
        <f>_xlfn.XLOOKUP(A64,Investment_Advice[Company],Investment_Advice[Market Cap(Cr)])</f>
        <v>8623.7900000000009</v>
      </c>
      <c r="C64" t="str" cm="1">
        <f t="array" ref="C64">_xlfn.IFS(B64&lt;=25000, "Low", B64&gt;75000, "Large", AND(B64&gt;25000, B64&lt;=75000), "Mid")</f>
        <v>Low</v>
      </c>
      <c r="D64">
        <f>_xlfn.XLOOKUP(A64,Investment_Advice[Company],Investment_Advice[1 day change(%)])</f>
        <v>0.19</v>
      </c>
      <c r="I64" s="3" t="s">
        <v>215</v>
      </c>
      <c r="J64" s="7">
        <v>-0.84</v>
      </c>
      <c r="L64" s="3" t="s">
        <v>1508</v>
      </c>
      <c r="M64" s="30">
        <v>0.23</v>
      </c>
      <c r="O64" s="3" t="s">
        <v>151</v>
      </c>
      <c r="P64" s="30">
        <v>2.12</v>
      </c>
    </row>
    <row r="65" spans="1:16" x14ac:dyDescent="0.35">
      <c r="A65" t="str">
        <v>Atul Ltd.</v>
      </c>
      <c r="B65">
        <f>_xlfn.XLOOKUP(A65,Investment_Advice[Company],Investment_Advice[Market Cap(Cr)])</f>
        <v>27139.52</v>
      </c>
      <c r="C65" t="str" cm="1">
        <f t="array" ref="C65">_xlfn.IFS(B65&lt;=25000, "Low", B65&gt;75000, "Large", AND(B65&gt;25000, B65&lt;=75000), "Mid")</f>
        <v>Mid</v>
      </c>
      <c r="D65">
        <f>_xlfn.XLOOKUP(A65,Investment_Advice[Company],Investment_Advice[1 day change(%)])</f>
        <v>-0.28000000000000003</v>
      </c>
      <c r="I65" s="3" t="s">
        <v>144</v>
      </c>
      <c r="J65" s="7">
        <v>-1.1200000000000001</v>
      </c>
      <c r="L65" s="3" t="s">
        <v>1051</v>
      </c>
      <c r="M65" s="30">
        <v>0.17</v>
      </c>
      <c r="O65" s="3" t="s">
        <v>1468</v>
      </c>
      <c r="P65" s="30">
        <v>2.1</v>
      </c>
    </row>
    <row r="66" spans="1:16" x14ac:dyDescent="0.35">
      <c r="A66" t="str">
        <v>ICICI Securities Ltd.</v>
      </c>
      <c r="B66">
        <f>_xlfn.XLOOKUP(A66,Investment_Advice[Company],Investment_Advice[Market Cap(Cr)])</f>
        <v>16094.55</v>
      </c>
      <c r="C66" t="str" cm="1">
        <f t="array" ref="C66">_xlfn.IFS(B66&lt;=25000, "Low", B66&gt;75000, "Large", AND(B66&gt;25000, B66&lt;=75000), "Mid")</f>
        <v>Low</v>
      </c>
      <c r="D66">
        <f>_xlfn.XLOOKUP(A66,Investment_Advice[Company],Investment_Advice[1 day change(%)])</f>
        <v>-0.03</v>
      </c>
      <c r="I66" s="3" t="s">
        <v>529</v>
      </c>
      <c r="J66" s="7">
        <v>-1.18</v>
      </c>
      <c r="L66" s="3" t="s">
        <v>479</v>
      </c>
      <c r="M66" s="30">
        <v>0.15</v>
      </c>
      <c r="O66" s="3" t="s">
        <v>1029</v>
      </c>
      <c r="P66" s="30">
        <v>2.08</v>
      </c>
    </row>
    <row r="67" spans="1:16" x14ac:dyDescent="0.35">
      <c r="A67" t="str">
        <v>Cyient Ltd.</v>
      </c>
      <c r="B67">
        <f>_xlfn.XLOOKUP(A67,Investment_Advice[Company],Investment_Advice[Market Cap(Cr)])</f>
        <v>9223.1</v>
      </c>
      <c r="C67" t="str" cm="1">
        <f t="array" ref="C67">_xlfn.IFS(B67&lt;=25000, "Low", B67&gt;75000, "Large", AND(B67&gt;25000, B67&lt;=75000), "Mid")</f>
        <v>Low</v>
      </c>
      <c r="D67">
        <f>_xlfn.XLOOKUP(A67,Investment_Advice[Company],Investment_Advice[1 day change(%)])</f>
        <v>0.08</v>
      </c>
      <c r="I67" s="3" t="s">
        <v>1403</v>
      </c>
      <c r="J67" s="7">
        <v>-1.23</v>
      </c>
      <c r="L67" s="3" t="s">
        <v>1480</v>
      </c>
      <c r="M67" s="30">
        <v>0.15</v>
      </c>
      <c r="O67" s="3" t="s">
        <v>1613</v>
      </c>
      <c r="P67" s="30">
        <v>2.0299999999999998</v>
      </c>
    </row>
    <row r="68" spans="1:16" x14ac:dyDescent="0.35">
      <c r="A68" t="str">
        <v>Supreme Industries Ltd.</v>
      </c>
      <c r="B68">
        <f>_xlfn.XLOOKUP(A68,Investment_Advice[Company],Investment_Advice[Market Cap(Cr)])</f>
        <v>26176.43</v>
      </c>
      <c r="C68" t="str" cm="1">
        <f t="array" ref="C68">_xlfn.IFS(B68&lt;=25000, "Low", B68&gt;75000, "Large", AND(B68&gt;25000, B68&lt;=75000), "Mid")</f>
        <v>Mid</v>
      </c>
      <c r="D68">
        <f>_xlfn.XLOOKUP(A68,Investment_Advice[Company],Investment_Advice[1 day change(%)])</f>
        <v>3.96</v>
      </c>
      <c r="I68" s="3" t="s">
        <v>1313</v>
      </c>
      <c r="J68" s="7">
        <v>-1.32</v>
      </c>
      <c r="L68" s="3" t="s">
        <v>536</v>
      </c>
      <c r="M68" s="30">
        <v>0.14000000000000001</v>
      </c>
      <c r="O68" s="3" t="s">
        <v>1439</v>
      </c>
      <c r="P68" s="30">
        <v>2.02</v>
      </c>
    </row>
    <row r="69" spans="1:16" x14ac:dyDescent="0.35">
      <c r="A69" t="str">
        <v>Larsen &amp; Toubro Ltd.</v>
      </c>
      <c r="B69">
        <f>_xlfn.XLOOKUP(A69,Investment_Advice[Company],Investment_Advice[Market Cap(Cr)])</f>
        <v>276590.81</v>
      </c>
      <c r="C69" t="str" cm="1">
        <f t="array" ref="C69">_xlfn.IFS(B69&lt;=25000, "Low", B69&gt;75000, "Large", AND(B69&gt;25000, B69&lt;=75000), "Mid")</f>
        <v>Large</v>
      </c>
      <c r="D69">
        <f>_xlfn.XLOOKUP(A69,Investment_Advice[Company],Investment_Advice[1 day change(%)])</f>
        <v>1.44</v>
      </c>
      <c r="I69" s="3" t="s">
        <v>64</v>
      </c>
      <c r="J69" s="7">
        <v>-1.54</v>
      </c>
      <c r="L69" s="3" t="s">
        <v>1153</v>
      </c>
      <c r="M69" s="30">
        <v>0.13</v>
      </c>
      <c r="O69" s="3" t="s">
        <v>1514</v>
      </c>
      <c r="P69" s="30">
        <v>1.99</v>
      </c>
    </row>
    <row r="70" spans="1:16" x14ac:dyDescent="0.35">
      <c r="A70" t="str">
        <v>Sonata Software Ltd.</v>
      </c>
      <c r="B70">
        <f>_xlfn.XLOOKUP(A70,Investment_Advice[Company],Investment_Advice[Market Cap(Cr)])</f>
        <v>7540.45</v>
      </c>
      <c r="C70" t="str" cm="1">
        <f t="array" ref="C70">_xlfn.IFS(B70&lt;=25000, "Low", B70&gt;75000, "Large", AND(B70&gt;25000, B70&lt;=75000), "Mid")</f>
        <v>Low</v>
      </c>
      <c r="D70">
        <f>_xlfn.XLOOKUP(A70,Investment_Advice[Company],Investment_Advice[1 day change(%)])</f>
        <v>-0.56000000000000005</v>
      </c>
      <c r="I70" s="3" t="s">
        <v>82</v>
      </c>
      <c r="J70" s="7">
        <v>-1.84</v>
      </c>
      <c r="L70" s="3" t="s">
        <v>409</v>
      </c>
      <c r="M70" s="30">
        <v>0.13</v>
      </c>
      <c r="O70" s="3" t="s">
        <v>1210</v>
      </c>
      <c r="P70" s="30">
        <v>1.99</v>
      </c>
    </row>
    <row r="71" spans="1:16" x14ac:dyDescent="0.35">
      <c r="A71" t="str">
        <v>UTI Asset Management Company Ltd.</v>
      </c>
      <c r="B71">
        <f>_xlfn.XLOOKUP(A71,Investment_Advice[Company],Investment_Advice[Market Cap(Cr)])</f>
        <v>10655.2</v>
      </c>
      <c r="C71" t="str" cm="1">
        <f t="array" ref="C71">_xlfn.IFS(B71&lt;=25000, "Low", B71&gt;75000, "Large", AND(B71&gt;25000, B71&lt;=75000), "Mid")</f>
        <v>Low</v>
      </c>
      <c r="D71">
        <f>_xlfn.XLOOKUP(A71,Investment_Advice[Company],Investment_Advice[1 day change(%)])</f>
        <v>-1.44</v>
      </c>
      <c r="I71" s="3" t="s">
        <v>1490</v>
      </c>
      <c r="J71" s="7">
        <v>-2.42</v>
      </c>
      <c r="L71" s="3" t="s">
        <v>59</v>
      </c>
      <c r="M71" s="30">
        <v>0.13</v>
      </c>
      <c r="O71" s="3" t="s">
        <v>918</v>
      </c>
      <c r="P71" s="30">
        <v>1.94</v>
      </c>
    </row>
    <row r="72" spans="1:16" x14ac:dyDescent="0.35">
      <c r="A72" t="str">
        <v>Eicher Motors Ltd.</v>
      </c>
      <c r="B72">
        <f>_xlfn.XLOOKUP(A72,Investment_Advice[Company],Investment_Advice[Market Cap(Cr)])</f>
        <v>92988.62</v>
      </c>
      <c r="C72" t="str" cm="1">
        <f t="array" ref="C72">_xlfn.IFS(B72&lt;=25000, "Low", B72&gt;75000, "Large", AND(B72&gt;25000, B72&lt;=75000), "Mid")</f>
        <v>Large</v>
      </c>
      <c r="D72">
        <f>_xlfn.XLOOKUP(A72,Investment_Advice[Company],Investment_Advice[1 day change(%)])</f>
        <v>-0.63</v>
      </c>
      <c r="I72" s="3" t="s">
        <v>1359</v>
      </c>
      <c r="J72" s="7">
        <v>-2.5499999999999998</v>
      </c>
      <c r="L72" s="3" t="s">
        <v>645</v>
      </c>
      <c r="M72" s="30">
        <v>0.13</v>
      </c>
      <c r="O72" s="3" t="s">
        <v>1462</v>
      </c>
      <c r="P72" s="30">
        <v>1.92</v>
      </c>
    </row>
    <row r="73" spans="1:16" x14ac:dyDescent="0.35">
      <c r="A73" t="str">
        <v>Tata Communications Ltd.</v>
      </c>
      <c r="B73">
        <f>_xlfn.XLOOKUP(A73,Investment_Advice[Company],Investment_Advice[Market Cap(Cr)])</f>
        <v>36038.25</v>
      </c>
      <c r="C73" t="str" cm="1">
        <f t="array" ref="C73">_xlfn.IFS(B73&lt;=25000, "Low", B73&gt;75000, "Large", AND(B73&gt;25000, B73&lt;=75000), "Mid")</f>
        <v>Mid</v>
      </c>
      <c r="D73">
        <f>_xlfn.XLOOKUP(A73,Investment_Advice[Company],Investment_Advice[1 day change(%)])</f>
        <v>1.53</v>
      </c>
      <c r="I73" s="3" t="s">
        <v>1406</v>
      </c>
      <c r="J73" s="7">
        <v>-2.84</v>
      </c>
      <c r="L73" s="3" t="s">
        <v>229</v>
      </c>
      <c r="M73" s="30">
        <v>0.09</v>
      </c>
      <c r="O73" s="3" t="s">
        <v>681</v>
      </c>
      <c r="P73" s="30">
        <v>1.89</v>
      </c>
    </row>
    <row r="74" spans="1:16" x14ac:dyDescent="0.35">
      <c r="A74" t="str">
        <v>Muthoot Finance Ltd.</v>
      </c>
      <c r="B74">
        <f>_xlfn.XLOOKUP(A74,Investment_Advice[Company],Investment_Advice[Market Cap(Cr)])</f>
        <v>41394.199999999997</v>
      </c>
      <c r="C74" t="str" cm="1">
        <f t="array" ref="C74">_xlfn.IFS(B74&lt;=25000, "Low", B74&gt;75000, "Large", AND(B74&gt;25000, B74&lt;=75000), "Mid")</f>
        <v>Mid</v>
      </c>
      <c r="D74">
        <f>_xlfn.XLOOKUP(A74,Investment_Advice[Company],Investment_Advice[1 day change(%)])</f>
        <v>0.06</v>
      </c>
      <c r="L74" s="3" t="s">
        <v>424</v>
      </c>
      <c r="M74" s="30">
        <v>7.0000000000000007E-2</v>
      </c>
      <c r="O74" s="3" t="s">
        <v>1424</v>
      </c>
      <c r="P74" s="30">
        <v>1.81</v>
      </c>
    </row>
    <row r="75" spans="1:16" x14ac:dyDescent="0.35">
      <c r="A75" t="str">
        <v>Shriram Transport Finance Company Ltd.</v>
      </c>
      <c r="B75">
        <f>_xlfn.XLOOKUP(A75,Investment_Advice[Company],Investment_Advice[Market Cap(Cr)])</f>
        <v>35730.239999999998</v>
      </c>
      <c r="C75" t="str" cm="1">
        <f t="array" ref="C75">_xlfn.IFS(B75&lt;=25000, "Low", B75&gt;75000, "Large", AND(B75&gt;25000, B75&lt;=75000), "Mid")</f>
        <v>Mid</v>
      </c>
      <c r="D75">
        <f>_xlfn.XLOOKUP(A75,Investment_Advice[Company],Investment_Advice[1 day change(%)])</f>
        <v>0.93</v>
      </c>
      <c r="L75" s="3" t="s">
        <v>166</v>
      </c>
      <c r="M75" s="30">
        <v>0.06</v>
      </c>
      <c r="O75" s="3" t="s">
        <v>1536</v>
      </c>
      <c r="P75" s="30">
        <v>1.81</v>
      </c>
    </row>
    <row r="76" spans="1:16" x14ac:dyDescent="0.35">
      <c r="A76" t="str">
        <v>Bajaj Finance Ltd.</v>
      </c>
      <c r="B76">
        <f>_xlfn.XLOOKUP(A76,Investment_Advice[Company],Investment_Advice[Market Cap(Cr)])</f>
        <v>435678.98</v>
      </c>
      <c r="C76" t="str" cm="1">
        <f t="array" ref="C76">_xlfn.IFS(B76&lt;=25000, "Low", B76&gt;75000, "Large", AND(B76&gt;25000, B76&lt;=75000), "Mid")</f>
        <v>Large</v>
      </c>
      <c r="D76">
        <f>_xlfn.XLOOKUP(A76,Investment_Advice[Company],Investment_Advice[1 day change(%)])</f>
        <v>0.08</v>
      </c>
      <c r="L76" s="3" t="s">
        <v>313</v>
      </c>
      <c r="M76" s="30">
        <v>0.06</v>
      </c>
      <c r="O76" s="3" t="s">
        <v>1571</v>
      </c>
      <c r="P76" s="30">
        <v>1.81</v>
      </c>
    </row>
    <row r="77" spans="1:16" x14ac:dyDescent="0.35">
      <c r="A77" t="str">
        <v>Asian Paints Ltd.</v>
      </c>
      <c r="B77">
        <f>_xlfn.XLOOKUP(A77,Investment_Advice[Company],Investment_Advice[Market Cap(Cr)])</f>
        <v>328506.06</v>
      </c>
      <c r="C77" t="str" cm="1">
        <f t="array" ref="C77">_xlfn.IFS(B77&lt;=25000, "Low", B77&gt;75000, "Large", AND(B77&gt;25000, B77&lt;=75000), "Mid")</f>
        <v>Large</v>
      </c>
      <c r="D77">
        <f>_xlfn.XLOOKUP(A77,Investment_Advice[Company],Investment_Advice[1 day change(%)])</f>
        <v>-0.18</v>
      </c>
      <c r="L77" s="3" t="s">
        <v>435</v>
      </c>
      <c r="M77" s="30">
        <v>-0.06</v>
      </c>
      <c r="O77" s="3" t="s">
        <v>787</v>
      </c>
      <c r="P77" s="30">
        <v>1.8</v>
      </c>
    </row>
    <row r="78" spans="1:16" x14ac:dyDescent="0.35">
      <c r="A78" t="str">
        <v>Mastek Ltd.</v>
      </c>
      <c r="B78">
        <f>_xlfn.XLOOKUP(A78,Investment_Advice[Company],Investment_Advice[Market Cap(Cr)])</f>
        <v>5608.65</v>
      </c>
      <c r="C78" t="str" cm="1">
        <f t="array" ref="C78">_xlfn.IFS(B78&lt;=25000, "Low", B78&gt;75000, "Large", AND(B78&gt;25000, B78&lt;=75000), "Mid")</f>
        <v>Low</v>
      </c>
      <c r="D78">
        <f>_xlfn.XLOOKUP(A78,Investment_Advice[Company],Investment_Advice[1 day change(%)])</f>
        <v>-0.5</v>
      </c>
      <c r="L78" s="3" t="s">
        <v>862</v>
      </c>
      <c r="M78" s="30">
        <v>-0.08</v>
      </c>
      <c r="O78" s="3" t="s">
        <v>512</v>
      </c>
      <c r="P78" s="30">
        <v>1.8</v>
      </c>
    </row>
    <row r="79" spans="1:16" x14ac:dyDescent="0.35">
      <c r="A79" t="str">
        <v>Cummins India Ltd.</v>
      </c>
      <c r="B79">
        <f>_xlfn.XLOOKUP(A79,Investment_Advice[Company],Investment_Advice[Market Cap(Cr)])</f>
        <v>33581.39</v>
      </c>
      <c r="C79" t="str" cm="1">
        <f t="array" ref="C79">_xlfn.IFS(B79&lt;=25000, "Low", B79&gt;75000, "Large", AND(B79&gt;25000, B79&lt;=75000), "Mid")</f>
        <v>Mid</v>
      </c>
      <c r="D79">
        <f>_xlfn.XLOOKUP(A79,Investment_Advice[Company],Investment_Advice[1 day change(%)])</f>
        <v>0.82</v>
      </c>
      <c r="L79" s="3" t="s">
        <v>141</v>
      </c>
      <c r="M79" s="30">
        <v>-0.08</v>
      </c>
      <c r="O79" s="3" t="s">
        <v>1172</v>
      </c>
      <c r="P79" s="30">
        <v>1.8</v>
      </c>
    </row>
    <row r="80" spans="1:16" x14ac:dyDescent="0.35">
      <c r="A80" t="str">
        <v>Hindustan Zinc Ltd.</v>
      </c>
      <c r="B80">
        <f>_xlfn.XLOOKUP(A80,Investment_Advice[Company],Investment_Advice[Market Cap(Cr)])</f>
        <v>121499.05</v>
      </c>
      <c r="C80" t="str" cm="1">
        <f t="array" ref="C80">_xlfn.IFS(B80&lt;=25000, "Low", B80&gt;75000, "Large", AND(B80&gt;25000, B80&lt;=75000), "Mid")</f>
        <v>Large</v>
      </c>
      <c r="D80">
        <f>_xlfn.XLOOKUP(A80,Investment_Advice[Company],Investment_Advice[1 day change(%)])</f>
        <v>0.72</v>
      </c>
      <c r="L80" s="3" t="s">
        <v>78</v>
      </c>
      <c r="M80" s="30">
        <v>-0.12</v>
      </c>
      <c r="O80" s="3" t="s">
        <v>598</v>
      </c>
      <c r="P80" s="30">
        <v>1.79</v>
      </c>
    </row>
    <row r="81" spans="1:16" x14ac:dyDescent="0.35">
      <c r="A81" t="str">
        <v>Galaxy Surfactants Ltd.</v>
      </c>
      <c r="B81">
        <f>_xlfn.XLOOKUP(A81,Investment_Advice[Company],Investment_Advice[Market Cap(Cr)])</f>
        <v>11502.94</v>
      </c>
      <c r="C81" t="str" cm="1">
        <f t="array" ref="C81">_xlfn.IFS(B81&lt;=25000, "Low", B81&gt;75000, "Large", AND(B81&gt;25000, B81&lt;=75000), "Mid")</f>
        <v>Low</v>
      </c>
      <c r="D81">
        <f>_xlfn.XLOOKUP(A81,Investment_Advice[Company],Investment_Advice[1 day change(%)])</f>
        <v>-0.92</v>
      </c>
      <c r="L81" s="3" t="s">
        <v>1687</v>
      </c>
      <c r="M81" s="30">
        <v>-0.17</v>
      </c>
      <c r="O81" s="3" t="s">
        <v>1092</v>
      </c>
      <c r="P81" s="30">
        <v>1.79</v>
      </c>
    </row>
    <row r="82" spans="1:16" x14ac:dyDescent="0.35">
      <c r="A82" t="str">
        <v>JSW Steel Ltd.</v>
      </c>
      <c r="B82">
        <f>_xlfn.XLOOKUP(A82,Investment_Advice[Company],Investment_Advice[Market Cap(Cr)])</f>
        <v>164842.35</v>
      </c>
      <c r="C82" t="str" cm="1">
        <f t="array" ref="C82">_xlfn.IFS(B82&lt;=25000, "Low", B82&gt;75000, "Large", AND(B82&gt;25000, B82&lt;=75000), "Mid")</f>
        <v>Large</v>
      </c>
      <c r="D82">
        <f>_xlfn.XLOOKUP(A82,Investment_Advice[Company],Investment_Advice[1 day change(%)])</f>
        <v>3.11</v>
      </c>
      <c r="L82" s="3" t="s">
        <v>218</v>
      </c>
      <c r="M82" s="30">
        <v>-0.21</v>
      </c>
      <c r="O82" s="3" t="s">
        <v>381</v>
      </c>
      <c r="P82" s="30">
        <v>1.78</v>
      </c>
    </row>
    <row r="83" spans="1:16" x14ac:dyDescent="0.35">
      <c r="A83" t="str">
        <v>Coal India Ltd.</v>
      </c>
      <c r="B83">
        <f>_xlfn.XLOOKUP(A83,Investment_Advice[Company],Investment_Advice[Market Cap(Cr)])</f>
        <v>142728.79</v>
      </c>
      <c r="C83" t="str" cm="1">
        <f t="array" ref="C83">_xlfn.IFS(B83&lt;=25000, "Low", B83&gt;75000, "Large", AND(B83&gt;25000, B83&lt;=75000), "Mid")</f>
        <v>Large</v>
      </c>
      <c r="D83">
        <f>_xlfn.XLOOKUP(A83,Investment_Advice[Company],Investment_Advice[1 day change(%)])</f>
        <v>1</v>
      </c>
      <c r="L83" s="3" t="s">
        <v>1181</v>
      </c>
      <c r="M83" s="30">
        <v>-0.25</v>
      </c>
      <c r="O83" s="3" t="s">
        <v>1610</v>
      </c>
      <c r="P83" s="30">
        <v>1.76</v>
      </c>
    </row>
    <row r="84" spans="1:16" x14ac:dyDescent="0.35">
      <c r="A84" t="str">
        <v>Rites Ltd.</v>
      </c>
      <c r="B84">
        <f>_xlfn.XLOOKUP(A84,Investment_Advice[Company],Investment_Advice[Market Cap(Cr)])</f>
        <v>7179.02</v>
      </c>
      <c r="C84" t="str" cm="1">
        <f t="array" ref="C84">_xlfn.IFS(B84&lt;=25000, "Low", B84&gt;75000, "Large", AND(B84&gt;25000, B84&lt;=75000), "Mid")</f>
        <v>Low</v>
      </c>
      <c r="D84">
        <f>_xlfn.XLOOKUP(A84,Investment_Advice[Company],Investment_Advice[1 day change(%)])</f>
        <v>0.13</v>
      </c>
      <c r="L84" s="3" t="s">
        <v>469</v>
      </c>
      <c r="M84" s="30">
        <v>-0.25</v>
      </c>
      <c r="O84" s="3" t="s">
        <v>663</v>
      </c>
      <c r="P84" s="30">
        <v>1.73</v>
      </c>
    </row>
    <row r="85" spans="1:16" x14ac:dyDescent="0.35">
      <c r="A85" t="str">
        <v>SRF Ltd.</v>
      </c>
      <c r="B85">
        <f>_xlfn.XLOOKUP(A85,Investment_Advice[Company],Investment_Advice[Market Cap(Cr)])</f>
        <v>77106.03</v>
      </c>
      <c r="C85" t="str" cm="1">
        <f t="array" ref="C85">_xlfn.IFS(B85&lt;=25000, "Low", B85&gt;75000, "Large", AND(B85&gt;25000, B85&lt;=75000), "Mid")</f>
        <v>Large</v>
      </c>
      <c r="D85">
        <f>_xlfn.XLOOKUP(A85,Investment_Advice[Company],Investment_Advice[1 day change(%)])</f>
        <v>-0.08</v>
      </c>
      <c r="L85" s="3" t="s">
        <v>897</v>
      </c>
      <c r="M85" s="30">
        <v>-0.25</v>
      </c>
      <c r="O85" s="3" t="s">
        <v>990</v>
      </c>
      <c r="P85" s="30">
        <v>1.71</v>
      </c>
    </row>
    <row r="86" spans="1:16" x14ac:dyDescent="0.35">
      <c r="A86" t="str">
        <v>JB Chemicals &amp; Pharmaceuticals Ltd.</v>
      </c>
      <c r="B86">
        <f>_xlfn.XLOOKUP(A86,Investment_Advice[Company],Investment_Advice[Market Cap(Cr)])</f>
        <v>14264.72</v>
      </c>
      <c r="C86" t="str" cm="1">
        <f t="array" ref="C86">_xlfn.IFS(B86&lt;=25000, "Low", B86&gt;75000, "Large", AND(B86&gt;25000, B86&lt;=75000), "Mid")</f>
        <v>Low</v>
      </c>
      <c r="D86">
        <f>_xlfn.XLOOKUP(A86,Investment_Advice[Company],Investment_Advice[1 day change(%)])</f>
        <v>2.81</v>
      </c>
      <c r="L86" s="3" t="s">
        <v>46</v>
      </c>
      <c r="M86" s="30">
        <v>-0.26</v>
      </c>
      <c r="O86" s="3" t="s">
        <v>1116</v>
      </c>
      <c r="P86" s="30">
        <v>1.68</v>
      </c>
    </row>
    <row r="87" spans="1:16" x14ac:dyDescent="0.35">
      <c r="A87" t="str">
        <v>Bharat Petroleum Corporation Ltd.</v>
      </c>
      <c r="B87">
        <f>_xlfn.XLOOKUP(A87,Investment_Advice[Company],Investment_Advice[Market Cap(Cr)])</f>
        <v>70446.48</v>
      </c>
      <c r="C87" t="str" cm="1">
        <f t="array" ref="C87">_xlfn.IFS(B87&lt;=25000, "Low", B87&gt;75000, "Large", AND(B87&gt;25000, B87&lt;=75000), "Mid")</f>
        <v>Mid</v>
      </c>
      <c r="D87">
        <f>_xlfn.XLOOKUP(A87,Investment_Advice[Company],Investment_Advice[1 day change(%)])</f>
        <v>0.87</v>
      </c>
      <c r="L87" s="3" t="s">
        <v>1580</v>
      </c>
      <c r="M87" s="30">
        <v>-0.28000000000000003</v>
      </c>
      <c r="O87" s="3" t="s">
        <v>1271</v>
      </c>
      <c r="P87" s="30">
        <v>1.67</v>
      </c>
    </row>
    <row r="88" spans="1:16" x14ac:dyDescent="0.35">
      <c r="A88" t="str">
        <v>Schaeffler India Ltd.</v>
      </c>
      <c r="B88">
        <f>_xlfn.XLOOKUP(A88,Investment_Advice[Company],Investment_Advice[Market Cap(Cr)])</f>
        <v>51920.17</v>
      </c>
      <c r="C88" t="str" cm="1">
        <f t="array" ref="C88">_xlfn.IFS(B88&lt;=25000, "Low", B88&gt;75000, "Large", AND(B88&gt;25000, B88&lt;=75000), "Mid")</f>
        <v>Mid</v>
      </c>
      <c r="D88">
        <f>_xlfn.XLOOKUP(A88,Investment_Advice[Company],Investment_Advice[1 day change(%)])</f>
        <v>5.68</v>
      </c>
      <c r="L88" s="3" t="s">
        <v>271</v>
      </c>
      <c r="M88" s="30">
        <v>-0.28000000000000003</v>
      </c>
      <c r="O88" s="3" t="s">
        <v>831</v>
      </c>
      <c r="P88" s="30">
        <v>1.56</v>
      </c>
    </row>
    <row r="89" spans="1:16" x14ac:dyDescent="0.35">
      <c r="A89" t="str">
        <v>Cochin Shipyard Ltd.</v>
      </c>
      <c r="B89">
        <f>_xlfn.XLOOKUP(A89,Investment_Advice[Company],Investment_Advice[Market Cap(Cr)])</f>
        <v>4952.5</v>
      </c>
      <c r="C89" t="str" cm="1">
        <f t="array" ref="C89">_xlfn.IFS(B89&lt;=25000, "Low", B89&gt;75000, "Large", AND(B89&gt;25000, B89&lt;=75000), "Mid")</f>
        <v>Low</v>
      </c>
      <c r="D89">
        <f>_xlfn.XLOOKUP(A89,Investment_Advice[Company],Investment_Advice[1 day change(%)])</f>
        <v>-0.62</v>
      </c>
      <c r="L89" s="3" t="s">
        <v>244</v>
      </c>
      <c r="M89" s="30">
        <v>-0.36</v>
      </c>
      <c r="O89" s="3" t="s">
        <v>1233</v>
      </c>
      <c r="P89" s="30">
        <v>1.48</v>
      </c>
    </row>
    <row r="90" spans="1:16" x14ac:dyDescent="0.35">
      <c r="A90" t="str">
        <v>HDFC Bank Ltd.</v>
      </c>
      <c r="B90">
        <f>_xlfn.XLOOKUP(A90,Investment_Advice[Company],Investment_Advice[Market Cap(Cr)])</f>
        <v>832128.75</v>
      </c>
      <c r="C90" t="str" cm="1">
        <f t="array" ref="C90">_xlfn.IFS(B90&lt;=25000, "Low", B90&gt;75000, "Large", AND(B90&gt;25000, B90&lt;=75000), "Mid")</f>
        <v>Large</v>
      </c>
      <c r="D90">
        <f>_xlfn.XLOOKUP(A90,Investment_Advice[Company],Investment_Advice[1 day change(%)])</f>
        <v>0.64</v>
      </c>
      <c r="L90" s="3" t="s">
        <v>933</v>
      </c>
      <c r="M90" s="30">
        <v>-0.4</v>
      </c>
      <c r="O90" s="3" t="s">
        <v>1565</v>
      </c>
      <c r="P90" s="30">
        <v>1.46</v>
      </c>
    </row>
    <row r="91" spans="1:16" x14ac:dyDescent="0.35">
      <c r="A91" t="str">
        <v>REC Ltd.</v>
      </c>
      <c r="B91">
        <f>_xlfn.XLOOKUP(A91,Investment_Advice[Company],Investment_Advice[Market Cap(Cr)])</f>
        <v>27978.01</v>
      </c>
      <c r="C91" t="str" cm="1">
        <f t="array" ref="C91">_xlfn.IFS(B91&lt;=25000, "Low", B91&gt;75000, "Large", AND(B91&gt;25000, B91&lt;=75000), "Mid")</f>
        <v>Mid</v>
      </c>
      <c r="D91">
        <f>_xlfn.XLOOKUP(A91,Investment_Advice[Company],Investment_Advice[1 day change(%)])</f>
        <v>-0.84</v>
      </c>
      <c r="L91" s="3" t="s">
        <v>495</v>
      </c>
      <c r="M91" s="30">
        <v>-0.5</v>
      </c>
      <c r="O91" s="3" t="s">
        <v>887</v>
      </c>
      <c r="P91" s="30">
        <v>1.43</v>
      </c>
    </row>
    <row r="92" spans="1:16" x14ac:dyDescent="0.35">
      <c r="A92" t="str">
        <v>GHCL Ltd.</v>
      </c>
      <c r="B92">
        <f>_xlfn.XLOOKUP(A92,Investment_Advice[Company],Investment_Advice[Market Cap(Cr)])</f>
        <v>5906.72</v>
      </c>
      <c r="C92" t="str" cm="1">
        <f t="array" ref="C92">_xlfn.IFS(B92&lt;=25000, "Low", B92&gt;75000, "Large", AND(B92&gt;25000, B92&lt;=75000), "Mid")</f>
        <v>Low</v>
      </c>
      <c r="D92">
        <f>_xlfn.XLOOKUP(A92,Investment_Advice[Company],Investment_Advice[1 day change(%)])</f>
        <v>0.79</v>
      </c>
      <c r="L92" s="3" t="s">
        <v>1073</v>
      </c>
      <c r="M92" s="30">
        <v>-0.52</v>
      </c>
      <c r="O92" s="3" t="s">
        <v>399</v>
      </c>
      <c r="P92" s="30">
        <v>1.42</v>
      </c>
    </row>
    <row r="93" spans="1:16" x14ac:dyDescent="0.35">
      <c r="A93" t="str">
        <v>Thyrocare Technologies Ltd.</v>
      </c>
      <c r="B93">
        <f>_xlfn.XLOOKUP(A93,Investment_Advice[Company],Investment_Advice[Market Cap(Cr)])</f>
        <v>3347.46</v>
      </c>
      <c r="C93" t="str" cm="1">
        <f t="array" ref="C93">_xlfn.IFS(B93&lt;=25000, "Low", B93&gt;75000, "Large", AND(B93&gt;25000, B93&lt;=75000), "Mid")</f>
        <v>Low</v>
      </c>
      <c r="D93">
        <f>_xlfn.XLOOKUP(A93,Investment_Advice[Company],Investment_Advice[1 day change(%)])</f>
        <v>1.78</v>
      </c>
      <c r="L93" s="3" t="s">
        <v>551</v>
      </c>
      <c r="M93" s="30">
        <v>-0.52</v>
      </c>
      <c r="O93" s="3" t="s">
        <v>90</v>
      </c>
      <c r="P93" s="30">
        <v>1.4</v>
      </c>
    </row>
    <row r="94" spans="1:16" x14ac:dyDescent="0.35">
      <c r="A94" t="str">
        <v>JK Cement Ltd</v>
      </c>
      <c r="B94">
        <f>_xlfn.XLOOKUP(A94,Investment_Advice[Company],Investment_Advice[Market Cap(Cr)])</f>
        <v>20819.93</v>
      </c>
      <c r="C94" t="str" cm="1">
        <f t="array" ref="C94">_xlfn.IFS(B94&lt;=25000, "Low", B94&gt;75000, "Large", AND(B94&gt;25000, B94&lt;=75000), "Mid")</f>
        <v>Low</v>
      </c>
      <c r="D94">
        <f>_xlfn.XLOOKUP(A94,Investment_Advice[Company],Investment_Advice[1 day change(%)])</f>
        <v>-0.21</v>
      </c>
      <c r="L94" s="3" t="s">
        <v>1207</v>
      </c>
      <c r="M94" s="30">
        <v>-0.54</v>
      </c>
      <c r="O94" s="3" t="s">
        <v>1216</v>
      </c>
      <c r="P94" s="30">
        <v>1.39</v>
      </c>
    </row>
    <row r="95" spans="1:16" x14ac:dyDescent="0.35">
      <c r="A95" t="str">
        <v>Power Grid Corporation Of India Ltd.</v>
      </c>
      <c r="B95">
        <f>_xlfn.XLOOKUP(A95,Investment_Advice[Company],Investment_Advice[Market Cap(Cr)])</f>
        <v>156006</v>
      </c>
      <c r="C95" t="str" cm="1">
        <f t="array" ref="C95">_xlfn.IFS(B95&lt;=25000, "Low", B95&gt;75000, "Large", AND(B95&gt;25000, B95&lt;=75000), "Mid")</f>
        <v>Large</v>
      </c>
      <c r="D95">
        <f>_xlfn.XLOOKUP(A95,Investment_Advice[Company],Investment_Advice[1 day change(%)])</f>
        <v>-0.36</v>
      </c>
      <c r="L95" s="3" t="s">
        <v>107</v>
      </c>
      <c r="M95" s="30">
        <v>-0.59</v>
      </c>
      <c r="O95" s="3" t="s">
        <v>961</v>
      </c>
      <c r="P95" s="30">
        <v>1.36</v>
      </c>
    </row>
    <row r="96" spans="1:16" x14ac:dyDescent="0.35">
      <c r="A96" t="str">
        <v>NMDC Ltd.</v>
      </c>
      <c r="B96">
        <f>_xlfn.XLOOKUP(A96,Investment_Advice[Company],Investment_Advice[Market Cap(Cr)])</f>
        <v>35885.269999999997</v>
      </c>
      <c r="C96" t="str" cm="1">
        <f t="array" ref="C96">_xlfn.IFS(B96&lt;=25000, "Low", B96&gt;75000, "Large", AND(B96&gt;25000, B96&lt;=75000), "Mid")</f>
        <v>Mid</v>
      </c>
      <c r="D96">
        <f>_xlfn.XLOOKUP(A96,Investment_Advice[Company],Investment_Advice[1 day change(%)])</f>
        <v>0.41</v>
      </c>
      <c r="L96" s="3" t="s">
        <v>196</v>
      </c>
      <c r="M96" s="30">
        <v>-0.62</v>
      </c>
      <c r="O96" s="3" t="s">
        <v>816</v>
      </c>
      <c r="P96" s="30">
        <v>1.32</v>
      </c>
    </row>
    <row r="97" spans="1:16" x14ac:dyDescent="0.35">
      <c r="A97" t="str">
        <v>DCM Shriram Ltd.</v>
      </c>
      <c r="B97">
        <f>_xlfn.XLOOKUP(A97,Investment_Advice[Company],Investment_Advice[Market Cap(Cr)])</f>
        <v>16409.03</v>
      </c>
      <c r="C97" t="str" cm="1">
        <f t="array" ref="C97">_xlfn.IFS(B97&lt;=25000, "Low", B97&gt;75000, "Large", AND(B97&gt;25000, B97&lt;=75000), "Mid")</f>
        <v>Low</v>
      </c>
      <c r="D97">
        <f>_xlfn.XLOOKUP(A97,Investment_Advice[Company],Investment_Advice[1 day change(%)])</f>
        <v>2.86</v>
      </c>
      <c r="L97" s="3" t="s">
        <v>459</v>
      </c>
      <c r="M97" s="30">
        <v>-0.69</v>
      </c>
      <c r="O97" s="3" t="s">
        <v>1446</v>
      </c>
      <c r="P97" s="30">
        <v>1.31</v>
      </c>
    </row>
    <row r="98" spans="1:16" x14ac:dyDescent="0.35">
      <c r="A98" t="str">
        <v>SKF India Ltd.</v>
      </c>
      <c r="B98">
        <f>_xlfn.XLOOKUP(A98,Investment_Advice[Company],Investment_Advice[Market Cap(Cr)])</f>
        <v>24176.15</v>
      </c>
      <c r="C98" t="str" cm="1">
        <f t="array" ref="C98">_xlfn.IFS(B98&lt;=25000, "Low", B98&gt;75000, "Large", AND(B98&gt;25000, B98&lt;=75000), "Mid")</f>
        <v>Low</v>
      </c>
      <c r="D98">
        <f>_xlfn.XLOOKUP(A98,Investment_Advice[Company],Investment_Advice[1 day change(%)])</f>
        <v>-0.74</v>
      </c>
      <c r="L98" s="3" t="s">
        <v>875</v>
      </c>
      <c r="M98" s="30">
        <v>-0.71</v>
      </c>
      <c r="O98" s="3" t="s">
        <v>1331</v>
      </c>
      <c r="P98" s="30">
        <v>1.3</v>
      </c>
    </row>
    <row r="99" spans="1:16" x14ac:dyDescent="0.35">
      <c r="A99" t="str">
        <v>Oil India Ltd.</v>
      </c>
      <c r="B99">
        <f>_xlfn.XLOOKUP(A99,Investment_Advice[Company],Investment_Advice[Market Cap(Cr)])</f>
        <v>20961.55</v>
      </c>
      <c r="C99" t="str" cm="1">
        <f t="array" ref="C99">_xlfn.IFS(B99&lt;=25000, "Low", B99&gt;75000, "Large", AND(B99&gt;25000, B99&lt;=75000), "Mid")</f>
        <v>Low</v>
      </c>
      <c r="D99">
        <f>_xlfn.XLOOKUP(A99,Investment_Advice[Company],Investment_Advice[1 day change(%)])</f>
        <v>1.42</v>
      </c>
      <c r="L99" s="3" t="s">
        <v>68</v>
      </c>
      <c r="M99" s="30">
        <v>-0.77</v>
      </c>
      <c r="O99" s="3" t="s">
        <v>1347</v>
      </c>
      <c r="P99" s="30">
        <v>1.26</v>
      </c>
    </row>
    <row r="100" spans="1:16" x14ac:dyDescent="0.35">
      <c r="A100" t="str">
        <v>Hindustan Petroleum Corporation Ltd.</v>
      </c>
      <c r="B100">
        <f>_xlfn.XLOOKUP(A100,Investment_Advice[Company],Investment_Advice[Market Cap(Cr)])</f>
        <v>33853.660000000003</v>
      </c>
      <c r="C100" t="str" cm="1">
        <f t="array" ref="C100">_xlfn.IFS(B100&lt;=25000, "Low", B100&gt;75000, "Large", AND(B100&gt;25000, B100&lt;=75000), "Mid")</f>
        <v>Mid</v>
      </c>
      <c r="D100">
        <f>_xlfn.XLOOKUP(A100,Investment_Advice[Company],Investment_Advice[1 day change(%)])</f>
        <v>0.13</v>
      </c>
      <c r="L100" s="3" t="s">
        <v>771</v>
      </c>
      <c r="M100" s="30">
        <v>-0.77</v>
      </c>
      <c r="O100" s="3" t="s">
        <v>748</v>
      </c>
      <c r="P100" s="30">
        <v>1.26</v>
      </c>
    </row>
    <row r="101" spans="1:16" x14ac:dyDescent="0.35">
      <c r="A101" t="str">
        <v>Dhanuka Agritech Ltd.</v>
      </c>
      <c r="B101">
        <f>_xlfn.XLOOKUP(A101,Investment_Advice[Company],Investment_Advice[Market Cap(Cr)])</f>
        <v>3449.36</v>
      </c>
      <c r="C101" t="str" cm="1">
        <f t="array" ref="C101">_xlfn.IFS(B101&lt;=25000, "Low", B101&gt;75000, "Large", AND(B101&gt;25000, B101&lt;=75000), "Mid")</f>
        <v>Low</v>
      </c>
      <c r="D101">
        <f>_xlfn.XLOOKUP(A101,Investment_Advice[Company],Investment_Advice[1 day change(%)])</f>
        <v>3</v>
      </c>
      <c r="L101" s="3" t="s">
        <v>592</v>
      </c>
      <c r="M101" s="30">
        <v>-0.83</v>
      </c>
      <c r="O101" s="3" t="s">
        <v>582</v>
      </c>
      <c r="P101" s="30">
        <v>1.24</v>
      </c>
    </row>
    <row r="102" spans="1:16" x14ac:dyDescent="0.35">
      <c r="A102" t="str">
        <v>Alembic Pharmaceuticals Ltd.</v>
      </c>
      <c r="B102">
        <f>_xlfn.XLOOKUP(A102,Investment_Advice[Company],Investment_Advice[Market Cap(Cr)])</f>
        <v>12591.83</v>
      </c>
      <c r="C102" t="str" cm="1">
        <f t="array" ref="C102">_xlfn.IFS(B102&lt;=25000, "Low", B102&gt;75000, "Large", AND(B102&gt;25000, B102&lt;=75000), "Mid")</f>
        <v>Low</v>
      </c>
      <c r="D102">
        <f>_xlfn.XLOOKUP(A102,Investment_Advice[Company],Investment_Advice[1 day change(%)])</f>
        <v>-0.61</v>
      </c>
      <c r="L102" s="3" t="s">
        <v>370</v>
      </c>
      <c r="M102" s="30">
        <v>-0.84</v>
      </c>
      <c r="O102" s="3" t="s">
        <v>1517</v>
      </c>
      <c r="P102" s="30">
        <v>1.22</v>
      </c>
    </row>
    <row r="103" spans="1:16" x14ac:dyDescent="0.35">
      <c r="A103" t="str">
        <v>Polycab India Ltd.</v>
      </c>
      <c r="B103">
        <f>_xlfn.XLOOKUP(A103,Investment_Advice[Company],Investment_Advice[Market Cap(Cr)])</f>
        <v>37369.26</v>
      </c>
      <c r="C103" t="str" cm="1">
        <f t="array" ref="C103">_xlfn.IFS(B103&lt;=25000, "Low", B103&gt;75000, "Large", AND(B103&gt;25000, B103&lt;=75000), "Mid")</f>
        <v>Mid</v>
      </c>
      <c r="D103">
        <f>_xlfn.XLOOKUP(A103,Investment_Advice[Company],Investment_Advice[1 day change(%)])</f>
        <v>1.03</v>
      </c>
      <c r="L103" s="3" t="s">
        <v>1319</v>
      </c>
      <c r="M103" s="30">
        <v>-0.95</v>
      </c>
      <c r="O103" s="3" t="s">
        <v>1356</v>
      </c>
      <c r="P103" s="30">
        <v>1.22</v>
      </c>
    </row>
    <row r="104" spans="1:16" x14ac:dyDescent="0.35">
      <c r="A104" t="str">
        <v>Ratnamani Metals &amp; Tubes Ltd.</v>
      </c>
      <c r="B104">
        <f>_xlfn.XLOOKUP(A104,Investment_Advice[Company],Investment_Advice[Market Cap(Cr)])</f>
        <v>13161.17</v>
      </c>
      <c r="C104" t="str" cm="1">
        <f t="array" ref="C104">_xlfn.IFS(B104&lt;=25000, "Low", B104&gt;75000, "Large", AND(B104&gt;25000, B104&lt;=75000), "Mid")</f>
        <v>Low</v>
      </c>
      <c r="D104">
        <f>_xlfn.XLOOKUP(A104,Investment_Advice[Company],Investment_Advice[1 day change(%)])</f>
        <v>2.42</v>
      </c>
      <c r="L104" s="3" t="s">
        <v>257</v>
      </c>
      <c r="M104" s="30">
        <v>-0.96</v>
      </c>
      <c r="O104" s="3" t="s">
        <v>489</v>
      </c>
      <c r="P104" s="30">
        <v>1.22</v>
      </c>
    </row>
    <row r="105" spans="1:16" x14ac:dyDescent="0.35">
      <c r="A105" t="str">
        <v>Linde India Ltd.</v>
      </c>
      <c r="B105">
        <f>_xlfn.XLOOKUP(A105,Investment_Advice[Company],Investment_Advice[Market Cap(Cr)])</f>
        <v>29163.79</v>
      </c>
      <c r="C105" t="str" cm="1">
        <f t="array" ref="C105">_xlfn.IFS(B105&lt;=25000, "Low", B105&gt;75000, "Large", AND(B105&gt;25000, B105&lt;=75000), "Mid")</f>
        <v>Mid</v>
      </c>
      <c r="D105">
        <f>_xlfn.XLOOKUP(A105,Investment_Advice[Company],Investment_Advice[1 day change(%)])</f>
        <v>1.04</v>
      </c>
      <c r="L105" s="3" t="s">
        <v>200</v>
      </c>
      <c r="M105" s="30">
        <v>-0.98</v>
      </c>
      <c r="O105" s="3" t="s">
        <v>1134</v>
      </c>
      <c r="P105" s="30">
        <v>1.18</v>
      </c>
    </row>
    <row r="106" spans="1:16" x14ac:dyDescent="0.35">
      <c r="A106" t="str">
        <v>Info Edge (India) Ltd.</v>
      </c>
      <c r="B106">
        <f>_xlfn.XLOOKUP(A106,Investment_Advice[Company],Investment_Advice[Market Cap(Cr)])</f>
        <v>54884.03</v>
      </c>
      <c r="C106" t="str" cm="1">
        <f t="array" ref="C106">_xlfn.IFS(B106&lt;=25000, "Low", B106&gt;75000, "Large", AND(B106&gt;25000, B106&lt;=75000), "Mid")</f>
        <v>Mid</v>
      </c>
      <c r="D106">
        <f>_xlfn.XLOOKUP(A106,Investment_Advice[Company],Investment_Advice[1 day change(%)])</f>
        <v>7.0000000000000007E-2</v>
      </c>
      <c r="L106" s="3" t="s">
        <v>721</v>
      </c>
      <c r="M106" s="30">
        <v>-1.01</v>
      </c>
      <c r="O106" s="3" t="s">
        <v>1066</v>
      </c>
      <c r="P106" s="30">
        <v>1.1000000000000001</v>
      </c>
    </row>
    <row r="107" spans="1:16" x14ac:dyDescent="0.35">
      <c r="A107" t="str">
        <v>Indian Oil Corporation Ltd.</v>
      </c>
      <c r="B107">
        <f>_xlfn.XLOOKUP(A107,Investment_Advice[Company],Investment_Advice[Market Cap(Cr)])</f>
        <v>100260.79</v>
      </c>
      <c r="C107" t="str" cm="1">
        <f t="array" ref="C107">_xlfn.IFS(B107&lt;=25000, "Low", B107&gt;75000, "Large", AND(B107&gt;25000, B107&lt;=75000), "Mid")</f>
        <v>Large</v>
      </c>
      <c r="D107">
        <f>_xlfn.XLOOKUP(A107,Investment_Advice[Company],Investment_Advice[1 day change(%)])</f>
        <v>-0.49</v>
      </c>
      <c r="L107" s="3" t="s">
        <v>1122</v>
      </c>
      <c r="M107" s="30">
        <v>-1.0900000000000001</v>
      </c>
      <c r="O107" s="3" t="s">
        <v>702</v>
      </c>
      <c r="P107" s="30">
        <v>1.08</v>
      </c>
    </row>
    <row r="108" spans="1:16" x14ac:dyDescent="0.35">
      <c r="A108" t="str">
        <v>Tata Chemicals Ltd.</v>
      </c>
      <c r="B108">
        <f>_xlfn.XLOOKUP(A108,Investment_Advice[Company],Investment_Advice[Market Cap(Cr)])</f>
        <v>28511.05</v>
      </c>
      <c r="C108" t="str" cm="1">
        <f t="array" ref="C108">_xlfn.IFS(B108&lt;=25000, "Low", B108&gt;75000, "Large", AND(B108&gt;25000, B108&lt;=75000), "Mid")</f>
        <v>Mid</v>
      </c>
      <c r="D108">
        <f>_xlfn.XLOOKUP(A108,Investment_Advice[Company],Investment_Advice[1 day change(%)])</f>
        <v>-0.06</v>
      </c>
      <c r="L108" s="3" t="s">
        <v>921</v>
      </c>
      <c r="M108" s="30">
        <v>-1.1399999999999999</v>
      </c>
      <c r="O108" s="3" t="s">
        <v>1636</v>
      </c>
      <c r="P108" s="30">
        <v>1.07</v>
      </c>
    </row>
    <row r="109" spans="1:16" x14ac:dyDescent="0.35">
      <c r="A109" t="str">
        <v>KSB Ltd.</v>
      </c>
      <c r="B109">
        <f>_xlfn.XLOOKUP(A109,Investment_Advice[Company],Investment_Advice[Market Cap(Cr)])</f>
        <v>6761.42</v>
      </c>
      <c r="C109" t="str" cm="1">
        <f t="array" ref="C109">_xlfn.IFS(B109&lt;=25000, "Low", B109&gt;75000, "Large", AND(B109&gt;25000, B109&lt;=75000), "Mid")</f>
        <v>Low</v>
      </c>
      <c r="D109">
        <f>_xlfn.XLOOKUP(A109,Investment_Advice[Company],Investment_Advice[1 day change(%)])</f>
        <v>-0.08</v>
      </c>
      <c r="L109" s="3" t="s">
        <v>1236</v>
      </c>
      <c r="M109" s="30">
        <v>-1.24</v>
      </c>
      <c r="O109" s="3" t="s">
        <v>915</v>
      </c>
      <c r="P109" s="30">
        <v>1.05</v>
      </c>
    </row>
    <row r="110" spans="1:16" x14ac:dyDescent="0.35">
      <c r="A110" t="str">
        <v>Power Finance Corporation Ltd.</v>
      </c>
      <c r="B110">
        <f>_xlfn.XLOOKUP(A110,Investment_Advice[Company],Investment_Advice[Market Cap(Cr)])</f>
        <v>30215.73</v>
      </c>
      <c r="C110" t="str" cm="1">
        <f t="array" ref="C110">_xlfn.IFS(B110&lt;=25000, "Low", B110&gt;75000, "Large", AND(B110&gt;25000, B110&lt;=75000), "Mid")</f>
        <v>Mid</v>
      </c>
      <c r="D110">
        <f>_xlfn.XLOOKUP(A110,Investment_Advice[Company],Investment_Advice[1 day change(%)])</f>
        <v>-1.25</v>
      </c>
      <c r="L110" s="3" t="s">
        <v>453</v>
      </c>
      <c r="M110" s="30">
        <v>-1.25</v>
      </c>
      <c r="O110" s="3" t="s">
        <v>1240</v>
      </c>
      <c r="P110" s="30">
        <v>1.03</v>
      </c>
    </row>
    <row r="111" spans="1:16" x14ac:dyDescent="0.35">
      <c r="A111" t="str">
        <v>Coromandel International Ltd.</v>
      </c>
      <c r="B111">
        <f>_xlfn.XLOOKUP(A111,Investment_Advice[Company],Investment_Advice[Market Cap(Cr)])</f>
        <v>30325.26</v>
      </c>
      <c r="C111" t="str" cm="1">
        <f t="array" ref="C111">_xlfn.IFS(B111&lt;=25000, "Low", B111&gt;75000, "Large", AND(B111&gt;25000, B111&lt;=75000), "Mid")</f>
        <v>Mid</v>
      </c>
      <c r="D111">
        <f>_xlfn.XLOOKUP(A111,Investment_Advice[Company],Investment_Advice[1 day change(%)])</f>
        <v>-1.28</v>
      </c>
      <c r="L111" s="3" t="s">
        <v>56</v>
      </c>
      <c r="M111" s="30">
        <v>-1.26</v>
      </c>
      <c r="O111" s="3" t="s">
        <v>1334</v>
      </c>
      <c r="P111" s="30">
        <v>1.02</v>
      </c>
    </row>
    <row r="112" spans="1:16" x14ac:dyDescent="0.35">
      <c r="A112" t="str">
        <v>Lux Industries Ltd.</v>
      </c>
      <c r="B112">
        <f>_xlfn.XLOOKUP(A112,Investment_Advice[Company],Investment_Advice[Market Cap(Cr)])</f>
        <v>5494.25</v>
      </c>
      <c r="C112" t="str" cm="1">
        <f t="array" ref="C112">_xlfn.IFS(B112&lt;=25000, "Low", B112&gt;75000, "Large", AND(B112&gt;25000, B112&lt;=75000), "Mid")</f>
        <v>Low</v>
      </c>
      <c r="D112">
        <f>_xlfn.XLOOKUP(A112,Investment_Advice[Company],Investment_Advice[1 day change(%)])</f>
        <v>0.48</v>
      </c>
      <c r="L112" s="3" t="s">
        <v>438</v>
      </c>
      <c r="M112" s="30">
        <v>-1.28</v>
      </c>
      <c r="O112" s="3" t="s">
        <v>955</v>
      </c>
      <c r="P112" s="30">
        <v>1.01</v>
      </c>
    </row>
    <row r="113" spans="1:16" x14ac:dyDescent="0.35">
      <c r="A113" t="str">
        <v>Grindwell Norton Ltd.</v>
      </c>
      <c r="B113">
        <f>_xlfn.XLOOKUP(A113,Investment_Advice[Company],Investment_Advice[Market Cap(Cr)])</f>
        <v>24004.1</v>
      </c>
      <c r="C113" t="str" cm="1">
        <f t="array" ref="C113">_xlfn.IFS(B113&lt;=25000, "Low", B113&gt;75000, "Large", AND(B113&gt;25000, B113&lt;=75000), "Mid")</f>
        <v>Low</v>
      </c>
      <c r="D113">
        <f>_xlfn.XLOOKUP(A113,Investment_Advice[Company],Investment_Advice[1 day change(%)])</f>
        <v>-1.42</v>
      </c>
      <c r="L113" s="3" t="s">
        <v>1577</v>
      </c>
      <c r="M113" s="30">
        <v>-1.36</v>
      </c>
      <c r="O113" s="3" t="s">
        <v>993</v>
      </c>
      <c r="P113" s="30">
        <v>1.01</v>
      </c>
    </row>
    <row r="114" spans="1:16" x14ac:dyDescent="0.35">
      <c r="A114" t="str">
        <v>Dr. Lal Pathlabs Ltd.</v>
      </c>
      <c r="B114">
        <f>_xlfn.XLOOKUP(A114,Investment_Advice[Company],Investment_Advice[Market Cap(Cr)])</f>
        <v>19748.98</v>
      </c>
      <c r="C114" t="str" cm="1">
        <f t="array" ref="C114">_xlfn.IFS(B114&lt;=25000, "Low", B114&gt;75000, "Large", AND(B114&gt;25000, B114&lt;=75000), "Mid")</f>
        <v>Low</v>
      </c>
      <c r="D114">
        <f>_xlfn.XLOOKUP(A114,Investment_Advice[Company],Investment_Advice[1 day change(%)])</f>
        <v>-2.87</v>
      </c>
      <c r="L114" s="3" t="s">
        <v>1657</v>
      </c>
      <c r="M114" s="30">
        <v>-1.85</v>
      </c>
      <c r="O114" s="3" t="s">
        <v>1645</v>
      </c>
      <c r="P114" s="30">
        <v>0.99</v>
      </c>
    </row>
    <row r="115" spans="1:16" x14ac:dyDescent="0.35">
      <c r="A115" t="str">
        <v>ZF Commercial Vehicle Control Systems India Ltd.</v>
      </c>
      <c r="B115">
        <f>_xlfn.XLOOKUP(A115,Investment_Advice[Company],Investment_Advice[Market Cap(Cr)])</f>
        <v>18915.61</v>
      </c>
      <c r="C115" t="str" cm="1">
        <f t="array" ref="C115">_xlfn.IFS(B115&lt;=25000, "Low", B115&gt;75000, "Large", AND(B115&gt;25000, B115&lt;=75000), "Mid")</f>
        <v>Low</v>
      </c>
      <c r="D115">
        <f>_xlfn.XLOOKUP(A115,Investment_Advice[Company],Investment_Advice[1 day change(%)])</f>
        <v>3.54</v>
      </c>
      <c r="L115" s="3" t="s">
        <v>751</v>
      </c>
      <c r="M115" s="30">
        <v>-2.37</v>
      </c>
      <c r="O115" s="3" t="s">
        <v>267</v>
      </c>
      <c r="P115" s="30">
        <v>0.98</v>
      </c>
    </row>
    <row r="116" spans="1:16" x14ac:dyDescent="0.35">
      <c r="A116" t="str">
        <v>Apollo Hospitals Enterprise Ltd.</v>
      </c>
      <c r="B116">
        <f>_xlfn.XLOOKUP(A116,Investment_Advice[Company],Investment_Advice[Market Cap(Cr)])</f>
        <v>61576.5</v>
      </c>
      <c r="C116" t="str" cm="1">
        <f t="array" ref="C116">_xlfn.IFS(B116&lt;=25000, "Low", B116&gt;75000, "Large", AND(B116&gt;25000, B116&lt;=75000), "Mid")</f>
        <v>Mid</v>
      </c>
      <c r="D116">
        <f>_xlfn.XLOOKUP(A116,Investment_Advice[Company],Investment_Advice[1 day change(%)])</f>
        <v>-0.69</v>
      </c>
      <c r="L116" s="3" t="s">
        <v>1595</v>
      </c>
      <c r="M116" s="30">
        <v>-2.54</v>
      </c>
      <c r="O116" s="3" t="s">
        <v>987</v>
      </c>
      <c r="P116" s="30">
        <v>0.96</v>
      </c>
    </row>
    <row r="117" spans="1:16" x14ac:dyDescent="0.35">
      <c r="A117" t="str">
        <v>Mahindra &amp; Mahindra Ltd.</v>
      </c>
      <c r="B117">
        <f>_xlfn.XLOOKUP(A117,Investment_Advice[Company],Investment_Advice[Market Cap(Cr)])</f>
        <v>164169.79</v>
      </c>
      <c r="C117" t="str" cm="1">
        <f t="array" ref="C117">_xlfn.IFS(B117&lt;=25000, "Low", B117&gt;75000, "Large", AND(B117&gt;25000, B117&lt;=75000), "Mid")</f>
        <v>Large</v>
      </c>
      <c r="D117">
        <f>_xlfn.XLOOKUP(A117,Investment_Advice[Company],Investment_Advice[1 day change(%)])</f>
        <v>0.35</v>
      </c>
      <c r="L117" s="3" t="s">
        <v>651</v>
      </c>
      <c r="M117" s="30">
        <v>-2.67</v>
      </c>
      <c r="O117" s="3" t="s">
        <v>526</v>
      </c>
      <c r="P117" s="30">
        <v>0.95</v>
      </c>
    </row>
    <row r="118" spans="1:16" x14ac:dyDescent="0.35">
      <c r="A118" t="str">
        <v>Petronet LNG Ltd.</v>
      </c>
      <c r="B118">
        <f>_xlfn.XLOOKUP(A118,Investment_Advice[Company],Investment_Advice[Market Cap(Cr)])</f>
        <v>32415</v>
      </c>
      <c r="C118" t="str" cm="1">
        <f t="array" ref="C118">_xlfn.IFS(B118&lt;=25000, "Low", B118&gt;75000, "Large", AND(B118&gt;25000, B118&lt;=75000), "Mid")</f>
        <v>Mid</v>
      </c>
      <c r="D118">
        <f>_xlfn.XLOOKUP(A118,Investment_Advice[Company],Investment_Advice[1 day change(%)])</f>
        <v>-0.25</v>
      </c>
      <c r="L118" s="3" t="s">
        <v>1487</v>
      </c>
      <c r="M118" s="30">
        <v>-3.64</v>
      </c>
      <c r="O118" s="3" t="s">
        <v>1070</v>
      </c>
      <c r="P118" s="30">
        <v>0.92</v>
      </c>
    </row>
    <row r="119" spans="1:16" x14ac:dyDescent="0.35">
      <c r="A119" t="str">
        <v>ITC Ltd.</v>
      </c>
      <c r="B119">
        <f>_xlfn.XLOOKUP(A119,Investment_Advice[Company],Investment_Advice[Market Cap(Cr)])</f>
        <v>407540.19</v>
      </c>
      <c r="C119" t="str" cm="1">
        <f t="array" ref="C119">_xlfn.IFS(B119&lt;=25000, "Low", B119&gt;75000, "Large", AND(B119&gt;25000, B119&lt;=75000), "Mid")</f>
        <v>Large</v>
      </c>
      <c r="D119">
        <f>_xlfn.XLOOKUP(A119,Investment_Advice[Company],Investment_Advice[1 day change(%)])</f>
        <v>1.76</v>
      </c>
      <c r="O119" s="3" t="s">
        <v>1057</v>
      </c>
      <c r="P119" s="30">
        <v>0.9</v>
      </c>
    </row>
    <row r="120" spans="1:16" x14ac:dyDescent="0.35">
      <c r="A120" t="str">
        <v>Aditya Birla Sun Life AMC Ltd.</v>
      </c>
      <c r="B120">
        <f>_xlfn.XLOOKUP(A120,Investment_Advice[Company],Investment_Advice[Market Cap(Cr)])</f>
        <v>13638.24</v>
      </c>
      <c r="C120" t="str" cm="1">
        <f t="array" ref="C120">_xlfn.IFS(B120&lt;=25000, "Low", B120&gt;75000, "Large", AND(B120&gt;25000, B120&lt;=75000), "Mid")</f>
        <v>Low</v>
      </c>
      <c r="D120">
        <f>_xlfn.XLOOKUP(A120,Investment_Advice[Company],Investment_Advice[1 day change(%)])</f>
        <v>-0.01</v>
      </c>
      <c r="O120" s="3" t="s">
        <v>834</v>
      </c>
      <c r="P120" s="30">
        <v>0.88</v>
      </c>
    </row>
    <row r="121" spans="1:16" x14ac:dyDescent="0.35">
      <c r="A121" t="str">
        <v>Indus Towers Ltd.</v>
      </c>
      <c r="B121">
        <f>_xlfn.XLOOKUP(A121,Investment_Advice[Company],Investment_Advice[Market Cap(Cr)])</f>
        <v>53777.47</v>
      </c>
      <c r="C121" t="str" cm="1">
        <f t="array" ref="C121">_xlfn.IFS(B121&lt;=25000, "Low", B121&gt;75000, "Large", AND(B121&gt;25000, B121&lt;=75000), "Mid")</f>
        <v>Mid</v>
      </c>
      <c r="D121">
        <f>_xlfn.XLOOKUP(A121,Investment_Advice[Company],Investment_Advice[1 day change(%)])</f>
        <v>0.15</v>
      </c>
      <c r="O121" s="3" t="s">
        <v>1374</v>
      </c>
      <c r="P121" s="30">
        <v>0.86</v>
      </c>
    </row>
    <row r="122" spans="1:16" x14ac:dyDescent="0.35">
      <c r="A122" t="str">
        <v>Nippon Life India Asset Management Ltd.</v>
      </c>
      <c r="B122">
        <f>_xlfn.XLOOKUP(A122,Investment_Advice[Company],Investment_Advice[Market Cap(Cr)])</f>
        <v>18366.310000000001</v>
      </c>
      <c r="C122" t="str" cm="1">
        <f t="array" ref="C122">_xlfn.IFS(B122&lt;=25000, "Low", B122&gt;75000, "Large", AND(B122&gt;25000, B122&lt;=75000), "Mid")</f>
        <v>Low</v>
      </c>
      <c r="D122">
        <f>_xlfn.XLOOKUP(A122,Investment_Advice[Company],Investment_Advice[1 day change(%)])</f>
        <v>1.22</v>
      </c>
      <c r="O122" s="3" t="s">
        <v>502</v>
      </c>
      <c r="P122" s="30">
        <v>0.85</v>
      </c>
    </row>
    <row r="123" spans="1:16" x14ac:dyDescent="0.35">
      <c r="A123" t="str">
        <v>EID-Parry (India) Ltd.</v>
      </c>
      <c r="B123">
        <f>_xlfn.XLOOKUP(A123,Investment_Advice[Company],Investment_Advice[Market Cap(Cr)])</f>
        <v>9488.66</v>
      </c>
      <c r="C123" t="str" cm="1">
        <f t="array" ref="C123">_xlfn.IFS(B123&lt;=25000, "Low", B123&gt;75000, "Large", AND(B123&gt;25000, B123&lt;=75000), "Mid")</f>
        <v>Low</v>
      </c>
      <c r="D123">
        <f>_xlfn.XLOOKUP(A123,Investment_Advice[Company],Investment_Advice[1 day change(%)])</f>
        <v>0.77</v>
      </c>
      <c r="O123" s="3" t="s">
        <v>1298</v>
      </c>
      <c r="P123" s="30">
        <v>0.85</v>
      </c>
    </row>
    <row r="124" spans="1:16" x14ac:dyDescent="0.35">
      <c r="A124" t="str">
        <v>Kajaria Ceramics Ltd.</v>
      </c>
      <c r="B124">
        <f>_xlfn.XLOOKUP(A124,Investment_Advice[Company],Investment_Advice[Market Cap(Cr)])</f>
        <v>18064.93</v>
      </c>
      <c r="C124" t="str" cm="1">
        <f t="array" ref="C124">_xlfn.IFS(B124&lt;=25000, "Low", B124&gt;75000, "Large", AND(B124&gt;25000, B124&lt;=75000), "Mid")</f>
        <v>Low</v>
      </c>
      <c r="D124">
        <f>_xlfn.XLOOKUP(A124,Investment_Advice[Company],Investment_Advice[1 day change(%)])</f>
        <v>-1.81</v>
      </c>
      <c r="O124" s="3" t="s">
        <v>891</v>
      </c>
      <c r="P124" s="30">
        <v>0.84</v>
      </c>
    </row>
    <row r="125" spans="1:16" x14ac:dyDescent="0.35">
      <c r="A125" t="str">
        <v>Navin Fluorine International Ltd.</v>
      </c>
      <c r="B125">
        <f>_xlfn.XLOOKUP(A125,Investment_Advice[Company],Investment_Advice[Market Cap(Cr)])</f>
        <v>21028.32</v>
      </c>
      <c r="C125" t="str" cm="1">
        <f t="array" ref="C125">_xlfn.IFS(B125&lt;=25000, "Low", B125&gt;75000, "Large", AND(B125&gt;25000, B125&lt;=75000), "Mid")</f>
        <v>Low</v>
      </c>
      <c r="D125">
        <f>_xlfn.XLOOKUP(A125,Investment_Advice[Company],Investment_Advice[1 day change(%)])</f>
        <v>-0.46</v>
      </c>
      <c r="O125" s="3" t="s">
        <v>1678</v>
      </c>
      <c r="P125" s="30">
        <v>0.82</v>
      </c>
    </row>
    <row r="126" spans="1:16" x14ac:dyDescent="0.35">
      <c r="A126" t="str">
        <v>Oil &amp; Natural Gas Corporation Ltd.</v>
      </c>
      <c r="B126">
        <f>_xlfn.XLOOKUP(A126,Investment_Advice[Company],Investment_Advice[Market Cap(Cr)])</f>
        <v>167820.92</v>
      </c>
      <c r="C126" t="str" cm="1">
        <f t="array" ref="C126">_xlfn.IFS(B126&lt;=25000, "Low", B126&gt;75000, "Large", AND(B126&gt;25000, B126&lt;=75000), "Mid")</f>
        <v>Large</v>
      </c>
      <c r="D126">
        <f>_xlfn.XLOOKUP(A126,Investment_Advice[Company],Investment_Advice[1 day change(%)])</f>
        <v>0.49</v>
      </c>
      <c r="O126" s="3" t="s">
        <v>738</v>
      </c>
      <c r="P126" s="30">
        <v>0.8</v>
      </c>
    </row>
    <row r="127" spans="1:16" x14ac:dyDescent="0.35">
      <c r="A127" t="str">
        <v>United Breweries Ltd.</v>
      </c>
      <c r="B127">
        <f>_xlfn.XLOOKUP(A127,Investment_Advice[Company],Investment_Advice[Market Cap(Cr)])</f>
        <v>45079.76</v>
      </c>
      <c r="C127" t="str" cm="1">
        <f t="array" ref="C127">_xlfn.IFS(B127&lt;=25000, "Low", B127&gt;75000, "Large", AND(B127&gt;25000, B127&lt;=75000), "Mid")</f>
        <v>Mid</v>
      </c>
      <c r="D127">
        <f>_xlfn.XLOOKUP(A127,Investment_Advice[Company],Investment_Advice[1 day change(%)])</f>
        <v>-0.5</v>
      </c>
      <c r="O127" s="3" t="s">
        <v>673</v>
      </c>
      <c r="P127" s="30">
        <v>0.8</v>
      </c>
    </row>
    <row r="128" spans="1:16" x14ac:dyDescent="0.35">
      <c r="A128" t="str">
        <v>Graphite India Ltd.</v>
      </c>
      <c r="B128">
        <f>_xlfn.XLOOKUP(A128,Investment_Advice[Company],Investment_Advice[Market Cap(Cr)])</f>
        <v>7980.12</v>
      </c>
      <c r="C128" t="str" cm="1">
        <f t="array" ref="C128">_xlfn.IFS(B128&lt;=25000, "Low", B128&gt;75000, "Large", AND(B128&gt;25000, B128&lt;=75000), "Mid")</f>
        <v>Low</v>
      </c>
      <c r="D128">
        <f>_xlfn.XLOOKUP(A128,Investment_Advice[Company],Investment_Advice[1 day change(%)])</f>
        <v>0.53</v>
      </c>
      <c r="O128" s="3" t="s">
        <v>374</v>
      </c>
      <c r="P128" s="30">
        <v>0.79</v>
      </c>
    </row>
    <row r="129" spans="1:16" x14ac:dyDescent="0.35">
      <c r="A129" t="str">
        <v>Gujarat Narmada Valley Fertilizers &amp; Chemicals Ltd.</v>
      </c>
      <c r="B129">
        <f>_xlfn.XLOOKUP(A129,Investment_Advice[Company],Investment_Advice[Market Cap(Cr)])</f>
        <v>11545.28</v>
      </c>
      <c r="C129" t="str" cm="1">
        <f t="array" ref="C129">_xlfn.IFS(B129&lt;=25000, "Low", B129&gt;75000, "Large", AND(B129&gt;25000, B129&lt;=75000), "Mid")</f>
        <v>Low</v>
      </c>
      <c r="D129">
        <f>_xlfn.XLOOKUP(A129,Investment_Advice[Company],Investment_Advice[1 day change(%)])</f>
        <v>0.35</v>
      </c>
      <c r="O129" s="3" t="s">
        <v>475</v>
      </c>
      <c r="P129" s="30">
        <v>0.77</v>
      </c>
    </row>
    <row r="130" spans="1:16" x14ac:dyDescent="0.35">
      <c r="A130" t="str">
        <v>UPL Ltd.</v>
      </c>
      <c r="B130">
        <f>_xlfn.XLOOKUP(A130,Investment_Advice[Company],Investment_Advice[Market Cap(Cr)])</f>
        <v>56059.13</v>
      </c>
      <c r="C130" t="str" cm="1">
        <f t="array" ref="C130">_xlfn.IFS(B130&lt;=25000, "Low", B130&gt;75000, "Large", AND(B130&gt;25000, B130&lt;=75000), "Mid")</f>
        <v>Mid</v>
      </c>
      <c r="D130">
        <f>_xlfn.XLOOKUP(A130,Investment_Advice[Company],Investment_Advice[1 day change(%)])</f>
        <v>0.14000000000000001</v>
      </c>
      <c r="O130" s="3" t="s">
        <v>1365</v>
      </c>
      <c r="P130" s="30">
        <v>0.75</v>
      </c>
    </row>
    <row r="131" spans="1:16" x14ac:dyDescent="0.35">
      <c r="A131" t="str">
        <v>Motilal Oswal Financial Services Ltd</v>
      </c>
      <c r="B131">
        <f>_xlfn.XLOOKUP(A131,Investment_Advice[Company],Investment_Advice[Market Cap(Cr)])</f>
        <v>11485.59</v>
      </c>
      <c r="C131" t="str" cm="1">
        <f t="array" ref="C131">_xlfn.IFS(B131&lt;=25000, "Low", B131&gt;75000, "Large", AND(B131&gt;25000, B131&lt;=75000), "Mid")</f>
        <v>Low</v>
      </c>
      <c r="D131">
        <f>_xlfn.XLOOKUP(A131,Investment_Advice[Company],Investment_Advice[1 day change(%)])</f>
        <v>0.95</v>
      </c>
      <c r="O131" s="3" t="s">
        <v>1559</v>
      </c>
      <c r="P131" s="30">
        <v>0.72</v>
      </c>
    </row>
    <row r="132" spans="1:16" x14ac:dyDescent="0.35">
      <c r="A132" t="str">
        <v>Sun Pharmaceutical Industries Ltd.</v>
      </c>
      <c r="B132">
        <f>_xlfn.XLOOKUP(A132,Investment_Advice[Company],Investment_Advice[Market Cap(Cr)])</f>
        <v>212245.17</v>
      </c>
      <c r="C132" t="str" cm="1">
        <f t="array" ref="C132">_xlfn.IFS(B132&lt;=25000, "Low", B132&gt;75000, "Large", AND(B132&gt;25000, B132&lt;=75000), "Mid")</f>
        <v>Large</v>
      </c>
      <c r="D132">
        <f>_xlfn.XLOOKUP(A132,Investment_Advice[Company],Investment_Advice[1 day change(%)])</f>
        <v>1.73</v>
      </c>
      <c r="O132" s="3" t="s">
        <v>695</v>
      </c>
      <c r="P132" s="30">
        <v>0.72</v>
      </c>
    </row>
    <row r="133" spans="1:16" x14ac:dyDescent="0.35">
      <c r="A133" t="str">
        <v>Birla Corporation Ltd.</v>
      </c>
      <c r="B133">
        <f>_xlfn.XLOOKUP(A133,Investment_Advice[Company],Investment_Advice[Market Cap(Cr)])</f>
        <v>7739.42</v>
      </c>
      <c r="C133" t="str" cm="1">
        <f t="array" ref="C133">_xlfn.IFS(B133&lt;=25000, "Low", B133&gt;75000, "Large", AND(B133&gt;25000, B133&lt;=75000), "Mid")</f>
        <v>Low</v>
      </c>
      <c r="D133">
        <f>_xlfn.XLOOKUP(A133,Investment_Advice[Company],Investment_Advice[1 day change(%)])</f>
        <v>3.74</v>
      </c>
      <c r="O133" s="3" t="s">
        <v>207</v>
      </c>
      <c r="P133" s="30">
        <v>0.7</v>
      </c>
    </row>
    <row r="134" spans="1:16" x14ac:dyDescent="0.35">
      <c r="A134" t="str">
        <v>Blue Star Ltd.</v>
      </c>
      <c r="B134">
        <f>_xlfn.XLOOKUP(A134,Investment_Advice[Company],Investment_Advice[Market Cap(Cr)])</f>
        <v>10704.33</v>
      </c>
      <c r="C134" t="str" cm="1">
        <f t="array" ref="C134">_xlfn.IFS(B134&lt;=25000, "Low", B134&gt;75000, "Large", AND(B134&gt;25000, B134&lt;=75000), "Mid")</f>
        <v>Low</v>
      </c>
      <c r="D134">
        <f>_xlfn.XLOOKUP(A134,Investment_Advice[Company],Investment_Advice[1 day change(%)])</f>
        <v>1.8</v>
      </c>
      <c r="O134" s="3" t="s">
        <v>984</v>
      </c>
      <c r="P134" s="30">
        <v>0.7</v>
      </c>
    </row>
    <row r="135" spans="1:16" x14ac:dyDescent="0.35">
      <c r="A135" t="str">
        <v>Grasim Industries Ltd.</v>
      </c>
      <c r="B135">
        <f>_xlfn.XLOOKUP(A135,Investment_Advice[Company],Investment_Advice[Market Cap(Cr)])</f>
        <v>112621.31</v>
      </c>
      <c r="C135" t="str" cm="1">
        <f t="array" ref="C135">_xlfn.IFS(B135&lt;=25000, "Low", B135&gt;75000, "Large", AND(B135&gt;25000, B135&lt;=75000), "Mid")</f>
        <v>Large</v>
      </c>
      <c r="D135">
        <f>_xlfn.XLOOKUP(A135,Investment_Advice[Company],Investment_Advice[1 day change(%)])</f>
        <v>1.35</v>
      </c>
      <c r="O135" s="3" t="s">
        <v>1620</v>
      </c>
      <c r="P135" s="30">
        <v>0.69</v>
      </c>
    </row>
    <row r="136" spans="1:16" x14ac:dyDescent="0.35">
      <c r="A136" t="str">
        <v>BEML Ltd.</v>
      </c>
      <c r="B136">
        <f>_xlfn.XLOOKUP(A136,Investment_Advice[Company],Investment_Advice[Market Cap(Cr)])</f>
        <v>7551.61</v>
      </c>
      <c r="C136" t="str" cm="1">
        <f t="array" ref="C136">_xlfn.IFS(B136&lt;=25000, "Low", B136&gt;75000, "Large", AND(B136&gt;25000, B136&lt;=75000), "Mid")</f>
        <v>Low</v>
      </c>
      <c r="D136">
        <f>_xlfn.XLOOKUP(A136,Investment_Advice[Company],Investment_Advice[1 day change(%)])</f>
        <v>-4.22</v>
      </c>
      <c r="O136" s="3" t="s">
        <v>1648</v>
      </c>
      <c r="P136" s="30">
        <v>0.66</v>
      </c>
    </row>
    <row r="137" spans="1:16" x14ac:dyDescent="0.35">
      <c r="A137" t="str">
        <v>Pidilite Industries Ltd.</v>
      </c>
      <c r="B137">
        <f>_xlfn.XLOOKUP(A137,Investment_Advice[Company],Investment_Advice[Market Cap(Cr)])</f>
        <v>143988.39000000001</v>
      </c>
      <c r="C137" t="str" cm="1">
        <f t="array" ref="C137">_xlfn.IFS(B137&lt;=25000, "Low", B137&gt;75000, "Large", AND(B137&gt;25000, B137&lt;=75000), "Mid")</f>
        <v>Large</v>
      </c>
      <c r="D137">
        <f>_xlfn.XLOOKUP(A137,Investment_Advice[Company],Investment_Advice[1 day change(%)])</f>
        <v>-1.18</v>
      </c>
      <c r="O137" s="3" t="s">
        <v>128</v>
      </c>
      <c r="P137" s="30">
        <v>0.64</v>
      </c>
    </row>
    <row r="138" spans="1:16" x14ac:dyDescent="0.35">
      <c r="A138" t="str">
        <v>Alkyl Amines Chemicals Ltd.</v>
      </c>
      <c r="B138">
        <f>_xlfn.XLOOKUP(A138,Investment_Advice[Company],Investment_Advice[Market Cap(Cr)])</f>
        <v>15150.3</v>
      </c>
      <c r="C138" t="str" cm="1">
        <f t="array" ref="C138">_xlfn.IFS(B138&lt;=25000, "Low", B138&gt;75000, "Large", AND(B138&gt;25000, B138&lt;=75000), "Mid")</f>
        <v>Low</v>
      </c>
      <c r="D138">
        <f>_xlfn.XLOOKUP(A138,Investment_Advice[Company],Investment_Advice[1 day change(%)])</f>
        <v>-0.91</v>
      </c>
      <c r="O138" s="3" t="s">
        <v>221</v>
      </c>
      <c r="P138" s="30">
        <v>0.64</v>
      </c>
    </row>
    <row r="139" spans="1:16" x14ac:dyDescent="0.35">
      <c r="A139" t="str">
        <v>Astrazeneca Pharma India Ltd.</v>
      </c>
      <c r="B139">
        <f>_xlfn.XLOOKUP(A139,Investment_Advice[Company],Investment_Advice[Market Cap(Cr)])</f>
        <v>7625.75</v>
      </c>
      <c r="C139" t="str" cm="1">
        <f t="array" ref="C139">_xlfn.IFS(B139&lt;=25000, "Low", B139&gt;75000, "Large", AND(B139&gt;25000, B139&lt;=75000), "Mid")</f>
        <v>Low</v>
      </c>
      <c r="D139">
        <f>_xlfn.XLOOKUP(A139,Investment_Advice[Company],Investment_Advice[1 day change(%)])</f>
        <v>0.85</v>
      </c>
      <c r="O139" s="3" t="s">
        <v>813</v>
      </c>
      <c r="P139" s="30">
        <v>0.64</v>
      </c>
    </row>
    <row r="140" spans="1:16" x14ac:dyDescent="0.35">
      <c r="A140" t="str">
        <v>The Great Eastern Shipping Company Ltd.</v>
      </c>
      <c r="B140">
        <f>_xlfn.XLOOKUP(A140,Investment_Advice[Company],Investment_Advice[Market Cap(Cr)])</f>
        <v>7662.31</v>
      </c>
      <c r="C140" t="str" cm="1">
        <f t="array" ref="C140">_xlfn.IFS(B140&lt;=25000, "Low", B140&gt;75000, "Large", AND(B140&gt;25000, B140&lt;=75000), "Mid")</f>
        <v>Low</v>
      </c>
      <c r="D140">
        <f>_xlfn.XLOOKUP(A140,Investment_Advice[Company],Investment_Advice[1 day change(%)])</f>
        <v>-5.31</v>
      </c>
      <c r="O140" s="3" t="s">
        <v>1125</v>
      </c>
      <c r="P140" s="30">
        <v>0.63</v>
      </c>
    </row>
    <row r="141" spans="1:16" x14ac:dyDescent="0.35">
      <c r="A141" t="str">
        <v>Godrej Agrovet Ltd.</v>
      </c>
      <c r="B141">
        <f>_xlfn.XLOOKUP(A141,Investment_Advice[Company],Investment_Advice[Market Cap(Cr)])</f>
        <v>10018.290000000001</v>
      </c>
      <c r="C141" t="str" cm="1">
        <f t="array" ref="C141">_xlfn.IFS(B141&lt;=25000, "Low", B141&gt;75000, "Large", AND(B141&gt;25000, B141&lt;=75000), "Mid")</f>
        <v>Low</v>
      </c>
      <c r="D141">
        <f>_xlfn.XLOOKUP(A141,Investment_Advice[Company],Investment_Advice[1 day change(%)])</f>
        <v>0.12</v>
      </c>
      <c r="O141" s="3" t="s">
        <v>605</v>
      </c>
      <c r="P141" s="30">
        <v>0.61</v>
      </c>
    </row>
    <row r="142" spans="1:16" x14ac:dyDescent="0.35">
      <c r="A142" t="str">
        <v>Ajanta Pharma Ltd.</v>
      </c>
      <c r="B142">
        <f>_xlfn.XLOOKUP(A142,Investment_Advice[Company],Investment_Advice[Market Cap(Cr)])</f>
        <v>17325.72</v>
      </c>
      <c r="C142" t="str" cm="1">
        <f t="array" ref="C142">_xlfn.IFS(B142&lt;=25000, "Low", B142&gt;75000, "Large", AND(B142&gt;25000, B142&lt;=75000), "Mid")</f>
        <v>Low</v>
      </c>
      <c r="D142">
        <f>_xlfn.XLOOKUP(A142,Investment_Advice[Company],Investment_Advice[1 day change(%)])</f>
        <v>-0.57999999999999996</v>
      </c>
      <c r="O142" s="3" t="s">
        <v>41</v>
      </c>
      <c r="P142" s="30">
        <v>0.59</v>
      </c>
    </row>
    <row r="143" spans="1:16" x14ac:dyDescent="0.35">
      <c r="A143" t="str">
        <v>Marico Ltd.</v>
      </c>
      <c r="B143">
        <f>_xlfn.XLOOKUP(A143,Investment_Advice[Company],Investment_Advice[Market Cap(Cr)])</f>
        <v>67388.08</v>
      </c>
      <c r="C143" t="str" cm="1">
        <f t="array" ref="C143">_xlfn.IFS(B143&lt;=25000, "Low", B143&gt;75000, "Large", AND(B143&gt;25000, B143&lt;=75000), "Mid")</f>
        <v>Mid</v>
      </c>
      <c r="D143">
        <f>_xlfn.XLOOKUP(A143,Investment_Advice[Company],Investment_Advice[1 day change(%)])</f>
        <v>-0.52</v>
      </c>
      <c r="O143" s="3" t="s">
        <v>1539</v>
      </c>
      <c r="P143" s="30">
        <v>0.59</v>
      </c>
    </row>
    <row r="144" spans="1:16" x14ac:dyDescent="0.35">
      <c r="A144" t="str">
        <v>GAIL (India) Ltd.</v>
      </c>
      <c r="B144">
        <f>_xlfn.XLOOKUP(A144,Investment_Advice[Company],Investment_Advice[Market Cap(Cr)])</f>
        <v>59942.99</v>
      </c>
      <c r="C144" t="str" cm="1">
        <f t="array" ref="C144">_xlfn.IFS(B144&lt;=25000, "Low", B144&gt;75000, "Large", AND(B144&gt;25000, B144&lt;=75000), "Mid")</f>
        <v>Mid</v>
      </c>
      <c r="D144">
        <f>_xlfn.XLOOKUP(A144,Investment_Advice[Company],Investment_Advice[1 day change(%)])</f>
        <v>1.07</v>
      </c>
      <c r="O144" s="3" t="s">
        <v>1623</v>
      </c>
      <c r="P144" s="30">
        <v>0.56000000000000005</v>
      </c>
    </row>
    <row r="145" spans="1:16" x14ac:dyDescent="0.35">
      <c r="A145" t="str">
        <v>Indiabulls Housing Finance Ltd.</v>
      </c>
      <c r="B145">
        <f>_xlfn.XLOOKUP(A145,Investment_Advice[Company],Investment_Advice[Market Cap(Cr)])</f>
        <v>6359.48</v>
      </c>
      <c r="C145" t="str" cm="1">
        <f t="array" ref="C145">_xlfn.IFS(B145&lt;=25000, "Low", B145&gt;75000, "Large", AND(B145&gt;25000, B145&lt;=75000), "Mid")</f>
        <v>Low</v>
      </c>
      <c r="D145">
        <f>_xlfn.XLOOKUP(A145,Investment_Advice[Company],Investment_Advice[1 day change(%)])</f>
        <v>1.24</v>
      </c>
      <c r="O145" s="3" t="s">
        <v>1499</v>
      </c>
      <c r="P145" s="30">
        <v>0.55000000000000004</v>
      </c>
    </row>
    <row r="146" spans="1:16" x14ac:dyDescent="0.35">
      <c r="A146" t="str">
        <v>Heidelberg Cement India Ltd.</v>
      </c>
      <c r="B146">
        <f>_xlfn.XLOOKUP(A146,Investment_Advice[Company],Investment_Advice[Market Cap(Cr)])</f>
        <v>4219.54</v>
      </c>
      <c r="C146" t="str" cm="1">
        <f t="array" ref="C146">_xlfn.IFS(B146&lt;=25000, "Low", B146&gt;75000, "Large", AND(B146&gt;25000, B146&lt;=75000), "Mid")</f>
        <v>Low</v>
      </c>
      <c r="D146">
        <f>_xlfn.XLOOKUP(A146,Investment_Advice[Company],Investment_Advice[1 day change(%)])</f>
        <v>-1.27</v>
      </c>
      <c r="O146" s="3" t="s">
        <v>1630</v>
      </c>
      <c r="P146" s="30">
        <v>0.55000000000000004</v>
      </c>
    </row>
    <row r="147" spans="1:16" x14ac:dyDescent="0.35">
      <c r="A147" t="str">
        <v>Aurobindo Pharma Ltd.</v>
      </c>
      <c r="B147">
        <f>_xlfn.XLOOKUP(A147,Investment_Advice[Company],Investment_Advice[Market Cap(Cr)])</f>
        <v>31614.32</v>
      </c>
      <c r="C147" t="str" cm="1">
        <f t="array" ref="C147">_xlfn.IFS(B147&lt;=25000, "Low", B147&gt;75000, "Large", AND(B147&gt;25000, B147&lt;=75000), "Mid")</f>
        <v>Mid</v>
      </c>
      <c r="D147">
        <f>_xlfn.XLOOKUP(A147,Investment_Advice[Company],Investment_Advice[1 day change(%)])</f>
        <v>0.87</v>
      </c>
      <c r="O147" s="3" t="s">
        <v>516</v>
      </c>
      <c r="P147" s="30">
        <v>0.53</v>
      </c>
    </row>
    <row r="148" spans="1:16" x14ac:dyDescent="0.35">
      <c r="A148" t="str">
        <v>Torrent Power Ltd.</v>
      </c>
      <c r="B148">
        <f>_xlfn.XLOOKUP(A148,Investment_Advice[Company],Investment_Advice[Market Cap(Cr)])</f>
        <v>27491.279999999999</v>
      </c>
      <c r="C148" t="str" cm="1">
        <f t="array" ref="C148">_xlfn.IFS(B148&lt;=25000, "Low", B148&gt;75000, "Large", AND(B148&gt;25000, B148&lt;=75000), "Mid")</f>
        <v>Mid</v>
      </c>
      <c r="D148">
        <f>_xlfn.XLOOKUP(A148,Investment_Advice[Company],Investment_Advice[1 day change(%)])</f>
        <v>-0.83</v>
      </c>
      <c r="O148" s="3" t="s">
        <v>905</v>
      </c>
      <c r="P148" s="30">
        <v>0.53</v>
      </c>
    </row>
    <row r="149" spans="1:16" x14ac:dyDescent="0.35">
      <c r="A149" t="str">
        <v>Deepak Fertilisers &amp; Petrochemicals Corporation Ltd.</v>
      </c>
      <c r="B149">
        <f>_xlfn.XLOOKUP(A149,Investment_Advice[Company],Investment_Advice[Market Cap(Cr)])</f>
        <v>11238.16</v>
      </c>
      <c r="C149" t="str" cm="1">
        <f t="array" ref="C149">_xlfn.IFS(B149&lt;=25000, "Low", B149&gt;75000, "Large", AND(B149&gt;25000, B149&lt;=75000), "Mid")</f>
        <v>Low</v>
      </c>
      <c r="D149">
        <f>_xlfn.XLOOKUP(A149,Investment_Advice[Company],Investment_Advice[1 day change(%)])</f>
        <v>3.05</v>
      </c>
      <c r="O149" s="3" t="s">
        <v>1583</v>
      </c>
      <c r="P149" s="30">
        <v>0.52</v>
      </c>
    </row>
    <row r="150" spans="1:16" x14ac:dyDescent="0.35">
      <c r="A150" t="str">
        <v>Symphony Ltd.</v>
      </c>
      <c r="B150">
        <f>_xlfn.XLOOKUP(A150,Investment_Advice[Company],Investment_Advice[Market Cap(Cr)])</f>
        <v>6472.77</v>
      </c>
      <c r="C150" t="str" cm="1">
        <f t="array" ref="C150">_xlfn.IFS(B150&lt;=25000, "Low", B150&gt;75000, "Large", AND(B150&gt;25000, B150&lt;=75000), "Mid")</f>
        <v>Low</v>
      </c>
      <c r="D150">
        <f>_xlfn.XLOOKUP(A150,Investment_Advice[Company],Investment_Advice[1 day change(%)])</f>
        <v>-0.81</v>
      </c>
      <c r="O150" s="3" t="s">
        <v>1627</v>
      </c>
      <c r="P150" s="30">
        <v>0.52</v>
      </c>
    </row>
    <row r="151" spans="1:16" x14ac:dyDescent="0.35">
      <c r="A151" t="str">
        <v>ICICI Lombard General Insurance Company Ltd.</v>
      </c>
      <c r="B151">
        <f>_xlfn.XLOOKUP(A151,Investment_Advice[Company],Investment_Advice[Market Cap(Cr)])</f>
        <v>62052.55</v>
      </c>
      <c r="C151" t="str" cm="1">
        <f t="array" ref="C151">_xlfn.IFS(B151&lt;=25000, "Low", B151&gt;75000, "Large", AND(B151&gt;25000, B151&lt;=75000), "Mid")</f>
        <v>Mid</v>
      </c>
      <c r="D151">
        <f>_xlfn.XLOOKUP(A151,Investment_Advice[Company],Investment_Advice[1 day change(%)])</f>
        <v>0.23</v>
      </c>
      <c r="O151" s="3" t="s">
        <v>124</v>
      </c>
      <c r="P151" s="30">
        <v>0.52</v>
      </c>
    </row>
    <row r="152" spans="1:16" x14ac:dyDescent="0.35">
      <c r="A152" t="str">
        <v>Dalmia Bharat Ltd.</v>
      </c>
      <c r="B152">
        <f>_xlfn.XLOOKUP(A152,Investment_Advice[Company],Investment_Advice[Market Cap(Cr)])</f>
        <v>29043.58</v>
      </c>
      <c r="C152" t="str" cm="1">
        <f t="array" ref="C152">_xlfn.IFS(B152&lt;=25000, "Low", B152&gt;75000, "Large", AND(B152&gt;25000, B152&lt;=75000), "Mid")</f>
        <v>Mid</v>
      </c>
      <c r="D152">
        <f>_xlfn.XLOOKUP(A152,Investment_Advice[Company],Investment_Advice[1 day change(%)])</f>
        <v>1.04</v>
      </c>
      <c r="O152" s="3" t="s">
        <v>791</v>
      </c>
      <c r="P152" s="30">
        <v>0.51</v>
      </c>
    </row>
    <row r="153" spans="1:16" x14ac:dyDescent="0.35">
      <c r="A153" t="str">
        <v>Thermax Ltd.</v>
      </c>
      <c r="B153">
        <f>_xlfn.XLOOKUP(A153,Investment_Advice[Company],Investment_Advice[Market Cap(Cr)])</f>
        <v>28835.23</v>
      </c>
      <c r="C153" t="str" cm="1">
        <f t="array" ref="C153">_xlfn.IFS(B153&lt;=25000, "Low", B153&gt;75000, "Large", AND(B153&gt;25000, B153&lt;=75000), "Mid")</f>
        <v>Mid</v>
      </c>
      <c r="D153">
        <f>_xlfn.XLOOKUP(A153,Investment_Advice[Company],Investment_Advice[1 day change(%)])</f>
        <v>0.88</v>
      </c>
      <c r="O153" s="3" t="s">
        <v>1400</v>
      </c>
      <c r="P153" s="30">
        <v>0.49</v>
      </c>
    </row>
    <row r="154" spans="1:16" x14ac:dyDescent="0.35">
      <c r="A154" t="str">
        <v>AIA Engineering Ltd.</v>
      </c>
      <c r="B154">
        <f>_xlfn.XLOOKUP(A154,Investment_Advice[Company],Investment_Advice[Market Cap(Cr)])</f>
        <v>24400.68</v>
      </c>
      <c r="C154" t="str" cm="1">
        <f t="array" ref="C154">_xlfn.IFS(B154&lt;=25000, "Low", B154&gt;75000, "Large", AND(B154&gt;25000, B154&lt;=75000), "Mid")</f>
        <v>Low</v>
      </c>
      <c r="D154">
        <f>_xlfn.XLOOKUP(A154,Investment_Advice[Company],Investment_Advice[1 day change(%)])</f>
        <v>-0.42</v>
      </c>
      <c r="O154" s="3" t="s">
        <v>1017</v>
      </c>
      <c r="P154" s="30">
        <v>0.49</v>
      </c>
    </row>
    <row r="155" spans="1:16" x14ac:dyDescent="0.35">
      <c r="A155" t="str">
        <v>Fine Organic Industries Ltd.</v>
      </c>
      <c r="B155">
        <f>_xlfn.XLOOKUP(A155,Investment_Advice[Company],Investment_Advice[Market Cap(Cr)])</f>
        <v>18764.98</v>
      </c>
      <c r="C155" t="str" cm="1">
        <f t="array" ref="C155">_xlfn.IFS(B155&lt;=25000, "Low", B155&gt;75000, "Large", AND(B155&gt;25000, B155&lt;=75000), "Mid")</f>
        <v>Low</v>
      </c>
      <c r="D155">
        <f>_xlfn.XLOOKUP(A155,Investment_Advice[Company],Investment_Advice[1 day change(%)])</f>
        <v>-0.37</v>
      </c>
      <c r="O155" s="3" t="s">
        <v>449</v>
      </c>
      <c r="P155" s="30">
        <v>0.48</v>
      </c>
    </row>
    <row r="156" spans="1:16" x14ac:dyDescent="0.35">
      <c r="A156" t="str">
        <v>LIC Housing Finance Ltd.</v>
      </c>
      <c r="B156">
        <f>_xlfn.XLOOKUP(A156,Investment_Advice[Company],Investment_Advice[Market Cap(Cr)])</f>
        <v>23407.93</v>
      </c>
      <c r="C156" t="str" cm="1">
        <f t="array" ref="C156">_xlfn.IFS(B156&lt;=25000, "Low", B156&gt;75000, "Large", AND(B156&gt;25000, B156&lt;=75000), "Mid")</f>
        <v>Low</v>
      </c>
      <c r="D156">
        <f>_xlfn.XLOOKUP(A156,Investment_Advice[Company],Investment_Advice[1 day change(%)])</f>
        <v>1.79</v>
      </c>
      <c r="O156" s="3" t="s">
        <v>828</v>
      </c>
      <c r="P156" s="30">
        <v>0.48</v>
      </c>
    </row>
    <row r="157" spans="1:16" x14ac:dyDescent="0.35">
      <c r="A157" t="str">
        <v>IndusInd Bank Ltd.</v>
      </c>
      <c r="B157">
        <f>_xlfn.XLOOKUP(A157,Investment_Advice[Company],Investment_Advice[Market Cap(Cr)])</f>
        <v>85846.87</v>
      </c>
      <c r="C157" t="str" cm="1">
        <f t="array" ref="C157">_xlfn.IFS(B157&lt;=25000, "Low", B157&gt;75000, "Large", AND(B157&gt;25000, B157&lt;=75000), "Mid")</f>
        <v>Large</v>
      </c>
      <c r="D157">
        <f>_xlfn.XLOOKUP(A157,Investment_Advice[Company],Investment_Advice[1 day change(%)])</f>
        <v>0.66</v>
      </c>
      <c r="O157" s="3" t="s">
        <v>1178</v>
      </c>
      <c r="P157" s="30">
        <v>0.46</v>
      </c>
    </row>
    <row r="158" spans="1:16" x14ac:dyDescent="0.35">
      <c r="A158" t="str">
        <v>Bharat Dynamics Ltd.</v>
      </c>
      <c r="B158">
        <f>_xlfn.XLOOKUP(A158,Investment_Advice[Company],Investment_Advice[Market Cap(Cr)])</f>
        <v>15198.6</v>
      </c>
      <c r="C158" t="str" cm="1">
        <f t="array" ref="C158">_xlfn.IFS(B158&lt;=25000, "Low", B158&gt;75000, "Large", AND(B158&gt;25000, B158&lt;=75000), "Mid")</f>
        <v>Low</v>
      </c>
      <c r="D158">
        <f>_xlfn.XLOOKUP(A158,Investment_Advice[Company],Investment_Advice[1 day change(%)])</f>
        <v>-0.55000000000000004</v>
      </c>
      <c r="O158" s="3" t="s">
        <v>104</v>
      </c>
      <c r="P158" s="30">
        <v>0.45</v>
      </c>
    </row>
    <row r="159" spans="1:16" x14ac:dyDescent="0.35">
      <c r="A159" t="str">
        <v>Emami Ltd.</v>
      </c>
      <c r="B159">
        <f>_xlfn.XLOOKUP(A159,Investment_Advice[Company],Investment_Advice[Market Cap(Cr)])</f>
        <v>21836.93</v>
      </c>
      <c r="C159" t="str" cm="1">
        <f t="array" ref="C159">_xlfn.IFS(B159&lt;=25000, "Low", B159&gt;75000, "Large", AND(B159&gt;25000, B159&lt;=75000), "Mid")</f>
        <v>Low</v>
      </c>
      <c r="D159">
        <f>_xlfn.XLOOKUP(A159,Investment_Advice[Company],Investment_Advice[1 day change(%)])</f>
        <v>0.61</v>
      </c>
      <c r="O159" s="3" t="s">
        <v>232</v>
      </c>
      <c r="P159" s="30">
        <v>0.43</v>
      </c>
    </row>
    <row r="160" spans="1:16" x14ac:dyDescent="0.35">
      <c r="A160" t="str">
        <v>Gujarat Alkalies &amp; Chemicals Ltd.</v>
      </c>
      <c r="B160">
        <f>_xlfn.XLOOKUP(A160,Investment_Advice[Company],Investment_Advice[Market Cap(Cr)])</f>
        <v>6521.2</v>
      </c>
      <c r="C160" t="str" cm="1">
        <f t="array" ref="C160">_xlfn.IFS(B160&lt;=25000, "Low", B160&gt;75000, "Large", AND(B160&gt;25000, B160&lt;=75000), "Mid")</f>
        <v>Low</v>
      </c>
      <c r="D160">
        <f>_xlfn.XLOOKUP(A160,Investment_Advice[Company],Investment_Advice[1 day change(%)])</f>
        <v>-0.48</v>
      </c>
      <c r="O160" s="3" t="s">
        <v>942</v>
      </c>
      <c r="P160" s="30">
        <v>0.42</v>
      </c>
    </row>
    <row r="161" spans="1:16" x14ac:dyDescent="0.35">
      <c r="A161" t="str">
        <v>Metropolis Healthcare Ltd.</v>
      </c>
      <c r="B161">
        <f>_xlfn.XLOOKUP(A161,Investment_Advice[Company],Investment_Advice[Market Cap(Cr)])</f>
        <v>7050.53</v>
      </c>
      <c r="C161" t="str" cm="1">
        <f t="array" ref="C161">_xlfn.IFS(B161&lt;=25000, "Low", B161&gt;75000, "Large", AND(B161&gt;25000, B161&lt;=75000), "Mid")</f>
        <v>Low</v>
      </c>
      <c r="D161">
        <f>_xlfn.XLOOKUP(A161,Investment_Advice[Company],Investment_Advice[1 day change(%)])</f>
        <v>-1.81</v>
      </c>
      <c r="O161" s="3" t="s">
        <v>801</v>
      </c>
      <c r="P161" s="30">
        <v>0.41</v>
      </c>
    </row>
    <row r="162" spans="1:16" x14ac:dyDescent="0.35">
      <c r="A162" t="str">
        <v>TCI Express Ltd.</v>
      </c>
      <c r="B162">
        <f>_xlfn.XLOOKUP(A162,Investment_Advice[Company],Investment_Advice[Market Cap(Cr)])</f>
        <v>6869.02</v>
      </c>
      <c r="C162" t="str" cm="1">
        <f t="array" ref="C162">_xlfn.IFS(B162&lt;=25000, "Low", B162&gt;75000, "Large", AND(B162&gt;25000, B162&lt;=75000), "Mid")</f>
        <v>Low</v>
      </c>
      <c r="D162">
        <f>_xlfn.XLOOKUP(A162,Investment_Advice[Company],Investment_Advice[1 day change(%)])</f>
        <v>-0.89</v>
      </c>
      <c r="O162" s="3" t="s">
        <v>1550</v>
      </c>
      <c r="P162" s="30">
        <v>0.41</v>
      </c>
    </row>
    <row r="163" spans="1:16" x14ac:dyDescent="0.35">
      <c r="A163" t="str">
        <v>Reliance Industries Ltd.</v>
      </c>
      <c r="B163">
        <f>_xlfn.XLOOKUP(A163,Investment_Advice[Company],Investment_Advice[Market Cap(Cr)])</f>
        <v>1738725.14</v>
      </c>
      <c r="C163" t="str" cm="1">
        <f t="array" ref="C163">_xlfn.IFS(B163&lt;=25000, "Low", B163&gt;75000, "Large", AND(B163&gt;25000, B163&lt;=75000), "Mid")</f>
        <v>Large</v>
      </c>
      <c r="D163">
        <f>_xlfn.XLOOKUP(A163,Investment_Advice[Company],Investment_Advice[1 day change(%)])</f>
        <v>1.55</v>
      </c>
      <c r="O163" s="3" t="s">
        <v>670</v>
      </c>
      <c r="P163" s="30">
        <v>0.39</v>
      </c>
    </row>
    <row r="164" spans="1:16" x14ac:dyDescent="0.35">
      <c r="A164" t="str">
        <v>Siemens Ltd.</v>
      </c>
      <c r="B164">
        <f>_xlfn.XLOOKUP(A164,Investment_Advice[Company],Investment_Advice[Market Cap(Cr)])</f>
        <v>104535.54</v>
      </c>
      <c r="C164" t="str" cm="1">
        <f t="array" ref="C164">_xlfn.IFS(B164&lt;=25000, "Low", B164&gt;75000, "Large", AND(B164&gt;25000, B164&lt;=75000), "Mid")</f>
        <v>Large</v>
      </c>
      <c r="D164">
        <f>_xlfn.XLOOKUP(A164,Investment_Advice[Company],Investment_Advice[1 day change(%)])</f>
        <v>0.74</v>
      </c>
      <c r="O164" s="3" t="s">
        <v>1277</v>
      </c>
      <c r="P164" s="30">
        <v>0.37</v>
      </c>
    </row>
    <row r="165" spans="1:16" x14ac:dyDescent="0.35">
      <c r="A165" t="str">
        <v>Chambal Fertilisers &amp; Chemicals Ltd.</v>
      </c>
      <c r="B165">
        <f>_xlfn.XLOOKUP(A165,Investment_Advice[Company],Investment_Advice[Market Cap(Cr)])</f>
        <v>14386.22</v>
      </c>
      <c r="C165" t="str" cm="1">
        <f t="array" ref="C165">_xlfn.IFS(B165&lt;=25000, "Low", B165&gt;75000, "Large", AND(B165&gt;25000, B165&lt;=75000), "Mid")</f>
        <v>Low</v>
      </c>
      <c r="D165">
        <f>_xlfn.XLOOKUP(A165,Investment_Advice[Company],Investment_Advice[1 day change(%)])</f>
        <v>-0.04</v>
      </c>
      <c r="O165" s="3" t="s">
        <v>911</v>
      </c>
      <c r="P165" s="30">
        <v>0.37</v>
      </c>
    </row>
    <row r="166" spans="1:16" x14ac:dyDescent="0.35">
      <c r="A166" t="str">
        <v>Havells India Ltd.</v>
      </c>
      <c r="B166">
        <f>_xlfn.XLOOKUP(A166,Investment_Advice[Company],Investment_Advice[Market Cap(Cr)])</f>
        <v>86445.58</v>
      </c>
      <c r="C166" t="str" cm="1">
        <f t="array" ref="C166">_xlfn.IFS(B166&lt;=25000, "Low", B166&gt;75000, "Large", AND(B166&gt;25000, B166&lt;=75000), "Mid")</f>
        <v>Large</v>
      </c>
      <c r="D166">
        <f>_xlfn.XLOOKUP(A166,Investment_Advice[Company],Investment_Advice[1 day change(%)])</f>
        <v>-0.18</v>
      </c>
      <c r="O166" s="3" t="s">
        <v>522</v>
      </c>
      <c r="P166" s="30">
        <v>0.35</v>
      </c>
    </row>
    <row r="167" spans="1:16" x14ac:dyDescent="0.35">
      <c r="A167" t="str">
        <v>Titan Company Ltd.</v>
      </c>
      <c r="B167">
        <f>_xlfn.XLOOKUP(A167,Investment_Advice[Company],Investment_Advice[Market Cap(Cr)])</f>
        <v>233252.5</v>
      </c>
      <c r="C167" t="str" cm="1">
        <f t="array" ref="C167">_xlfn.IFS(B167&lt;=25000, "Low", B167&gt;75000, "Large", AND(B167&gt;25000, B167&lt;=75000), "Mid")</f>
        <v>Large</v>
      </c>
      <c r="D167">
        <f>_xlfn.XLOOKUP(A167,Investment_Advice[Company],Investment_Advice[1 day change(%)])</f>
        <v>0.56000000000000005</v>
      </c>
      <c r="O167" s="3" t="s">
        <v>691</v>
      </c>
      <c r="P167" s="30">
        <v>0.34</v>
      </c>
    </row>
    <row r="168" spans="1:16" x14ac:dyDescent="0.35">
      <c r="A168" t="str">
        <v>Solar Industries India Ltd.</v>
      </c>
      <c r="B168">
        <f>_xlfn.XLOOKUP(A168,Investment_Advice[Company],Investment_Advice[Market Cap(Cr)])</f>
        <v>31807.25</v>
      </c>
      <c r="C168" t="str" cm="1">
        <f t="array" ref="C168">_xlfn.IFS(B168&lt;=25000, "Low", B168&gt;75000, "Large", AND(B168&gt;25000, B168&lt;=75000), "Mid")</f>
        <v>Mid</v>
      </c>
      <c r="D168">
        <f>_xlfn.XLOOKUP(A168,Investment_Advice[Company],Investment_Advice[1 day change(%)])</f>
        <v>4.8099999999999996</v>
      </c>
      <c r="O168" s="3" t="s">
        <v>1035</v>
      </c>
      <c r="P168" s="30">
        <v>0.32</v>
      </c>
    </row>
    <row r="169" spans="1:16" x14ac:dyDescent="0.35">
      <c r="A169" t="str">
        <v>Mazagon Dock Shipbuilders Ltd.</v>
      </c>
      <c r="B169">
        <f>_xlfn.XLOOKUP(A169,Investment_Advice[Company],Investment_Advice[Market Cap(Cr)])</f>
        <v>7901.21</v>
      </c>
      <c r="C169" t="str" cm="1">
        <f t="array" ref="C169">_xlfn.IFS(B169&lt;=25000, "Low", B169&gt;75000, "Large", AND(B169&gt;25000, B169&lt;=75000), "Mid")</f>
        <v>Low</v>
      </c>
      <c r="D169">
        <f>_xlfn.XLOOKUP(A169,Investment_Advice[Company],Investment_Advice[1 day change(%)])</f>
        <v>-1.36</v>
      </c>
      <c r="O169" s="3" t="s">
        <v>1391</v>
      </c>
      <c r="P169" s="30">
        <v>0.32</v>
      </c>
    </row>
    <row r="170" spans="1:16" x14ac:dyDescent="0.35">
      <c r="A170" t="str">
        <v>State Bank Of India</v>
      </c>
      <c r="B170">
        <f>_xlfn.XLOOKUP(A170,Investment_Advice[Company],Investment_Advice[Market Cap(Cr)])</f>
        <v>480947.33</v>
      </c>
      <c r="C170" t="str" cm="1">
        <f t="array" ref="C170">_xlfn.IFS(B170&lt;=25000, "Low", B170&gt;75000, "Large", AND(B170&gt;25000, B170&lt;=75000), "Mid")</f>
        <v>Large</v>
      </c>
      <c r="D170">
        <f>_xlfn.XLOOKUP(A170,Investment_Advice[Company],Investment_Advice[1 day change(%)])</f>
        <v>0.41</v>
      </c>
      <c r="O170" s="3" t="s">
        <v>1353</v>
      </c>
      <c r="P170" s="30">
        <v>0.32</v>
      </c>
    </row>
    <row r="171" spans="1:16" x14ac:dyDescent="0.35">
      <c r="A171" t="str">
        <v>NTPC Ltd.</v>
      </c>
      <c r="B171">
        <f>_xlfn.XLOOKUP(A171,Investment_Advice[Company],Investment_Advice[Market Cap(Cr)])</f>
        <v>159461.67000000001</v>
      </c>
      <c r="C171" t="str" cm="1">
        <f t="array" ref="C171">_xlfn.IFS(B171&lt;=25000, "Low", B171&gt;75000, "Large", AND(B171&gt;25000, B171&lt;=75000), "Mid")</f>
        <v>Large</v>
      </c>
      <c r="D171">
        <f>_xlfn.XLOOKUP(A171,Investment_Advice[Company],Investment_Advice[1 day change(%)])</f>
        <v>1.67</v>
      </c>
      <c r="O171" s="3" t="s">
        <v>1011</v>
      </c>
      <c r="P171" s="30">
        <v>0.28999999999999998</v>
      </c>
    </row>
    <row r="172" spans="1:16" x14ac:dyDescent="0.35">
      <c r="A172" t="str">
        <v>Bharat Forge Ltd.</v>
      </c>
      <c r="B172">
        <f>_xlfn.XLOOKUP(A172,Investment_Advice[Company],Investment_Advice[Market Cap(Cr)])</f>
        <v>35743.24</v>
      </c>
      <c r="C172" t="str" cm="1">
        <f t="array" ref="C172">_xlfn.IFS(B172&lt;=25000, "Low", B172&gt;75000, "Large", AND(B172&gt;25000, B172&lt;=75000), "Mid")</f>
        <v>Mid</v>
      </c>
      <c r="D172">
        <f>_xlfn.XLOOKUP(A172,Investment_Advice[Company],Investment_Advice[1 day change(%)])</f>
        <v>0.13</v>
      </c>
      <c r="O172" s="3" t="s">
        <v>1195</v>
      </c>
      <c r="P172" s="30">
        <v>0.28999999999999998</v>
      </c>
    </row>
    <row r="173" spans="1:16" x14ac:dyDescent="0.35">
      <c r="A173" t="str">
        <v>Deepak Nitrite Ltd.</v>
      </c>
      <c r="B173">
        <f>_xlfn.XLOOKUP(A173,Investment_Advice[Company],Investment_Advice[Market Cap(Cr)])</f>
        <v>27529.57</v>
      </c>
      <c r="C173" t="str" cm="1">
        <f t="array" ref="C173">_xlfn.IFS(B173&lt;=25000, "Low", B173&gt;75000, "Large", AND(B173&gt;25000, B173&lt;=75000), "Mid")</f>
        <v>Mid</v>
      </c>
      <c r="D173">
        <f>_xlfn.XLOOKUP(A173,Investment_Advice[Company],Investment_Advice[1 day change(%)])</f>
        <v>1.8</v>
      </c>
      <c r="O173" s="3" t="s">
        <v>1368</v>
      </c>
      <c r="P173" s="30">
        <v>0.28999999999999998</v>
      </c>
    </row>
    <row r="174" spans="1:16" x14ac:dyDescent="0.35">
      <c r="A174" t="str">
        <v>Escorts Ltd.</v>
      </c>
      <c r="B174">
        <f>_xlfn.XLOOKUP(A174,Investment_Advice[Company],Investment_Advice[Market Cap(Cr)])</f>
        <v>26646.720000000001</v>
      </c>
      <c r="C174" t="str" cm="1">
        <f t="array" ref="C174">_xlfn.IFS(B174&lt;=25000, "Low", B174&gt;75000, "Large", AND(B174&gt;25000, B174&lt;=75000), "Mid")</f>
        <v>Mid</v>
      </c>
      <c r="D174">
        <f>_xlfn.XLOOKUP(A174,Investment_Advice[Company],Investment_Advice[1 day change(%)])</f>
        <v>-2.67</v>
      </c>
      <c r="O174" s="3" t="s">
        <v>1316</v>
      </c>
      <c r="P174" s="30">
        <v>0.28000000000000003</v>
      </c>
    </row>
    <row r="175" spans="1:16" x14ac:dyDescent="0.35">
      <c r="A175" t="str">
        <v>Garware Technical Fibres Ltd.</v>
      </c>
      <c r="B175">
        <f>_xlfn.XLOOKUP(A175,Investment_Advice[Company],Investment_Advice[Market Cap(Cr)])</f>
        <v>7056.77</v>
      </c>
      <c r="C175" t="str" cm="1">
        <f t="array" ref="C175">_xlfn.IFS(B175&lt;=25000, "Low", B175&gt;75000, "Large", AND(B175&gt;25000, B175&lt;=75000), "Mid")</f>
        <v>Low</v>
      </c>
      <c r="D175">
        <f>_xlfn.XLOOKUP(A175,Investment_Advice[Company],Investment_Advice[1 day change(%)])</f>
        <v>-0.26</v>
      </c>
      <c r="O175" s="3" t="s">
        <v>945</v>
      </c>
      <c r="P175" s="30">
        <v>0.28000000000000003</v>
      </c>
    </row>
    <row r="176" spans="1:16" x14ac:dyDescent="0.35">
      <c r="A176" t="str">
        <v>Redington India Ltd.</v>
      </c>
      <c r="B176">
        <f>_xlfn.XLOOKUP(A176,Investment_Advice[Company],Investment_Advice[Market Cap(Cr)])</f>
        <v>11714.16</v>
      </c>
      <c r="C176" t="str" cm="1">
        <f t="array" ref="C176">_xlfn.IFS(B176&lt;=25000, "Low", B176&gt;75000, "Large", AND(B176&gt;25000, B176&lt;=75000), "Mid")</f>
        <v>Low</v>
      </c>
      <c r="D176">
        <f>_xlfn.XLOOKUP(A176,Investment_Advice[Company],Investment_Advice[1 day change(%)])</f>
        <v>1.73</v>
      </c>
      <c r="O176" s="3" t="s">
        <v>1604</v>
      </c>
      <c r="P176" s="30">
        <v>0.28000000000000003</v>
      </c>
    </row>
    <row r="177" spans="1:16" x14ac:dyDescent="0.35">
      <c r="A177" t="str">
        <v>National Aluminium Company Ltd.</v>
      </c>
      <c r="B177">
        <f>_xlfn.XLOOKUP(A177,Investment_Advice[Company],Investment_Advice[Market Cap(Cr)])</f>
        <v>14573.67</v>
      </c>
      <c r="C177" t="str" cm="1">
        <f t="array" ref="C177">_xlfn.IFS(B177&lt;=25000, "Low", B177&gt;75000, "Large", AND(B177&gt;25000, B177&lt;=75000), "Mid")</f>
        <v>Low</v>
      </c>
      <c r="D177">
        <f>_xlfn.XLOOKUP(A177,Investment_Advice[Company],Investment_Advice[1 day change(%)])</f>
        <v>2.98</v>
      </c>
      <c r="O177" s="3" t="s">
        <v>120</v>
      </c>
      <c r="P177" s="30">
        <v>0.23</v>
      </c>
    </row>
    <row r="178" spans="1:16" x14ac:dyDescent="0.35">
      <c r="A178" t="str">
        <v>Indian Bank</v>
      </c>
      <c r="B178">
        <f>_xlfn.XLOOKUP(A178,Investment_Advice[Company],Investment_Advice[Market Cap(Cr)])</f>
        <v>24043.24</v>
      </c>
      <c r="C178" t="str" cm="1">
        <f t="array" ref="C178">_xlfn.IFS(B178&lt;=25000, "Low", B178&gt;75000, "Large", AND(B178&gt;25000, B178&lt;=75000), "Mid")</f>
        <v>Low</v>
      </c>
      <c r="D178">
        <f>_xlfn.XLOOKUP(A178,Investment_Advice[Company],Investment_Advice[1 day change(%)])</f>
        <v>0.39</v>
      </c>
      <c r="O178" s="3" t="s">
        <v>1144</v>
      </c>
      <c r="P178" s="30">
        <v>0.22</v>
      </c>
    </row>
    <row r="179" spans="1:16" x14ac:dyDescent="0.35">
      <c r="A179" t="str">
        <v>Canara Bank</v>
      </c>
      <c r="B179">
        <f>_xlfn.XLOOKUP(A179,Investment_Advice[Company],Investment_Advice[Market Cap(Cr)])</f>
        <v>44491.54</v>
      </c>
      <c r="C179" t="str" cm="1">
        <f t="array" ref="C179">_xlfn.IFS(B179&lt;=25000, "Low", B179&gt;75000, "Large", AND(B179&gt;25000, B179&lt;=75000), "Mid")</f>
        <v>Mid</v>
      </c>
      <c r="D179">
        <f>_xlfn.XLOOKUP(A179,Investment_Advice[Company],Investment_Advice[1 day change(%)])</f>
        <v>0.62</v>
      </c>
      <c r="O179" s="3" t="s">
        <v>159</v>
      </c>
      <c r="P179" s="30">
        <v>0.22</v>
      </c>
    </row>
    <row r="180" spans="1:16" x14ac:dyDescent="0.35">
      <c r="A180" t="str">
        <v>Kalpataru Power Transmission Ltd.</v>
      </c>
      <c r="B180">
        <f>_xlfn.XLOOKUP(A180,Investment_Advice[Company],Investment_Advice[Market Cap(Cr)])</f>
        <v>6016.68</v>
      </c>
      <c r="C180" t="str" cm="1">
        <f t="array" ref="C180">_xlfn.IFS(B180&lt;=25000, "Low", B180&gt;75000, "Large", AND(B180&gt;25000, B180&lt;=75000), "Mid")</f>
        <v>Low</v>
      </c>
      <c r="D180">
        <f>_xlfn.XLOOKUP(A180,Investment_Advice[Company],Investment_Advice[1 day change(%)])</f>
        <v>0.8</v>
      </c>
      <c r="O180" s="3" t="s">
        <v>705</v>
      </c>
      <c r="P180" s="30">
        <v>0.21</v>
      </c>
    </row>
    <row r="181" spans="1:16" x14ac:dyDescent="0.35">
      <c r="A181" t="str">
        <v>Vinati Organics Ltd.</v>
      </c>
      <c r="B181">
        <f>_xlfn.XLOOKUP(A181,Investment_Advice[Company],Investment_Advice[Market Cap(Cr)])</f>
        <v>23453.84</v>
      </c>
      <c r="C181" t="str" cm="1">
        <f t="array" ref="C181">_xlfn.IFS(B181&lt;=25000, "Low", B181&gt;75000, "Large", AND(B181&gt;25000, B181&lt;=75000), "Mid")</f>
        <v>Low</v>
      </c>
      <c r="D181">
        <f>_xlfn.XLOOKUP(A181,Investment_Advice[Company],Investment_Advice[1 day change(%)])</f>
        <v>1.89</v>
      </c>
      <c r="O181" s="3" t="s">
        <v>810</v>
      </c>
      <c r="P181" s="30">
        <v>0.2</v>
      </c>
    </row>
    <row r="182" spans="1:16" x14ac:dyDescent="0.35">
      <c r="A182" t="str">
        <v>Sundram Fasteners Ltd.</v>
      </c>
      <c r="B182">
        <f>_xlfn.XLOOKUP(A182,Investment_Advice[Company],Investment_Advice[Market Cap(Cr)])</f>
        <v>17706.47</v>
      </c>
      <c r="C182" t="str" cm="1">
        <f t="array" ref="C182">_xlfn.IFS(B182&lt;=25000, "Low", B182&gt;75000, "Large", AND(B182&gt;25000, B182&lt;=75000), "Mid")</f>
        <v>Low</v>
      </c>
      <c r="D182">
        <f>_xlfn.XLOOKUP(A182,Investment_Advice[Company],Investment_Advice[1 day change(%)])</f>
        <v>7.0000000000000007E-2</v>
      </c>
      <c r="O182" s="3" t="s">
        <v>1079</v>
      </c>
      <c r="P182" s="30">
        <v>0.19</v>
      </c>
    </row>
    <row r="183" spans="1:16" x14ac:dyDescent="0.35">
      <c r="A183" t="str">
        <v>Ambuja Cements Ltd.</v>
      </c>
      <c r="B183">
        <f>_xlfn.XLOOKUP(A183,Investment_Advice[Company],Investment_Advice[Market Cap(Cr)])</f>
        <v>82990.039999999994</v>
      </c>
      <c r="C183" t="str" cm="1">
        <f t="array" ref="C183">_xlfn.IFS(B183&lt;=25000, "Low", B183&gt;75000, "Large", AND(B183&gt;25000, B183&lt;=75000), "Mid")</f>
        <v>Large</v>
      </c>
      <c r="D183">
        <f>_xlfn.XLOOKUP(A183,Investment_Advice[Company],Investment_Advice[1 day change(%)])</f>
        <v>0.56999999999999995</v>
      </c>
      <c r="O183" s="3" t="s">
        <v>275</v>
      </c>
      <c r="P183" s="30">
        <v>0.19</v>
      </c>
    </row>
    <row r="184" spans="1:16" x14ac:dyDescent="0.35">
      <c r="A184" t="str">
        <v>Avanti Feeds Ltd.</v>
      </c>
      <c r="B184">
        <f>_xlfn.XLOOKUP(A184,Investment_Advice[Company],Investment_Advice[Market Cap(Cr)])</f>
        <v>6360.63</v>
      </c>
      <c r="C184" t="str" cm="1">
        <f t="array" ref="C184">_xlfn.IFS(B184&lt;=25000, "Low", B184&gt;75000, "Large", AND(B184&gt;25000, B184&lt;=75000), "Mid")</f>
        <v>Low</v>
      </c>
      <c r="D184">
        <f>_xlfn.XLOOKUP(A184,Investment_Advice[Company],Investment_Advice[1 day change(%)])</f>
        <v>0.34</v>
      </c>
      <c r="O184" s="3" t="s">
        <v>169</v>
      </c>
      <c r="P184" s="30">
        <v>0.16</v>
      </c>
    </row>
    <row r="185" spans="1:16" x14ac:dyDescent="0.35">
      <c r="A185" t="str">
        <v>Endurance Technologies Ltd.</v>
      </c>
      <c r="B185">
        <f>_xlfn.XLOOKUP(A185,Investment_Advice[Company],Investment_Advice[Market Cap(Cr)])</f>
        <v>21492.58</v>
      </c>
      <c r="C185" t="str" cm="1">
        <f t="array" ref="C185">_xlfn.IFS(B185&lt;=25000, "Low", B185&gt;75000, "Large", AND(B185&gt;25000, B185&lt;=75000), "Mid")</f>
        <v>Low</v>
      </c>
      <c r="D185">
        <f>_xlfn.XLOOKUP(A185,Investment_Advice[Company],Investment_Advice[1 day change(%)])</f>
        <v>0.72</v>
      </c>
      <c r="O185" s="3" t="s">
        <v>936</v>
      </c>
      <c r="P185" s="30">
        <v>0.16</v>
      </c>
    </row>
    <row r="186" spans="1:16" x14ac:dyDescent="0.35">
      <c r="A186" t="str">
        <v>Tata Consumer Products Ltd.</v>
      </c>
      <c r="B186">
        <f>_xlfn.XLOOKUP(A186,Investment_Advice[Company],Investment_Advice[Market Cap(Cr)])</f>
        <v>77175.350000000006</v>
      </c>
      <c r="C186" t="str" cm="1">
        <f t="array" ref="C186">_xlfn.IFS(B186&lt;=25000, "Low", B186&gt;75000, "Large", AND(B186&gt;25000, B186&lt;=75000), "Mid")</f>
        <v>Large</v>
      </c>
      <c r="D186">
        <f>_xlfn.XLOOKUP(A186,Investment_Advice[Company],Investment_Advice[1 day change(%)])</f>
        <v>0.45</v>
      </c>
      <c r="O186" s="3" t="s">
        <v>1246</v>
      </c>
      <c r="P186" s="30">
        <v>0.16</v>
      </c>
    </row>
    <row r="187" spans="1:16" x14ac:dyDescent="0.35">
      <c r="A187" t="str">
        <v>Eris Lifesciences Ltd.</v>
      </c>
      <c r="B187">
        <f>_xlfn.XLOOKUP(A187,Investment_Advice[Company],Investment_Advice[Market Cap(Cr)])</f>
        <v>9499.73</v>
      </c>
      <c r="C187" t="str" cm="1">
        <f t="array" ref="C187">_xlfn.IFS(B187&lt;=25000, "Low", B187&gt;75000, "Large", AND(B187&gt;25000, B187&lt;=75000), "Mid")</f>
        <v>Low</v>
      </c>
      <c r="D187">
        <f>_xlfn.XLOOKUP(A187,Investment_Advice[Company],Investment_Advice[1 day change(%)])</f>
        <v>1.08</v>
      </c>
      <c r="O187" s="3" t="s">
        <v>1229</v>
      </c>
      <c r="P187" s="30">
        <v>0.14000000000000001</v>
      </c>
    </row>
    <row r="188" spans="1:16" x14ac:dyDescent="0.35">
      <c r="A188" t="str">
        <v>MOIL Ltd.</v>
      </c>
      <c r="B188">
        <f>_xlfn.XLOOKUP(A188,Investment_Advice[Company],Investment_Advice[Market Cap(Cr)])</f>
        <v>3418.55</v>
      </c>
      <c r="C188" t="str" cm="1">
        <f t="array" ref="C188">_xlfn.IFS(B188&lt;=25000, "Low", B188&gt;75000, "Large", AND(B188&gt;25000, B188&lt;=75000), "Mid")</f>
        <v>Low</v>
      </c>
      <c r="D188">
        <f>_xlfn.XLOOKUP(A188,Investment_Advice[Company],Investment_Advice[1 day change(%)])</f>
        <v>-0.8</v>
      </c>
      <c r="O188" s="3" t="s">
        <v>1377</v>
      </c>
      <c r="P188" s="30">
        <v>0.13</v>
      </c>
    </row>
    <row r="189" spans="1:16" x14ac:dyDescent="0.35">
      <c r="A189" t="str">
        <v>Vaibhav Global Ltd.</v>
      </c>
      <c r="B189">
        <f>_xlfn.XLOOKUP(A189,Investment_Advice[Company],Investment_Advice[Market Cap(Cr)])</f>
        <v>5898.66</v>
      </c>
      <c r="C189" t="str" cm="1">
        <f t="array" ref="C189">_xlfn.IFS(B189&lt;=25000, "Low", B189&gt;75000, "Large", AND(B189&gt;25000, B189&lt;=75000), "Mid")</f>
        <v>Low</v>
      </c>
      <c r="D189">
        <f>_xlfn.XLOOKUP(A189,Investment_Advice[Company],Investment_Advice[1 day change(%)])</f>
        <v>4.49</v>
      </c>
      <c r="O189" s="3" t="s">
        <v>344</v>
      </c>
      <c r="P189" s="30">
        <v>0.13</v>
      </c>
    </row>
    <row r="190" spans="1:16" x14ac:dyDescent="0.35">
      <c r="A190" t="str">
        <v>Wipro Ltd.</v>
      </c>
      <c r="B190">
        <f>_xlfn.XLOOKUP(A190,Investment_Advice[Company],Investment_Advice[Market Cap(Cr)])</f>
        <v>222410.91</v>
      </c>
      <c r="C190" t="str" cm="1">
        <f t="array" ref="C190">_xlfn.IFS(B190&lt;=25000, "Low", B190&gt;75000, "Large", AND(B190&gt;25000, B190&lt;=75000), "Mid")</f>
        <v>Large</v>
      </c>
      <c r="D190">
        <f>_xlfn.XLOOKUP(A190,Investment_Advice[Company],Investment_Advice[1 day change(%)])</f>
        <v>-0.54</v>
      </c>
      <c r="O190" s="3" t="s">
        <v>547</v>
      </c>
      <c r="P190" s="30">
        <v>0.12</v>
      </c>
    </row>
    <row r="191" spans="1:16" x14ac:dyDescent="0.35">
      <c r="A191" t="str">
        <v>Hatsun Agro Products Ltd.</v>
      </c>
      <c r="B191">
        <f>_xlfn.XLOOKUP(A191,Investment_Advice[Company],Investment_Advice[Market Cap(Cr)])</f>
        <v>21255.62</v>
      </c>
      <c r="C191" t="str" cm="1">
        <f t="array" ref="C191">_xlfn.IFS(B191&lt;=25000, "Low", B191&gt;75000, "Large", AND(B191&gt;25000, B191&lt;=75000), "Mid")</f>
        <v>Low</v>
      </c>
      <c r="D191">
        <f>_xlfn.XLOOKUP(A191,Investment_Advice[Company],Investment_Advice[1 day change(%)])</f>
        <v>-1.75</v>
      </c>
      <c r="O191" s="3" t="s">
        <v>1633</v>
      </c>
      <c r="P191" s="30">
        <v>0.11</v>
      </c>
    </row>
    <row r="192" spans="1:16" x14ac:dyDescent="0.35">
      <c r="A192" t="str">
        <v>TTK Prestige Ltd.</v>
      </c>
      <c r="B192">
        <f>_xlfn.XLOOKUP(A192,Investment_Advice[Company],Investment_Advice[Market Cap(Cr)])</f>
        <v>13629.92</v>
      </c>
      <c r="C192" t="str" cm="1">
        <f t="array" ref="C192">_xlfn.IFS(B192&lt;=25000, "Low", B192&gt;75000, "Large", AND(B192&gt;25000, B192&lt;=75000), "Mid")</f>
        <v>Low</v>
      </c>
      <c r="D192">
        <f>_xlfn.XLOOKUP(A192,Investment_Advice[Company],Investment_Advice[1 day change(%)])</f>
        <v>2.81</v>
      </c>
      <c r="O192" s="3" t="s">
        <v>1304</v>
      </c>
      <c r="P192" s="30">
        <v>0.09</v>
      </c>
    </row>
    <row r="193" spans="1:16" x14ac:dyDescent="0.35">
      <c r="A193" t="str">
        <v>BASF India Ltd.</v>
      </c>
      <c r="B193">
        <f>_xlfn.XLOOKUP(A193,Investment_Advice[Company],Investment_Advice[Market Cap(Cr)])</f>
        <v>13796</v>
      </c>
      <c r="C193" t="str" cm="1">
        <f t="array" ref="C193">_xlfn.IFS(B193&lt;=25000, "Low", B193&gt;75000, "Large", AND(B193&gt;25000, B193&lt;=75000), "Mid")</f>
        <v>Low</v>
      </c>
      <c r="D193">
        <f>_xlfn.XLOOKUP(A193,Investment_Advice[Company],Investment_Advice[1 day change(%)])</f>
        <v>-0.95</v>
      </c>
      <c r="O193" s="3" t="s">
        <v>1255</v>
      </c>
      <c r="P193" s="30">
        <v>0.09</v>
      </c>
    </row>
    <row r="194" spans="1:16" x14ac:dyDescent="0.35">
      <c r="A194" t="str">
        <v>PI Industries Ltd.</v>
      </c>
      <c r="B194">
        <f>_xlfn.XLOOKUP(A194,Investment_Advice[Company],Investment_Advice[Market Cap(Cr)])</f>
        <v>50488.76</v>
      </c>
      <c r="C194" t="str" cm="1">
        <f t="array" ref="C194">_xlfn.IFS(B194&lt;=25000, "Low", B194&gt;75000, "Large", AND(B194&gt;25000, B194&lt;=75000), "Mid")</f>
        <v>Mid</v>
      </c>
      <c r="D194">
        <f>_xlfn.XLOOKUP(A194,Investment_Advice[Company],Investment_Advice[1 day change(%)])</f>
        <v>-1.01</v>
      </c>
      <c r="O194" s="3" t="s">
        <v>1026</v>
      </c>
      <c r="P194" s="30">
        <v>0.08</v>
      </c>
    </row>
    <row r="195" spans="1:16" x14ac:dyDescent="0.35">
      <c r="A195" t="str">
        <v>Balaji Amines Ltd.</v>
      </c>
      <c r="B195">
        <f>_xlfn.XLOOKUP(A195,Investment_Advice[Company],Investment_Advice[Market Cap(Cr)])</f>
        <v>11090.86</v>
      </c>
      <c r="C195" t="str" cm="1">
        <f t="array" ref="C195">_xlfn.IFS(B195&lt;=25000, "Low", B195&gt;75000, "Large", AND(B195&gt;25000, B195&lt;=75000), "Mid")</f>
        <v>Low</v>
      </c>
      <c r="D195">
        <f>_xlfn.XLOOKUP(A195,Investment_Advice[Company],Investment_Advice[1 day change(%)])</f>
        <v>0.21</v>
      </c>
      <c r="O195" s="3" t="s">
        <v>280</v>
      </c>
      <c r="P195" s="30">
        <v>0.08</v>
      </c>
    </row>
    <row r="196" spans="1:16" x14ac:dyDescent="0.35">
      <c r="A196" t="str">
        <v>GMM Pfaudler Ltd.</v>
      </c>
      <c r="B196">
        <f>_xlfn.XLOOKUP(A196,Investment_Advice[Company],Investment_Advice[Market Cap(Cr)])</f>
        <v>8330</v>
      </c>
      <c r="C196" t="str" cm="1">
        <f t="array" ref="C196">_xlfn.IFS(B196&lt;=25000, "Low", B196&gt;75000, "Large", AND(B196&gt;25000, B196&lt;=75000), "Mid")</f>
        <v>Low</v>
      </c>
      <c r="D196">
        <f>_xlfn.XLOOKUP(A196,Investment_Advice[Company],Investment_Advice[1 day change(%)])</f>
        <v>4.04</v>
      </c>
      <c r="O196" s="3" t="s">
        <v>684</v>
      </c>
      <c r="P196" s="30">
        <v>7.0000000000000007E-2</v>
      </c>
    </row>
    <row r="197" spans="1:16" x14ac:dyDescent="0.35">
      <c r="A197" t="str">
        <v>Castrol India Ltd.</v>
      </c>
      <c r="B197">
        <f>_xlfn.XLOOKUP(A197,Investment_Advice[Company],Investment_Advice[Market Cap(Cr)])</f>
        <v>11231.48</v>
      </c>
      <c r="C197" t="str" cm="1">
        <f t="array" ref="C197">_xlfn.IFS(B197&lt;=25000, "Low", B197&gt;75000, "Large", AND(B197&gt;25000, B197&lt;=75000), "Mid")</f>
        <v>Low</v>
      </c>
      <c r="D197">
        <f>_xlfn.XLOOKUP(A197,Investment_Advice[Company],Investment_Advice[1 day change(%)])</f>
        <v>-0.39</v>
      </c>
      <c r="O197" s="3" t="s">
        <v>1280</v>
      </c>
      <c r="P197" s="30">
        <v>7.0000000000000007E-2</v>
      </c>
    </row>
    <row r="198" spans="1:16" x14ac:dyDescent="0.35">
      <c r="A198" t="str">
        <v>JK Paper Ltd.</v>
      </c>
      <c r="B198">
        <f>_xlfn.XLOOKUP(A198,Investment_Advice[Company],Investment_Advice[Market Cap(Cr)])</f>
        <v>7120.83</v>
      </c>
      <c r="C198" t="str" cm="1">
        <f t="array" ref="C198">_xlfn.IFS(B198&lt;=25000, "Low", B198&gt;75000, "Large", AND(B198&gt;25000, B198&lt;=75000), "Mid")</f>
        <v>Low</v>
      </c>
      <c r="D198">
        <f>_xlfn.XLOOKUP(A198,Investment_Advice[Company],Investment_Advice[1 day change(%)])</f>
        <v>-0.5</v>
      </c>
      <c r="O198" s="3" t="s">
        <v>1184</v>
      </c>
      <c r="P198" s="30">
        <v>0.05</v>
      </c>
    </row>
    <row r="199" spans="1:16" x14ac:dyDescent="0.35">
      <c r="A199" t="str">
        <v>Finolex Cables Ltd.</v>
      </c>
      <c r="B199">
        <f>_xlfn.XLOOKUP(A199,Investment_Advice[Company],Investment_Advice[Market Cap(Cr)])</f>
        <v>7068.86</v>
      </c>
      <c r="C199" t="str" cm="1">
        <f t="array" ref="C199">_xlfn.IFS(B199&lt;=25000, "Low", B199&gt;75000, "Large", AND(B199&gt;25000, B199&lt;=75000), "Mid")</f>
        <v>Low</v>
      </c>
      <c r="D199">
        <f>_xlfn.XLOOKUP(A199,Investment_Advice[Company],Investment_Advice[1 day change(%)])</f>
        <v>0.8</v>
      </c>
      <c r="O199" s="3" t="s">
        <v>1337</v>
      </c>
      <c r="P199" s="30">
        <v>0.04</v>
      </c>
    </row>
    <row r="200" spans="1:16" x14ac:dyDescent="0.35">
      <c r="A200" t="str">
        <v>Voltas Ltd.</v>
      </c>
      <c r="B200">
        <f>_xlfn.XLOOKUP(A200,Investment_Advice[Company],Investment_Advice[Market Cap(Cr)])</f>
        <v>32666.6</v>
      </c>
      <c r="C200" t="str" cm="1">
        <f t="array" ref="C200">_xlfn.IFS(B200&lt;=25000, "Low", B200&gt;75000, "Large", AND(B200&gt;25000, B200&lt;=75000), "Mid")</f>
        <v>Mid</v>
      </c>
      <c r="D200">
        <f>_xlfn.XLOOKUP(A200,Investment_Advice[Company],Investment_Advice[1 day change(%)])</f>
        <v>1.62</v>
      </c>
      <c r="O200" s="3" t="s">
        <v>1663</v>
      </c>
      <c r="P200" s="30">
        <v>0.03</v>
      </c>
    </row>
    <row r="201" spans="1:16" x14ac:dyDescent="0.35">
      <c r="A201" t="str">
        <v>Natco Pharma Ltd.</v>
      </c>
      <c r="B201">
        <f>_xlfn.XLOOKUP(A201,Investment_Advice[Company],Investment_Advice[Market Cap(Cr)])</f>
        <v>11254.65</v>
      </c>
      <c r="C201" t="str" cm="1">
        <f t="array" ref="C201">_xlfn.IFS(B201&lt;=25000, "Low", B201&gt;75000, "Large", AND(B201&gt;25000, B201&lt;=75000), "Mid")</f>
        <v>Low</v>
      </c>
      <c r="D201">
        <f>_xlfn.XLOOKUP(A201,Investment_Advice[Company],Investment_Advice[1 day change(%)])</f>
        <v>1.26</v>
      </c>
      <c r="O201" s="3" t="s">
        <v>981</v>
      </c>
      <c r="P201" s="30">
        <v>0.01</v>
      </c>
    </row>
    <row r="202" spans="1:16" x14ac:dyDescent="0.35">
      <c r="A202" t="str">
        <v>Dabur India Ltd.</v>
      </c>
      <c r="B202">
        <f>_xlfn.XLOOKUP(A202,Investment_Advice[Company],Investment_Advice[Market Cap(Cr)])</f>
        <v>101008.24</v>
      </c>
      <c r="C202" t="str" cm="1">
        <f t="array" ref="C202">_xlfn.IFS(B202&lt;=25000, "Low", B202&gt;75000, "Large", AND(B202&gt;25000, B202&lt;=75000), "Mid")</f>
        <v>Large</v>
      </c>
      <c r="D202">
        <f>_xlfn.XLOOKUP(A202,Investment_Advice[Company],Investment_Advice[1 day change(%)])</f>
        <v>-0.11</v>
      </c>
      <c r="O202" s="3" t="s">
        <v>472</v>
      </c>
      <c r="P202" s="30">
        <v>-0.01</v>
      </c>
    </row>
    <row r="203" spans="1:16" x14ac:dyDescent="0.35">
      <c r="A203" t="str">
        <v>ABB India Ltd.</v>
      </c>
      <c r="B203">
        <f>_xlfn.XLOOKUP(A203,Investment_Advice[Company],Investment_Advice[Market Cap(Cr)])</f>
        <v>69715.740000000005</v>
      </c>
      <c r="C203" t="str" cm="1">
        <f t="array" ref="C203">_xlfn.IFS(B203&lt;=25000, "Low", B203&gt;75000, "Large", AND(B203&gt;25000, B203&lt;=75000), "Mid")</f>
        <v>Mid</v>
      </c>
      <c r="D203">
        <f>_xlfn.XLOOKUP(A203,Investment_Advice[Company],Investment_Advice[1 day change(%)])</f>
        <v>-2.37</v>
      </c>
      <c r="O203" s="3" t="s">
        <v>283</v>
      </c>
      <c r="P203" s="30">
        <v>-0.03</v>
      </c>
    </row>
    <row r="204" spans="1:16" x14ac:dyDescent="0.35">
      <c r="A204" t="str">
        <v>Tata Steel Ltd.</v>
      </c>
      <c r="B204">
        <f>_xlfn.XLOOKUP(A204,Investment_Advice[Company],Investment_Advice[Market Cap(Cr)])</f>
        <v>130667.91</v>
      </c>
      <c r="C204" t="str" cm="1">
        <f t="array" ref="C204">_xlfn.IFS(B204&lt;=25000, "Low", B204&gt;75000, "Large", AND(B204&gt;25000, B204&lt;=75000), "Mid")</f>
        <v>Large</v>
      </c>
      <c r="D204">
        <f>_xlfn.XLOOKUP(A204,Investment_Advice[Company],Investment_Advice[1 day change(%)])</f>
        <v>1.33</v>
      </c>
      <c r="O204" s="3" t="s">
        <v>625</v>
      </c>
      <c r="P204" s="30">
        <v>-0.04</v>
      </c>
    </row>
    <row r="205" spans="1:16" x14ac:dyDescent="0.35">
      <c r="A205" t="str">
        <v>Sun TV Network Ltd.</v>
      </c>
      <c r="B205">
        <f>_xlfn.XLOOKUP(A205,Investment_Advice[Company],Investment_Advice[Market Cap(Cr)])</f>
        <v>20155.46</v>
      </c>
      <c r="C205" t="str" cm="1">
        <f t="array" ref="C205">_xlfn.IFS(B205&lt;=25000, "Low", B205&gt;75000, "Large", AND(B205&gt;25000, B205&lt;=75000), "Mid")</f>
        <v>Low</v>
      </c>
      <c r="D205">
        <f>_xlfn.XLOOKUP(A205,Investment_Advice[Company],Investment_Advice[1 day change(%)])</f>
        <v>-1.55</v>
      </c>
      <c r="O205" s="3" t="s">
        <v>1213</v>
      </c>
      <c r="P205" s="30">
        <v>-0.04</v>
      </c>
    </row>
    <row r="206" spans="1:16" x14ac:dyDescent="0.35">
      <c r="A206" t="str">
        <v>Zensar Technologies Ltd.</v>
      </c>
      <c r="B206">
        <f>_xlfn.XLOOKUP(A206,Investment_Advice[Company],Investment_Advice[Market Cap(Cr)])</f>
        <v>5223.34</v>
      </c>
      <c r="C206" t="str" cm="1">
        <f t="array" ref="C206">_xlfn.IFS(B206&lt;=25000, "Low", B206&gt;75000, "Large", AND(B206&gt;25000, B206&lt;=75000), "Mid")</f>
        <v>Low</v>
      </c>
      <c r="D206">
        <f>_xlfn.XLOOKUP(A206,Investment_Advice[Company],Investment_Advice[1 day change(%)])</f>
        <v>0.2</v>
      </c>
      <c r="O206" s="3" t="s">
        <v>1063</v>
      </c>
      <c r="P206" s="30">
        <v>-0.04</v>
      </c>
    </row>
    <row r="207" spans="1:16" x14ac:dyDescent="0.35">
      <c r="A207" t="str">
        <v>Welspun Corp Ltd.</v>
      </c>
      <c r="B207">
        <f>_xlfn.XLOOKUP(A207,Investment_Advice[Company],Investment_Advice[Market Cap(Cr)])</f>
        <v>6649</v>
      </c>
      <c r="C207" t="str" cm="1">
        <f t="array" ref="C207">_xlfn.IFS(B207&lt;=25000, "Low", B207&gt;75000, "Large", AND(B207&gt;25000, B207&lt;=75000), "Mid")</f>
        <v>Low</v>
      </c>
      <c r="D207">
        <f>_xlfn.XLOOKUP(A207,Investment_Advice[Company],Investment_Advice[1 day change(%)])</f>
        <v>5.3</v>
      </c>
      <c r="O207" s="3" t="s">
        <v>850</v>
      </c>
      <c r="P207" s="30">
        <v>-0.06</v>
      </c>
    </row>
    <row r="208" spans="1:16" x14ac:dyDescent="0.35">
      <c r="A208" t="str">
        <v>PCBL Ltd.</v>
      </c>
      <c r="B208">
        <f>_xlfn.XLOOKUP(A208,Investment_Advice[Company],Investment_Advice[Market Cap(Cr)])</f>
        <v>5452.45</v>
      </c>
      <c r="C208" t="str" cm="1">
        <f t="array" ref="C208">_xlfn.IFS(B208&lt;=25000, "Low", B208&gt;75000, "Large", AND(B208&gt;25000, B208&lt;=75000), "Mid")</f>
        <v>Low</v>
      </c>
      <c r="D208">
        <f>_xlfn.XLOOKUP(A208,Investment_Advice[Company],Investment_Advice[1 day change(%)])</f>
        <v>1.8</v>
      </c>
      <c r="O208" s="3" t="s">
        <v>431</v>
      </c>
      <c r="P208" s="30">
        <v>-0.08</v>
      </c>
    </row>
    <row r="209" spans="1:16" x14ac:dyDescent="0.35">
      <c r="A209" t="str">
        <v>Jubilant Pharmova Ltd.</v>
      </c>
      <c r="B209">
        <f>_xlfn.XLOOKUP(A209,Investment_Advice[Company],Investment_Advice[Market Cap(Cr)])</f>
        <v>5256.28</v>
      </c>
      <c r="C209" t="str" cm="1">
        <f t="array" ref="C209">_xlfn.IFS(B209&lt;=25000, "Low", B209&gt;75000, "Large", AND(B209&gt;25000, B209&lt;=75000), "Mid")</f>
        <v>Low</v>
      </c>
      <c r="D209">
        <f>_xlfn.XLOOKUP(A209,Investment_Advice[Company],Investment_Advice[1 day change(%)])</f>
        <v>-1.22</v>
      </c>
      <c r="O209" s="3" t="s">
        <v>964</v>
      </c>
      <c r="P209" s="30">
        <v>-0.11</v>
      </c>
    </row>
    <row r="210" spans="1:16" x14ac:dyDescent="0.35">
      <c r="A210" t="str">
        <v>Container Corporation Of India Ltd.</v>
      </c>
      <c r="B210">
        <f>_xlfn.XLOOKUP(A210,Investment_Advice[Company],Investment_Advice[Market Cap(Cr)])</f>
        <v>40792.26</v>
      </c>
      <c r="C210" t="str" cm="1">
        <f t="array" ref="C210">_xlfn.IFS(B210&lt;=25000, "Low", B210&gt;75000, "Large", AND(B210&gt;25000, B210&lt;=75000), "Mid")</f>
        <v>Mid</v>
      </c>
      <c r="D210">
        <f>_xlfn.XLOOKUP(A210,Investment_Advice[Company],Investment_Advice[1 day change(%)])</f>
        <v>-0.77</v>
      </c>
      <c r="O210" s="3" t="s">
        <v>73</v>
      </c>
      <c r="P210" s="30">
        <v>-0.13</v>
      </c>
    </row>
    <row r="211" spans="1:16" x14ac:dyDescent="0.35">
      <c r="A211" t="str">
        <v>Sudarshan Chemical Industries Ltd.</v>
      </c>
      <c r="B211">
        <f>_xlfn.XLOOKUP(A211,Investment_Advice[Company],Investment_Advice[Market Cap(Cr)])</f>
        <v>3204.18</v>
      </c>
      <c r="C211" t="str" cm="1">
        <f t="array" ref="C211">_xlfn.IFS(B211&lt;=25000, "Low", B211&gt;75000, "Large", AND(B211&gt;25000, B211&lt;=75000), "Mid")</f>
        <v>Low</v>
      </c>
      <c r="D211">
        <f>_xlfn.XLOOKUP(A211,Investment_Advice[Company],Investment_Advice[1 day change(%)])</f>
        <v>-0.6</v>
      </c>
      <c r="O211" s="3" t="s">
        <v>1131</v>
      </c>
      <c r="P211" s="30">
        <v>-0.13</v>
      </c>
    </row>
    <row r="212" spans="1:16" x14ac:dyDescent="0.35">
      <c r="A212" t="str">
        <v>JK Lakshmi Cement Ltd.</v>
      </c>
      <c r="B212">
        <f>_xlfn.XLOOKUP(A212,Investment_Advice[Company],Investment_Advice[Market Cap(Cr)])</f>
        <v>5507.55</v>
      </c>
      <c r="C212" t="str" cm="1">
        <f t="array" ref="C212">_xlfn.IFS(B212&lt;=25000, "Low", B212&gt;75000, "Large", AND(B212&gt;25000, B212&lt;=75000), "Mid")</f>
        <v>Low</v>
      </c>
      <c r="D212">
        <f>_xlfn.XLOOKUP(A212,Investment_Advice[Company],Investment_Advice[1 day change(%)])</f>
        <v>-0.56999999999999995</v>
      </c>
      <c r="O212" s="3" t="s">
        <v>807</v>
      </c>
      <c r="P212" s="30">
        <v>-0.14000000000000001</v>
      </c>
    </row>
    <row r="213" spans="1:16" x14ac:dyDescent="0.35">
      <c r="A213" t="str">
        <v>Suven Pharmaceuticals Ltd.</v>
      </c>
      <c r="B213">
        <f>_xlfn.XLOOKUP(A213,Investment_Advice[Company],Investment_Advice[Market Cap(Cr)])</f>
        <v>12600.97</v>
      </c>
      <c r="C213" t="str" cm="1">
        <f t="array" ref="C213">_xlfn.IFS(B213&lt;=25000, "Low", B213&gt;75000, "Large", AND(B213&gt;25000, B213&lt;=75000), "Mid")</f>
        <v>Low</v>
      </c>
      <c r="D213">
        <f>_xlfn.XLOOKUP(A213,Investment_Advice[Company],Investment_Advice[1 day change(%)])</f>
        <v>0.41</v>
      </c>
      <c r="O213" s="3" t="s">
        <v>1032</v>
      </c>
      <c r="P213" s="30">
        <v>-0.16</v>
      </c>
    </row>
    <row r="214" spans="1:16" x14ac:dyDescent="0.35">
      <c r="A214" t="str">
        <v>CCL Products (India) Ltd.</v>
      </c>
      <c r="B214">
        <f>_xlfn.XLOOKUP(A214,Investment_Advice[Company],Investment_Advice[Market Cap(Cr)])</f>
        <v>6643.41</v>
      </c>
      <c r="C214" t="str" cm="1">
        <f t="array" ref="C214">_xlfn.IFS(B214&lt;=25000, "Low", B214&gt;75000, "Large", AND(B214&gt;25000, B214&lt;=75000), "Mid")</f>
        <v>Low</v>
      </c>
      <c r="D214">
        <f>_xlfn.XLOOKUP(A214,Investment_Advice[Company],Investment_Advice[1 day change(%)])</f>
        <v>2.34</v>
      </c>
      <c r="O214" s="3" t="s">
        <v>1082</v>
      </c>
      <c r="P214" s="30">
        <v>-0.16</v>
      </c>
    </row>
    <row r="215" spans="1:16" x14ac:dyDescent="0.35">
      <c r="A215" t="str">
        <v>Adani Ports and Special Economic Zone Ltd.</v>
      </c>
      <c r="B215">
        <f>_xlfn.XLOOKUP(A215,Investment_Advice[Company],Investment_Advice[Market Cap(Cr)])</f>
        <v>179530.6</v>
      </c>
      <c r="C215" t="str" cm="1">
        <f t="array" ref="C215">_xlfn.IFS(B215&lt;=25000, "Low", B215&gt;75000, "Large", AND(B215&gt;25000, B215&lt;=75000), "Mid")</f>
        <v>Large</v>
      </c>
      <c r="D215">
        <f>_xlfn.XLOOKUP(A215,Investment_Advice[Company],Investment_Advice[1 day change(%)])</f>
        <v>-0.12</v>
      </c>
      <c r="O215" s="3" t="s">
        <v>1427</v>
      </c>
      <c r="P215" s="30">
        <v>-0.17</v>
      </c>
    </row>
    <row r="216" spans="1:16" x14ac:dyDescent="0.35">
      <c r="A216" t="str">
        <v>ICICI Bank Ltd.</v>
      </c>
      <c r="B216">
        <f>_xlfn.XLOOKUP(A216,Investment_Advice[Company],Investment_Advice[Market Cap(Cr)])</f>
        <v>614335.12</v>
      </c>
      <c r="C216" t="str" cm="1">
        <f t="array" ref="C216">_xlfn.IFS(B216&lt;=25000, "Low", B216&gt;75000, "Large", AND(B216&gt;25000, B216&lt;=75000), "Mid")</f>
        <v>Large</v>
      </c>
      <c r="D216">
        <f>_xlfn.XLOOKUP(A216,Investment_Advice[Company],Investment_Advice[1 day change(%)])</f>
        <v>1.1499999999999999</v>
      </c>
      <c r="O216" s="3" t="s">
        <v>378</v>
      </c>
      <c r="P216" s="30">
        <v>-0.21</v>
      </c>
    </row>
    <row r="217" spans="1:16" x14ac:dyDescent="0.35">
      <c r="A217" t="str">
        <v>Cipla Ltd.</v>
      </c>
      <c r="B217">
        <f>_xlfn.XLOOKUP(A217,Investment_Advice[Company],Investment_Advice[Market Cap(Cr)])</f>
        <v>82769.539999999994</v>
      </c>
      <c r="C217" t="str" cm="1">
        <f t="array" ref="C217">_xlfn.IFS(B217&lt;=25000, "Low", B217&gt;75000, "Large", AND(B217&gt;25000, B217&lt;=75000), "Mid")</f>
        <v>Large</v>
      </c>
      <c r="D217">
        <f>_xlfn.XLOOKUP(A217,Investment_Advice[Company],Investment_Advice[1 day change(%)])</f>
        <v>0.99</v>
      </c>
      <c r="O217" s="3" t="s">
        <v>1586</v>
      </c>
      <c r="P217" s="30">
        <v>-0.24</v>
      </c>
    </row>
    <row r="218" spans="1:16" x14ac:dyDescent="0.35">
      <c r="A218" t="str">
        <v>Route Mobile Ltd.</v>
      </c>
      <c r="B218">
        <f>_xlfn.XLOOKUP(A218,Investment_Advice[Company],Investment_Advice[Market Cap(Cr)])</f>
        <v>8969.68</v>
      </c>
      <c r="C218" t="str" cm="1">
        <f t="array" ref="C218">_xlfn.IFS(B218&lt;=25000, "Low", B218&gt;75000, "Large", AND(B218&gt;25000, B218&lt;=75000), "Mid")</f>
        <v>Low</v>
      </c>
      <c r="D218">
        <f>_xlfn.XLOOKUP(A218,Investment_Advice[Company],Investment_Advice[1 day change(%)])</f>
        <v>0.51</v>
      </c>
      <c r="O218" s="3" t="s">
        <v>859</v>
      </c>
      <c r="P218" s="30">
        <v>-0.24</v>
      </c>
    </row>
    <row r="219" spans="1:16" x14ac:dyDescent="0.35">
      <c r="A219" t="str">
        <v>Zydus Wellness Ltd.</v>
      </c>
      <c r="B219">
        <f>_xlfn.XLOOKUP(A219,Investment_Advice[Company],Investment_Advice[Market Cap(Cr)])</f>
        <v>10518.39</v>
      </c>
      <c r="C219" t="str" cm="1">
        <f t="array" ref="C219">_xlfn.IFS(B219&lt;=25000, "Low", B219&gt;75000, "Large", AND(B219&gt;25000, B219&lt;=75000), "Mid")</f>
        <v>Low</v>
      </c>
      <c r="D219">
        <f>_xlfn.XLOOKUP(A219,Investment_Advice[Company],Investment_Advice[1 day change(%)])</f>
        <v>0.64</v>
      </c>
      <c r="O219" s="3" t="s">
        <v>655</v>
      </c>
      <c r="P219" s="30">
        <v>-0.26</v>
      </c>
    </row>
    <row r="220" spans="1:16" x14ac:dyDescent="0.35">
      <c r="A220" t="str">
        <v>Whirlpool Of India Ltd.</v>
      </c>
      <c r="B220">
        <f>_xlfn.XLOOKUP(A220,Investment_Advice[Company],Investment_Advice[Market Cap(Cr)])</f>
        <v>22722.11</v>
      </c>
      <c r="C220" t="str" cm="1">
        <f t="array" ref="C220">_xlfn.IFS(B220&lt;=25000, "Low", B220&gt;75000, "Large", AND(B220&gt;25000, B220&lt;=75000), "Mid")</f>
        <v>Low</v>
      </c>
      <c r="D220">
        <f>_xlfn.XLOOKUP(A220,Investment_Advice[Company],Investment_Advice[1 day change(%)])</f>
        <v>-0.14000000000000001</v>
      </c>
      <c r="O220" s="3" t="s">
        <v>211</v>
      </c>
      <c r="P220" s="30">
        <v>-0.26</v>
      </c>
    </row>
    <row r="221" spans="1:16" x14ac:dyDescent="0.35">
      <c r="A221" t="str">
        <v>HLE Glascoat Ltd.</v>
      </c>
      <c r="B221">
        <f>_xlfn.XLOOKUP(A221,Investment_Advice[Company],Investment_Advice[Market Cap(Cr)])</f>
        <v>5310.44</v>
      </c>
      <c r="C221" t="str" cm="1">
        <f t="array" ref="C221">_xlfn.IFS(B221&lt;=25000, "Low", B221&gt;75000, "Large", AND(B221&gt;25000, B221&lt;=75000), "Mid")</f>
        <v>Low</v>
      </c>
      <c r="D221">
        <f>_xlfn.XLOOKUP(A221,Investment_Advice[Company],Investment_Advice[1 day change(%)])</f>
        <v>-1.46</v>
      </c>
      <c r="O221" s="3" t="s">
        <v>1292</v>
      </c>
      <c r="P221" s="30">
        <v>-0.32</v>
      </c>
    </row>
    <row r="222" spans="1:16" x14ac:dyDescent="0.35">
      <c r="A222" t="str">
        <v>Shyam Metalics and Energy Ltd,</v>
      </c>
      <c r="B222">
        <f>_xlfn.XLOOKUP(A222,Investment_Advice[Company],Investment_Advice[Market Cap(Cr)])</f>
        <v>7601.4</v>
      </c>
      <c r="C222" t="str" cm="1">
        <f t="array" ref="C222">_xlfn.IFS(B222&lt;=25000, "Low", B222&gt;75000, "Large", AND(B222&gt;25000, B222&lt;=75000), "Mid")</f>
        <v>Low</v>
      </c>
      <c r="D222">
        <f>_xlfn.XLOOKUP(A222,Investment_Advice[Company],Investment_Advice[1 day change(%)])</f>
        <v>1.32</v>
      </c>
      <c r="O222" s="3" t="s">
        <v>978</v>
      </c>
      <c r="P222" s="30">
        <v>-0.35</v>
      </c>
    </row>
    <row r="223" spans="1:16" x14ac:dyDescent="0.35">
      <c r="A223" t="str">
        <v>CESC Ltd.</v>
      </c>
      <c r="B223">
        <f>_xlfn.XLOOKUP(A223,Investment_Advice[Company],Investment_Advice[Market Cap(Cr)])</f>
        <v>10770.26</v>
      </c>
      <c r="C223" t="str" cm="1">
        <f t="array" ref="C223">_xlfn.IFS(B223&lt;=25000, "Low", B223&gt;75000, "Large", AND(B223&gt;25000, B223&lt;=75000), "Mid")</f>
        <v>Low</v>
      </c>
      <c r="D223">
        <f>_xlfn.XLOOKUP(A223,Investment_Advice[Company],Investment_Advice[1 day change(%)])</f>
        <v>1.56</v>
      </c>
      <c r="O223" s="3" t="s">
        <v>568</v>
      </c>
      <c r="P223" s="30">
        <v>-0.37</v>
      </c>
    </row>
    <row r="224" spans="1:16" x14ac:dyDescent="0.35">
      <c r="A224" t="str">
        <v>Birlasoft Ltd.</v>
      </c>
      <c r="B224">
        <f>_xlfn.XLOOKUP(A224,Investment_Advice[Company],Investment_Advice[Market Cap(Cr)])</f>
        <v>9027.3700000000008</v>
      </c>
      <c r="C224" t="str" cm="1">
        <f t="array" ref="C224">_xlfn.IFS(B224&lt;=25000, "Low", B224&gt;75000, "Large", AND(B224&gt;25000, B224&lt;=75000), "Mid")</f>
        <v>Low</v>
      </c>
      <c r="D224">
        <f>_xlfn.XLOOKUP(A224,Investment_Advice[Company],Investment_Advice[1 day change(%)])</f>
        <v>0.48</v>
      </c>
      <c r="O224" s="3" t="s">
        <v>856</v>
      </c>
      <c r="P224" s="30">
        <v>-0.39</v>
      </c>
    </row>
    <row r="225" spans="1:16" x14ac:dyDescent="0.35">
      <c r="A225" t="str">
        <v>Bharat Electronics Ltd.</v>
      </c>
      <c r="B225">
        <f>_xlfn.XLOOKUP(A225,Investment_Advice[Company],Investment_Advice[Market Cap(Cr)])</f>
        <v>79895.88</v>
      </c>
      <c r="C225" t="str" cm="1">
        <f t="array" ref="C225">_xlfn.IFS(B225&lt;=25000, "Low", B225&gt;75000, "Large", AND(B225&gt;25000, B225&lt;=75000), "Mid")</f>
        <v>Large</v>
      </c>
      <c r="D225">
        <f>_xlfn.XLOOKUP(A225,Investment_Advice[Company],Investment_Advice[1 day change(%)])</f>
        <v>1.03</v>
      </c>
      <c r="O225" s="3" t="s">
        <v>734</v>
      </c>
      <c r="P225" s="30">
        <v>-0.39</v>
      </c>
    </row>
    <row r="226" spans="1:16" x14ac:dyDescent="0.35">
      <c r="A226" t="str">
        <v>Amara Raja Batteries Ltd.</v>
      </c>
      <c r="B226">
        <f>_xlfn.XLOOKUP(A226,Investment_Advice[Company],Investment_Advice[Market Cap(Cr)])</f>
        <v>9215.33</v>
      </c>
      <c r="C226" t="str" cm="1">
        <f t="array" ref="C226">_xlfn.IFS(B226&lt;=25000, "Low", B226&gt;75000, "Large", AND(B226&gt;25000, B226&lt;=75000), "Mid")</f>
        <v>Low</v>
      </c>
      <c r="D226">
        <f>_xlfn.XLOOKUP(A226,Investment_Advice[Company],Investment_Advice[1 day change(%)])</f>
        <v>5.77</v>
      </c>
      <c r="O226" s="3" t="s">
        <v>263</v>
      </c>
      <c r="P226" s="30">
        <v>-0.41</v>
      </c>
    </row>
    <row r="227" spans="1:16" x14ac:dyDescent="0.35">
      <c r="A227" t="str">
        <v>EPL Ltd.</v>
      </c>
      <c r="B227">
        <f>_xlfn.XLOOKUP(A227,Investment_Advice[Company],Investment_Advice[Market Cap(Cr)])</f>
        <v>5417.18</v>
      </c>
      <c r="C227" t="str" cm="1">
        <f t="array" ref="C227">_xlfn.IFS(B227&lt;=25000, "Low", B227&gt;75000, "Large", AND(B227&gt;25000, B227&lt;=75000), "Mid")</f>
        <v>Low</v>
      </c>
      <c r="D227">
        <f>_xlfn.XLOOKUP(A227,Investment_Advice[Company],Investment_Advice[1 day change(%)])</f>
        <v>0.88</v>
      </c>
      <c r="O227" s="3" t="s">
        <v>555</v>
      </c>
      <c r="P227" s="30">
        <v>-0.42</v>
      </c>
    </row>
    <row r="228" spans="1:16" x14ac:dyDescent="0.35">
      <c r="A228" t="str">
        <v>Praj Industries Ltd.</v>
      </c>
      <c r="B228">
        <f>_xlfn.XLOOKUP(A228,Investment_Advice[Company],Investment_Advice[Market Cap(Cr)])</f>
        <v>7611.41</v>
      </c>
      <c r="C228" t="str" cm="1">
        <f t="array" ref="C228">_xlfn.IFS(B228&lt;=25000, "Low", B228&gt;75000, "Large", AND(B228&gt;25000, B228&lt;=75000), "Mid")</f>
        <v>Low</v>
      </c>
      <c r="D228">
        <f>_xlfn.XLOOKUP(A228,Investment_Advice[Company],Investment_Advice[1 day change(%)])</f>
        <v>-1.77</v>
      </c>
      <c r="O228" s="3" t="s">
        <v>1449</v>
      </c>
      <c r="P228" s="30">
        <v>-0.45</v>
      </c>
    </row>
    <row r="229" spans="1:16" x14ac:dyDescent="0.35">
      <c r="A229" t="str">
        <v>Gujarat Pipavav Port Ltd</v>
      </c>
      <c r="B229">
        <f>_xlfn.XLOOKUP(A229,Investment_Advice[Company],Investment_Advice[Market Cap(Cr)])</f>
        <v>4201.09</v>
      </c>
      <c r="C229" t="str" cm="1">
        <f t="array" ref="C229">_xlfn.IFS(B229&lt;=25000, "Low", B229&gt;75000, "Large", AND(B229&gt;25000, B229&lt;=75000), "Mid")</f>
        <v>Low</v>
      </c>
      <c r="D229">
        <f>_xlfn.XLOOKUP(A229,Investment_Advice[Company],Investment_Advice[1 day change(%)])</f>
        <v>-0.06</v>
      </c>
      <c r="O229" s="3" t="s">
        <v>184</v>
      </c>
      <c r="P229" s="30">
        <v>-0.46</v>
      </c>
    </row>
    <row r="230" spans="1:16" x14ac:dyDescent="0.35">
      <c r="A230" t="str">
        <v>Finolex Industries Ltd.</v>
      </c>
      <c r="B230">
        <f>_xlfn.XLOOKUP(A230,Investment_Advice[Company],Investment_Advice[Market Cap(Cr)])</f>
        <v>9428.15</v>
      </c>
      <c r="C230" t="str" cm="1">
        <f t="array" ref="C230">_xlfn.IFS(B230&lt;=25000, "Low", B230&gt;75000, "Large", AND(B230&gt;25000, B230&lt;=75000), "Mid")</f>
        <v>Low</v>
      </c>
      <c r="D230">
        <f>_xlfn.XLOOKUP(A230,Investment_Advice[Company],Investment_Advice[1 day change(%)])</f>
        <v>3.23</v>
      </c>
      <c r="O230" s="3" t="s">
        <v>486</v>
      </c>
      <c r="P230" s="30">
        <v>-0.46</v>
      </c>
    </row>
    <row r="231" spans="1:16" x14ac:dyDescent="0.35">
      <c r="A231" t="str">
        <v>KEC International Ltd.</v>
      </c>
      <c r="B231">
        <f>_xlfn.XLOOKUP(A231,Investment_Advice[Company],Investment_Advice[Market Cap(Cr)])</f>
        <v>10347.81</v>
      </c>
      <c r="C231" t="str" cm="1">
        <f t="array" ref="C231">_xlfn.IFS(B231&lt;=25000, "Low", B231&gt;75000, "Large", AND(B231&gt;25000, B231&lt;=75000), "Mid")</f>
        <v>Low</v>
      </c>
      <c r="D231">
        <f>_xlfn.XLOOKUP(A231,Investment_Advice[Company],Investment_Advice[1 day change(%)])</f>
        <v>-0.24</v>
      </c>
      <c r="O231" s="3" t="s">
        <v>608</v>
      </c>
      <c r="P231" s="30">
        <v>-0.48</v>
      </c>
    </row>
    <row r="232" spans="1:16" x14ac:dyDescent="0.35">
      <c r="A232" t="str">
        <v>Hindalco Industries Ltd.</v>
      </c>
      <c r="B232">
        <f>_xlfn.XLOOKUP(A232,Investment_Advice[Company],Investment_Advice[Market Cap(Cr)])</f>
        <v>96471.23</v>
      </c>
      <c r="C232" t="str" cm="1">
        <f t="array" ref="C232">_xlfn.IFS(B232&lt;=25000, "Low", B232&gt;75000, "Large", AND(B232&gt;25000, B232&lt;=75000), "Mid")</f>
        <v>Large</v>
      </c>
      <c r="D232">
        <f>_xlfn.XLOOKUP(A232,Investment_Advice[Company],Investment_Advice[1 day change(%)])</f>
        <v>3.47</v>
      </c>
      <c r="O232" s="3" t="s">
        <v>1249</v>
      </c>
      <c r="P232" s="30">
        <v>-0.48</v>
      </c>
    </row>
    <row r="233" spans="1:16" x14ac:dyDescent="0.35">
      <c r="A233" t="str">
        <v>Quess Corp Ltd.</v>
      </c>
      <c r="B233">
        <f>_xlfn.XLOOKUP(A233,Investment_Advice[Company],Investment_Advice[Market Cap(Cr)])</f>
        <v>8356.14</v>
      </c>
      <c r="C233" t="str" cm="1">
        <f t="array" ref="C233">_xlfn.IFS(B233&lt;=25000, "Low", B233&gt;75000, "Large", AND(B233&gt;25000, B233&lt;=75000), "Mid")</f>
        <v>Low</v>
      </c>
      <c r="D233">
        <f>_xlfn.XLOOKUP(A233,Investment_Advice[Company],Investment_Advice[1 day change(%)])</f>
        <v>-0.65</v>
      </c>
      <c r="O233" s="3" t="s">
        <v>322</v>
      </c>
      <c r="P233" s="30">
        <v>-0.5</v>
      </c>
    </row>
    <row r="234" spans="1:16" x14ac:dyDescent="0.35">
      <c r="A234" t="str">
        <v>Lupin Ltd.</v>
      </c>
      <c r="B234">
        <f>_xlfn.XLOOKUP(A234,Investment_Advice[Company],Investment_Advice[Market Cap(Cr)])</f>
        <v>29696.79</v>
      </c>
      <c r="C234" t="str" cm="1">
        <f t="array" ref="C234">_xlfn.IFS(B234&lt;=25000, "Low", B234&gt;75000, "Large", AND(B234&gt;25000, B234&lt;=75000), "Mid")</f>
        <v>Mid</v>
      </c>
      <c r="D234">
        <f>_xlfn.XLOOKUP(A234,Investment_Advice[Company],Investment_Advice[1 day change(%)])</f>
        <v>-0.08</v>
      </c>
      <c r="O234" s="3" t="s">
        <v>741</v>
      </c>
      <c r="P234" s="30">
        <v>-0.5</v>
      </c>
    </row>
    <row r="235" spans="1:16" x14ac:dyDescent="0.35">
      <c r="A235" t="str">
        <v>Century Textiles &amp; Industries Ltd.</v>
      </c>
      <c r="B235">
        <f>_xlfn.XLOOKUP(A235,Investment_Advice[Company],Investment_Advice[Market Cap(Cr)])</f>
        <v>9875.02</v>
      </c>
      <c r="C235" t="str" cm="1">
        <f t="array" ref="C235">_xlfn.IFS(B235&lt;=25000, "Low", B235&gt;75000, "Large", AND(B235&gt;25000, B235&lt;=75000), "Mid")</f>
        <v>Low</v>
      </c>
      <c r="D235">
        <f>_xlfn.XLOOKUP(A235,Investment_Advice[Company],Investment_Advice[1 day change(%)])</f>
        <v>3.88</v>
      </c>
      <c r="O235" s="3" t="s">
        <v>601</v>
      </c>
      <c r="P235" s="30">
        <v>-0.55000000000000004</v>
      </c>
    </row>
    <row r="236" spans="1:16" x14ac:dyDescent="0.35">
      <c r="A236" t="str">
        <v>Ipca Laboratories Ltd.</v>
      </c>
      <c r="B236">
        <f>_xlfn.XLOOKUP(A236,Investment_Advice[Company],Investment_Advice[Market Cap(Cr)])</f>
        <v>22487.07</v>
      </c>
      <c r="C236" t="str" cm="1">
        <f t="array" ref="C236">_xlfn.IFS(B236&lt;=25000, "Low", B236&gt;75000, "Large", AND(B236&gt;25000, B236&lt;=75000), "Mid")</f>
        <v>Low</v>
      </c>
      <c r="D236">
        <f>_xlfn.XLOOKUP(A236,Investment_Advice[Company],Investment_Advice[1 day change(%)])</f>
        <v>-0.39</v>
      </c>
      <c r="O236" s="3" t="s">
        <v>1443</v>
      </c>
      <c r="P236" s="30">
        <v>-0.55000000000000004</v>
      </c>
    </row>
    <row r="237" spans="1:16" x14ac:dyDescent="0.35">
      <c r="A237" t="str">
        <v>Bajaj Finserv Ltd.</v>
      </c>
      <c r="B237">
        <f>_xlfn.XLOOKUP(A237,Investment_Advice[Company],Investment_Advice[Market Cap(Cr)])</f>
        <v>276760.96000000002</v>
      </c>
      <c r="C237" t="str" cm="1">
        <f t="array" ref="C237">_xlfn.IFS(B237&lt;=25000, "Low", B237&gt;75000, "Large", AND(B237&gt;25000, B237&lt;=75000), "Mid")</f>
        <v>Large</v>
      </c>
      <c r="D237">
        <f>_xlfn.XLOOKUP(A237,Investment_Advice[Company],Investment_Advice[1 day change(%)])</f>
        <v>0.27</v>
      </c>
      <c r="O237" s="3" t="s">
        <v>1493</v>
      </c>
      <c r="P237" s="30">
        <v>-0.56000000000000005</v>
      </c>
    </row>
    <row r="238" spans="1:16" x14ac:dyDescent="0.35">
      <c r="A238" t="str">
        <v>Happiest Minds Technologies Ltd.</v>
      </c>
      <c r="B238">
        <f>_xlfn.XLOOKUP(A238,Investment_Advice[Company],Investment_Advice[Market Cap(Cr)])</f>
        <v>14905.18</v>
      </c>
      <c r="C238" t="str" cm="1">
        <f t="array" ref="C238">_xlfn.IFS(B238&lt;=25000, "Low", B238&gt;75000, "Large", AND(B238&gt;25000, B238&lt;=75000), "Mid")</f>
        <v>Low</v>
      </c>
      <c r="D238">
        <f>_xlfn.XLOOKUP(A238,Investment_Advice[Company],Investment_Advice[1 day change(%)])</f>
        <v>-0.56000000000000005</v>
      </c>
      <c r="O238" s="3" t="s">
        <v>869</v>
      </c>
      <c r="P238" s="30">
        <v>-0.56000000000000005</v>
      </c>
    </row>
    <row r="239" spans="1:16" x14ac:dyDescent="0.35">
      <c r="A239" t="str">
        <v>TVS Motor Company Ltd.</v>
      </c>
      <c r="B239">
        <f>_xlfn.XLOOKUP(A239,Investment_Advice[Company],Investment_Advice[Market Cap(Cr)])</f>
        <v>49347.3</v>
      </c>
      <c r="C239" t="str" cm="1">
        <f t="array" ref="C239">_xlfn.IFS(B239&lt;=25000, "Low", B239&gt;75000, "Large", AND(B239&gt;25000, B239&lt;=75000), "Mid")</f>
        <v>Mid</v>
      </c>
      <c r="D239">
        <f>_xlfn.XLOOKUP(A239,Investment_Advice[Company],Investment_Advice[1 day change(%)])</f>
        <v>1.19</v>
      </c>
      <c r="O239" s="3" t="s">
        <v>298</v>
      </c>
      <c r="P239" s="30">
        <v>-0.56000000000000005</v>
      </c>
    </row>
    <row r="240" spans="1:16" x14ac:dyDescent="0.35">
      <c r="A240" t="str">
        <v>Mahindra &amp; Mahindra Financial Services Ltd.</v>
      </c>
      <c r="B240">
        <f>_xlfn.XLOOKUP(A240,Investment_Advice[Company],Investment_Advice[Market Cap(Cr)])</f>
        <v>26563.89</v>
      </c>
      <c r="C240" t="str" cm="1">
        <f t="array" ref="C240">_xlfn.IFS(B240&lt;=25000, "Low", B240&gt;75000, "Large", AND(B240&gt;25000, B240&lt;=75000), "Mid")</f>
        <v>Mid</v>
      </c>
      <c r="D240">
        <f>_xlfn.XLOOKUP(A240,Investment_Advice[Company],Investment_Advice[1 day change(%)])</f>
        <v>2.77</v>
      </c>
      <c r="O240" s="3" t="s">
        <v>1147</v>
      </c>
      <c r="P240" s="30">
        <v>-0.56999999999999995</v>
      </c>
    </row>
    <row r="241" spans="1:16" x14ac:dyDescent="0.35">
      <c r="A241" t="str">
        <v>Indraprastha Gas Ltd.</v>
      </c>
      <c r="B241">
        <f>_xlfn.XLOOKUP(A241,Investment_Advice[Company],Investment_Advice[Market Cap(Cr)])</f>
        <v>29106.03</v>
      </c>
      <c r="C241" t="str" cm="1">
        <f t="array" ref="C241">_xlfn.IFS(B241&lt;=25000, "Low", B241&gt;75000, "Large", AND(B241&gt;25000, B241&lt;=75000), "Mid")</f>
        <v>Mid</v>
      </c>
      <c r="D241">
        <f>_xlfn.XLOOKUP(A241,Investment_Advice[Company],Investment_Advice[1 day change(%)])</f>
        <v>-0.71</v>
      </c>
      <c r="O241" s="3" t="s">
        <v>781</v>
      </c>
      <c r="P241" s="30">
        <v>-0.56999999999999995</v>
      </c>
    </row>
    <row r="242" spans="1:16" x14ac:dyDescent="0.35">
      <c r="A242" t="str">
        <v>Housing &amp; Urban Development Corporation Ltd.</v>
      </c>
      <c r="B242">
        <f>_xlfn.XLOOKUP(A242,Investment_Advice[Company],Investment_Advice[Market Cap(Cr)])</f>
        <v>8428</v>
      </c>
      <c r="C242" t="str" cm="1">
        <f t="array" ref="C242">_xlfn.IFS(B242&lt;=25000, "Low", B242&gt;75000, "Large", AND(B242&gt;25000, B242&lt;=75000), "Mid")</f>
        <v>Low</v>
      </c>
      <c r="D242">
        <f>_xlfn.XLOOKUP(A242,Investment_Advice[Company],Investment_Advice[1 day change(%)])</f>
        <v>0.84</v>
      </c>
      <c r="O242" s="3" t="s">
        <v>1362</v>
      </c>
      <c r="P242" s="30">
        <v>-0.56999999999999995</v>
      </c>
    </row>
    <row r="243" spans="1:16" x14ac:dyDescent="0.35">
      <c r="A243" t="str">
        <v>Firstsource Solutions Ltd.</v>
      </c>
      <c r="B243">
        <f>_xlfn.XLOOKUP(A243,Investment_Advice[Company],Investment_Advice[Market Cap(Cr)])</f>
        <v>7398.56</v>
      </c>
      <c r="C243" t="str" cm="1">
        <f t="array" ref="C243">_xlfn.IFS(B243&lt;=25000, "Low", B243&gt;75000, "Large", AND(B243&gt;25000, B243&lt;=75000), "Mid")</f>
        <v>Low</v>
      </c>
      <c r="D243">
        <f>_xlfn.XLOOKUP(A243,Investment_Advice[Company],Investment_Advice[1 day change(%)])</f>
        <v>1.43</v>
      </c>
      <c r="O243" s="3" t="s">
        <v>544</v>
      </c>
      <c r="P243" s="30">
        <v>-0.57999999999999996</v>
      </c>
    </row>
    <row r="244" spans="1:16" x14ac:dyDescent="0.35">
      <c r="A244" t="str">
        <v>Vardhman Textiles Ltd.</v>
      </c>
      <c r="B244">
        <f>_xlfn.XLOOKUP(A244,Investment_Advice[Company],Investment_Advice[Market Cap(Cr)])</f>
        <v>9505.07</v>
      </c>
      <c r="C244" t="str" cm="1">
        <f t="array" ref="C244">_xlfn.IFS(B244&lt;=25000, "Low", B244&gt;75000, "Large", AND(B244&gt;25000, B244&lt;=75000), "Mid")</f>
        <v>Low</v>
      </c>
      <c r="D244">
        <f>_xlfn.XLOOKUP(A244,Investment_Advice[Company],Investment_Advice[1 day change(%)])</f>
        <v>0.37</v>
      </c>
      <c r="O244" s="3" t="s">
        <v>794</v>
      </c>
      <c r="P244" s="30">
        <v>-0.6</v>
      </c>
    </row>
    <row r="245" spans="1:16" x14ac:dyDescent="0.35">
      <c r="A245" t="str">
        <v>KRBL Ltd.</v>
      </c>
      <c r="B245">
        <f>_xlfn.XLOOKUP(A245,Investment_Advice[Company],Investment_Advice[Market Cap(Cr)])</f>
        <v>7576.02</v>
      </c>
      <c r="C245" t="str" cm="1">
        <f t="array" ref="C245">_xlfn.IFS(B245&lt;=25000, "Low", B245&gt;75000, "Large", AND(B245&gt;25000, B245&lt;=75000), "Mid")</f>
        <v>Low</v>
      </c>
      <c r="D245">
        <f>_xlfn.XLOOKUP(A245,Investment_Advice[Company],Investment_Advice[1 day change(%)])</f>
        <v>3.06</v>
      </c>
      <c r="O245" s="3" t="s">
        <v>403</v>
      </c>
      <c r="P245" s="30">
        <v>-0.61</v>
      </c>
    </row>
    <row r="246" spans="1:16" x14ac:dyDescent="0.35">
      <c r="A246" t="str">
        <v>IIFL Finance Ltd.</v>
      </c>
      <c r="B246">
        <f>_xlfn.XLOOKUP(A246,Investment_Advice[Company],Investment_Advice[Market Cap(Cr)])</f>
        <v>12847.4</v>
      </c>
      <c r="C246" t="str" cm="1">
        <f t="array" ref="C246">_xlfn.IFS(B246&lt;=25000, "Low", B246&gt;75000, "Large", AND(B246&gt;25000, B246&lt;=75000), "Mid")</f>
        <v>Low</v>
      </c>
      <c r="D246">
        <f>_xlfn.XLOOKUP(A246,Investment_Advice[Company],Investment_Advice[1 day change(%)])</f>
        <v>-1.47</v>
      </c>
      <c r="O246" s="3" t="s">
        <v>362</v>
      </c>
      <c r="P246" s="30">
        <v>-0.62</v>
      </c>
    </row>
    <row r="247" spans="1:16" x14ac:dyDescent="0.35">
      <c r="A247" t="str">
        <v>Prince Pipes &amp; Fittings Ltd.</v>
      </c>
      <c r="B247">
        <f>_xlfn.XLOOKUP(A247,Investment_Advice[Company],Investment_Advice[Market Cap(Cr)])</f>
        <v>6588.33</v>
      </c>
      <c r="C247" t="str" cm="1">
        <f t="array" ref="C247">_xlfn.IFS(B247&lt;=25000, "Low", B247&gt;75000, "Large", AND(B247&gt;25000, B247&lt;=75000), "Mid")</f>
        <v>Low</v>
      </c>
      <c r="D247">
        <f>_xlfn.XLOOKUP(A247,Investment_Advice[Company],Investment_Advice[1 day change(%)])</f>
        <v>0.53</v>
      </c>
      <c r="O247" s="3" t="s">
        <v>1014</v>
      </c>
      <c r="P247" s="30">
        <v>-0.65</v>
      </c>
    </row>
    <row r="248" spans="1:16" x14ac:dyDescent="0.35">
      <c r="A248" t="str">
        <v>Indian Railway Catering &amp; Tourism Corporation Ltd.</v>
      </c>
      <c r="B248">
        <f>_xlfn.XLOOKUP(A248,Investment_Advice[Company],Investment_Advice[Market Cap(Cr)])</f>
        <v>56872</v>
      </c>
      <c r="C248" t="str" cm="1">
        <f t="array" ref="C248">_xlfn.IFS(B248&lt;=25000, "Low", B248&gt;75000, "Large", AND(B248&gt;25000, B248&lt;=75000), "Mid")</f>
        <v>Mid</v>
      </c>
      <c r="D248">
        <f>_xlfn.XLOOKUP(A248,Investment_Advice[Company],Investment_Advice[1 day change(%)])</f>
        <v>-0.25</v>
      </c>
      <c r="O248" s="3" t="s">
        <v>865</v>
      </c>
      <c r="P248" s="30">
        <v>-0.65</v>
      </c>
    </row>
    <row r="249" spans="1:16" x14ac:dyDescent="0.35">
      <c r="A249" t="str">
        <v>Carborundum Universal Ltd.</v>
      </c>
      <c r="B249">
        <f>_xlfn.XLOOKUP(A249,Investment_Advice[Company],Investment_Advice[Market Cap(Cr)])</f>
        <v>16215.91</v>
      </c>
      <c r="C249" t="str" cm="1">
        <f t="array" ref="C249">_xlfn.IFS(B249&lt;=25000, "Low", B249&gt;75000, "Large", AND(B249&gt;25000, B249&lt;=75000), "Mid")</f>
        <v>Low</v>
      </c>
      <c r="D249">
        <f>_xlfn.XLOOKUP(A249,Investment_Advice[Company],Investment_Advice[1 day change(%)])</f>
        <v>-0.88</v>
      </c>
      <c r="O249" s="3" t="s">
        <v>1350</v>
      </c>
      <c r="P249" s="30">
        <v>-0.67</v>
      </c>
    </row>
    <row r="250" spans="1:16" x14ac:dyDescent="0.35">
      <c r="A250" t="str">
        <v>APL Apollo Tubes Ltd.</v>
      </c>
      <c r="B250">
        <f>_xlfn.XLOOKUP(A250,Investment_Advice[Company],Investment_Advice[Market Cap(Cr)])</f>
        <v>26464.66</v>
      </c>
      <c r="C250" t="str" cm="1">
        <f t="array" ref="C250">_xlfn.IFS(B250&lt;=25000, "Low", B250&gt;75000, "Large", AND(B250&gt;25000, B250&lt;=75000), "Mid")</f>
        <v>Mid</v>
      </c>
      <c r="D250">
        <f>_xlfn.XLOOKUP(A250,Investment_Advice[Company],Investment_Advice[1 day change(%)])</f>
        <v>2.12</v>
      </c>
      <c r="O250" s="3" t="s">
        <v>1054</v>
      </c>
      <c r="P250" s="30">
        <v>-0.69</v>
      </c>
    </row>
    <row r="251" spans="1:16" x14ac:dyDescent="0.35">
      <c r="A251" t="str">
        <v>Tube Investments of India Ltd.</v>
      </c>
      <c r="B251">
        <f>_xlfn.XLOOKUP(A251,Investment_Advice[Company],Investment_Advice[Market Cap(Cr)])</f>
        <v>48215.13</v>
      </c>
      <c r="C251" t="str" cm="1">
        <f t="array" ref="C251">_xlfn.IFS(B251&lt;=25000, "Low", B251&gt;75000, "Large", AND(B251&gt;25000, B251&lt;=75000), "Mid")</f>
        <v>Mid</v>
      </c>
      <c r="D251">
        <f>_xlfn.XLOOKUP(A251,Investment_Advice[Company],Investment_Advice[1 day change(%)])</f>
        <v>8.5299999999999994</v>
      </c>
      <c r="O251" s="3" t="s">
        <v>1175</v>
      </c>
      <c r="P251" s="30">
        <v>-0.7</v>
      </c>
    </row>
    <row r="252" spans="1:16" x14ac:dyDescent="0.35">
      <c r="A252" t="str">
        <v>Apollo Tyres Ltd.</v>
      </c>
      <c r="B252">
        <f>_xlfn.XLOOKUP(A252,Investment_Advice[Company],Investment_Advice[Market Cap(Cr)])</f>
        <v>16169.67</v>
      </c>
      <c r="C252" t="str" cm="1">
        <f t="array" ref="C252">_xlfn.IFS(B252&lt;=25000, "Low", B252&gt;75000, "Large", AND(B252&gt;25000, B252&lt;=75000), "Mid")</f>
        <v>Low</v>
      </c>
      <c r="D252">
        <f>_xlfn.XLOOKUP(A252,Investment_Advice[Company],Investment_Advice[1 day change(%)])</f>
        <v>1.05</v>
      </c>
      <c r="O252" s="3" t="s">
        <v>1642</v>
      </c>
      <c r="P252" s="30">
        <v>-0.73</v>
      </c>
    </row>
    <row r="253" spans="1:16" x14ac:dyDescent="0.35">
      <c r="A253" t="str">
        <v>Clean Science And Technology Ltd.</v>
      </c>
      <c r="B253">
        <f>_xlfn.XLOOKUP(A253,Investment_Advice[Company],Investment_Advice[Market Cap(Cr)])</f>
        <v>19053.7</v>
      </c>
      <c r="C253" t="str" cm="1">
        <f t="array" ref="C253">_xlfn.IFS(B253&lt;=25000, "Low", B253&gt;75000, "Large", AND(B253&gt;25000, B253&lt;=75000), "Mid")</f>
        <v>Low</v>
      </c>
      <c r="D253">
        <f>_xlfn.XLOOKUP(A253,Investment_Advice[Company],Investment_Advice[1 day change(%)])</f>
        <v>1.94</v>
      </c>
      <c r="O253" s="3" t="s">
        <v>396</v>
      </c>
      <c r="P253" s="30">
        <v>-0.74</v>
      </c>
    </row>
    <row r="254" spans="1:16" x14ac:dyDescent="0.35">
      <c r="A254" t="str">
        <v>KPIT Technologies Ltd.</v>
      </c>
      <c r="B254">
        <f>_xlfn.XLOOKUP(A254,Investment_Advice[Company],Investment_Advice[Market Cap(Cr)])</f>
        <v>15272.55</v>
      </c>
      <c r="C254" t="str" cm="1">
        <f t="array" ref="C254">_xlfn.IFS(B254&lt;=25000, "Low", B254&gt;75000, "Large", AND(B254&gt;25000, B254&lt;=75000), "Mid")</f>
        <v>Low</v>
      </c>
      <c r="D254">
        <f>_xlfn.XLOOKUP(A254,Investment_Advice[Company],Investment_Advice[1 day change(%)])</f>
        <v>-1.31</v>
      </c>
      <c r="O254" s="3" t="s">
        <v>1268</v>
      </c>
      <c r="P254" s="30">
        <v>-0.78</v>
      </c>
    </row>
    <row r="255" spans="1:16" x14ac:dyDescent="0.35">
      <c r="A255" t="str">
        <v>Berger Paints India Ltd.</v>
      </c>
      <c r="B255">
        <f>_xlfn.XLOOKUP(A255,Investment_Advice[Company],Investment_Advice[Market Cap(Cr)])</f>
        <v>64157.62</v>
      </c>
      <c r="C255" t="str" cm="1">
        <f t="array" ref="C255">_xlfn.IFS(B255&lt;=25000, "Low", B255&gt;75000, "Large", AND(B255&gt;25000, B255&lt;=75000), "Mid")</f>
        <v>Mid</v>
      </c>
      <c r="D255">
        <f>_xlfn.XLOOKUP(A255,Investment_Advice[Company],Investment_Advice[1 day change(%)])</f>
        <v>-1.1399999999999999</v>
      </c>
      <c r="O255" s="3" t="s">
        <v>718</v>
      </c>
      <c r="P255" s="30">
        <v>-0.8</v>
      </c>
    </row>
    <row r="256" spans="1:16" x14ac:dyDescent="0.35">
      <c r="A256" t="str">
        <v>Manappuram Finance Ltd.</v>
      </c>
      <c r="B256">
        <f>_xlfn.XLOOKUP(A256,Investment_Advice[Company],Investment_Advice[Market Cap(Cr)])</f>
        <v>8836.36</v>
      </c>
      <c r="C256" t="str" cm="1">
        <f t="array" ref="C256">_xlfn.IFS(B256&lt;=25000, "Low", B256&gt;75000, "Large", AND(B256&gt;25000, B256&lt;=75000), "Mid")</f>
        <v>Low</v>
      </c>
      <c r="D256">
        <f>_xlfn.XLOOKUP(A256,Investment_Advice[Company],Investment_Advice[1 day change(%)])</f>
        <v>1.36</v>
      </c>
      <c r="O256" s="3" t="s">
        <v>967</v>
      </c>
      <c r="P256" s="30">
        <v>-0.8</v>
      </c>
    </row>
    <row r="257" spans="1:16" x14ac:dyDescent="0.35">
      <c r="A257" t="str">
        <v>Rallis India Ltd.</v>
      </c>
      <c r="B257">
        <f>_xlfn.XLOOKUP(A257,Investment_Advice[Company],Investment_Advice[Market Cap(Cr)])</f>
        <v>4383.33</v>
      </c>
      <c r="C257" t="str" cm="1">
        <f t="array" ref="C257">_xlfn.IFS(B257&lt;=25000, "Low", B257&gt;75000, "Large", AND(B257&gt;25000, B257&lt;=75000), "Mid")</f>
        <v>Low</v>
      </c>
      <c r="D257">
        <f>_xlfn.XLOOKUP(A257,Investment_Advice[Company],Investment_Advice[1 day change(%)])</f>
        <v>-0.35</v>
      </c>
      <c r="O257" s="3" t="s">
        <v>585</v>
      </c>
      <c r="P257" s="30">
        <v>-0.81</v>
      </c>
    </row>
    <row r="258" spans="1:16" x14ac:dyDescent="0.35">
      <c r="A258" t="str">
        <v>Nocil Ltd.</v>
      </c>
      <c r="B258">
        <f>_xlfn.XLOOKUP(A258,Investment_Advice[Company],Investment_Advice[Market Cap(Cr)])</f>
        <v>4760.41</v>
      </c>
      <c r="C258" t="str" cm="1">
        <f t="array" ref="C258">_xlfn.IFS(B258&lt;=25000, "Low", B258&gt;75000, "Large", AND(B258&gt;25000, B258&lt;=75000), "Mid")</f>
        <v>Low</v>
      </c>
      <c r="D258">
        <f>_xlfn.XLOOKUP(A258,Investment_Advice[Company],Investment_Advice[1 day change(%)])</f>
        <v>2.1800000000000002</v>
      </c>
      <c r="O258" s="3" t="s">
        <v>1325</v>
      </c>
      <c r="P258" s="30">
        <v>-0.82</v>
      </c>
    </row>
    <row r="259" spans="1:16" x14ac:dyDescent="0.35">
      <c r="A259" t="str">
        <v>Allcargo Logistics Ltd.</v>
      </c>
      <c r="B259">
        <f>_xlfn.XLOOKUP(A259,Investment_Advice[Company],Investment_Advice[Market Cap(Cr)])</f>
        <v>8311.8799999999992</v>
      </c>
      <c r="C259" t="str" cm="1">
        <f t="array" ref="C259">_xlfn.IFS(B259&lt;=25000, "Low", B259&gt;75000, "Large", AND(B259&gt;25000, B259&lt;=75000), "Mid")</f>
        <v>Low</v>
      </c>
      <c r="D259">
        <f>_xlfn.XLOOKUP(A259,Investment_Advice[Company],Investment_Advice[1 day change(%)])</f>
        <v>-3.3</v>
      </c>
      <c r="O259" s="3" t="s">
        <v>1289</v>
      </c>
      <c r="P259" s="30">
        <v>-0.88</v>
      </c>
    </row>
    <row r="260" spans="1:16" x14ac:dyDescent="0.35">
      <c r="A260" t="str">
        <v>DLF Ltd.</v>
      </c>
      <c r="B260">
        <f>_xlfn.XLOOKUP(A260,Investment_Advice[Company],Investment_Advice[Market Cap(Cr)])</f>
        <v>97737.68</v>
      </c>
      <c r="C260" t="str" cm="1">
        <f t="array" ref="C260">_xlfn.IFS(B260&lt;=25000, "Low", B260&gt;75000, "Large", AND(B260&gt;25000, B260&lt;=75000), "Mid")</f>
        <v>Large</v>
      </c>
      <c r="D260">
        <f>_xlfn.XLOOKUP(A260,Investment_Advice[Company],Investment_Advice[1 day change(%)])</f>
        <v>-0.23</v>
      </c>
      <c r="O260" s="3" t="s">
        <v>884</v>
      </c>
      <c r="P260" s="30">
        <v>-0.88</v>
      </c>
    </row>
    <row r="261" spans="1:16" x14ac:dyDescent="0.35">
      <c r="A261" t="str">
        <v>Nesco Ltd.</v>
      </c>
      <c r="B261">
        <f>_xlfn.XLOOKUP(A261,Investment_Advice[Company],Investment_Advice[Market Cap(Cr)])</f>
        <v>3999.31</v>
      </c>
      <c r="C261" t="str" cm="1">
        <f t="array" ref="C261">_xlfn.IFS(B261&lt;=25000, "Low", B261&gt;75000, "Large", AND(B261&gt;25000, B261&lt;=75000), "Mid")</f>
        <v>Low</v>
      </c>
      <c r="D261">
        <f>_xlfn.XLOOKUP(A261,Investment_Advice[Company],Investment_Advice[1 day change(%)])</f>
        <v>-0.8</v>
      </c>
      <c r="O261" s="3" t="s">
        <v>622</v>
      </c>
      <c r="P261" s="30">
        <v>-0.89</v>
      </c>
    </row>
    <row r="262" spans="1:16" x14ac:dyDescent="0.35">
      <c r="A262" t="str">
        <v>Can Fin Homes Ltd.</v>
      </c>
      <c r="B262">
        <f>_xlfn.XLOOKUP(A262,Investment_Advice[Company],Investment_Advice[Market Cap(Cr)])</f>
        <v>8499.89</v>
      </c>
      <c r="C262" t="str" cm="1">
        <f t="array" ref="C262">_xlfn.IFS(B262&lt;=25000, "Low", B262&gt;75000, "Large", AND(B262&gt;25000, B262&lt;=75000), "Mid")</f>
        <v>Low</v>
      </c>
      <c r="D262">
        <f>_xlfn.XLOOKUP(A262,Investment_Advice[Company],Investment_Advice[1 day change(%)])</f>
        <v>0.42</v>
      </c>
      <c r="O262" s="3" t="s">
        <v>499</v>
      </c>
      <c r="P262" s="30">
        <v>-0.91</v>
      </c>
    </row>
    <row r="263" spans="1:16" x14ac:dyDescent="0.35">
      <c r="A263" t="str">
        <v>Sobha Ltd.</v>
      </c>
      <c r="B263">
        <f>_xlfn.XLOOKUP(A263,Investment_Advice[Company],Investment_Advice[Market Cap(Cr)])</f>
        <v>6725.99</v>
      </c>
      <c r="C263" t="str" cm="1">
        <f t="array" ref="C263">_xlfn.IFS(B263&lt;=25000, "Low", B263&gt;75000, "Large", AND(B263&gt;25000, B263&lt;=75000), "Mid")</f>
        <v>Low</v>
      </c>
      <c r="D263">
        <f>_xlfn.XLOOKUP(A263,Investment_Advice[Company],Investment_Advice[1 day change(%)])</f>
        <v>0.7</v>
      </c>
      <c r="O263" s="3" t="s">
        <v>329</v>
      </c>
      <c r="P263" s="30">
        <v>-0.92</v>
      </c>
    </row>
    <row r="264" spans="1:16" x14ac:dyDescent="0.35">
      <c r="A264" t="str">
        <v>Aarti Industries Ltd.</v>
      </c>
      <c r="B264">
        <f>_xlfn.XLOOKUP(A264,Investment_Advice[Company],Investment_Advice[Market Cap(Cr)])</f>
        <v>30635.22</v>
      </c>
      <c r="C264" t="str" cm="1">
        <f t="array" ref="C264">_xlfn.IFS(B264&lt;=25000, "Low", B264&gt;75000, "Large", AND(B264&gt;25000, B264&lt;=75000), "Mid")</f>
        <v>Mid</v>
      </c>
      <c r="D264">
        <f>_xlfn.XLOOKUP(A264,Investment_Advice[Company],Investment_Advice[1 day change(%)])</f>
        <v>0.86</v>
      </c>
      <c r="O264" s="3" t="s">
        <v>708</v>
      </c>
      <c r="P264" s="30">
        <v>-0.95</v>
      </c>
    </row>
    <row r="265" spans="1:16" x14ac:dyDescent="0.35">
      <c r="A265" t="str">
        <v>Bharti Airtel Ltd.</v>
      </c>
      <c r="B265">
        <f>_xlfn.XLOOKUP(A265,Investment_Advice[Company],Investment_Advice[Market Cap(Cr)])</f>
        <v>441244.43</v>
      </c>
      <c r="C265" t="str" cm="1">
        <f t="array" ref="C265">_xlfn.IFS(B265&lt;=25000, "Low", B265&gt;75000, "Large", AND(B265&gt;25000, B265&lt;=75000), "Mid")</f>
        <v>Large</v>
      </c>
      <c r="D265">
        <f>_xlfn.XLOOKUP(A265,Investment_Advice[Company],Investment_Advice[1 day change(%)])</f>
        <v>0.73</v>
      </c>
      <c r="O265" s="3" t="s">
        <v>1690</v>
      </c>
      <c r="P265" s="30">
        <v>-0.96</v>
      </c>
    </row>
    <row r="266" spans="1:16" x14ac:dyDescent="0.35">
      <c r="A266" t="str">
        <v>MAS Financial Services Ltd.</v>
      </c>
      <c r="B266">
        <f>_xlfn.XLOOKUP(A266,Investment_Advice[Company],Investment_Advice[Market Cap(Cr)])</f>
        <v>4074.51</v>
      </c>
      <c r="C266" t="str" cm="1">
        <f t="array" ref="C266">_xlfn.IFS(B266&lt;=25000, "Low", B266&gt;75000, "Large", AND(B266&gt;25000, B266&lt;=75000), "Mid")</f>
        <v>Low</v>
      </c>
      <c r="D266">
        <f>_xlfn.XLOOKUP(A266,Investment_Advice[Company],Investment_Advice[1 day change(%)])</f>
        <v>-0.11</v>
      </c>
      <c r="O266" s="3" t="s">
        <v>1283</v>
      </c>
      <c r="P266" s="30">
        <v>-0.97</v>
      </c>
    </row>
    <row r="267" spans="1:16" x14ac:dyDescent="0.35">
      <c r="A267" t="str">
        <v>The Ramco Cements Ltd.</v>
      </c>
      <c r="B267">
        <f>_xlfn.XLOOKUP(A267,Investment_Advice[Company],Investment_Advice[Market Cap(Cr)])</f>
        <v>17849.53</v>
      </c>
      <c r="C267" t="str" cm="1">
        <f t="array" ref="C267">_xlfn.IFS(B267&lt;=25000, "Low", B267&gt;75000, "Large", AND(B267&gt;25000, B267&lt;=75000), "Mid")</f>
        <v>Low</v>
      </c>
      <c r="D267">
        <f>_xlfn.XLOOKUP(A267,Investment_Advice[Company],Investment_Advice[1 day change(%)])</f>
        <v>0.96</v>
      </c>
      <c r="O267" s="3" t="s">
        <v>1274</v>
      </c>
      <c r="P267" s="30">
        <v>-0.99</v>
      </c>
    </row>
    <row r="268" spans="1:16" x14ac:dyDescent="0.35">
      <c r="A268" t="str">
        <v>Uflex Ltd.</v>
      </c>
      <c r="B268">
        <f>_xlfn.XLOOKUP(A268,Investment_Advice[Company],Investment_Advice[Market Cap(Cr)])</f>
        <v>5513.35</v>
      </c>
      <c r="C268" t="str" cm="1">
        <f t="array" ref="C268">_xlfn.IFS(B268&lt;=25000, "Low", B268&gt;75000, "Large", AND(B268&gt;25000, B268&lt;=75000), "Mid")</f>
        <v>Low</v>
      </c>
      <c r="D268">
        <f>_xlfn.XLOOKUP(A268,Investment_Advice[Company],Investment_Advice[1 day change(%)])</f>
        <v>1.71</v>
      </c>
      <c r="O268" s="3" t="s">
        <v>1023</v>
      </c>
      <c r="P268" s="30">
        <v>-1.05</v>
      </c>
    </row>
    <row r="269" spans="1:16" x14ac:dyDescent="0.35">
      <c r="A269" t="str">
        <v>Oberoi Realty Ltd.</v>
      </c>
      <c r="B269">
        <f>_xlfn.XLOOKUP(A269,Investment_Advice[Company],Investment_Advice[Market Cap(Cr)])</f>
        <v>37758.269999999997</v>
      </c>
      <c r="C269" t="str" cm="1">
        <f t="array" ref="C269">_xlfn.IFS(B269&lt;=25000, "Low", B269&gt;75000, "Large", AND(B269&gt;25000, B269&lt;=75000), "Mid")</f>
        <v>Mid</v>
      </c>
      <c r="D269">
        <f>_xlfn.XLOOKUP(A269,Investment_Advice[Company],Investment_Advice[1 day change(%)])</f>
        <v>1.66</v>
      </c>
      <c r="O269" s="3" t="s">
        <v>1310</v>
      </c>
      <c r="P269" s="30">
        <v>-1.07</v>
      </c>
    </row>
    <row r="270" spans="1:16" x14ac:dyDescent="0.35">
      <c r="A270" t="str">
        <v>Caplin Point Laboratories Ltd.</v>
      </c>
      <c r="B270">
        <f>_xlfn.XLOOKUP(A270,Investment_Advice[Company],Investment_Advice[Market Cap(Cr)])</f>
        <v>5874.54</v>
      </c>
      <c r="C270" t="str" cm="1">
        <f t="array" ref="C270">_xlfn.IFS(B270&lt;=25000, "Low", B270&gt;75000, "Large", AND(B270&gt;25000, B270&lt;=75000), "Mid")</f>
        <v>Low</v>
      </c>
      <c r="D270">
        <f>_xlfn.XLOOKUP(A270,Investment_Advice[Company],Investment_Advice[1 day change(%)])</f>
        <v>0.28000000000000003</v>
      </c>
      <c r="O270" s="3" t="s">
        <v>1601</v>
      </c>
      <c r="P270" s="30">
        <v>-1.0900000000000001</v>
      </c>
    </row>
    <row r="271" spans="1:16" x14ac:dyDescent="0.35">
      <c r="A271" t="str">
        <v>Bajaj Electricals Ltd.</v>
      </c>
      <c r="B271">
        <f>_xlfn.XLOOKUP(A271,Investment_Advice[Company],Investment_Advice[Market Cap(Cr)])</f>
        <v>14066.92</v>
      </c>
      <c r="C271" t="str" cm="1">
        <f t="array" ref="C271">_xlfn.IFS(B271&lt;=25000, "Low", B271&gt;75000, "Large", AND(B271&gt;25000, B271&lt;=75000), "Mid")</f>
        <v>Low</v>
      </c>
      <c r="D271">
        <f>_xlfn.XLOOKUP(A271,Investment_Advice[Company],Investment_Advice[1 day change(%)])</f>
        <v>0.16</v>
      </c>
      <c r="O271" s="3" t="s">
        <v>1574</v>
      </c>
      <c r="P271" s="30">
        <v>-1.1000000000000001</v>
      </c>
    </row>
    <row r="272" spans="1:16" x14ac:dyDescent="0.35">
      <c r="A272" t="str">
        <v>Ceat Ltd.</v>
      </c>
      <c r="B272">
        <f>_xlfn.XLOOKUP(A272,Investment_Advice[Company],Investment_Advice[Market Cap(Cr)])</f>
        <v>5618.11</v>
      </c>
      <c r="C272" t="str" cm="1">
        <f t="array" ref="C272">_xlfn.IFS(B272&lt;=25000, "Low", B272&gt;75000, "Large", AND(B272&gt;25000, B272&lt;=75000), "Mid")</f>
        <v>Low</v>
      </c>
      <c r="D272">
        <f>_xlfn.XLOOKUP(A272,Investment_Advice[Company],Investment_Advice[1 day change(%)])</f>
        <v>-1.98</v>
      </c>
      <c r="O272" s="3" t="s">
        <v>1388</v>
      </c>
      <c r="P272" s="30">
        <v>-1.1599999999999999</v>
      </c>
    </row>
    <row r="273" spans="1:16" x14ac:dyDescent="0.35">
      <c r="A273" t="str">
        <v>Indigo Paints Ltd.</v>
      </c>
      <c r="B273">
        <f>_xlfn.XLOOKUP(A273,Investment_Advice[Company],Investment_Advice[Market Cap(Cr)])</f>
        <v>7332.05</v>
      </c>
      <c r="C273" t="str" cm="1">
        <f t="array" ref="C273">_xlfn.IFS(B273&lt;=25000, "Low", B273&gt;75000, "Large", AND(B273&gt;25000, B273&lt;=75000), "Mid")</f>
        <v>Low</v>
      </c>
      <c r="D273">
        <f>_xlfn.XLOOKUP(A273,Investment_Advice[Company],Investment_Advice[1 day change(%)])</f>
        <v>-2.69</v>
      </c>
      <c r="O273" s="3" t="s">
        <v>93</v>
      </c>
      <c r="P273" s="30">
        <v>-1.17</v>
      </c>
    </row>
    <row r="274" spans="1:16" x14ac:dyDescent="0.35">
      <c r="A274" t="str">
        <v>Astral Ltd.</v>
      </c>
      <c r="B274">
        <f>_xlfn.XLOOKUP(A274,Investment_Advice[Company],Investment_Advice[Market Cap(Cr)])</f>
        <v>46301.43</v>
      </c>
      <c r="C274" t="str" cm="1">
        <f t="array" ref="C274">_xlfn.IFS(B274&lt;=25000, "Low", B274&gt;75000, "Large", AND(B274&gt;25000, B274&lt;=75000), "Mid")</f>
        <v>Mid</v>
      </c>
      <c r="D274">
        <f>_xlfn.XLOOKUP(A274,Investment_Advice[Company],Investment_Advice[1 day change(%)])</f>
        <v>-0.4</v>
      </c>
      <c r="O274" s="3" t="s">
        <v>1381</v>
      </c>
      <c r="P274" s="30">
        <v>-1.19</v>
      </c>
    </row>
    <row r="275" spans="1:16" x14ac:dyDescent="0.35">
      <c r="A275" t="str">
        <v>Hitachi Energy India Ltd.</v>
      </c>
      <c r="B275">
        <f>_xlfn.XLOOKUP(A275,Investment_Advice[Company],Investment_Advice[Market Cap(Cr)])</f>
        <v>16155.26</v>
      </c>
      <c r="C275" t="str" cm="1">
        <f t="array" ref="C275">_xlfn.IFS(B275&lt;=25000, "Low", B275&gt;75000, "Large", AND(B275&gt;25000, B275&lt;=75000), "Mid")</f>
        <v>Low</v>
      </c>
      <c r="D275">
        <f>_xlfn.XLOOKUP(A275,Investment_Advice[Company],Investment_Advice[1 day change(%)])</f>
        <v>1.01</v>
      </c>
      <c r="O275" s="3" t="s">
        <v>260</v>
      </c>
      <c r="P275" s="30">
        <v>-1.2</v>
      </c>
    </row>
    <row r="276" spans="1:16" x14ac:dyDescent="0.35">
      <c r="A276" t="str">
        <v>Saregama India Ltd.</v>
      </c>
      <c r="B276">
        <f>_xlfn.XLOOKUP(A276,Investment_Advice[Company],Investment_Advice[Market Cap(Cr)])</f>
        <v>7966.89</v>
      </c>
      <c r="C276" t="str" cm="1">
        <f t="array" ref="C276">_xlfn.IFS(B276&lt;=25000, "Low", B276&gt;75000, "Large", AND(B276&gt;25000, B276&lt;=75000), "Mid")</f>
        <v>Low</v>
      </c>
      <c r="D276">
        <f>_xlfn.XLOOKUP(A276,Investment_Advice[Company],Investment_Advice[1 day change(%)])</f>
        <v>0.01</v>
      </c>
      <c r="O276" s="3" t="s">
        <v>1418</v>
      </c>
      <c r="P276" s="30">
        <v>-1.21</v>
      </c>
    </row>
    <row r="277" spans="1:16" x14ac:dyDescent="0.35">
      <c r="A277" t="str">
        <v>Rashtriya Chemicals &amp; Fertilizers Ltd.</v>
      </c>
      <c r="B277">
        <f>_xlfn.XLOOKUP(A277,Investment_Advice[Company],Investment_Advice[Market Cap(Cr)])</f>
        <v>5527.91</v>
      </c>
      <c r="C277" t="str" cm="1">
        <f t="array" ref="C277">_xlfn.IFS(B277&lt;=25000, "Low", B277&gt;75000, "Large", AND(B277&gt;25000, B277&lt;=75000), "Mid")</f>
        <v>Low</v>
      </c>
      <c r="D277">
        <f>_xlfn.XLOOKUP(A277,Investment_Advice[Company],Investment_Advice[1 day change(%)])</f>
        <v>1.01</v>
      </c>
      <c r="O277" s="3" t="s">
        <v>784</v>
      </c>
      <c r="P277" s="30">
        <v>-1.22</v>
      </c>
    </row>
    <row r="278" spans="1:16" x14ac:dyDescent="0.35">
      <c r="A278" t="str">
        <v>Bank Of Baroda</v>
      </c>
      <c r="B278">
        <f>_xlfn.XLOOKUP(A278,Investment_Advice[Company],Investment_Advice[Market Cap(Cr)])</f>
        <v>69218.679999999993</v>
      </c>
      <c r="C278" t="str" cm="1">
        <f t="array" ref="C278">_xlfn.IFS(B278&lt;=25000, "Low", B278&gt;75000, "Large", AND(B278&gt;25000, B278&lt;=75000), "Mid")</f>
        <v>Mid</v>
      </c>
      <c r="D278">
        <f>_xlfn.XLOOKUP(A278,Investment_Advice[Company],Investment_Advice[1 day change(%)])</f>
        <v>2.06</v>
      </c>
      <c r="O278" s="3" t="s">
        <v>154</v>
      </c>
      <c r="P278" s="30">
        <v>-1.23</v>
      </c>
    </row>
    <row r="279" spans="1:16" x14ac:dyDescent="0.35">
      <c r="A279" t="str">
        <v>Steel Authority Of India Ltd.</v>
      </c>
      <c r="B279">
        <f>_xlfn.XLOOKUP(A279,Investment_Advice[Company],Investment_Advice[Market Cap(Cr)])</f>
        <v>33250.730000000003</v>
      </c>
      <c r="C279" t="str" cm="1">
        <f t="array" ref="C279">_xlfn.IFS(B279&lt;=25000, "Low", B279&gt;75000, "Large", AND(B279&gt;25000, B279&lt;=75000), "Mid")</f>
        <v>Mid</v>
      </c>
      <c r="D279">
        <f>_xlfn.XLOOKUP(A279,Investment_Advice[Company],Investment_Advice[1 day change(%)])</f>
        <v>1.64</v>
      </c>
      <c r="O279" s="3" t="s">
        <v>574</v>
      </c>
      <c r="P279" s="30">
        <v>-1.27</v>
      </c>
    </row>
    <row r="280" spans="1:16" x14ac:dyDescent="0.35">
      <c r="A280" t="str">
        <v>Mishra Dhatu Nigam Ltd.</v>
      </c>
      <c r="B280">
        <f>_xlfn.XLOOKUP(A280,Investment_Advice[Company],Investment_Advice[Market Cap(Cr)])</f>
        <v>3934.14</v>
      </c>
      <c r="C280" t="str" cm="1">
        <f t="array" ref="C280">_xlfn.IFS(B280&lt;=25000, "Low", B280&gt;75000, "Large", AND(B280&gt;25000, B280&lt;=75000), "Mid")</f>
        <v>Low</v>
      </c>
      <c r="D280">
        <f>_xlfn.XLOOKUP(A280,Investment_Advice[Company],Investment_Advice[1 day change(%)])</f>
        <v>4.0599999999999996</v>
      </c>
      <c r="O280" s="3" t="s">
        <v>86</v>
      </c>
      <c r="P280" s="30">
        <v>-1.28</v>
      </c>
    </row>
    <row r="281" spans="1:16" x14ac:dyDescent="0.35">
      <c r="A281" t="str">
        <v>Triveni Turbine Ltd.</v>
      </c>
      <c r="B281">
        <f>_xlfn.XLOOKUP(A281,Investment_Advice[Company],Investment_Advice[Market Cap(Cr)])</f>
        <v>7489.37</v>
      </c>
      <c r="C281" t="str" cm="1">
        <f t="array" ref="C281">_xlfn.IFS(B281&lt;=25000, "Low", B281&gt;75000, "Large", AND(B281&gt;25000, B281&lt;=75000), "Mid")</f>
        <v>Low</v>
      </c>
      <c r="D281">
        <f>_xlfn.XLOOKUP(A281,Investment_Advice[Company],Investment_Advice[1 day change(%)])</f>
        <v>8.09</v>
      </c>
      <c r="O281" s="3" t="s">
        <v>924</v>
      </c>
      <c r="P281" s="30">
        <v>-1.31</v>
      </c>
    </row>
    <row r="282" spans="1:16" x14ac:dyDescent="0.35">
      <c r="A282" t="str">
        <v>Ircon International Ltd.</v>
      </c>
      <c r="B282">
        <f>_xlfn.XLOOKUP(A282,Investment_Advice[Company],Investment_Advice[Market Cap(Cr)])</f>
        <v>4006.6</v>
      </c>
      <c r="C282" t="str" cm="1">
        <f t="array" ref="C282">_xlfn.IFS(B282&lt;=25000, "Low", B282&gt;75000, "Large", AND(B282&gt;25000, B282&lt;=75000), "Mid")</f>
        <v>Low</v>
      </c>
      <c r="D282">
        <f>_xlfn.XLOOKUP(A282,Investment_Advice[Company],Investment_Advice[1 day change(%)])</f>
        <v>-1.05</v>
      </c>
      <c r="O282" s="3" t="s">
        <v>639</v>
      </c>
      <c r="P282" s="30">
        <v>-1.36</v>
      </c>
    </row>
    <row r="283" spans="1:16" x14ac:dyDescent="0.35">
      <c r="A283" t="str">
        <v>NLC India Ltd.</v>
      </c>
      <c r="B283">
        <f>_xlfn.XLOOKUP(A283,Investment_Advice[Company],Investment_Advice[Market Cap(Cr)])</f>
        <v>10801.9</v>
      </c>
      <c r="C283" t="str" cm="1">
        <f t="array" ref="C283">_xlfn.IFS(B283&lt;=25000, "Low", B283&gt;75000, "Large", AND(B283&gt;25000, B283&lt;=75000), "Mid")</f>
        <v>Low</v>
      </c>
      <c r="D283">
        <f>_xlfn.XLOOKUP(A283,Investment_Advice[Company],Investment_Advice[1 day change(%)])</f>
        <v>0.32</v>
      </c>
      <c r="O283" s="3" t="s">
        <v>445</v>
      </c>
      <c r="P283" s="30">
        <v>-1.42</v>
      </c>
    </row>
    <row r="284" spans="1:16" x14ac:dyDescent="0.35">
      <c r="A284" t="str">
        <v>Jyothy Labs Ltd.</v>
      </c>
      <c r="B284">
        <f>_xlfn.XLOOKUP(A284,Investment_Advice[Company],Investment_Advice[Market Cap(Cr)])</f>
        <v>6976.96</v>
      </c>
      <c r="C284" t="str" cm="1">
        <f t="array" ref="C284">_xlfn.IFS(B284&lt;=25000, "Low", B284&gt;75000, "Large", AND(B284&gt;25000, B284&lt;=75000), "Mid")</f>
        <v>Low</v>
      </c>
      <c r="D284">
        <f>_xlfn.XLOOKUP(A284,Investment_Advice[Company],Investment_Advice[1 day change(%)])</f>
        <v>0.08</v>
      </c>
      <c r="O284" s="3" t="s">
        <v>1592</v>
      </c>
      <c r="P284" s="30">
        <v>-1.44</v>
      </c>
    </row>
    <row r="285" spans="1:16" x14ac:dyDescent="0.35">
      <c r="A285" t="str">
        <v>Zee Entertainment Enterprises Ltd.</v>
      </c>
      <c r="B285">
        <f>_xlfn.XLOOKUP(A285,Investment_Advice[Company],Investment_Advice[Market Cap(Cr)])</f>
        <v>24109.040000000001</v>
      </c>
      <c r="C285" t="str" cm="1">
        <f t="array" ref="C285">_xlfn.IFS(B285&lt;=25000, "Low", B285&gt;75000, "Large", AND(B285&gt;25000, B285&lt;=75000), "Mid")</f>
        <v>Low</v>
      </c>
      <c r="D285">
        <f>_xlfn.XLOOKUP(A285,Investment_Advice[Company],Investment_Advice[1 day change(%)])</f>
        <v>0.9</v>
      </c>
      <c r="O285" s="3" t="s">
        <v>301</v>
      </c>
      <c r="P285" s="30">
        <v>-1.44</v>
      </c>
    </row>
    <row r="286" spans="1:16" x14ac:dyDescent="0.35">
      <c r="A286" t="str">
        <v>Mahindra CIE Automotive Ltd.</v>
      </c>
      <c r="B286">
        <f>_xlfn.XLOOKUP(A286,Investment_Advice[Company],Investment_Advice[Market Cap(Cr)])</f>
        <v>10381.92</v>
      </c>
      <c r="C286" t="str" cm="1">
        <f t="array" ref="C286">_xlfn.IFS(B286&lt;=25000, "Low", B286&gt;75000, "Large", AND(B286&gt;25000, B286&lt;=75000), "Mid")</f>
        <v>Low</v>
      </c>
      <c r="D286">
        <f>_xlfn.XLOOKUP(A286,Investment_Advice[Company],Investment_Advice[1 day change(%)])</f>
        <v>-0.16</v>
      </c>
      <c r="O286" s="3" t="s">
        <v>775</v>
      </c>
      <c r="P286" s="30">
        <v>-1.46</v>
      </c>
    </row>
    <row r="287" spans="1:16" x14ac:dyDescent="0.35">
      <c r="A287" t="str">
        <v>Aegis Logistics Ltd.</v>
      </c>
      <c r="B287">
        <f>_xlfn.XLOOKUP(A287,Investment_Advice[Company],Investment_Advice[Market Cap(Cr)])</f>
        <v>9840.2900000000009</v>
      </c>
      <c r="C287" t="str" cm="1">
        <f t="array" ref="C287">_xlfn.IFS(B287&lt;=25000, "Low", B287&gt;75000, "Large", AND(B287&gt;25000, B287&lt;=75000), "Mid")</f>
        <v>Low</v>
      </c>
      <c r="D287">
        <f>_xlfn.XLOOKUP(A287,Investment_Advice[Company],Investment_Advice[1 day change(%)])</f>
        <v>-1.48</v>
      </c>
      <c r="O287" s="3" t="s">
        <v>894</v>
      </c>
      <c r="P287" s="30">
        <v>-1.47</v>
      </c>
    </row>
    <row r="288" spans="1:16" x14ac:dyDescent="0.35">
      <c r="A288" t="str">
        <v>Balrampur Chini Mills Ltd.</v>
      </c>
      <c r="B288">
        <f>_xlfn.XLOOKUP(A288,Investment_Advice[Company],Investment_Advice[Market Cap(Cr)])</f>
        <v>7388.29</v>
      </c>
      <c r="C288" t="str" cm="1">
        <f t="array" ref="C288">_xlfn.IFS(B288&lt;=25000, "Low", B288&gt;75000, "Large", AND(B288&gt;25000, B288&lt;=75000), "Mid")</f>
        <v>Low</v>
      </c>
      <c r="D288">
        <f>_xlfn.XLOOKUP(A288,Investment_Advice[Company],Investment_Advice[1 day change(%)])</f>
        <v>0.28999999999999998</v>
      </c>
      <c r="O288" s="3" t="s">
        <v>1008</v>
      </c>
      <c r="P288" s="30">
        <v>-1.48</v>
      </c>
    </row>
    <row r="289" spans="1:16" x14ac:dyDescent="0.35">
      <c r="A289" t="str">
        <v>Glenmark Pharmaceuticals Ltd.</v>
      </c>
      <c r="B289">
        <f>_xlfn.XLOOKUP(A289,Investment_Advice[Company],Investment_Advice[Market Cap(Cr)])</f>
        <v>10485.370000000001</v>
      </c>
      <c r="C289" t="str" cm="1">
        <f t="array" ref="C289">_xlfn.IFS(B289&lt;=25000, "Low", B289&gt;75000, "Large", AND(B289&gt;25000, B289&lt;=75000), "Mid")</f>
        <v>Low</v>
      </c>
      <c r="D289">
        <f>_xlfn.XLOOKUP(A289,Investment_Advice[Company],Investment_Advice[1 day change(%)])</f>
        <v>0.49</v>
      </c>
      <c r="O289" s="3" t="s">
        <v>1201</v>
      </c>
      <c r="P289" s="30">
        <v>-1.53</v>
      </c>
    </row>
    <row r="290" spans="1:16" x14ac:dyDescent="0.35">
      <c r="A290" t="str">
        <v>Zydus Lifesciences Ltd.</v>
      </c>
      <c r="B290">
        <f>_xlfn.XLOOKUP(A290,Investment_Advice[Company],Investment_Advice[Market Cap(Cr)])</f>
        <v>37557.83</v>
      </c>
      <c r="C290" t="str" cm="1">
        <f t="array" ref="C290">_xlfn.IFS(B290&lt;=25000, "Low", B290&gt;75000, "Large", AND(B290&gt;25000, B290&lt;=75000), "Mid")</f>
        <v>Mid</v>
      </c>
      <c r="D290">
        <f>_xlfn.XLOOKUP(A290,Investment_Advice[Company],Investment_Advice[1 day change(%)])</f>
        <v>0.68</v>
      </c>
      <c r="O290" s="3" t="s">
        <v>1045</v>
      </c>
      <c r="P290" s="30">
        <v>-1.55</v>
      </c>
    </row>
    <row r="291" spans="1:16" x14ac:dyDescent="0.35">
      <c r="A291" t="str">
        <v>Crompton Greaves Consumer Electricals Ltd.</v>
      </c>
      <c r="B291">
        <f>_xlfn.XLOOKUP(A291,Investment_Advice[Company],Investment_Advice[Market Cap(Cr)])</f>
        <v>24965.57</v>
      </c>
      <c r="C291" t="str" cm="1">
        <f t="array" ref="C291">_xlfn.IFS(B291&lt;=25000, "Low", B291&gt;75000, "Large", AND(B291&gt;25000, B291&lt;=75000), "Mid")</f>
        <v>Low</v>
      </c>
      <c r="D291">
        <f>_xlfn.XLOOKUP(A291,Investment_Advice[Company],Investment_Advice[1 day change(%)])</f>
        <v>-0.65</v>
      </c>
      <c r="O291" s="3" t="s">
        <v>797</v>
      </c>
      <c r="P291" s="30">
        <v>-1.55</v>
      </c>
    </row>
    <row r="292" spans="1:16" x14ac:dyDescent="0.35">
      <c r="A292" t="str">
        <v>VIP Industries Ltd.</v>
      </c>
      <c r="B292">
        <f>_xlfn.XLOOKUP(A292,Investment_Advice[Company],Investment_Advice[Market Cap(Cr)])</f>
        <v>8310.56</v>
      </c>
      <c r="C292" t="str" cm="1">
        <f t="array" ref="C292">_xlfn.IFS(B292&lt;=25000, "Low", B292&gt;75000, "Large", AND(B292&gt;25000, B292&lt;=75000), "Mid")</f>
        <v>Low</v>
      </c>
      <c r="D292">
        <f>_xlfn.XLOOKUP(A292,Investment_Advice[Company],Investment_Advice[1 day change(%)])</f>
        <v>-0.69</v>
      </c>
      <c r="O292" s="3" t="s">
        <v>1110</v>
      </c>
      <c r="P292" s="30">
        <v>-1.58</v>
      </c>
    </row>
    <row r="293" spans="1:16" x14ac:dyDescent="0.35">
      <c r="A293" t="str">
        <v>Intellect Design Arena Ltd.</v>
      </c>
      <c r="B293">
        <f>_xlfn.XLOOKUP(A293,Investment_Advice[Company],Investment_Advice[Market Cap(Cr)])</f>
        <v>8304.26</v>
      </c>
      <c r="C293" t="str" cm="1">
        <f t="array" ref="C293">_xlfn.IFS(B293&lt;=25000, "Low", B293&gt;75000, "Large", AND(B293&gt;25000, B293&lt;=75000), "Mid")</f>
        <v>Low</v>
      </c>
      <c r="D293">
        <f>_xlfn.XLOOKUP(A293,Investment_Advice[Company],Investment_Advice[1 day change(%)])</f>
        <v>2.68</v>
      </c>
      <c r="O293" s="3" t="s">
        <v>1477</v>
      </c>
      <c r="P293" s="30">
        <v>-1.59</v>
      </c>
    </row>
    <row r="294" spans="1:16" x14ac:dyDescent="0.35">
      <c r="A294" t="str">
        <v>RHI Magnesita India Ltd.</v>
      </c>
      <c r="B294">
        <f>_xlfn.XLOOKUP(A294,Investment_Advice[Company],Investment_Advice[Market Cap(Cr)])</f>
        <v>9846.5400000000009</v>
      </c>
      <c r="C294" t="str" cm="1">
        <f t="array" ref="C294">_xlfn.IFS(B294&lt;=25000, "Low", B294&gt;75000, "Large", AND(B294&gt;25000, B294&lt;=75000), "Mid")</f>
        <v>Low</v>
      </c>
      <c r="D294">
        <f>_xlfn.XLOOKUP(A294,Investment_Advice[Company],Investment_Advice[1 day change(%)])</f>
        <v>-1.55</v>
      </c>
      <c r="O294" s="3" t="s">
        <v>1562</v>
      </c>
      <c r="P294" s="30">
        <v>-1.65</v>
      </c>
    </row>
    <row r="295" spans="1:16" x14ac:dyDescent="0.35">
      <c r="A295" t="str">
        <v>Poly Medicure Ltd.</v>
      </c>
      <c r="B295">
        <f>_xlfn.XLOOKUP(A295,Investment_Advice[Company],Investment_Advice[Market Cap(Cr)])</f>
        <v>8378.4699999999993</v>
      </c>
      <c r="C295" t="str" cm="1">
        <f t="array" ref="C295">_xlfn.IFS(B295&lt;=25000, "Low", B295&gt;75000, "Large", AND(B295&gt;25000, B295&lt;=75000), "Mid")</f>
        <v>Low</v>
      </c>
      <c r="D295">
        <f>_xlfn.XLOOKUP(A295,Investment_Advice[Company],Investment_Advice[1 day change(%)])</f>
        <v>-3.03</v>
      </c>
      <c r="O295" s="3" t="s">
        <v>1452</v>
      </c>
      <c r="P295" s="30">
        <v>-1.7</v>
      </c>
    </row>
    <row r="296" spans="1:16" x14ac:dyDescent="0.35">
      <c r="A296" t="str">
        <v>SBI Cards &amp; Payments Services Ltd.</v>
      </c>
      <c r="B296">
        <f>_xlfn.XLOOKUP(A296,Investment_Advice[Company],Investment_Advice[Market Cap(Cr)])</f>
        <v>88313.62</v>
      </c>
      <c r="C296" t="str" cm="1">
        <f t="array" ref="C296">_xlfn.IFS(B296&lt;=25000, "Low", B296&gt;75000, "Large", AND(B296&gt;25000, B296&lt;=75000), "Mid")</f>
        <v>Large</v>
      </c>
      <c r="D296">
        <f>_xlfn.XLOOKUP(A296,Investment_Advice[Company],Investment_Advice[1 day change(%)])</f>
        <v>0.41</v>
      </c>
      <c r="O296" s="3" t="s">
        <v>715</v>
      </c>
      <c r="P296" s="30">
        <v>-1.75</v>
      </c>
    </row>
    <row r="297" spans="1:16" x14ac:dyDescent="0.35">
      <c r="A297" t="str">
        <v>Relaxo Footwears Ltd.</v>
      </c>
      <c r="B297">
        <f>_xlfn.XLOOKUP(A297,Investment_Advice[Company],Investment_Advice[Market Cap(Cr)])</f>
        <v>25127.84</v>
      </c>
      <c r="C297" t="str" cm="1">
        <f t="array" ref="C297">_xlfn.IFS(B297&lt;=25000, "Low", B297&gt;75000, "Large", AND(B297&gt;25000, B297&lt;=75000), "Mid")</f>
        <v>Mid</v>
      </c>
      <c r="D297">
        <f>_xlfn.XLOOKUP(A297,Investment_Advice[Company],Investment_Advice[1 day change(%)])</f>
        <v>0.35</v>
      </c>
      <c r="O297" s="3" t="s">
        <v>838</v>
      </c>
      <c r="P297" s="30">
        <v>-1.77</v>
      </c>
    </row>
    <row r="298" spans="1:16" x14ac:dyDescent="0.35">
      <c r="A298" t="str">
        <v>KEI Industries Ltd.</v>
      </c>
      <c r="B298">
        <f>_xlfn.XLOOKUP(A298,Investment_Advice[Company],Investment_Advice[Market Cap(Cr)])</f>
        <v>13297.07</v>
      </c>
      <c r="C298" t="str" cm="1">
        <f t="array" ref="C298">_xlfn.IFS(B298&lt;=25000, "Low", B298&gt;75000, "Large", AND(B298&gt;25000, B298&lt;=75000), "Mid")</f>
        <v>Low</v>
      </c>
      <c r="D298">
        <f>_xlfn.XLOOKUP(A298,Investment_Advice[Company],Investment_Advice[1 day change(%)])</f>
        <v>2.08</v>
      </c>
      <c r="O298" s="3" t="s">
        <v>612</v>
      </c>
      <c r="P298" s="30">
        <v>-1.81</v>
      </c>
    </row>
    <row r="299" spans="1:16" x14ac:dyDescent="0.35">
      <c r="A299" t="str">
        <v>Varun Beverages Ltd.</v>
      </c>
      <c r="B299">
        <f>_xlfn.XLOOKUP(A299,Investment_Advice[Company],Investment_Advice[Market Cap(Cr)])</f>
        <v>67140.7</v>
      </c>
      <c r="C299" t="str" cm="1">
        <f t="array" ref="C299">_xlfn.IFS(B299&lt;=25000, "Low", B299&gt;75000, "Large", AND(B299&gt;25000, B299&lt;=75000), "Mid")</f>
        <v>Mid</v>
      </c>
      <c r="D299">
        <f>_xlfn.XLOOKUP(A299,Investment_Advice[Company],Investment_Advice[1 day change(%)])</f>
        <v>0.17</v>
      </c>
      <c r="O299" s="3" t="s">
        <v>1328</v>
      </c>
      <c r="P299" s="30">
        <v>-1.81</v>
      </c>
    </row>
    <row r="300" spans="1:16" x14ac:dyDescent="0.35">
      <c r="A300" t="str">
        <v>Radico Khaitan Ltd.</v>
      </c>
      <c r="B300">
        <f>_xlfn.XLOOKUP(A300,Investment_Advice[Company],Investment_Advice[Market Cap(Cr)])</f>
        <v>13821.87</v>
      </c>
      <c r="C300" t="str" cm="1">
        <f t="array" ref="C300">_xlfn.IFS(B300&lt;=25000, "Low", B300&gt;75000, "Large", AND(B300&gt;25000, B300&lt;=75000), "Mid")</f>
        <v>Low</v>
      </c>
      <c r="D300">
        <f>_xlfn.XLOOKUP(A300,Investment_Advice[Company],Investment_Advice[1 day change(%)])</f>
        <v>1.1000000000000001</v>
      </c>
      <c r="O300" s="3" t="s">
        <v>483</v>
      </c>
      <c r="P300" s="30">
        <v>-1.81</v>
      </c>
    </row>
    <row r="301" spans="1:16" x14ac:dyDescent="0.35">
      <c r="A301" t="str">
        <v>Phoenix Mills Ltd.</v>
      </c>
      <c r="B301">
        <f>_xlfn.XLOOKUP(A301,Investment_Advice[Company],Investment_Advice[Market Cap(Cr)])</f>
        <v>24803.33</v>
      </c>
      <c r="C301" t="str" cm="1">
        <f t="array" ref="C301">_xlfn.IFS(B301&lt;=25000, "Low", B301&gt;75000, "Large", AND(B301&gt;25000, B301&lt;=75000), "Mid")</f>
        <v>Low</v>
      </c>
      <c r="D301">
        <f>_xlfn.XLOOKUP(A301,Investment_Advice[Company],Investment_Advice[1 day change(%)])</f>
        <v>-0.04</v>
      </c>
      <c r="O301" s="3" t="s">
        <v>203</v>
      </c>
      <c r="P301" s="30">
        <v>-1.88</v>
      </c>
    </row>
    <row r="302" spans="1:16" x14ac:dyDescent="0.35">
      <c r="A302" t="str">
        <v>Indoco Remedies Ltd.</v>
      </c>
      <c r="B302">
        <f>_xlfn.XLOOKUP(A302,Investment_Advice[Company],Investment_Advice[Market Cap(Cr)])</f>
        <v>3404.96</v>
      </c>
      <c r="C302" t="str" cm="1">
        <f t="array" ref="C302">_xlfn.IFS(B302&lt;=25000, "Low", B302&gt;75000, "Large", AND(B302&gt;25000, B302&lt;=75000), "Mid")</f>
        <v>Low</v>
      </c>
      <c r="D302">
        <f>_xlfn.XLOOKUP(A302,Investment_Advice[Company],Investment_Advice[1 day change(%)])</f>
        <v>0.92</v>
      </c>
      <c r="O302" s="3" t="s">
        <v>1113</v>
      </c>
      <c r="P302" s="30">
        <v>-1.93</v>
      </c>
    </row>
    <row r="303" spans="1:16" x14ac:dyDescent="0.35">
      <c r="A303" t="str">
        <v>Kansai Nerolac Paints Ltd.</v>
      </c>
      <c r="B303">
        <f>_xlfn.XLOOKUP(A303,Investment_Advice[Company],Investment_Advice[Market Cap(Cr)])</f>
        <v>26789.7</v>
      </c>
      <c r="C303" t="str" cm="1">
        <f t="array" ref="C303">_xlfn.IFS(B303&lt;=25000, "Low", B303&gt;75000, "Large", AND(B303&gt;25000, B303&lt;=75000), "Mid")</f>
        <v>Mid</v>
      </c>
      <c r="D303">
        <f>_xlfn.XLOOKUP(A303,Investment_Advice[Company],Investment_Advice[1 day change(%)])</f>
        <v>-0.52</v>
      </c>
      <c r="O303" s="3" t="s">
        <v>1672</v>
      </c>
      <c r="P303" s="30">
        <v>-1.96</v>
      </c>
    </row>
    <row r="304" spans="1:16" x14ac:dyDescent="0.35">
      <c r="A304" t="str">
        <v>Metro Brands Ltd.</v>
      </c>
      <c r="B304">
        <f>_xlfn.XLOOKUP(A304,Investment_Advice[Company],Investment_Advice[Market Cap(Cr)])</f>
        <v>22445.47</v>
      </c>
      <c r="C304" t="str" cm="1">
        <f t="array" ref="C304">_xlfn.IFS(B304&lt;=25000, "Low", B304&gt;75000, "Large", AND(B304&gt;25000, B304&lt;=75000), "Mid")</f>
        <v>Low</v>
      </c>
      <c r="D304">
        <f>_xlfn.XLOOKUP(A304,Investment_Advice[Company],Investment_Advice[1 day change(%)])</f>
        <v>4.45</v>
      </c>
      <c r="O304" s="3" t="s">
        <v>948</v>
      </c>
      <c r="P304" s="30">
        <v>-1.98</v>
      </c>
    </row>
    <row r="305" spans="1:16" x14ac:dyDescent="0.35">
      <c r="A305" t="str">
        <v>SJVN Ltd.</v>
      </c>
      <c r="B305">
        <f>_xlfn.XLOOKUP(A305,Investment_Advice[Company],Investment_Advice[Market Cap(Cr)])</f>
        <v>12260.96</v>
      </c>
      <c r="C305" t="str" cm="1">
        <f t="array" ref="C305">_xlfn.IFS(B305&lt;=25000, "Low", B305&gt;75000, "Large", AND(B305&gt;25000, B305&lt;=75000), "Mid")</f>
        <v>Low</v>
      </c>
      <c r="D305">
        <f>_xlfn.XLOOKUP(A305,Investment_Advice[Company],Investment_Advice[1 day change(%)])</f>
        <v>-0.16</v>
      </c>
      <c r="O305" s="3" t="s">
        <v>1465</v>
      </c>
      <c r="P305" s="30">
        <v>-2.02</v>
      </c>
    </row>
    <row r="306" spans="1:16" x14ac:dyDescent="0.35">
      <c r="A306" t="str">
        <v>Gujarat State Fertilizers &amp; Chemicals Ltd.</v>
      </c>
      <c r="B306">
        <f>_xlfn.XLOOKUP(A306,Investment_Advice[Company],Investment_Advice[Market Cap(Cr)])</f>
        <v>6264.07</v>
      </c>
      <c r="C306" t="str" cm="1">
        <f t="array" ref="C306">_xlfn.IFS(B306&lt;=25000, "Low", B306&gt;75000, "Large", AND(B306&gt;25000, B306&lt;=75000), "Mid")</f>
        <v>Low</v>
      </c>
      <c r="D306">
        <f>_xlfn.XLOOKUP(A306,Investment_Advice[Company],Investment_Advice[1 day change(%)])</f>
        <v>0.19</v>
      </c>
      <c r="O306" s="3" t="s">
        <v>1137</v>
      </c>
      <c r="P306" s="30">
        <v>-2.2799999999999998</v>
      </c>
    </row>
    <row r="307" spans="1:16" x14ac:dyDescent="0.35">
      <c r="A307" t="str">
        <v>Engineers India Ltd.</v>
      </c>
      <c r="B307">
        <f>_xlfn.XLOOKUP(A307,Investment_Advice[Company],Investment_Advice[Market Cap(Cr)])</f>
        <v>4041.08</v>
      </c>
      <c r="C307" t="str" cm="1">
        <f t="array" ref="C307">_xlfn.IFS(B307&lt;=25000, "Low", B307&gt;75000, "Large", AND(B307&gt;25000, B307&lt;=75000), "Mid")</f>
        <v>Low</v>
      </c>
      <c r="D307">
        <f>_xlfn.XLOOKUP(A307,Investment_Advice[Company],Investment_Advice[1 day change(%)])</f>
        <v>6.05</v>
      </c>
      <c r="O307" s="3" t="s">
        <v>1556</v>
      </c>
      <c r="P307" s="30">
        <v>-2.59</v>
      </c>
    </row>
    <row r="308" spans="1:16" x14ac:dyDescent="0.35">
      <c r="A308" t="str">
        <v>Bank Of India</v>
      </c>
      <c r="B308">
        <f>_xlfn.XLOOKUP(A308,Investment_Advice[Company],Investment_Advice[Market Cap(Cr)])</f>
        <v>20887.150000000001</v>
      </c>
      <c r="C308" t="str" cm="1">
        <f t="array" ref="C308">_xlfn.IFS(B308&lt;=25000, "Low", B308&gt;75000, "Large", AND(B308&gt;25000, B308&lt;=75000), "Mid")</f>
        <v>Low</v>
      </c>
      <c r="D308">
        <f>_xlfn.XLOOKUP(A308,Investment_Advice[Company],Investment_Advice[1 day change(%)])</f>
        <v>0</v>
      </c>
      <c r="O308" s="3" t="s">
        <v>1295</v>
      </c>
      <c r="P308" s="30">
        <v>-2.64</v>
      </c>
    </row>
    <row r="309" spans="1:16" x14ac:dyDescent="0.35">
      <c r="A309" t="str">
        <v>NCC Ltd.</v>
      </c>
      <c r="B309">
        <f>_xlfn.XLOOKUP(A309,Investment_Advice[Company],Investment_Advice[Market Cap(Cr)])</f>
        <v>4658.62</v>
      </c>
      <c r="C309" t="str" cm="1">
        <f t="array" ref="C309">_xlfn.IFS(B309&lt;=25000, "Low", B309&gt;75000, "Large", AND(B309&gt;25000, B309&lt;=75000), "Mid")</f>
        <v>Low</v>
      </c>
      <c r="D309">
        <f>_xlfn.XLOOKUP(A309,Investment_Advice[Company],Investment_Advice[1 day change(%)])</f>
        <v>-0.13</v>
      </c>
      <c r="O309" s="3" t="s">
        <v>958</v>
      </c>
      <c r="P309" s="30">
        <v>-2.69</v>
      </c>
    </row>
    <row r="310" spans="1:16" x14ac:dyDescent="0.35">
      <c r="A310" t="str">
        <v>Indian Energy Exchange Ltd.</v>
      </c>
      <c r="B310">
        <f>_xlfn.XLOOKUP(A310,Investment_Advice[Company],Investment_Advice[Market Cap(Cr)])</f>
        <v>14432.63</v>
      </c>
      <c r="C310" t="str" cm="1">
        <f t="array" ref="C310">_xlfn.IFS(B310&lt;=25000, "Low", B310&gt;75000, "Large", AND(B310&gt;25000, B310&lt;=75000), "Mid")</f>
        <v>Low</v>
      </c>
      <c r="D310">
        <f>_xlfn.XLOOKUP(A310,Investment_Advice[Company],Investment_Advice[1 day change(%)])</f>
        <v>1.68</v>
      </c>
      <c r="O310" s="3" t="s">
        <v>442</v>
      </c>
      <c r="P310" s="30">
        <v>-2.87</v>
      </c>
    </row>
    <row r="311" spans="1:16" x14ac:dyDescent="0.35">
      <c r="A311" t="str">
        <v>Exide Industries Ltd.</v>
      </c>
      <c r="B311">
        <f>_xlfn.XLOOKUP(A311,Investment_Advice[Company],Investment_Advice[Market Cap(Cr)])</f>
        <v>14654</v>
      </c>
      <c r="C311" t="str" cm="1">
        <f t="array" ref="C311">_xlfn.IFS(B311&lt;=25000, "Low", B311&gt;75000, "Large", AND(B311&gt;25000, B311&lt;=75000), "Mid")</f>
        <v>Low</v>
      </c>
      <c r="D311">
        <f>_xlfn.XLOOKUP(A311,Investment_Advice[Company],Investment_Advice[1 day change(%)])</f>
        <v>8.16</v>
      </c>
      <c r="O311" s="3" t="s">
        <v>1226</v>
      </c>
      <c r="P311" s="30">
        <v>-2.89</v>
      </c>
    </row>
    <row r="312" spans="1:16" x14ac:dyDescent="0.35">
      <c r="A312" t="str">
        <v>Gujarat State Petronet Ltd.</v>
      </c>
      <c r="B312">
        <f>_xlfn.XLOOKUP(A312,Investment_Advice[Company],Investment_Advice[Market Cap(Cr)])</f>
        <v>13182.8</v>
      </c>
      <c r="C312" t="str" cm="1">
        <f t="array" ref="C312">_xlfn.IFS(B312&lt;=25000, "Low", B312&gt;75000, "Large", AND(B312&gt;25000, B312&lt;=75000), "Mid")</f>
        <v>Low</v>
      </c>
      <c r="D312">
        <f>_xlfn.XLOOKUP(A312,Investment_Advice[Company],Investment_Advice[1 day change(%)])</f>
        <v>-1.58</v>
      </c>
      <c r="O312" s="3" t="s">
        <v>1038</v>
      </c>
      <c r="P312" s="30">
        <v>-3.03</v>
      </c>
    </row>
    <row r="313" spans="1:16" x14ac:dyDescent="0.35">
      <c r="A313" t="str">
        <v>Tata Coffee Ltd.</v>
      </c>
      <c r="B313">
        <f>_xlfn.XLOOKUP(A313,Investment_Advice[Company],Investment_Advice[Market Cap(Cr)])</f>
        <v>4536.6499999999996</v>
      </c>
      <c r="C313" t="str" cm="1">
        <f t="array" ref="C313">_xlfn.IFS(B313&lt;=25000, "Low", B313&gt;75000, "Large", AND(B313&gt;25000, B313&lt;=75000), "Mid")</f>
        <v>Low</v>
      </c>
      <c r="D313">
        <f>_xlfn.XLOOKUP(A313,Investment_Advice[Company],Investment_Advice[1 day change(%)])</f>
        <v>-0.56999999999999995</v>
      </c>
      <c r="O313" s="3" t="s">
        <v>1385</v>
      </c>
      <c r="P313" s="30">
        <v>-3.07</v>
      </c>
    </row>
    <row r="314" spans="1:16" x14ac:dyDescent="0.35">
      <c r="A314" t="str">
        <v>Orient Electric Ltd.</v>
      </c>
      <c r="B314">
        <f>_xlfn.XLOOKUP(A314,Investment_Advice[Company],Investment_Advice[Market Cap(Cr)])</f>
        <v>5463.69</v>
      </c>
      <c r="C314" t="str" cm="1">
        <f t="array" ref="C314">_xlfn.IFS(B314&lt;=25000, "Low", B314&gt;75000, "Large", AND(B314&gt;25000, B314&lt;=75000), "Mid")</f>
        <v>Low</v>
      </c>
      <c r="D314">
        <f>_xlfn.XLOOKUP(A314,Investment_Advice[Company],Investment_Advice[1 day change(%)])</f>
        <v>1.18</v>
      </c>
      <c r="O314" s="3" t="s">
        <v>930</v>
      </c>
      <c r="P314" s="30">
        <v>-3.3</v>
      </c>
    </row>
    <row r="315" spans="1:16" x14ac:dyDescent="0.35">
      <c r="A315" t="str">
        <v>JSW Energy Ltd.</v>
      </c>
      <c r="B315">
        <f>_xlfn.XLOOKUP(A315,Investment_Advice[Company],Investment_Advice[Market Cap(Cr)])</f>
        <v>58215.16</v>
      </c>
      <c r="C315" t="str" cm="1">
        <f t="array" ref="C315">_xlfn.IFS(B315&lt;=25000, "Low", B315&gt;75000, "Large", AND(B315&gt;25000, B315&lt;=75000), "Mid")</f>
        <v>Mid</v>
      </c>
      <c r="D315">
        <f>_xlfn.XLOOKUP(A315,Investment_Advice[Company],Investment_Advice[1 day change(%)])</f>
        <v>2.04</v>
      </c>
      <c r="O315" s="3" t="s">
        <v>1301</v>
      </c>
      <c r="P315" s="30">
        <v>-3.72</v>
      </c>
    </row>
    <row r="316" spans="1:16" x14ac:dyDescent="0.35">
      <c r="A316" t="str">
        <v>Gujarat Gas Ltd.</v>
      </c>
      <c r="B316">
        <f>_xlfn.XLOOKUP(A316,Investment_Advice[Company],Investment_Advice[Market Cap(Cr)])</f>
        <v>33225.15</v>
      </c>
      <c r="C316" t="str" cm="1">
        <f t="array" ref="C316">_xlfn.IFS(B316&lt;=25000, "Low", B316&gt;75000, "Large", AND(B316&gt;25000, B316&lt;=75000), "Mid")</f>
        <v>Mid</v>
      </c>
      <c r="D316">
        <f>_xlfn.XLOOKUP(A316,Investment_Advice[Company],Investment_Advice[1 day change(%)])</f>
        <v>0.38</v>
      </c>
      <c r="O316" s="3" t="s">
        <v>505</v>
      </c>
      <c r="P316" s="30">
        <v>-4.22</v>
      </c>
    </row>
    <row r="317" spans="1:16" x14ac:dyDescent="0.35">
      <c r="A317" t="str">
        <v>Mahindra Logistics Ltd.</v>
      </c>
      <c r="B317">
        <f>_xlfn.XLOOKUP(A317,Investment_Advice[Company],Investment_Advice[Market Cap(Cr)])</f>
        <v>3512.53</v>
      </c>
      <c r="C317" t="str" cm="1">
        <f t="array" ref="C317">_xlfn.IFS(B317&lt;=25000, "Low", B317&gt;75000, "Large", AND(B317&gt;25000, B317&lt;=75000), "Mid")</f>
        <v>Low</v>
      </c>
      <c r="D317">
        <f>_xlfn.XLOOKUP(A317,Investment_Advice[Company],Investment_Advice[1 day change(%)])</f>
        <v>2.2799999999999998</v>
      </c>
      <c r="O317" s="3" t="s">
        <v>540</v>
      </c>
      <c r="P317" s="30">
        <v>-5.31</v>
      </c>
    </row>
    <row r="318" spans="1:16" x14ac:dyDescent="0.35">
      <c r="A318" t="str">
        <v>Mahindra Lifespace Developers Ltd.</v>
      </c>
      <c r="B318">
        <f>_xlfn.XLOOKUP(A318,Investment_Advice[Company],Investment_Advice[Market Cap(Cr)])</f>
        <v>8041.01</v>
      </c>
      <c r="C318" t="str" cm="1">
        <f t="array" ref="C318">_xlfn.IFS(B318&lt;=25000, "Low", B318&gt;75000, "Large", AND(B318&gt;25000, B318&lt;=75000), "Mid")</f>
        <v>Low</v>
      </c>
      <c r="D318">
        <f>_xlfn.XLOOKUP(A318,Investment_Advice[Company],Investment_Advice[1 day change(%)])</f>
        <v>0.63</v>
      </c>
    </row>
    <row r="319" spans="1:16" x14ac:dyDescent="0.35">
      <c r="A319" t="str">
        <v>Laurus Labs Ltd.</v>
      </c>
      <c r="B319">
        <f>_xlfn.XLOOKUP(A319,Investment_Advice[Company],Investment_Advice[Market Cap(Cr)])</f>
        <v>30237.21</v>
      </c>
      <c r="C319" t="str" cm="1">
        <f t="array" ref="C319">_xlfn.IFS(B319&lt;=25000, "Low", B319&gt;75000, "Large", AND(B319&gt;25000, B319&lt;=75000), "Mid")</f>
        <v>Mid</v>
      </c>
      <c r="D319">
        <f>_xlfn.XLOOKUP(A319,Investment_Advice[Company],Investment_Advice[1 day change(%)])</f>
        <v>-1.0900000000000001</v>
      </c>
    </row>
    <row r="320" spans="1:16" x14ac:dyDescent="0.35">
      <c r="A320" t="str">
        <v>Asahi India Glass Ltd.</v>
      </c>
      <c r="B320">
        <f>_xlfn.XLOOKUP(A320,Investment_Advice[Company],Investment_Advice[Market Cap(Cr)])</f>
        <v>16137.53</v>
      </c>
      <c r="C320" t="str" cm="1">
        <f t="array" ref="C320">_xlfn.IFS(B320&lt;=25000, "Low", B320&gt;75000, "Large", AND(B320&gt;25000, B320&lt;=75000), "Mid")</f>
        <v>Low</v>
      </c>
      <c r="D320">
        <f>_xlfn.XLOOKUP(A320,Investment_Advice[Company],Investment_Advice[1 day change(%)])</f>
        <v>3.04</v>
      </c>
    </row>
    <row r="321" spans="1:4" x14ac:dyDescent="0.35">
      <c r="A321" t="str">
        <v>Tanla Platforms Ltd.</v>
      </c>
      <c r="B321">
        <f>_xlfn.XLOOKUP(A321,Investment_Advice[Company],Investment_Advice[Market Cap(Cr)])</f>
        <v>10099.469999999999</v>
      </c>
      <c r="C321" t="str" cm="1">
        <f t="array" ref="C321">_xlfn.IFS(B321&lt;=25000, "Low", B321&gt;75000, "Large", AND(B321&gt;25000, B321&lt;=75000), "Mid")</f>
        <v>Low</v>
      </c>
      <c r="D321">
        <f>_xlfn.XLOOKUP(A321,Investment_Advice[Company],Investment_Advice[1 day change(%)])</f>
        <v>0.22</v>
      </c>
    </row>
    <row r="322" spans="1:4" x14ac:dyDescent="0.35">
      <c r="A322" t="str">
        <v>Cholamandalam Investment &amp; Finance Company Ltd.</v>
      </c>
      <c r="B322">
        <f>_xlfn.XLOOKUP(A322,Investment_Advice[Company],Investment_Advice[Market Cap(Cr)])</f>
        <v>65707.08</v>
      </c>
      <c r="C322" t="str" cm="1">
        <f t="array" ref="C322">_xlfn.IFS(B322&lt;=25000, "Low", B322&gt;75000, "Large", AND(B322&gt;25000, B322&lt;=75000), "Mid")</f>
        <v>Mid</v>
      </c>
      <c r="D322">
        <f>_xlfn.XLOOKUP(A322,Investment_Advice[Company],Investment_Advice[1 day change(%)])</f>
        <v>1.17</v>
      </c>
    </row>
    <row r="323" spans="1:4" x14ac:dyDescent="0.35">
      <c r="A323" t="str">
        <v>C.E. Info Systems Ltd.</v>
      </c>
      <c r="B323">
        <f>_xlfn.XLOOKUP(A323,Investment_Advice[Company],Investment_Advice[Market Cap(Cr)])</f>
        <v>7344.86</v>
      </c>
      <c r="C323" t="str" cm="1">
        <f t="array" ref="C323">_xlfn.IFS(B323&lt;=25000, "Low", B323&gt;75000, "Large", AND(B323&gt;25000, B323&lt;=75000), "Mid")</f>
        <v>Low</v>
      </c>
      <c r="D323">
        <f>_xlfn.XLOOKUP(A323,Investment_Advice[Company],Investment_Advice[1 day change(%)])</f>
        <v>1.79</v>
      </c>
    </row>
    <row r="324" spans="1:4" x14ac:dyDescent="0.35">
      <c r="A324" t="str">
        <v>SBI Life Insurance Company Ltd.</v>
      </c>
      <c r="B324">
        <f>_xlfn.XLOOKUP(A324,Investment_Advice[Company],Investment_Advice[Market Cap(Cr)])</f>
        <v>129452.38</v>
      </c>
      <c r="C324" t="str" cm="1">
        <f t="array" ref="C324">_xlfn.IFS(B324&lt;=25000, "Low", B324&gt;75000, "Large", AND(B324&gt;25000, B324&lt;=75000), "Mid")</f>
        <v>Large</v>
      </c>
      <c r="D324">
        <f>_xlfn.XLOOKUP(A324,Investment_Advice[Company],Investment_Advice[1 day change(%)])</f>
        <v>0.4</v>
      </c>
    </row>
    <row r="325" spans="1:4" x14ac:dyDescent="0.35">
      <c r="A325" t="str">
        <v>Privi Speciality Chemicals Ltd.</v>
      </c>
      <c r="B325">
        <f>_xlfn.XLOOKUP(A325,Investment_Advice[Company],Investment_Advice[Market Cap(Cr)])</f>
        <v>5430.11</v>
      </c>
      <c r="C325" t="str" cm="1">
        <f t="array" ref="C325">_xlfn.IFS(B325&lt;=25000, "Low", B325&gt;75000, "Large", AND(B325&gt;25000, B325&lt;=75000), "Mid")</f>
        <v>Low</v>
      </c>
      <c r="D325">
        <f>_xlfn.XLOOKUP(A325,Investment_Advice[Company],Investment_Advice[1 day change(%)])</f>
        <v>-2.2799999999999998</v>
      </c>
    </row>
    <row r="326" spans="1:4" x14ac:dyDescent="0.35">
      <c r="A326" t="str">
        <v>Dixon Technologies (India) Ltd.</v>
      </c>
      <c r="B326">
        <f>_xlfn.XLOOKUP(A326,Investment_Advice[Company],Investment_Advice[Market Cap(Cr)])</f>
        <v>24950.02</v>
      </c>
      <c r="C326" t="str" cm="1">
        <f t="array" ref="C326">_xlfn.IFS(B326&lt;=25000, "Low", B326&gt;75000, "Large", AND(B326&gt;25000, B326&lt;=75000), "Mid")</f>
        <v>Low</v>
      </c>
      <c r="D326">
        <f>_xlfn.XLOOKUP(A326,Investment_Advice[Company],Investment_Advice[1 day change(%)])</f>
        <v>2.3199999999999998</v>
      </c>
    </row>
    <row r="327" spans="1:4" x14ac:dyDescent="0.35">
      <c r="A327" t="str">
        <v>Indiamart Intermesh Ltd.</v>
      </c>
      <c r="B327">
        <f>_xlfn.XLOOKUP(A327,Investment_Advice[Company],Investment_Advice[Market Cap(Cr)])</f>
        <v>14249.55</v>
      </c>
      <c r="C327" t="str" cm="1">
        <f t="array" ref="C327">_xlfn.IFS(B327&lt;=25000, "Low", B327&gt;75000, "Large", AND(B327&gt;25000, B327&lt;=75000), "Mid")</f>
        <v>Low</v>
      </c>
      <c r="D327">
        <f>_xlfn.XLOOKUP(A327,Investment_Advice[Company],Investment_Advice[1 day change(%)])</f>
        <v>-1.93</v>
      </c>
    </row>
    <row r="328" spans="1:4" x14ac:dyDescent="0.35">
      <c r="A328" t="str">
        <v>Union Bank Of India</v>
      </c>
      <c r="B328">
        <f>_xlfn.XLOOKUP(A328,Investment_Advice[Company],Investment_Advice[Market Cap(Cr)])</f>
        <v>29286.89</v>
      </c>
      <c r="C328" t="str" cm="1">
        <f t="array" ref="C328">_xlfn.IFS(B328&lt;=25000, "Low", B328&gt;75000, "Large", AND(B328&gt;25000, B328&lt;=75000), "Mid")</f>
        <v>Mid</v>
      </c>
      <c r="D328">
        <f>_xlfn.XLOOKUP(A328,Investment_Advice[Company],Investment_Advice[1 day change(%)])</f>
        <v>0.94</v>
      </c>
    </row>
    <row r="329" spans="1:4" x14ac:dyDescent="0.35">
      <c r="A329" t="str">
        <v>NHPC Ltd.</v>
      </c>
      <c r="B329">
        <f>_xlfn.XLOOKUP(A329,Investment_Advice[Company],Investment_Advice[Market Cap(Cr)])</f>
        <v>39024.959999999999</v>
      </c>
      <c r="C329" t="str" cm="1">
        <f t="array" ref="C329">_xlfn.IFS(B329&lt;=25000, "Low", B329&gt;75000, "Large", AND(B329&gt;25000, B329&lt;=75000), "Mid")</f>
        <v>Mid</v>
      </c>
      <c r="D329">
        <f>_xlfn.XLOOKUP(A329,Investment_Advice[Company],Investment_Advice[1 day change(%)])</f>
        <v>0.13</v>
      </c>
    </row>
    <row r="330" spans="1:4" x14ac:dyDescent="0.35">
      <c r="A330" t="str">
        <v>The Federal Bank Ltd.</v>
      </c>
      <c r="B330">
        <f>_xlfn.XLOOKUP(A330,Investment_Advice[Company],Investment_Advice[Market Cap(Cr)])</f>
        <v>26017.73</v>
      </c>
      <c r="C330" t="str" cm="1">
        <f t="array" ref="C330">_xlfn.IFS(B330&lt;=25000, "Low", B330&gt;75000, "Large", AND(B330&gt;25000, B330&lt;=75000), "Mid")</f>
        <v>Mid</v>
      </c>
      <c r="D330">
        <f>_xlfn.XLOOKUP(A330,Investment_Advice[Company],Investment_Advice[1 day change(%)])</f>
        <v>3.35</v>
      </c>
    </row>
    <row r="331" spans="1:4" x14ac:dyDescent="0.35">
      <c r="A331" t="str">
        <v>KIOCL Ltd</v>
      </c>
      <c r="B331">
        <f>_xlfn.XLOOKUP(A331,Investment_Advice[Company],Investment_Advice[Market Cap(Cr)])</f>
        <v>12446.74</v>
      </c>
      <c r="C331" t="str" cm="1">
        <f t="array" ref="C331">_xlfn.IFS(B331&lt;=25000, "Low", B331&gt;75000, "Large", AND(B331&gt;25000, B331&lt;=75000), "Mid")</f>
        <v>Low</v>
      </c>
      <c r="D331">
        <f>_xlfn.XLOOKUP(A331,Investment_Advice[Company],Investment_Advice[1 day change(%)])</f>
        <v>2.65</v>
      </c>
    </row>
    <row r="332" spans="1:4" x14ac:dyDescent="0.35">
      <c r="A332" t="str">
        <v>Tata Power Company Ltd.</v>
      </c>
      <c r="B332">
        <f>_xlfn.XLOOKUP(A332,Investment_Advice[Company],Investment_Advice[Market Cap(Cr)])</f>
        <v>75553.8</v>
      </c>
      <c r="C332" t="str" cm="1">
        <f t="array" ref="C332">_xlfn.IFS(B332&lt;=25000, "Low", B332&gt;75000, "Large", AND(B332&gt;25000, B332&lt;=75000), "Mid")</f>
        <v>Large</v>
      </c>
      <c r="D332">
        <f>_xlfn.XLOOKUP(A332,Investment_Advice[Company],Investment_Advice[1 day change(%)])</f>
        <v>0.53</v>
      </c>
    </row>
    <row r="333" spans="1:4" x14ac:dyDescent="0.35">
      <c r="A333" t="str">
        <v>HDFC Life Insurance Co Ltd.</v>
      </c>
      <c r="B333">
        <f>_xlfn.XLOOKUP(A333,Investment_Advice[Company],Investment_Advice[Market Cap(Cr)])</f>
        <v>121174.32</v>
      </c>
      <c r="C333" t="str" cm="1">
        <f t="array" ref="C333">_xlfn.IFS(B333&lt;=25000, "Low", B333&gt;75000, "Large", AND(B333&gt;25000, B333&lt;=75000), "Mid")</f>
        <v>Large</v>
      </c>
      <c r="D333">
        <f>_xlfn.XLOOKUP(A333,Investment_Advice[Company],Investment_Advice[1 day change(%)])</f>
        <v>-0.21</v>
      </c>
    </row>
    <row r="334" spans="1:4" x14ac:dyDescent="0.35">
      <c r="A334" t="str">
        <v>Trent Ltd.</v>
      </c>
      <c r="B334">
        <f>_xlfn.XLOOKUP(A334,Investment_Advice[Company],Investment_Advice[Market Cap(Cr)])</f>
        <v>49706.03</v>
      </c>
      <c r="C334" t="str" cm="1">
        <f t="array" ref="C334">_xlfn.IFS(B334&lt;=25000, "Low", B334&gt;75000, "Large", AND(B334&gt;25000, B334&lt;=75000), "Mid")</f>
        <v>Mid</v>
      </c>
      <c r="D334">
        <f>_xlfn.XLOOKUP(A334,Investment_Advice[Company],Investment_Advice[1 day change(%)])</f>
        <v>0.51</v>
      </c>
    </row>
    <row r="335" spans="1:4" x14ac:dyDescent="0.35">
      <c r="A335" t="str">
        <v>JM Financial Ltd.</v>
      </c>
      <c r="B335">
        <f>_xlfn.XLOOKUP(A335,Investment_Advice[Company],Investment_Advice[Market Cap(Cr)])</f>
        <v>6210.73</v>
      </c>
      <c r="C335" t="str" cm="1">
        <f t="array" ref="C335">_xlfn.IFS(B335&lt;=25000, "Low", B335&gt;75000, "Large", AND(B335&gt;25000, B335&lt;=75000), "Mid")</f>
        <v>Low</v>
      </c>
      <c r="D335">
        <f>_xlfn.XLOOKUP(A335,Investment_Advice[Company],Investment_Advice[1 day change(%)])</f>
        <v>1.8</v>
      </c>
    </row>
    <row r="336" spans="1:4" x14ac:dyDescent="0.35">
      <c r="A336" t="str">
        <v>Hikal Ltd.</v>
      </c>
      <c r="B336">
        <f>_xlfn.XLOOKUP(A336,Investment_Advice[Company],Investment_Advice[Market Cap(Cr)])</f>
        <v>4087.42</v>
      </c>
      <c r="C336" t="str" cm="1">
        <f t="array" ref="C336">_xlfn.IFS(B336&lt;=25000, "Low", B336&gt;75000, "Large", AND(B336&gt;25000, B336&lt;=75000), "Mid")</f>
        <v>Low</v>
      </c>
      <c r="D336">
        <f>_xlfn.XLOOKUP(A336,Investment_Advice[Company],Investment_Advice[1 day change(%)])</f>
        <v>-0.7</v>
      </c>
    </row>
    <row r="337" spans="1:4" x14ac:dyDescent="0.35">
      <c r="A337" t="str">
        <v>Rail Vikas Nigam Ltd.</v>
      </c>
      <c r="B337">
        <f>_xlfn.XLOOKUP(A337,Investment_Advice[Company],Investment_Advice[Market Cap(Cr)])</f>
        <v>6870.14</v>
      </c>
      <c r="C337" t="str" cm="1">
        <f t="array" ref="C337">_xlfn.IFS(B337&lt;=25000, "Low", B337&gt;75000, "Large", AND(B337&gt;25000, B337&lt;=75000), "Mid")</f>
        <v>Low</v>
      </c>
      <c r="D337">
        <f>_xlfn.XLOOKUP(A337,Investment_Advice[Company],Investment_Advice[1 day change(%)])</f>
        <v>0.46</v>
      </c>
    </row>
    <row r="338" spans="1:4" x14ac:dyDescent="0.35">
      <c r="A338" t="str">
        <v>Sona BLW Precision Forgings Ltd.</v>
      </c>
      <c r="B338">
        <f>_xlfn.XLOOKUP(A338,Investment_Advice[Company],Investment_Advice[Market Cap(Cr)])</f>
        <v>30517.82</v>
      </c>
      <c r="C338" t="str" cm="1">
        <f t="array" ref="C338">_xlfn.IFS(B338&lt;=25000, "Low", B338&gt;75000, "Large", AND(B338&gt;25000, B338&lt;=75000), "Mid")</f>
        <v>Mid</v>
      </c>
      <c r="D338">
        <f>_xlfn.XLOOKUP(A338,Investment_Advice[Company],Investment_Advice[1 day change(%)])</f>
        <v>-0.25</v>
      </c>
    </row>
    <row r="339" spans="1:4" x14ac:dyDescent="0.35">
      <c r="A339" t="str">
        <v>Jamna Auto Industries Ltd.</v>
      </c>
      <c r="B339">
        <f>_xlfn.XLOOKUP(A339,Investment_Advice[Company],Investment_Advice[Market Cap(Cr)])</f>
        <v>4946.91</v>
      </c>
      <c r="C339" t="str" cm="1">
        <f t="array" ref="C339">_xlfn.IFS(B339&lt;=25000, "Low", B339&gt;75000, "Large", AND(B339&gt;25000, B339&lt;=75000), "Mid")</f>
        <v>Low</v>
      </c>
      <c r="D339">
        <f>_xlfn.XLOOKUP(A339,Investment_Advice[Company],Investment_Advice[1 day change(%)])</f>
        <v>5.12</v>
      </c>
    </row>
    <row r="340" spans="1:4" x14ac:dyDescent="0.35">
      <c r="A340" t="str">
        <v>La Opala RG Ltd.</v>
      </c>
      <c r="B340">
        <f>_xlfn.XLOOKUP(A340,Investment_Advice[Company],Investment_Advice[Market Cap(Cr)])</f>
        <v>3745.14</v>
      </c>
      <c r="C340" t="str" cm="1">
        <f t="array" ref="C340">_xlfn.IFS(B340&lt;=25000, "Low", B340&gt;75000, "Large", AND(B340&gt;25000, B340&lt;=75000), "Mid")</f>
        <v>Low</v>
      </c>
      <c r="D340">
        <f>_xlfn.XLOOKUP(A340,Investment_Advice[Company],Investment_Advice[1 day change(%)])</f>
        <v>-1.53</v>
      </c>
    </row>
    <row r="341" spans="1:4" x14ac:dyDescent="0.35">
      <c r="A341" t="str">
        <v>Granules India Ltd.</v>
      </c>
      <c r="B341">
        <f>_xlfn.XLOOKUP(A341,Investment_Advice[Company],Investment_Advice[Market Cap(Cr)])</f>
        <v>7597.76</v>
      </c>
      <c r="C341" t="str" cm="1">
        <f t="array" ref="C341">_xlfn.IFS(B341&lt;=25000, "Low", B341&gt;75000, "Large", AND(B341&gt;25000, B341&lt;=75000), "Mid")</f>
        <v>Low</v>
      </c>
      <c r="D341">
        <f>_xlfn.XLOOKUP(A341,Investment_Advice[Company],Investment_Advice[1 day change(%)])</f>
        <v>0.28999999999999998</v>
      </c>
    </row>
    <row r="342" spans="1:4" x14ac:dyDescent="0.35">
      <c r="A342" t="str">
        <v>Sunteck Realty Ltd.</v>
      </c>
      <c r="B342">
        <f>_xlfn.XLOOKUP(A342,Investment_Advice[Company],Investment_Advice[Market Cap(Cr)])</f>
        <v>6941</v>
      </c>
      <c r="C342" t="str" cm="1">
        <f t="array" ref="C342">_xlfn.IFS(B342&lt;=25000, "Low", B342&gt;75000, "Large", AND(B342&gt;25000, B342&lt;=75000), "Mid")</f>
        <v>Low</v>
      </c>
      <c r="D342">
        <f>_xlfn.XLOOKUP(A342,Investment_Advice[Company],Investment_Advice[1 day change(%)])</f>
        <v>-0.04</v>
      </c>
    </row>
    <row r="343" spans="1:4" x14ac:dyDescent="0.35">
      <c r="A343" t="str">
        <v>Prestige Estates Projects Ltd.</v>
      </c>
      <c r="B343">
        <f>_xlfn.XLOOKUP(A343,Investment_Advice[Company],Investment_Advice[Market Cap(Cr)])</f>
        <v>19640.22</v>
      </c>
      <c r="C343" t="str" cm="1">
        <f t="array" ref="C343">_xlfn.IFS(B343&lt;=25000, "Low", B343&gt;75000, "Large", AND(B343&gt;25000, B343&lt;=75000), "Mid")</f>
        <v>Low</v>
      </c>
      <c r="D343">
        <f>_xlfn.XLOOKUP(A343,Investment_Advice[Company],Investment_Advice[1 day change(%)])</f>
        <v>1.99</v>
      </c>
    </row>
    <row r="344" spans="1:4" x14ac:dyDescent="0.35">
      <c r="A344" t="str">
        <v>Brigade Enterprises Ltd.</v>
      </c>
      <c r="B344">
        <f>_xlfn.XLOOKUP(A344,Investment_Advice[Company],Investment_Advice[Market Cap(Cr)])</f>
        <v>12411.39</v>
      </c>
      <c r="C344" t="str" cm="1">
        <f t="array" ref="C344">_xlfn.IFS(B344&lt;=25000, "Low", B344&gt;75000, "Large", AND(B344&gt;25000, B344&lt;=75000), "Mid")</f>
        <v>Low</v>
      </c>
      <c r="D344">
        <f>_xlfn.XLOOKUP(A344,Investment_Advice[Company],Investment_Advice[1 day change(%)])</f>
        <v>2.78</v>
      </c>
    </row>
    <row r="345" spans="1:4" x14ac:dyDescent="0.35">
      <c r="A345" t="str">
        <v>Life Insurance Corporation of India</v>
      </c>
      <c r="B345">
        <f>_xlfn.XLOOKUP(A345,Investment_Advice[Company],Investment_Advice[Market Cap(Cr)])</f>
        <v>417228.47</v>
      </c>
      <c r="C345" t="str" cm="1">
        <f t="array" ref="C345">_xlfn.IFS(B345&lt;=25000, "Low", B345&gt;75000, "Large", AND(B345&gt;25000, B345&lt;=75000), "Mid")</f>
        <v>Large</v>
      </c>
      <c r="D345">
        <f>_xlfn.XLOOKUP(A345,Investment_Advice[Company],Investment_Advice[1 day change(%)])</f>
        <v>-0.73</v>
      </c>
    </row>
    <row r="346" spans="1:4" x14ac:dyDescent="0.35">
      <c r="A346" t="str">
        <v>Century Plyboards (India) Ltd.</v>
      </c>
      <c r="B346">
        <f>_xlfn.XLOOKUP(A346,Investment_Advice[Company],Investment_Advice[Market Cap(Cr)])</f>
        <v>15383.26</v>
      </c>
      <c r="C346" t="str" cm="1">
        <f t="array" ref="C346">_xlfn.IFS(B346&lt;=25000, "Low", B346&gt;75000, "Large", AND(B346&gt;25000, B346&lt;=75000), "Mid")</f>
        <v>Low</v>
      </c>
      <c r="D346">
        <f>_xlfn.XLOOKUP(A346,Investment_Advice[Company],Investment_Advice[1 day change(%)])</f>
        <v>3.5</v>
      </c>
    </row>
    <row r="347" spans="1:4" x14ac:dyDescent="0.35">
      <c r="A347" t="str">
        <v>Anupam Rasayan India Ltd.</v>
      </c>
      <c r="B347">
        <f>_xlfn.XLOOKUP(A347,Investment_Advice[Company],Investment_Advice[Market Cap(Cr)])</f>
        <v>7710.58</v>
      </c>
      <c r="C347" t="str" cm="1">
        <f t="array" ref="C347">_xlfn.IFS(B347&lt;=25000, "Low", B347&gt;75000, "Large", AND(B347&gt;25000, B347&lt;=75000), "Mid")</f>
        <v>Low</v>
      </c>
      <c r="D347">
        <f>_xlfn.XLOOKUP(A347,Investment_Advice[Company],Investment_Advice[1 day change(%)])</f>
        <v>0.05</v>
      </c>
    </row>
    <row r="348" spans="1:4" x14ac:dyDescent="0.35">
      <c r="A348" t="str">
        <v>Minda Industries Ltd.</v>
      </c>
      <c r="B348">
        <f>_xlfn.XLOOKUP(A348,Investment_Advice[Company],Investment_Advice[Market Cap(Cr)])</f>
        <v>32469.72</v>
      </c>
      <c r="C348" t="str" cm="1">
        <f t="array" ref="C348">_xlfn.IFS(B348&lt;=25000, "Low", B348&gt;75000, "Large", AND(B348&gt;25000, B348&lt;=75000), "Mid")</f>
        <v>Mid</v>
      </c>
      <c r="D348">
        <f>_xlfn.XLOOKUP(A348,Investment_Advice[Company],Investment_Advice[1 day change(%)])</f>
        <v>-0.54</v>
      </c>
    </row>
    <row r="349" spans="1:4" x14ac:dyDescent="0.35">
      <c r="A349" t="str">
        <v>Timken India Ltd.</v>
      </c>
      <c r="B349">
        <f>_xlfn.XLOOKUP(A349,Investment_Advice[Company],Investment_Advice[Market Cap(Cr)])</f>
        <v>24608.560000000001</v>
      </c>
      <c r="C349" t="str" cm="1">
        <f t="array" ref="C349">_xlfn.IFS(B349&lt;=25000, "Low", B349&gt;75000, "Large", AND(B349&gt;25000, B349&lt;=75000), "Mid")</f>
        <v>Low</v>
      </c>
      <c r="D349">
        <f>_xlfn.XLOOKUP(A349,Investment_Advice[Company],Investment_Advice[1 day change(%)])</f>
        <v>1.39</v>
      </c>
    </row>
    <row r="350" spans="1:4" x14ac:dyDescent="0.35">
      <c r="A350" t="str">
        <v>Edelweiss Financial Services Ltd.</v>
      </c>
      <c r="B350">
        <f>_xlfn.XLOOKUP(A350,Investment_Advice[Company],Investment_Advice[Market Cap(Cr)])</f>
        <v>5913.24</v>
      </c>
      <c r="C350" t="str" cm="1">
        <f t="array" ref="C350">_xlfn.IFS(B350&lt;=25000, "Low", B350&gt;75000, "Large", AND(B350&gt;25000, B350&lt;=75000), "Mid")</f>
        <v>Low</v>
      </c>
      <c r="D350">
        <f>_xlfn.XLOOKUP(A350,Investment_Advice[Company],Investment_Advice[1 day change(%)])</f>
        <v>4.5</v>
      </c>
    </row>
    <row r="351" spans="1:4" x14ac:dyDescent="0.35">
      <c r="A351" t="str">
        <v>Indian Railway Finance Corporation Ltd.</v>
      </c>
      <c r="B351">
        <f>_xlfn.XLOOKUP(A351,Investment_Advice[Company],Investment_Advice[Market Cap(Cr)])</f>
        <v>28881.4</v>
      </c>
      <c r="C351" t="str" cm="1">
        <f t="array" ref="C351">_xlfn.IFS(B351&lt;=25000, "Low", B351&gt;75000, "Large", AND(B351&gt;25000, B351&lt;=75000), "Mid")</f>
        <v>Mid</v>
      </c>
      <c r="D351">
        <f>_xlfn.XLOOKUP(A351,Investment_Advice[Company],Investment_Advice[1 day change(%)])</f>
        <v>0.68</v>
      </c>
    </row>
    <row r="352" spans="1:4" x14ac:dyDescent="0.35">
      <c r="A352" t="str">
        <v>V-Guard Industries Ltd.</v>
      </c>
      <c r="B352">
        <f>_xlfn.XLOOKUP(A352,Investment_Advice[Company],Investment_Advice[Market Cap(Cr)])</f>
        <v>10213.549999999999</v>
      </c>
      <c r="C352" t="str" cm="1">
        <f t="array" ref="C352">_xlfn.IFS(B352&lt;=25000, "Low", B352&gt;75000, "Large", AND(B352&gt;25000, B352&lt;=75000), "Mid")</f>
        <v>Low</v>
      </c>
      <c r="D352">
        <f>_xlfn.XLOOKUP(A352,Investment_Advice[Company],Investment_Advice[1 day change(%)])</f>
        <v>-2.89</v>
      </c>
    </row>
    <row r="353" spans="1:4" x14ac:dyDescent="0.35">
      <c r="A353" t="str">
        <v>Delta Corp Ltd.</v>
      </c>
      <c r="B353">
        <f>_xlfn.XLOOKUP(A353,Investment_Advice[Company],Investment_Advice[Market Cap(Cr)])</f>
        <v>5657.79</v>
      </c>
      <c r="C353" t="str" cm="1">
        <f t="array" ref="C353">_xlfn.IFS(B353&lt;=25000, "Low", B353&gt;75000, "Large", AND(B353&gt;25000, B353&lt;=75000), "Mid")</f>
        <v>Low</v>
      </c>
      <c r="D353">
        <f>_xlfn.XLOOKUP(A353,Investment_Advice[Company],Investment_Advice[1 day change(%)])</f>
        <v>0.14000000000000001</v>
      </c>
    </row>
    <row r="354" spans="1:4" x14ac:dyDescent="0.35">
      <c r="A354" t="str">
        <v>Bombay Burmah Trading Corporation Ltd.</v>
      </c>
      <c r="B354">
        <f>_xlfn.XLOOKUP(A354,Investment_Advice[Company],Investment_Advice[Market Cap(Cr)])</f>
        <v>6422.15</v>
      </c>
      <c r="C354" t="str" cm="1">
        <f t="array" ref="C354">_xlfn.IFS(B354&lt;=25000, "Low", B354&gt;75000, "Large", AND(B354&gt;25000, B354&lt;=75000), "Mid")</f>
        <v>Low</v>
      </c>
      <c r="D354">
        <f>_xlfn.XLOOKUP(A354,Investment_Advice[Company],Investment_Advice[1 day change(%)])</f>
        <v>1.48</v>
      </c>
    </row>
    <row r="355" spans="1:4" x14ac:dyDescent="0.35">
      <c r="A355" t="str">
        <v>Jubilant FoodWorks Ltd.</v>
      </c>
      <c r="B355">
        <f>_xlfn.XLOOKUP(A355,Investment_Advice[Company],Investment_Advice[Market Cap(Cr)])</f>
        <v>39508.230000000003</v>
      </c>
      <c r="C355" t="str" cm="1">
        <f t="array" ref="C355">_xlfn.IFS(B355&lt;=25000, "Low", B355&gt;75000, "Large", AND(B355&gt;25000, B355&lt;=75000), "Mid")</f>
        <v>Mid</v>
      </c>
      <c r="D355">
        <f>_xlfn.XLOOKUP(A355,Investment_Advice[Company],Investment_Advice[1 day change(%)])</f>
        <v>-1.24</v>
      </c>
    </row>
    <row r="356" spans="1:4" x14ac:dyDescent="0.35">
      <c r="A356" t="str">
        <v>Elgi Equipments Ltd.</v>
      </c>
      <c r="B356">
        <f>_xlfn.XLOOKUP(A356,Investment_Advice[Company],Investment_Advice[Market Cap(Cr)])</f>
        <v>17063.97</v>
      </c>
      <c r="C356" t="str" cm="1">
        <f t="array" ref="C356">_xlfn.IFS(B356&lt;=25000, "Low", B356&gt;75000, "Large", AND(B356&gt;25000, B356&lt;=75000), "Mid")</f>
        <v>Low</v>
      </c>
      <c r="D356">
        <f>_xlfn.XLOOKUP(A356,Investment_Advice[Company],Investment_Advice[1 day change(%)])</f>
        <v>1.03</v>
      </c>
    </row>
    <row r="357" spans="1:4" x14ac:dyDescent="0.35">
      <c r="A357" t="str">
        <v>Shilpa Medicare Ltd.</v>
      </c>
      <c r="B357">
        <f>_xlfn.XLOOKUP(A357,Investment_Advice[Company],Investment_Advice[Market Cap(Cr)])</f>
        <v>3327.55</v>
      </c>
      <c r="C357" t="str" cm="1">
        <f t="array" ref="C357">_xlfn.IFS(B357&lt;=25000, "Low", B357&gt;75000, "Large", AND(B357&gt;25000, B357&lt;=75000), "Mid")</f>
        <v>Low</v>
      </c>
      <c r="D357">
        <f>_xlfn.XLOOKUP(A357,Investment_Advice[Company],Investment_Advice[1 day change(%)])</f>
        <v>0.16</v>
      </c>
    </row>
    <row r="358" spans="1:4" x14ac:dyDescent="0.35">
      <c r="A358" t="str">
        <v>Kotak Mahindra Bank Ltd.</v>
      </c>
      <c r="B358">
        <f>_xlfn.XLOOKUP(A358,Investment_Advice[Company],Investment_Advice[Market Cap(Cr)])</f>
        <v>384797.35</v>
      </c>
      <c r="C358" t="str" cm="1">
        <f t="array" ref="C358">_xlfn.IFS(B358&lt;=25000, "Low", B358&gt;75000, "Large", AND(B358&gt;25000, B358&lt;=75000), "Mid")</f>
        <v>Large</v>
      </c>
      <c r="D358">
        <f>_xlfn.XLOOKUP(A358,Investment_Advice[Company],Investment_Advice[1 day change(%)])</f>
        <v>0.99</v>
      </c>
    </row>
    <row r="359" spans="1:4" x14ac:dyDescent="0.35">
      <c r="A359" t="str">
        <v>Ashok Leyland Ltd.</v>
      </c>
      <c r="B359">
        <f>_xlfn.XLOOKUP(A359,Investment_Advice[Company],Investment_Advice[Market Cap(Cr)])</f>
        <v>48318.78</v>
      </c>
      <c r="C359" t="str" cm="1">
        <f t="array" ref="C359">_xlfn.IFS(B359&lt;=25000, "Low", B359&gt;75000, "Large", AND(B359&gt;25000, B359&lt;=75000), "Mid")</f>
        <v>Mid</v>
      </c>
      <c r="D359">
        <f>_xlfn.XLOOKUP(A359,Investment_Advice[Company],Investment_Advice[1 day change(%)])</f>
        <v>0.57999999999999996</v>
      </c>
    </row>
    <row r="360" spans="1:4" x14ac:dyDescent="0.35">
      <c r="A360" t="str">
        <v>City Union Bank Ltd.</v>
      </c>
      <c r="B360">
        <f>_xlfn.XLOOKUP(A360,Investment_Advice[Company],Investment_Advice[Market Cap(Cr)])</f>
        <v>13227.48</v>
      </c>
      <c r="C360" t="str" cm="1">
        <f t="array" ref="C360">_xlfn.IFS(B360&lt;=25000, "Low", B360&gt;75000, "Large", AND(B360&gt;25000, B360&lt;=75000), "Mid")</f>
        <v>Low</v>
      </c>
      <c r="D360">
        <f>_xlfn.XLOOKUP(A360,Investment_Advice[Company],Investment_Advice[1 day change(%)])</f>
        <v>-0.78</v>
      </c>
    </row>
    <row r="361" spans="1:4" x14ac:dyDescent="0.35">
      <c r="A361" t="str">
        <v>Rain Industries Ltd.</v>
      </c>
      <c r="B361">
        <f>_xlfn.XLOOKUP(A361,Investment_Advice[Company],Investment_Advice[Market Cap(Cr)])</f>
        <v>6858.09</v>
      </c>
      <c r="C361" t="str" cm="1">
        <f t="array" ref="C361">_xlfn.IFS(B361&lt;=25000, "Low", B361&gt;75000, "Large", AND(B361&gt;25000, B361&lt;=75000), "Mid")</f>
        <v>Low</v>
      </c>
      <c r="D361">
        <f>_xlfn.XLOOKUP(A361,Investment_Advice[Company],Investment_Advice[1 day change(%)])</f>
        <v>3.71</v>
      </c>
    </row>
    <row r="362" spans="1:4" x14ac:dyDescent="0.35">
      <c r="A362" t="str">
        <v>Minda Corporation Ltd.</v>
      </c>
      <c r="B362">
        <f>_xlfn.XLOOKUP(A362,Investment_Advice[Company],Investment_Advice[Market Cap(Cr)])</f>
        <v>5378.09</v>
      </c>
      <c r="C362" t="str" cm="1">
        <f t="array" ref="C362">_xlfn.IFS(B362&lt;=25000, "Low", B362&gt;75000, "Large", AND(B362&gt;25000, B362&lt;=75000), "Mid")</f>
        <v>Low</v>
      </c>
      <c r="D362">
        <f>_xlfn.XLOOKUP(A362,Investment_Advice[Company],Investment_Advice[1 day change(%)])</f>
        <v>7.0000000000000007E-2</v>
      </c>
    </row>
    <row r="363" spans="1:4" x14ac:dyDescent="0.35">
      <c r="A363" t="str">
        <v>The India Cements Ltd.</v>
      </c>
      <c r="B363">
        <f>_xlfn.XLOOKUP(A363,Investment_Advice[Company],Investment_Advice[Market Cap(Cr)])</f>
        <v>7184.97</v>
      </c>
      <c r="C363" t="str" cm="1">
        <f t="array" ref="C363">_xlfn.IFS(B363&lt;=25000, "Low", B363&gt;75000, "Large", AND(B363&gt;25000, B363&lt;=75000), "Mid")</f>
        <v>Low</v>
      </c>
      <c r="D363">
        <f>_xlfn.XLOOKUP(A363,Investment_Advice[Company],Investment_Advice[1 day change(%)])</f>
        <v>0.85</v>
      </c>
    </row>
    <row r="364" spans="1:4" x14ac:dyDescent="0.35">
      <c r="A364" t="str">
        <v>Advanced Enzyme Technologies Ltd.</v>
      </c>
      <c r="B364">
        <f>_xlfn.XLOOKUP(A364,Investment_Advice[Company],Investment_Advice[Market Cap(Cr)])</f>
        <v>3010.69</v>
      </c>
      <c r="C364" t="str" cm="1">
        <f t="array" ref="C364">_xlfn.IFS(B364&lt;=25000, "Low", B364&gt;75000, "Large", AND(B364&gt;25000, B364&lt;=75000), "Mid")</f>
        <v>Low</v>
      </c>
      <c r="D364">
        <f>_xlfn.XLOOKUP(A364,Investment_Advice[Company],Investment_Advice[1 day change(%)])</f>
        <v>0.09</v>
      </c>
    </row>
    <row r="365" spans="1:4" x14ac:dyDescent="0.35">
      <c r="A365" t="str">
        <v>Easy Trip Planners Ltd.</v>
      </c>
      <c r="B365">
        <f>_xlfn.XLOOKUP(A365,Investment_Advice[Company],Investment_Advice[Market Cap(Cr)])</f>
        <v>8217.91</v>
      </c>
      <c r="C365" t="str" cm="1">
        <f t="array" ref="C365">_xlfn.IFS(B365&lt;=25000, "Low", B365&gt;75000, "Large", AND(B365&gt;25000, B365&lt;=75000), "Mid")</f>
        <v>Low</v>
      </c>
      <c r="D365">
        <f>_xlfn.XLOOKUP(A365,Investment_Advice[Company],Investment_Advice[1 day change(%)])</f>
        <v>-0.99</v>
      </c>
    </row>
    <row r="366" spans="1:4" x14ac:dyDescent="0.35">
      <c r="A366" t="str">
        <v>Aarti Drugs Ltd.</v>
      </c>
      <c r="B366">
        <f>_xlfn.XLOOKUP(A366,Investment_Advice[Company],Investment_Advice[Market Cap(Cr)])</f>
        <v>4015.6</v>
      </c>
      <c r="C366" t="str" cm="1">
        <f t="array" ref="C366">_xlfn.IFS(B366&lt;=25000, "Low", B366&gt;75000, "Large", AND(B366&gt;25000, B366&lt;=75000), "Mid")</f>
        <v>Low</v>
      </c>
      <c r="D366">
        <f>_xlfn.XLOOKUP(A366,Investment_Advice[Company],Investment_Advice[1 day change(%)])</f>
        <v>-0.48</v>
      </c>
    </row>
    <row r="367" spans="1:4" x14ac:dyDescent="0.35">
      <c r="A367" t="str">
        <v>Sumitomo Chemical India Ltd.</v>
      </c>
      <c r="B367">
        <f>_xlfn.XLOOKUP(A367,Investment_Advice[Company],Investment_Advice[Market Cap(Cr)])</f>
        <v>23829.22</v>
      </c>
      <c r="C367" t="str" cm="1">
        <f t="array" ref="C367">_xlfn.IFS(B367&lt;=25000, "Low", B367&gt;75000, "Large", AND(B367&gt;25000, B367&lt;=75000), "Mid")</f>
        <v>Low</v>
      </c>
      <c r="D367">
        <f>_xlfn.XLOOKUP(A367,Investment_Advice[Company],Investment_Advice[1 day change(%)])</f>
        <v>-0.32</v>
      </c>
    </row>
    <row r="368" spans="1:4" x14ac:dyDescent="0.35">
      <c r="A368" t="str">
        <v>Rajesh Exports Ltd.</v>
      </c>
      <c r="B368">
        <f>_xlfn.XLOOKUP(A368,Investment_Advice[Company],Investment_Advice[Market Cap(Cr)])</f>
        <v>17129.509999999998</v>
      </c>
      <c r="C368" t="str" cm="1">
        <f t="array" ref="C368">_xlfn.IFS(B368&lt;=25000, "Low", B368&gt;75000, "Large", AND(B368&gt;25000, B368&lt;=75000), "Mid")</f>
        <v>Low</v>
      </c>
      <c r="D368">
        <f>_xlfn.XLOOKUP(A368,Investment_Advice[Company],Investment_Advice[1 day change(%)])</f>
        <v>-0.88</v>
      </c>
    </row>
    <row r="369" spans="1:4" x14ac:dyDescent="0.35">
      <c r="A369" t="str">
        <v>Syngene International Ltd.</v>
      </c>
      <c r="B369">
        <f>_xlfn.XLOOKUP(A369,Investment_Advice[Company],Investment_Advice[Market Cap(Cr)])</f>
        <v>23233.02</v>
      </c>
      <c r="C369" t="str" cm="1">
        <f t="array" ref="C369">_xlfn.IFS(B369&lt;=25000, "Low", B369&gt;75000, "Large", AND(B369&gt;25000, B369&lt;=75000), "Mid")</f>
        <v>Low</v>
      </c>
      <c r="D369">
        <f>_xlfn.XLOOKUP(A369,Investment_Advice[Company],Investment_Advice[1 day change(%)])</f>
        <v>-2.64</v>
      </c>
    </row>
    <row r="370" spans="1:4" x14ac:dyDescent="0.35">
      <c r="A370" t="str">
        <v>Narayana Hrudayalaya Ltd.</v>
      </c>
      <c r="B370">
        <f>_xlfn.XLOOKUP(A370,Investment_Advice[Company],Investment_Advice[Market Cap(Cr)])</f>
        <v>14448.31</v>
      </c>
      <c r="C370" t="str" cm="1">
        <f t="array" ref="C370">_xlfn.IFS(B370&lt;=25000, "Low", B370&gt;75000, "Large", AND(B370&gt;25000, B370&lt;=75000), "Mid")</f>
        <v>Low</v>
      </c>
      <c r="D370">
        <f>_xlfn.XLOOKUP(A370,Investment_Advice[Company],Investment_Advice[1 day change(%)])</f>
        <v>-0.97</v>
      </c>
    </row>
    <row r="371" spans="1:4" x14ac:dyDescent="0.35">
      <c r="A371" t="str">
        <v>Axis Bank Ltd.</v>
      </c>
      <c r="B371">
        <f>_xlfn.XLOOKUP(A371,Investment_Advice[Company],Investment_Advice[Market Cap(Cr)])</f>
        <v>232216.47</v>
      </c>
      <c r="C371" t="str" cm="1">
        <f t="array" ref="C371">_xlfn.IFS(B371&lt;=25000, "Low", B371&gt;75000, "Large", AND(B371&gt;25000, B371&lt;=75000), "Mid")</f>
        <v>Large</v>
      </c>
      <c r="D371">
        <f>_xlfn.XLOOKUP(A371,Investment_Advice[Company],Investment_Advice[1 day change(%)])</f>
        <v>0.79</v>
      </c>
    </row>
    <row r="372" spans="1:4" x14ac:dyDescent="0.35">
      <c r="A372" t="str">
        <v>AU Small Finance Bank Ltd.</v>
      </c>
      <c r="B372">
        <f>_xlfn.XLOOKUP(A372,Investment_Advice[Company],Investment_Advice[Market Cap(Cr)])</f>
        <v>43388.44</v>
      </c>
      <c r="C372" t="str" cm="1">
        <f t="array" ref="C372">_xlfn.IFS(B372&lt;=25000, "Low", B372&gt;75000, "Large", AND(B372&gt;25000, B372&lt;=75000), "Mid")</f>
        <v>Mid</v>
      </c>
      <c r="D372">
        <f>_xlfn.XLOOKUP(A372,Investment_Advice[Company],Investment_Advice[1 day change(%)])</f>
        <v>1.05</v>
      </c>
    </row>
    <row r="373" spans="1:4" x14ac:dyDescent="0.35">
      <c r="A373" t="str">
        <v>eClerx Services Ltd.</v>
      </c>
      <c r="B373">
        <f>_xlfn.XLOOKUP(A373,Investment_Advice[Company],Investment_Advice[Market Cap(Cr)])</f>
        <v>7275.56</v>
      </c>
      <c r="C373" t="str" cm="1">
        <f t="array" ref="C373">_xlfn.IFS(B373&lt;=25000, "Low", B373&gt;75000, "Large", AND(B373&gt;25000, B373&lt;=75000), "Mid")</f>
        <v>Low</v>
      </c>
      <c r="D373">
        <f>_xlfn.XLOOKUP(A373,Investment_Advice[Company],Investment_Advice[1 day change(%)])</f>
        <v>0.37</v>
      </c>
    </row>
    <row r="374" spans="1:4" x14ac:dyDescent="0.35">
      <c r="A374" t="str">
        <v>Dilip Buildcon Ltd.</v>
      </c>
      <c r="B374">
        <f>_xlfn.XLOOKUP(A374,Investment_Advice[Company],Investment_Advice[Market Cap(Cr)])</f>
        <v>3615.9</v>
      </c>
      <c r="C374" t="str" cm="1">
        <f t="array" ref="C374">_xlfn.IFS(B374&lt;=25000, "Low", B374&gt;75000, "Large", AND(B374&gt;25000, B374&lt;=75000), "Mid")</f>
        <v>Low</v>
      </c>
      <c r="D374">
        <f>_xlfn.XLOOKUP(A374,Investment_Advice[Company],Investment_Advice[1 day change(%)])</f>
        <v>1.67</v>
      </c>
    </row>
    <row r="375" spans="1:4" x14ac:dyDescent="0.35">
      <c r="A375" t="str">
        <v>Adani Enterprises Ltd.</v>
      </c>
      <c r="B375">
        <f>_xlfn.XLOOKUP(A375,Investment_Advice[Company],Investment_Advice[Market Cap(Cr)])</f>
        <v>381507.08</v>
      </c>
      <c r="C375" t="str" cm="1">
        <f t="array" ref="C375">_xlfn.IFS(B375&lt;=25000, "Low", B375&gt;75000, "Large", AND(B375&gt;25000, B375&lt;=75000), "Mid")</f>
        <v>Large</v>
      </c>
      <c r="D375">
        <f>_xlfn.XLOOKUP(A375,Investment_Advice[Company],Investment_Advice[1 day change(%)])</f>
        <v>-0.28000000000000003</v>
      </c>
    </row>
    <row r="376" spans="1:4" x14ac:dyDescent="0.35">
      <c r="A376" t="str">
        <v>V-Mart Retail Ltd.</v>
      </c>
      <c r="B376">
        <f>_xlfn.XLOOKUP(A376,Investment_Advice[Company],Investment_Advice[Market Cap(Cr)])</f>
        <v>5718.5</v>
      </c>
      <c r="C376" t="str" cm="1">
        <f t="array" ref="C376">_xlfn.IFS(B376&lt;=25000, "Low", B376&gt;75000, "Large", AND(B376&gt;25000, B376&lt;=75000), "Mid")</f>
        <v>Low</v>
      </c>
      <c r="D376">
        <f>_xlfn.XLOOKUP(A376,Investment_Advice[Company],Investment_Advice[1 day change(%)])</f>
        <v>-3.72</v>
      </c>
    </row>
    <row r="377" spans="1:4" x14ac:dyDescent="0.35">
      <c r="A377" t="str">
        <v>Laxmi Organic Industries Ltd.</v>
      </c>
      <c r="B377">
        <f>_xlfn.XLOOKUP(A377,Investment_Advice[Company],Investment_Advice[Market Cap(Cr)])</f>
        <v>8671.26</v>
      </c>
      <c r="C377" t="str" cm="1">
        <f t="array" ref="C377">_xlfn.IFS(B377&lt;=25000, "Low", B377&gt;75000, "Large", AND(B377&gt;25000, B377&lt;=75000), "Mid")</f>
        <v>Low</v>
      </c>
      <c r="D377">
        <f>_xlfn.XLOOKUP(A377,Investment_Advice[Company],Investment_Advice[1 day change(%)])</f>
        <v>0.09</v>
      </c>
    </row>
    <row r="378" spans="1:4" x14ac:dyDescent="0.35">
      <c r="A378" t="str">
        <v>Punjab National Bank</v>
      </c>
      <c r="B378">
        <f>_xlfn.XLOOKUP(A378,Investment_Advice[Company],Investment_Advice[Market Cap(Cr)])</f>
        <v>39309.33</v>
      </c>
      <c r="C378" t="str" cm="1">
        <f t="array" ref="C378">_xlfn.IFS(B378&lt;=25000, "Low", B378&gt;75000, "Large", AND(B378&gt;25000, B378&lt;=75000), "Mid")</f>
        <v>Mid</v>
      </c>
      <c r="D378">
        <f>_xlfn.XLOOKUP(A378,Investment_Advice[Company],Investment_Advice[1 day change(%)])</f>
        <v>1.28</v>
      </c>
    </row>
    <row r="379" spans="1:4" x14ac:dyDescent="0.35">
      <c r="A379" t="str">
        <v>ICICI Prudential Life Insurance Company Ltd.</v>
      </c>
      <c r="B379">
        <f>_xlfn.XLOOKUP(A379,Investment_Advice[Company],Investment_Advice[Market Cap(Cr)])</f>
        <v>84151.61</v>
      </c>
      <c r="C379" t="str" cm="1">
        <f t="array" ref="C379">_xlfn.IFS(B379&lt;=25000, "Low", B379&gt;75000, "Large", AND(B379&gt;25000, B379&lt;=75000), "Mid")</f>
        <v>Large</v>
      </c>
      <c r="D379">
        <f>_xlfn.XLOOKUP(A379,Investment_Advice[Company],Investment_Advice[1 day change(%)])</f>
        <v>-1.32</v>
      </c>
    </row>
    <row r="380" spans="1:4" x14ac:dyDescent="0.35">
      <c r="A380" t="str">
        <v>Cholamandalam Financial Holdings Ltd.</v>
      </c>
      <c r="B380">
        <f>_xlfn.XLOOKUP(A380,Investment_Advice[Company],Investment_Advice[Market Cap(Cr)])</f>
        <v>12180.51</v>
      </c>
      <c r="C380" t="str" cm="1">
        <f t="array" ref="C380">_xlfn.IFS(B380&lt;=25000, "Low", B380&gt;75000, "Large", AND(B380&gt;25000, B380&lt;=75000), "Mid")</f>
        <v>Low</v>
      </c>
      <c r="D380">
        <f>_xlfn.XLOOKUP(A380,Investment_Advice[Company],Investment_Advice[1 day change(%)])</f>
        <v>-1.07</v>
      </c>
    </row>
    <row r="381" spans="1:4" x14ac:dyDescent="0.35">
      <c r="A381" t="str">
        <v>Bank Of Maharashtra</v>
      </c>
      <c r="B381">
        <f>_xlfn.XLOOKUP(A381,Investment_Advice[Company],Investment_Advice[Market Cap(Cr)])</f>
        <v>12081.24</v>
      </c>
      <c r="C381" t="str" cm="1">
        <f t="array" ref="C381">_xlfn.IFS(B381&lt;=25000, "Low", B381&gt;75000, "Large", AND(B381&gt;25000, B381&lt;=75000), "Mid")</f>
        <v>Low</v>
      </c>
      <c r="D381">
        <f>_xlfn.XLOOKUP(A381,Investment_Advice[Company],Investment_Advice[1 day change(%)])</f>
        <v>0.28000000000000003</v>
      </c>
    </row>
    <row r="382" spans="1:4" x14ac:dyDescent="0.35">
      <c r="A382" t="str">
        <v>L&amp;T Finance Holdings Ltd.</v>
      </c>
      <c r="B382">
        <f>_xlfn.XLOOKUP(A382,Investment_Advice[Company],Investment_Advice[Market Cap(Cr)])</f>
        <v>19882.419999999998</v>
      </c>
      <c r="C382" t="str" cm="1">
        <f t="array" ref="C382">_xlfn.IFS(B382&lt;=25000, "Low", B382&gt;75000, "Large", AND(B382&gt;25000, B382&lt;=75000), "Mid")</f>
        <v>Low</v>
      </c>
      <c r="D382">
        <f>_xlfn.XLOOKUP(A382,Investment_Advice[Company],Investment_Advice[1 day change(%)])</f>
        <v>2.29</v>
      </c>
    </row>
    <row r="383" spans="1:4" x14ac:dyDescent="0.35">
      <c r="A383" t="str">
        <v>Sterlite Technologies Ltd.</v>
      </c>
      <c r="B383">
        <f>_xlfn.XLOOKUP(A383,Investment_Advice[Company],Investment_Advice[Market Cap(Cr)])</f>
        <v>6836.12</v>
      </c>
      <c r="C383" t="str" cm="1">
        <f t="array" ref="C383">_xlfn.IFS(B383&lt;=25000, "Low", B383&gt;75000, "Large", AND(B383&gt;25000, B383&lt;=75000), "Mid")</f>
        <v>Low</v>
      </c>
      <c r="D383">
        <f>_xlfn.XLOOKUP(A383,Investment_Advice[Company],Investment_Advice[1 day change(%)])</f>
        <v>1.3</v>
      </c>
    </row>
    <row r="384" spans="1:4" x14ac:dyDescent="0.35">
      <c r="A384" t="str">
        <v>PNC Infratech Ltd.</v>
      </c>
      <c r="B384">
        <f>_xlfn.XLOOKUP(A384,Investment_Advice[Company],Investment_Advice[Market Cap(Cr)])</f>
        <v>7285.71</v>
      </c>
      <c r="C384" t="str" cm="1">
        <f t="array" ref="C384">_xlfn.IFS(B384&lt;=25000, "Low", B384&gt;75000, "Large", AND(B384&gt;25000, B384&lt;=75000), "Mid")</f>
        <v>Low</v>
      </c>
      <c r="D384">
        <f>_xlfn.XLOOKUP(A384,Investment_Advice[Company],Investment_Advice[1 day change(%)])</f>
        <v>-0.82</v>
      </c>
    </row>
    <row r="385" spans="1:4" x14ac:dyDescent="0.35">
      <c r="A385" t="str">
        <v>Biocon Ltd.</v>
      </c>
      <c r="B385">
        <f>_xlfn.XLOOKUP(A385,Investment_Advice[Company],Investment_Advice[Market Cap(Cr)])</f>
        <v>35147.57</v>
      </c>
      <c r="C385" t="str" cm="1">
        <f t="array" ref="C385">_xlfn.IFS(B385&lt;=25000, "Low", B385&gt;75000, "Large", AND(B385&gt;25000, B385&lt;=75000), "Mid")</f>
        <v>Mid</v>
      </c>
      <c r="D385">
        <f>_xlfn.XLOOKUP(A385,Investment_Advice[Company],Investment_Advice[1 day change(%)])</f>
        <v>-0.95</v>
      </c>
    </row>
    <row r="386" spans="1:4" x14ac:dyDescent="0.35">
      <c r="A386" t="str">
        <v>Rossari Biotech Ltd.</v>
      </c>
      <c r="B386">
        <f>_xlfn.XLOOKUP(A386,Investment_Advice[Company],Investment_Advice[Market Cap(Cr)])</f>
        <v>5375.43</v>
      </c>
      <c r="C386" t="str" cm="1">
        <f t="array" ref="C386">_xlfn.IFS(B386&lt;=25000, "Low", B386&gt;75000, "Large", AND(B386&gt;25000, B386&lt;=75000), "Mid")</f>
        <v>Low</v>
      </c>
      <c r="D386">
        <f>_xlfn.XLOOKUP(A386,Investment_Advice[Company],Investment_Advice[1 day change(%)])</f>
        <v>-1.81</v>
      </c>
    </row>
    <row r="387" spans="1:4" x14ac:dyDescent="0.35">
      <c r="A387" t="str">
        <v>NBCC India Ltd.</v>
      </c>
      <c r="B387">
        <f>_xlfn.XLOOKUP(A387,Investment_Advice[Company],Investment_Advice[Market Cap(Cr)])</f>
        <v>6228</v>
      </c>
      <c r="C387" t="str" cm="1">
        <f t="array" ref="C387">_xlfn.IFS(B387&lt;=25000, "Low", B387&gt;75000, "Large", AND(B387&gt;25000, B387&lt;=75000), "Mid")</f>
        <v>Low</v>
      </c>
      <c r="D387">
        <f>_xlfn.XLOOKUP(A387,Investment_Advice[Company],Investment_Advice[1 day change(%)])</f>
        <v>1.02</v>
      </c>
    </row>
    <row r="388" spans="1:4" x14ac:dyDescent="0.35">
      <c r="A388" t="str">
        <v>The Indian Hotels Company Ltd.</v>
      </c>
      <c r="B388">
        <f>_xlfn.XLOOKUP(A388,Investment_Advice[Company],Investment_Advice[Market Cap(Cr)])</f>
        <v>44025.29</v>
      </c>
      <c r="C388" t="str" cm="1">
        <f t="array" ref="C388">_xlfn.IFS(B388&lt;=25000, "Low", B388&gt;75000, "Large", AND(B388&gt;25000, B388&lt;=75000), "Mid")</f>
        <v>Mid</v>
      </c>
      <c r="D388">
        <f>_xlfn.XLOOKUP(A388,Investment_Advice[Company],Investment_Advice[1 day change(%)])</f>
        <v>4.5</v>
      </c>
    </row>
    <row r="389" spans="1:4" x14ac:dyDescent="0.35">
      <c r="A389" t="str">
        <v>Capri Global Capital Ltd.</v>
      </c>
      <c r="B389">
        <f>_xlfn.XLOOKUP(A389,Investment_Advice[Company],Investment_Advice[Market Cap(Cr)])</f>
        <v>12794.34</v>
      </c>
      <c r="C389" t="str" cm="1">
        <f t="array" ref="C389">_xlfn.IFS(B389&lt;=25000, "Low", B389&gt;75000, "Large", AND(B389&gt;25000, B389&lt;=75000), "Mid")</f>
        <v>Low</v>
      </c>
      <c r="D389">
        <f>_xlfn.XLOOKUP(A389,Investment_Advice[Company],Investment_Advice[1 day change(%)])</f>
        <v>0.04</v>
      </c>
    </row>
    <row r="390" spans="1:4" x14ac:dyDescent="0.35">
      <c r="A390" t="str">
        <v>Trident Ltd.</v>
      </c>
      <c r="B390">
        <f>_xlfn.XLOOKUP(A390,Investment_Advice[Company],Investment_Advice[Market Cap(Cr)])</f>
        <v>20867.939999999999</v>
      </c>
      <c r="C390" t="str" cm="1">
        <f t="array" ref="C390">_xlfn.IFS(B390&lt;=25000, "Low", B390&gt;75000, "Large", AND(B390&gt;25000, B390&lt;=75000), "Mid")</f>
        <v>Low</v>
      </c>
      <c r="D390">
        <f>_xlfn.XLOOKUP(A390,Investment_Advice[Company],Investment_Advice[1 day change(%)])</f>
        <v>3.02</v>
      </c>
    </row>
    <row r="391" spans="1:4" x14ac:dyDescent="0.35">
      <c r="A391" t="str">
        <v>Jubilant Ingrevia Ltd.</v>
      </c>
      <c r="B391">
        <f>_xlfn.XLOOKUP(A391,Investment_Advice[Company],Investment_Advice[Market Cap(Cr)])</f>
        <v>7417.72</v>
      </c>
      <c r="C391" t="str" cm="1">
        <f t="array" ref="C391">_xlfn.IFS(B391&lt;=25000, "Low", B391&gt;75000, "Large", AND(B391&gt;25000, B391&lt;=75000), "Mid")</f>
        <v>Low</v>
      </c>
      <c r="D391">
        <f>_xlfn.XLOOKUP(A391,Investment_Advice[Company],Investment_Advice[1 day change(%)])</f>
        <v>-0.67</v>
      </c>
    </row>
    <row r="392" spans="1:4" x14ac:dyDescent="0.35">
      <c r="A392" t="str">
        <v>Hindustan Copper Ltd.</v>
      </c>
      <c r="B392">
        <f>_xlfn.XLOOKUP(A392,Investment_Advice[Company],Investment_Advice[Market Cap(Cr)])</f>
        <v>11294.84</v>
      </c>
      <c r="C392" t="str" cm="1">
        <f t="array" ref="C392">_xlfn.IFS(B392&lt;=25000, "Low", B392&gt;75000, "Large", AND(B392&gt;25000, B392&lt;=75000), "Mid")</f>
        <v>Low</v>
      </c>
      <c r="D392">
        <f>_xlfn.XLOOKUP(A392,Investment_Advice[Company],Investment_Advice[1 day change(%)])</f>
        <v>1.26</v>
      </c>
    </row>
    <row r="393" spans="1:4" x14ac:dyDescent="0.35">
      <c r="A393" t="str">
        <v>Punjab &amp; Sind Bank</v>
      </c>
      <c r="B393">
        <f>_xlfn.XLOOKUP(A393,Investment_Advice[Company],Investment_Advice[Market Cap(Cr)])</f>
        <v>10573.35</v>
      </c>
      <c r="C393" t="str" cm="1">
        <f t="array" ref="C393">_xlfn.IFS(B393&lt;=25000, "Low", B393&gt;75000, "Large", AND(B393&gt;25000, B393&lt;=75000), "Mid")</f>
        <v>Low</v>
      </c>
      <c r="D393">
        <f>_xlfn.XLOOKUP(A393,Investment_Advice[Company],Investment_Advice[1 day change(%)])</f>
        <v>0.32</v>
      </c>
    </row>
    <row r="394" spans="1:4" x14ac:dyDescent="0.35">
      <c r="A394" t="str">
        <v>The New India Assurance Co. Ltd.</v>
      </c>
      <c r="B394">
        <f>_xlfn.XLOOKUP(A394,Investment_Advice[Company],Investment_Advice[Market Cap(Cr)])</f>
        <v>15664.24</v>
      </c>
      <c r="C394" t="str" cm="1">
        <f t="array" ref="C394">_xlfn.IFS(B394&lt;=25000, "Low", B394&gt;75000, "Large", AND(B394&gt;25000, B394&lt;=75000), "Mid")</f>
        <v>Low</v>
      </c>
      <c r="D394">
        <f>_xlfn.XLOOKUP(A394,Investment_Advice[Company],Investment_Advice[1 day change(%)])</f>
        <v>1.22</v>
      </c>
    </row>
    <row r="395" spans="1:4" x14ac:dyDescent="0.35">
      <c r="A395" t="str">
        <v>Shipping Corporation Of India Ltd.</v>
      </c>
      <c r="B395">
        <f>_xlfn.XLOOKUP(A395,Investment_Advice[Company],Investment_Advice[Market Cap(Cr)])</f>
        <v>5615.21</v>
      </c>
      <c r="C395" t="str" cm="1">
        <f t="array" ref="C395">_xlfn.IFS(B395&lt;=25000, "Low", B395&gt;75000, "Large", AND(B395&gt;25000, B395&lt;=75000), "Mid")</f>
        <v>Low</v>
      </c>
      <c r="D395">
        <f>_xlfn.XLOOKUP(A395,Investment_Advice[Company],Investment_Advice[1 day change(%)])</f>
        <v>0.75</v>
      </c>
    </row>
    <row r="396" spans="1:4" x14ac:dyDescent="0.35">
      <c r="A396" t="str">
        <v>KNR Constructions Ltd.</v>
      </c>
      <c r="B396">
        <f>_xlfn.XLOOKUP(A396,Investment_Advice[Company],Investment_Advice[Market Cap(Cr)])</f>
        <v>7185.54</v>
      </c>
      <c r="C396" t="str" cm="1">
        <f t="array" ref="C396">_xlfn.IFS(B396&lt;=25000, "Low", B396&gt;75000, "Large", AND(B396&gt;25000, B396&lt;=75000), "Mid")</f>
        <v>Low</v>
      </c>
      <c r="D396">
        <f>_xlfn.XLOOKUP(A396,Investment_Advice[Company],Investment_Advice[1 day change(%)])</f>
        <v>-0.56999999999999995</v>
      </c>
    </row>
    <row r="397" spans="1:4" x14ac:dyDescent="0.35">
      <c r="A397" t="str">
        <v>Adani Total Gas Ltd.</v>
      </c>
      <c r="B397">
        <f>_xlfn.XLOOKUP(A397,Investment_Advice[Company],Investment_Advice[Market Cap(Cr)])</f>
        <v>387721.55</v>
      </c>
      <c r="C397" t="str" cm="1">
        <f t="array" ref="C397">_xlfn.IFS(B397&lt;=25000, "Low", B397&gt;75000, "Large", AND(B397&gt;25000, B397&lt;=75000), "Mid")</f>
        <v>Large</v>
      </c>
      <c r="D397">
        <f>_xlfn.XLOOKUP(A397,Investment_Advice[Company],Investment_Advice[1 day change(%)])</f>
        <v>-2.5499999999999998</v>
      </c>
    </row>
    <row r="398" spans="1:4" x14ac:dyDescent="0.35">
      <c r="A398" t="str">
        <v>Greaves Cotton Ltd.</v>
      </c>
      <c r="B398">
        <f>_xlfn.XLOOKUP(A398,Investment_Advice[Company],Investment_Advice[Market Cap(Cr)])</f>
        <v>4054.66</v>
      </c>
      <c r="C398" t="str" cm="1">
        <f t="array" ref="C398">_xlfn.IFS(B398&lt;=25000, "Low", B398&gt;75000, "Large", AND(B398&gt;25000, B398&lt;=75000), "Mid")</f>
        <v>Low</v>
      </c>
      <c r="D398">
        <f>_xlfn.XLOOKUP(A398,Investment_Advice[Company],Investment_Advice[1 day change(%)])</f>
        <v>0.28999999999999998</v>
      </c>
    </row>
    <row r="399" spans="1:4" x14ac:dyDescent="0.35">
      <c r="A399" t="str">
        <v>HFCL Ltd.</v>
      </c>
      <c r="B399">
        <f>_xlfn.XLOOKUP(A399,Investment_Advice[Company],Investment_Advice[Market Cap(Cr)])</f>
        <v>10842.96</v>
      </c>
      <c r="C399" t="str" cm="1">
        <f t="array" ref="C399">_xlfn.IFS(B399&lt;=25000, "Low", B399&gt;75000, "Large", AND(B399&gt;25000, B399&lt;=75000), "Mid")</f>
        <v>Low</v>
      </c>
      <c r="D399">
        <f>_xlfn.XLOOKUP(A399,Investment_Advice[Company],Investment_Advice[1 day change(%)])</f>
        <v>3.01</v>
      </c>
    </row>
    <row r="400" spans="1:4" x14ac:dyDescent="0.35">
      <c r="A400" t="str">
        <v>Welspun India Ltd.</v>
      </c>
      <c r="B400">
        <f>_xlfn.XLOOKUP(A400,Investment_Advice[Company],Investment_Advice[Market Cap(Cr)])</f>
        <v>7351.16</v>
      </c>
      <c r="C400" t="str" cm="1">
        <f t="array" ref="C400">_xlfn.IFS(B400&lt;=25000, "Low", B400&gt;75000, "Large", AND(B400&gt;25000, B400&lt;=75000), "Mid")</f>
        <v>Low</v>
      </c>
      <c r="D400">
        <f>_xlfn.XLOOKUP(A400,Investment_Advice[Company],Investment_Advice[1 day change(%)])</f>
        <v>0.13</v>
      </c>
    </row>
    <row r="401" spans="1:4" x14ac:dyDescent="0.35">
      <c r="A401" t="str">
        <v>KPR Mills Ltd.</v>
      </c>
      <c r="B401">
        <f>_xlfn.XLOOKUP(A401,Investment_Advice[Company],Investment_Advice[Market Cap(Cr)])</f>
        <v>20440.48</v>
      </c>
      <c r="C401" t="str" cm="1">
        <f t="array" ref="C401">_xlfn.IFS(B401&lt;=25000, "Low", B401&gt;75000, "Large", AND(B401&gt;25000, B401&lt;=75000), "Mid")</f>
        <v>Low</v>
      </c>
      <c r="D401">
        <f>_xlfn.XLOOKUP(A401,Investment_Advice[Company],Investment_Advice[1 day change(%)])</f>
        <v>0.86</v>
      </c>
    </row>
    <row r="402" spans="1:4" x14ac:dyDescent="0.35">
      <c r="A402" t="str">
        <v>Responsive Industries Ltd.</v>
      </c>
      <c r="B402">
        <f>_xlfn.XLOOKUP(A402,Investment_Advice[Company],Investment_Advice[Market Cap(Cr)])</f>
        <v>3876.91</v>
      </c>
      <c r="C402" t="str" cm="1">
        <f t="array" ref="C402">_xlfn.IFS(B402&lt;=25000, "Low", B402&gt;75000, "Large", AND(B402&gt;25000, B402&lt;=75000), "Mid")</f>
        <v>Low</v>
      </c>
      <c r="D402">
        <f>_xlfn.XLOOKUP(A402,Investment_Advice[Company],Investment_Advice[1 day change(%)])</f>
        <v>-1.19</v>
      </c>
    </row>
    <row r="403" spans="1:4" x14ac:dyDescent="0.35">
      <c r="A403" t="str">
        <v>Swan Energy Ltd.</v>
      </c>
      <c r="B403">
        <f>_xlfn.XLOOKUP(A403,Investment_Advice[Company],Investment_Advice[Market Cap(Cr)])</f>
        <v>5712.48</v>
      </c>
      <c r="C403" t="str" cm="1">
        <f t="array" ref="C403">_xlfn.IFS(B403&lt;=25000, "Low", B403&gt;75000, "Large", AND(B403&gt;25000, B403&lt;=75000), "Mid")</f>
        <v>Low</v>
      </c>
      <c r="D403">
        <f>_xlfn.XLOOKUP(A403,Investment_Advice[Company],Investment_Advice[1 day change(%)])</f>
        <v>-3.07</v>
      </c>
    </row>
    <row r="404" spans="1:4" x14ac:dyDescent="0.35">
      <c r="A404" t="str">
        <v>Brightcom Group Ltd.</v>
      </c>
      <c r="B404">
        <f>_xlfn.XLOOKUP(A404,Investment_Advice[Company],Investment_Advice[Market Cap(Cr)])</f>
        <v>8555.99</v>
      </c>
      <c r="C404" t="str" cm="1">
        <f t="array" ref="C404">_xlfn.IFS(B404&lt;=25000, "Low", B404&gt;75000, "Large", AND(B404&gt;25000, B404&lt;=75000), "Mid")</f>
        <v>Low</v>
      </c>
      <c r="D404">
        <f>_xlfn.XLOOKUP(A404,Investment_Advice[Company],Investment_Advice[1 day change(%)])</f>
        <v>-1.1599999999999999</v>
      </c>
    </row>
    <row r="405" spans="1:4" x14ac:dyDescent="0.35">
      <c r="A405" t="str">
        <v>Infibeam Avenues Ltd.</v>
      </c>
      <c r="B405">
        <f>_xlfn.XLOOKUP(A405,Investment_Advice[Company],Investment_Advice[Market Cap(Cr)])</f>
        <v>4189.03</v>
      </c>
      <c r="C405" t="str" cm="1">
        <f t="array" ref="C405">_xlfn.IFS(B405&lt;=25000, "Low", B405&gt;75000, "Large", AND(B405&gt;25000, B405&lt;=75000), "Mid")</f>
        <v>Low</v>
      </c>
      <c r="D405">
        <f>_xlfn.XLOOKUP(A405,Investment_Advice[Company],Investment_Advice[1 day change(%)])</f>
        <v>0.32</v>
      </c>
    </row>
    <row r="406" spans="1:4" x14ac:dyDescent="0.35">
      <c r="A406" t="str">
        <v>Vakrangee Ltd.</v>
      </c>
      <c r="B406">
        <f>_xlfn.XLOOKUP(A406,Investment_Advice[Company],Investment_Advice[Market Cap(Cr)])</f>
        <v>3485.75</v>
      </c>
      <c r="C406" t="str" cm="1">
        <f t="array" ref="C406">_xlfn.IFS(B406&lt;=25000, "Low", B406&gt;75000, "Large", AND(B406&gt;25000, B406&lt;=75000), "Mid")</f>
        <v>Low</v>
      </c>
      <c r="D406">
        <f>_xlfn.XLOOKUP(A406,Investment_Advice[Company],Investment_Advice[1 day change(%)])</f>
        <v>19.420000000000002</v>
      </c>
    </row>
    <row r="407" spans="1:4" x14ac:dyDescent="0.35">
      <c r="A407" t="str">
        <v>General Insurance Corporation of India Ltd.</v>
      </c>
      <c r="B407">
        <f>_xlfn.XLOOKUP(A407,Investment_Advice[Company],Investment_Advice[Market Cap(Cr)])</f>
        <v>22710.71</v>
      </c>
      <c r="C407" t="str" cm="1">
        <f t="array" ref="C407">_xlfn.IFS(B407&lt;=25000, "Low", B407&gt;75000, "Large", AND(B407&gt;25000, B407&lt;=75000), "Mid")</f>
        <v>Low</v>
      </c>
      <c r="D407">
        <f>_xlfn.XLOOKUP(A407,Investment_Advice[Company],Investment_Advice[1 day change(%)])</f>
        <v>3.34</v>
      </c>
    </row>
    <row r="408" spans="1:4" x14ac:dyDescent="0.35">
      <c r="A408" t="str">
        <v>Bharat Heavy Electricals Ltd.</v>
      </c>
      <c r="B408">
        <f>_xlfn.XLOOKUP(A408,Investment_Advice[Company],Investment_Advice[Market Cap(Cr)])</f>
        <v>21066.48</v>
      </c>
      <c r="C408" t="str" cm="1">
        <f t="array" ref="C408">_xlfn.IFS(B408&lt;=25000, "Low", B408&gt;75000, "Large", AND(B408&gt;25000, B408&lt;=75000), "Mid")</f>
        <v>Low</v>
      </c>
      <c r="D408">
        <f>_xlfn.XLOOKUP(A408,Investment_Advice[Company],Investment_Advice[1 day change(%)])</f>
        <v>2.02</v>
      </c>
    </row>
    <row r="409" spans="1:4" x14ac:dyDescent="0.35">
      <c r="A409" t="str">
        <v>Ruchi Soya Industries Ltd.</v>
      </c>
      <c r="B409">
        <f>_xlfn.XLOOKUP(A409,Investment_Advice[Company],Investment_Advice[Market Cap(Cr)])</f>
        <v>47882.87</v>
      </c>
      <c r="C409" t="str" cm="1">
        <f t="array" ref="C409">_xlfn.IFS(B409&lt;=25000, "Low", B409&gt;75000, "Large", AND(B409&gt;25000, B409&lt;=75000), "Mid")</f>
        <v>Mid</v>
      </c>
      <c r="D409">
        <f>_xlfn.XLOOKUP(A409,Investment_Advice[Company],Investment_Advice[1 day change(%)])</f>
        <v>4.91</v>
      </c>
    </row>
    <row r="410" spans="1:4" x14ac:dyDescent="0.35">
      <c r="A410" t="str">
        <v>3M India Ltd.</v>
      </c>
      <c r="B410">
        <f>_xlfn.XLOOKUP(A410,Investment_Advice[Company],Investment_Advice[Market Cap(Cr)])</f>
        <v>26185.49</v>
      </c>
      <c r="C410" t="str" cm="1">
        <f t="array" ref="C410">_xlfn.IFS(B410&lt;=25000, "Low", B410&gt;75000, "Large", AND(B410&gt;25000, B410&lt;=75000), "Mid")</f>
        <v>Mid</v>
      </c>
      <c r="D410">
        <f>_xlfn.XLOOKUP(A410,Investment_Advice[Company],Investment_Advice[1 day change(%)])</f>
        <v>0.73</v>
      </c>
    </row>
    <row r="411" spans="1:4" x14ac:dyDescent="0.35">
      <c r="A411" t="str">
        <v>Aavas Financiers Ltd.</v>
      </c>
      <c r="B411">
        <f>_xlfn.XLOOKUP(A411,Investment_Advice[Company],Investment_Advice[Market Cap(Cr)])</f>
        <v>17987.599999999999</v>
      </c>
      <c r="C411" t="str" cm="1">
        <f t="array" ref="C411">_xlfn.IFS(B411&lt;=25000, "Low", B411&gt;75000, "Large", AND(B411&gt;25000, B411&lt;=75000), "Mid")</f>
        <v>Low</v>
      </c>
      <c r="D411">
        <f>_xlfn.XLOOKUP(A411,Investment_Advice[Company],Investment_Advice[1 day change(%)])</f>
        <v>0.49</v>
      </c>
    </row>
    <row r="412" spans="1:4" x14ac:dyDescent="0.35">
      <c r="A412" t="str">
        <v>Adani Green Energy Ltd.</v>
      </c>
      <c r="B412">
        <f>_xlfn.XLOOKUP(A412,Investment_Advice[Company],Investment_Advice[Market Cap(Cr)])</f>
        <v>373039.65</v>
      </c>
      <c r="C412" t="str" cm="1">
        <f t="array" ref="C412">_xlfn.IFS(B412&lt;=25000, "Low", B412&gt;75000, "Large", AND(B412&gt;25000, B412&lt;=75000), "Mid")</f>
        <v>Large</v>
      </c>
      <c r="D412">
        <f>_xlfn.XLOOKUP(A412,Investment_Advice[Company],Investment_Advice[1 day change(%)])</f>
        <v>-1.23</v>
      </c>
    </row>
    <row r="413" spans="1:4" x14ac:dyDescent="0.35">
      <c r="A413" t="str">
        <v>Adani Power Ltd.</v>
      </c>
      <c r="B413">
        <f>_xlfn.XLOOKUP(A413,Investment_Advice[Company],Investment_Advice[Market Cap(Cr)])</f>
        <v>150536.32999999999</v>
      </c>
      <c r="C413" t="str" cm="1">
        <f t="array" ref="C413">_xlfn.IFS(B413&lt;=25000, "Low", B413&gt;75000, "Large", AND(B413&gt;25000, B413&lt;=75000), "Mid")</f>
        <v>Large</v>
      </c>
      <c r="D413">
        <f>_xlfn.XLOOKUP(A413,Investment_Advice[Company],Investment_Advice[1 day change(%)])</f>
        <v>-2.84</v>
      </c>
    </row>
    <row r="414" spans="1:4" x14ac:dyDescent="0.35">
      <c r="A414" t="str">
        <v>Adani Transmission Ltd.</v>
      </c>
      <c r="B414">
        <f>_xlfn.XLOOKUP(A414,Investment_Advice[Company],Investment_Advice[Market Cap(Cr)])</f>
        <v>431472.57</v>
      </c>
      <c r="C414" t="str" cm="1">
        <f t="array" ref="C414">_xlfn.IFS(B414&lt;=25000, "Low", B414&gt;75000, "Large", AND(B414&gt;25000, B414&lt;=75000), "Mid")</f>
        <v>Large</v>
      </c>
      <c r="D414">
        <f>_xlfn.XLOOKUP(A414,Investment_Advice[Company],Investment_Advice[1 day change(%)])</f>
        <v>0.38</v>
      </c>
    </row>
    <row r="415" spans="1:4" x14ac:dyDescent="0.35">
      <c r="A415" t="str">
        <v>Aditya Birla Capital Ltd.</v>
      </c>
      <c r="B415">
        <f>_xlfn.XLOOKUP(A415,Investment_Advice[Company],Investment_Advice[Market Cap(Cr)])</f>
        <v>27887.09</v>
      </c>
      <c r="C415" t="str" cm="1">
        <f t="array" ref="C415">_xlfn.IFS(B415&lt;=25000, "Low", B415&gt;75000, "Large", AND(B415&gt;25000, B415&lt;=75000), "Mid")</f>
        <v>Mid</v>
      </c>
      <c r="D415">
        <f>_xlfn.XLOOKUP(A415,Investment_Advice[Company],Investment_Advice[1 day change(%)])</f>
        <v>0.61</v>
      </c>
    </row>
    <row r="416" spans="1:4" x14ac:dyDescent="0.35">
      <c r="A416" t="str">
        <v>Aditya Birla Fashion and Retail Ltd.</v>
      </c>
      <c r="B416">
        <f>_xlfn.XLOOKUP(A416,Investment_Advice[Company],Investment_Advice[Market Cap(Cr)])</f>
        <v>29420.87</v>
      </c>
      <c r="C416" t="str" cm="1">
        <f t="array" ref="C416">_xlfn.IFS(B416&lt;=25000, "Low", B416&gt;75000, "Large", AND(B416&gt;25000, B416&lt;=75000), "Mid")</f>
        <v>Mid</v>
      </c>
      <c r="D416">
        <f>_xlfn.XLOOKUP(A416,Investment_Advice[Company],Investment_Advice[1 day change(%)])</f>
        <v>1.98</v>
      </c>
    </row>
    <row r="417" spans="1:4" x14ac:dyDescent="0.35">
      <c r="A417" t="str">
        <v>Affle (India) Ltd.</v>
      </c>
      <c r="B417">
        <f>_xlfn.XLOOKUP(A417,Investment_Advice[Company],Investment_Advice[Market Cap(Cr)])</f>
        <v>17058.8</v>
      </c>
      <c r="C417" t="str" cm="1">
        <f t="array" ref="C417">_xlfn.IFS(B417&lt;=25000, "Low", B417&gt;75000, "Large", AND(B417&gt;25000, B417&lt;=75000), "Mid")</f>
        <v>Low</v>
      </c>
      <c r="D417">
        <f>_xlfn.XLOOKUP(A417,Investment_Advice[Company],Investment_Advice[1 day change(%)])</f>
        <v>-1.21</v>
      </c>
    </row>
    <row r="418" spans="1:4" x14ac:dyDescent="0.35">
      <c r="A418" t="str">
        <v>Alok Industries Ltd.</v>
      </c>
      <c r="B418">
        <f>_xlfn.XLOOKUP(A418,Investment_Advice[Company],Investment_Advice[Market Cap(Cr)])</f>
        <v>10228.4</v>
      </c>
      <c r="C418" t="str" cm="1">
        <f t="array" ref="C418">_xlfn.IFS(B418&lt;=25000, "Low", B418&gt;75000, "Large", AND(B418&gt;25000, B418&lt;=75000), "Mid")</f>
        <v>Low</v>
      </c>
      <c r="D418">
        <f>_xlfn.XLOOKUP(A418,Investment_Advice[Company],Investment_Advice[1 day change(%)])</f>
        <v>4.83</v>
      </c>
    </row>
    <row r="419" spans="1:4" x14ac:dyDescent="0.35">
      <c r="A419" t="str">
        <v>Amber Enterprises India Ltd.</v>
      </c>
      <c r="B419">
        <f>_xlfn.XLOOKUP(A419,Investment_Advice[Company],Investment_Advice[Market Cap(Cr)])</f>
        <v>7749.56</v>
      </c>
      <c r="C419" t="str" cm="1">
        <f t="array" ref="C419">_xlfn.IFS(B419&lt;=25000, "Low", B419&gt;75000, "Large", AND(B419&gt;25000, B419&lt;=75000), "Mid")</f>
        <v>Low</v>
      </c>
      <c r="D419">
        <f>_xlfn.XLOOKUP(A419,Investment_Advice[Company],Investment_Advice[1 day change(%)])</f>
        <v>1.81</v>
      </c>
    </row>
    <row r="420" spans="1:4" x14ac:dyDescent="0.35">
      <c r="A420" t="str">
        <v>Aptus Value Housing Finance India Ltd.</v>
      </c>
      <c r="B420">
        <f>_xlfn.XLOOKUP(A420,Investment_Advice[Company],Investment_Advice[Market Cap(Cr)])</f>
        <v>17623.63</v>
      </c>
      <c r="C420" t="str" cm="1">
        <f t="array" ref="C420">_xlfn.IFS(B420&lt;=25000, "Low", B420&gt;75000, "Large", AND(B420&gt;25000, B420&lt;=75000), "Mid")</f>
        <v>Low</v>
      </c>
      <c r="D420">
        <f>_xlfn.XLOOKUP(A420,Investment_Advice[Company],Investment_Advice[1 day change(%)])</f>
        <v>-0.17</v>
      </c>
    </row>
    <row r="421" spans="1:4" x14ac:dyDescent="0.35">
      <c r="A421" t="str">
        <v>Aster DM Healthcare Ltd.</v>
      </c>
      <c r="B421">
        <f>_xlfn.XLOOKUP(A421,Investment_Advice[Company],Investment_Advice[Market Cap(Cr)])</f>
        <v>11890.91</v>
      </c>
      <c r="C421" t="str" cm="1">
        <f t="array" ref="C421">_xlfn.IFS(B421&lt;=25000, "Low", B421&gt;75000, "Large", AND(B421&gt;25000, B421&lt;=75000), "Mid")</f>
        <v>Low</v>
      </c>
      <c r="D421">
        <f>_xlfn.XLOOKUP(A421,Investment_Advice[Company],Investment_Advice[1 day change(%)])</f>
        <v>4.28</v>
      </c>
    </row>
    <row r="422" spans="1:4" x14ac:dyDescent="0.35">
      <c r="A422" t="str">
        <v>Avenue Supermarts Ltd.</v>
      </c>
      <c r="B422">
        <f>_xlfn.XLOOKUP(A422,Investment_Advice[Company],Investment_Advice[Market Cap(Cr)])</f>
        <v>296356.92</v>
      </c>
      <c r="C422" t="str" cm="1">
        <f t="array" ref="C422">_xlfn.IFS(B422&lt;=25000, "Low", B422&gt;75000, "Large", AND(B422&gt;25000, B422&lt;=75000), "Mid")</f>
        <v>Large</v>
      </c>
      <c r="D422">
        <f>_xlfn.XLOOKUP(A422,Investment_Advice[Company],Investment_Advice[1 day change(%)])</f>
        <v>0.01</v>
      </c>
    </row>
    <row r="423" spans="1:4" x14ac:dyDescent="0.35">
      <c r="A423" t="str">
        <v>Bandhan Bank Ltd.</v>
      </c>
      <c r="B423">
        <f>_xlfn.XLOOKUP(A423,Investment_Advice[Company],Investment_Advice[Market Cap(Cr)])</f>
        <v>45731.01</v>
      </c>
      <c r="C423" t="str" cm="1">
        <f t="array" ref="C423">_xlfn.IFS(B423&lt;=25000, "Low", B423&gt;75000, "Large", AND(B423&gt;25000, B423&lt;=75000), "Mid")</f>
        <v>Mid</v>
      </c>
      <c r="D423">
        <f>_xlfn.XLOOKUP(A423,Investment_Advice[Company],Investment_Advice[1 day change(%)])</f>
        <v>2.81</v>
      </c>
    </row>
    <row r="424" spans="1:4" x14ac:dyDescent="0.35">
      <c r="A424" t="str">
        <v>Borosil Renewables Ltd.</v>
      </c>
      <c r="B424">
        <f>_xlfn.XLOOKUP(A424,Investment_Advice[Company],Investment_Advice[Market Cap(Cr)])</f>
        <v>7291.89</v>
      </c>
      <c r="C424" t="str" cm="1">
        <f t="array" ref="C424">_xlfn.IFS(B424&lt;=25000, "Low", B424&gt;75000, "Large", AND(B424&gt;25000, B424&lt;=75000), "Mid")</f>
        <v>Low</v>
      </c>
      <c r="D424">
        <f>_xlfn.XLOOKUP(A424,Investment_Advice[Company],Investment_Advice[1 day change(%)])</f>
        <v>-0.55000000000000004</v>
      </c>
    </row>
    <row r="425" spans="1:4" x14ac:dyDescent="0.35">
      <c r="A425" t="str">
        <v>Central Bank Of India</v>
      </c>
      <c r="B425">
        <f>_xlfn.XLOOKUP(A425,Investment_Advice[Company],Investment_Advice[Market Cap(Cr)])</f>
        <v>16754.21</v>
      </c>
      <c r="C425" t="str" cm="1">
        <f t="array" ref="C425">_xlfn.IFS(B425&lt;=25000, "Low", B425&gt;75000, "Large", AND(B425&gt;25000, B425&lt;=75000), "Mid")</f>
        <v>Low</v>
      </c>
      <c r="D425">
        <f>_xlfn.XLOOKUP(A425,Investment_Advice[Company],Investment_Advice[1 day change(%)])</f>
        <v>1.31</v>
      </c>
    </row>
    <row r="426" spans="1:4" x14ac:dyDescent="0.35">
      <c r="A426" t="str">
        <v>Chalet Hotels Ltd.</v>
      </c>
      <c r="B426">
        <f>_xlfn.XLOOKUP(A426,Investment_Advice[Company],Investment_Advice[Market Cap(Cr)])</f>
        <v>6799.62</v>
      </c>
      <c r="C426" t="str" cm="1">
        <f t="array" ref="C426">_xlfn.IFS(B426&lt;=25000, "Low", B426&gt;75000, "Large", AND(B426&gt;25000, B426&lt;=75000), "Mid")</f>
        <v>Low</v>
      </c>
      <c r="D426">
        <f>_xlfn.XLOOKUP(A426,Investment_Advice[Company],Investment_Advice[1 day change(%)])</f>
        <v>-0.45</v>
      </c>
    </row>
    <row r="427" spans="1:4" x14ac:dyDescent="0.35">
      <c r="A427" t="str">
        <v>Chemplast Sanmar Ltd.</v>
      </c>
      <c r="B427">
        <f>_xlfn.XLOOKUP(A427,Investment_Advice[Company],Investment_Advice[Market Cap(Cr)])</f>
        <v>6632.7</v>
      </c>
      <c r="C427" t="str" cm="1">
        <f t="array" ref="C427">_xlfn.IFS(B427&lt;=25000, "Low", B427&gt;75000, "Large", AND(B427&gt;25000, B427&lt;=75000), "Mid")</f>
        <v>Low</v>
      </c>
      <c r="D427">
        <f>_xlfn.XLOOKUP(A427,Investment_Advice[Company],Investment_Advice[1 day change(%)])</f>
        <v>-1.7</v>
      </c>
    </row>
    <row r="428" spans="1:4" x14ac:dyDescent="0.35">
      <c r="A428" t="str">
        <v>CreditAccess Grameen Ltd.</v>
      </c>
      <c r="B428">
        <f>_xlfn.XLOOKUP(A428,Investment_Advice[Company],Investment_Advice[Market Cap(Cr)])</f>
        <v>15754.93</v>
      </c>
      <c r="C428" t="str" cm="1">
        <f t="array" ref="C428">_xlfn.IFS(B428&lt;=25000, "Low", B428&gt;75000, "Large", AND(B428&gt;25000, B428&lt;=75000), "Mid")</f>
        <v>Low</v>
      </c>
      <c r="D428">
        <f>_xlfn.XLOOKUP(A428,Investment_Advice[Company],Investment_Advice[1 day change(%)])</f>
        <v>2.17</v>
      </c>
    </row>
    <row r="429" spans="1:4" x14ac:dyDescent="0.35">
      <c r="A429" t="str">
        <v>CSB Bank Ltd.</v>
      </c>
      <c r="B429">
        <f>_xlfn.XLOOKUP(A429,Investment_Advice[Company],Investment_Advice[Market Cap(Cr)])</f>
        <v>3851.39</v>
      </c>
      <c r="C429" t="str" cm="1">
        <f t="array" ref="C429">_xlfn.IFS(B429&lt;=25000, "Low", B429&gt;75000, "Large", AND(B429&gt;25000, B429&lt;=75000), "Mid")</f>
        <v>Low</v>
      </c>
      <c r="D429">
        <f>_xlfn.XLOOKUP(A429,Investment_Advice[Company],Investment_Advice[1 day change(%)])</f>
        <v>2.94</v>
      </c>
    </row>
    <row r="430" spans="1:4" x14ac:dyDescent="0.35">
      <c r="A430" t="str">
        <v>Devyani International Ltd.</v>
      </c>
      <c r="B430">
        <f>_xlfn.XLOOKUP(A430,Investment_Advice[Company],Investment_Advice[Market Cap(Cr)])</f>
        <v>22359.91</v>
      </c>
      <c r="C430" t="str" cm="1">
        <f t="array" ref="C430">_xlfn.IFS(B430&lt;=25000, "Low", B430&gt;75000, "Large", AND(B430&gt;25000, B430&lt;=75000), "Mid")</f>
        <v>Low</v>
      </c>
      <c r="D430">
        <f>_xlfn.XLOOKUP(A430,Investment_Advice[Company],Investment_Advice[1 day change(%)])</f>
        <v>1.92</v>
      </c>
    </row>
    <row r="431" spans="1:4" x14ac:dyDescent="0.35">
      <c r="A431" t="str">
        <v>EIH Ltd.</v>
      </c>
      <c r="B431">
        <f>_xlfn.XLOOKUP(A431,Investment_Advice[Company],Investment_Advice[Market Cap(Cr)])</f>
        <v>11516.08</v>
      </c>
      <c r="C431" t="str" cm="1">
        <f t="array" ref="C431">_xlfn.IFS(B431&lt;=25000, "Low", B431&gt;75000, "Large", AND(B431&gt;25000, B431&lt;=75000), "Mid")</f>
        <v>Low</v>
      </c>
      <c r="D431">
        <f>_xlfn.XLOOKUP(A431,Investment_Advice[Company],Investment_Advice[1 day change(%)])</f>
        <v>-2.02</v>
      </c>
    </row>
    <row r="432" spans="1:4" x14ac:dyDescent="0.35">
      <c r="A432" t="str">
        <v>Equitas Holdings Ltd.</v>
      </c>
      <c r="B432">
        <f>_xlfn.XLOOKUP(A432,Investment_Advice[Company],Investment_Advice[Market Cap(Cr)])</f>
        <v>3566.58</v>
      </c>
      <c r="C432" t="str" cm="1">
        <f t="array" ref="C432">_xlfn.IFS(B432&lt;=25000, "Low", B432&gt;75000, "Large", AND(B432&gt;25000, B432&lt;=75000), "Mid")</f>
        <v>Low</v>
      </c>
      <c r="D432">
        <f>_xlfn.XLOOKUP(A432,Investment_Advice[Company],Investment_Advice[1 day change(%)])</f>
        <v>2.1</v>
      </c>
    </row>
    <row r="433" spans="1:4" x14ac:dyDescent="0.35">
      <c r="A433" t="str">
        <v>Equitas Small Finance Bank Ltd.</v>
      </c>
      <c r="B433">
        <f>_xlfn.XLOOKUP(A433,Investment_Advice[Company],Investment_Advice[Market Cap(Cr)])</f>
        <v>5891.75</v>
      </c>
      <c r="C433" t="str" cm="1">
        <f t="array" ref="C433">_xlfn.IFS(B433&lt;=25000, "Low", B433&gt;75000, "Large", AND(B433&gt;25000, B433&lt;=75000), "Mid")</f>
        <v>Low</v>
      </c>
      <c r="D433">
        <f>_xlfn.XLOOKUP(A433,Investment_Advice[Company],Investment_Advice[1 day change(%)])</f>
        <v>2.41</v>
      </c>
    </row>
    <row r="434" spans="1:4" x14ac:dyDescent="0.35">
      <c r="A434" t="str">
        <v>FDC Ltd.</v>
      </c>
      <c r="B434">
        <f>_xlfn.XLOOKUP(A434,Investment_Advice[Company],Investment_Advice[Market Cap(Cr)])</f>
        <v>4635.53</v>
      </c>
      <c r="C434" t="str" cm="1">
        <f t="array" ref="C434">_xlfn.IFS(B434&lt;=25000, "Low", B434&gt;75000, "Large", AND(B434&gt;25000, B434&lt;=75000), "Mid")</f>
        <v>Low</v>
      </c>
      <c r="D434">
        <f>_xlfn.XLOOKUP(A434,Investment_Advice[Company],Investment_Advice[1 day change(%)])</f>
        <v>2.4300000000000002</v>
      </c>
    </row>
    <row r="435" spans="1:4" x14ac:dyDescent="0.35">
      <c r="A435" t="str">
        <v>Fortis Healthcare Ltd.</v>
      </c>
      <c r="B435">
        <f>_xlfn.XLOOKUP(A435,Investment_Advice[Company],Investment_Advice[Market Cap(Cr)])</f>
        <v>21678.62</v>
      </c>
      <c r="C435" t="str" cm="1">
        <f t="array" ref="C435">_xlfn.IFS(B435&lt;=25000, "Low", B435&gt;75000, "Large", AND(B435&gt;25000, B435&lt;=75000), "Mid")</f>
        <v>Low</v>
      </c>
      <c r="D435">
        <f>_xlfn.XLOOKUP(A435,Investment_Advice[Company],Investment_Advice[1 day change(%)])</f>
        <v>-1.59</v>
      </c>
    </row>
    <row r="436" spans="1:4" x14ac:dyDescent="0.35">
      <c r="A436" t="str">
        <v>FSN E-Commerce Ventures Ltd.</v>
      </c>
      <c r="B436">
        <f>_xlfn.XLOOKUP(A436,Investment_Advice[Company],Investment_Advice[Market Cap(Cr)])</f>
        <v>64879.24</v>
      </c>
      <c r="C436" t="str" cm="1">
        <f t="array" ref="C436">_xlfn.IFS(B436&lt;=25000, "Low", B436&gt;75000, "Large", AND(B436&gt;25000, B436&lt;=75000), "Mid")</f>
        <v>Mid</v>
      </c>
      <c r="D436">
        <f>_xlfn.XLOOKUP(A436,Investment_Advice[Company],Investment_Advice[1 day change(%)])</f>
        <v>0.15</v>
      </c>
    </row>
    <row r="437" spans="1:4" x14ac:dyDescent="0.35">
      <c r="A437" t="str">
        <v>G R Infraprojects Ltd.</v>
      </c>
      <c r="B437">
        <f>_xlfn.XLOOKUP(A437,Investment_Advice[Company],Investment_Advice[Market Cap(Cr)])</f>
        <v>13024.49</v>
      </c>
      <c r="C437" t="str" cm="1">
        <f t="array" ref="C437">_xlfn.IFS(B437&lt;=25000, "Low", B437&gt;75000, "Large", AND(B437&gt;25000, B437&lt;=75000), "Mid")</f>
        <v>Low</v>
      </c>
      <c r="D437">
        <f>_xlfn.XLOOKUP(A437,Investment_Advice[Company],Investment_Advice[1 day change(%)])</f>
        <v>0.55000000000000004</v>
      </c>
    </row>
    <row r="438" spans="1:4" x14ac:dyDescent="0.35">
      <c r="A438" t="str">
        <v>Gland Pharma Ltd.</v>
      </c>
      <c r="B438">
        <f>_xlfn.XLOOKUP(A438,Investment_Advice[Company],Investment_Advice[Market Cap(Cr)])</f>
        <v>40700.47</v>
      </c>
      <c r="C438" t="str" cm="1">
        <f t="array" ref="C438">_xlfn.IFS(B438&lt;=25000, "Low", B438&gt;75000, "Large", AND(B438&gt;25000, B438&lt;=75000), "Mid")</f>
        <v>Mid</v>
      </c>
      <c r="D438">
        <f>_xlfn.XLOOKUP(A438,Investment_Advice[Company],Investment_Advice[1 day change(%)])</f>
        <v>-3.64</v>
      </c>
    </row>
    <row r="439" spans="1:4" x14ac:dyDescent="0.35">
      <c r="A439" t="str">
        <v>Godrej Consumer Products Ltd.</v>
      </c>
      <c r="B439">
        <f>_xlfn.XLOOKUP(A439,Investment_Advice[Company],Investment_Advice[Market Cap(Cr)])</f>
        <v>91396.63</v>
      </c>
      <c r="C439" t="str" cm="1">
        <f t="array" ref="C439">_xlfn.IFS(B439&lt;=25000, "Low", B439&gt;75000, "Large", AND(B439&gt;25000, B439&lt;=75000), "Mid")</f>
        <v>Large</v>
      </c>
      <c r="D439">
        <f>_xlfn.XLOOKUP(A439,Investment_Advice[Company],Investment_Advice[1 day change(%)])</f>
        <v>-2.42</v>
      </c>
    </row>
    <row r="440" spans="1:4" x14ac:dyDescent="0.35">
      <c r="A440" t="str">
        <v>Godrej Industries Ltd.</v>
      </c>
      <c r="B440">
        <f>_xlfn.XLOOKUP(A440,Investment_Advice[Company],Investment_Advice[Market Cap(Cr)])</f>
        <v>15791.7</v>
      </c>
      <c r="C440" t="str" cm="1">
        <f t="array" ref="C440">_xlfn.IFS(B440&lt;=25000, "Low", B440&gt;75000, "Large", AND(B440&gt;25000, B440&lt;=75000), "Mid")</f>
        <v>Low</v>
      </c>
      <c r="D440">
        <f>_xlfn.XLOOKUP(A440,Investment_Advice[Company],Investment_Advice[1 day change(%)])</f>
        <v>-0.56000000000000005</v>
      </c>
    </row>
    <row r="441" spans="1:4" x14ac:dyDescent="0.35">
      <c r="A441" t="str">
        <v>Godrej Properties Ltd.</v>
      </c>
      <c r="B441">
        <f>_xlfn.XLOOKUP(A441,Investment_Advice[Company],Investment_Advice[Market Cap(Cr)])</f>
        <v>39672.04</v>
      </c>
      <c r="C441" t="str" cm="1">
        <f t="array" ref="C441">_xlfn.IFS(B441&lt;=25000, "Low", B441&gt;75000, "Large", AND(B441&gt;25000, B441&lt;=75000), "Mid")</f>
        <v>Mid</v>
      </c>
      <c r="D441">
        <f>_xlfn.XLOOKUP(A441,Investment_Advice[Company],Investment_Advice[1 day change(%)])</f>
        <v>0.69</v>
      </c>
    </row>
    <row r="442" spans="1:4" x14ac:dyDescent="0.35">
      <c r="A442" t="str">
        <v>Gujarat Fluorochemicals Ltd.</v>
      </c>
      <c r="B442">
        <f>_xlfn.XLOOKUP(A442,Investment_Advice[Company],Investment_Advice[Market Cap(Cr)])</f>
        <v>37912.53</v>
      </c>
      <c r="C442" t="str" cm="1">
        <f t="array" ref="C442">_xlfn.IFS(B442&lt;=25000, "Low", B442&gt;75000, "Large", AND(B442&gt;25000, B442&lt;=75000), "Mid")</f>
        <v>Mid</v>
      </c>
      <c r="D442">
        <f>_xlfn.XLOOKUP(A442,Investment_Advice[Company],Investment_Advice[1 day change(%)])</f>
        <v>3.09</v>
      </c>
    </row>
    <row r="443" spans="1:4" x14ac:dyDescent="0.35">
      <c r="A443" t="str">
        <v>Hathway Cable &amp; Datacom Ltd.</v>
      </c>
      <c r="B443">
        <f>_xlfn.XLOOKUP(A443,Investment_Advice[Company],Investment_Advice[Market Cap(Cr)])</f>
        <v>3310.1</v>
      </c>
      <c r="C443" t="str" cm="1">
        <f t="array" ref="C443">_xlfn.IFS(B443&lt;=25000, "Low", B443&gt;75000, "Large", AND(B443&gt;25000, B443&lt;=75000), "Mid")</f>
        <v>Low</v>
      </c>
      <c r="D443">
        <f>_xlfn.XLOOKUP(A443,Investment_Advice[Company],Investment_Advice[1 day change(%)])</f>
        <v>3.31</v>
      </c>
    </row>
    <row r="444" spans="1:4" x14ac:dyDescent="0.35">
      <c r="A444" t="str">
        <v>IDBI Bank Ltd.</v>
      </c>
      <c r="B444">
        <f>_xlfn.XLOOKUP(A444,Investment_Advice[Company],Investment_Advice[Market Cap(Cr)])</f>
        <v>46557.9</v>
      </c>
      <c r="C444" t="str" cm="1">
        <f t="array" ref="C444">_xlfn.IFS(B444&lt;=25000, "Low", B444&gt;75000, "Large", AND(B444&gt;25000, B444&lt;=75000), "Mid")</f>
        <v>Mid</v>
      </c>
      <c r="D444">
        <f>_xlfn.XLOOKUP(A444,Investment_Advice[Company],Investment_Advice[1 day change(%)])</f>
        <v>0.23</v>
      </c>
    </row>
    <row r="445" spans="1:4" x14ac:dyDescent="0.35">
      <c r="A445" t="str">
        <v>IDFC First Bank Ltd.</v>
      </c>
      <c r="B445">
        <f>_xlfn.XLOOKUP(A445,Investment_Advice[Company],Investment_Advice[Market Cap(Cr)])</f>
        <v>31567.93</v>
      </c>
      <c r="C445" t="str" cm="1">
        <f t="array" ref="C445">_xlfn.IFS(B445&lt;=25000, "Low", B445&gt;75000, "Large", AND(B445&gt;25000, B445&lt;=75000), "Mid")</f>
        <v>Mid</v>
      </c>
      <c r="D445">
        <f>_xlfn.XLOOKUP(A445,Investment_Advice[Company],Investment_Advice[1 day change(%)])</f>
        <v>4.63</v>
      </c>
    </row>
    <row r="446" spans="1:4" x14ac:dyDescent="0.35">
      <c r="A446" t="str">
        <v>IDFC Ltd.</v>
      </c>
      <c r="B446">
        <f>_xlfn.XLOOKUP(A446,Investment_Advice[Company],Investment_Advice[Market Cap(Cr)])</f>
        <v>11071.7</v>
      </c>
      <c r="C446" t="str" cm="1">
        <f t="array" ref="C446">_xlfn.IFS(B446&lt;=25000, "Low", B446&gt;75000, "Large", AND(B446&gt;25000, B446&lt;=75000), "Mid")</f>
        <v>Low</v>
      </c>
      <c r="D446">
        <f>_xlfn.XLOOKUP(A446,Investment_Advice[Company],Investment_Advice[1 day change(%)])</f>
        <v>1.99</v>
      </c>
    </row>
    <row r="447" spans="1:4" x14ac:dyDescent="0.35">
      <c r="A447" t="str">
        <v>IFB Industries Ltd.</v>
      </c>
      <c r="B447">
        <f>_xlfn.XLOOKUP(A447,Investment_Advice[Company],Investment_Advice[Market Cap(Cr)])</f>
        <v>4126.2299999999996</v>
      </c>
      <c r="C447" t="str" cm="1">
        <f t="array" ref="C447">_xlfn.IFS(B447&lt;=25000, "Low", B447&gt;75000, "Large", AND(B447&gt;25000, B447&lt;=75000), "Mid")</f>
        <v>Low</v>
      </c>
      <c r="D447">
        <f>_xlfn.XLOOKUP(A447,Investment_Advice[Company],Investment_Advice[1 day change(%)])</f>
        <v>1.22</v>
      </c>
    </row>
    <row r="448" spans="1:4" x14ac:dyDescent="0.35">
      <c r="A448" t="str">
        <v>Indiabulls Real Estate Ltd.</v>
      </c>
      <c r="B448">
        <f>_xlfn.XLOOKUP(A448,Investment_Advice[Company],Investment_Advice[Market Cap(Cr)])</f>
        <v>4888.62</v>
      </c>
      <c r="C448" t="str" cm="1">
        <f t="array" ref="C448">_xlfn.IFS(B448&lt;=25000, "Low", B448&gt;75000, "Large", AND(B448&gt;25000, B448&lt;=75000), "Mid")</f>
        <v>Low</v>
      </c>
      <c r="D448">
        <f>_xlfn.XLOOKUP(A448,Investment_Advice[Company],Investment_Advice[1 day change(%)])</f>
        <v>3.67</v>
      </c>
    </row>
    <row r="449" spans="1:4" x14ac:dyDescent="0.35">
      <c r="A449" t="str">
        <v>Indian Overseas Bank</v>
      </c>
      <c r="B449">
        <f>_xlfn.XLOOKUP(A449,Investment_Advice[Company],Investment_Advice[Market Cap(Cr)])</f>
        <v>33646.29</v>
      </c>
      <c r="C449" t="str" cm="1">
        <f t="array" ref="C449">_xlfn.IFS(B449&lt;=25000, "Low", B449&gt;75000, "Large", AND(B449&gt;25000, B449&lt;=75000), "Mid")</f>
        <v>Mid</v>
      </c>
      <c r="D449">
        <f>_xlfn.XLOOKUP(A449,Investment_Advice[Company],Investment_Advice[1 day change(%)])</f>
        <v>0.85</v>
      </c>
    </row>
    <row r="450" spans="1:4" x14ac:dyDescent="0.35">
      <c r="A450" t="str">
        <v>Inox Leisure Ltd.</v>
      </c>
      <c r="B450">
        <f>_xlfn.XLOOKUP(A450,Investment_Advice[Company],Investment_Advice[Market Cap(Cr)])</f>
        <v>6412.4</v>
      </c>
      <c r="C450" t="str" cm="1">
        <f t="array" ref="C450">_xlfn.IFS(B450&lt;=25000, "Low", B450&gt;75000, "Large", AND(B450&gt;25000, B450&lt;=75000), "Mid")</f>
        <v>Low</v>
      </c>
      <c r="D450">
        <f>_xlfn.XLOOKUP(A450,Investment_Advice[Company],Investment_Advice[1 day change(%)])</f>
        <v>3.63</v>
      </c>
    </row>
    <row r="451" spans="1:4" x14ac:dyDescent="0.35">
      <c r="A451" t="str">
        <v>Interglobe Aviation Ltd.</v>
      </c>
      <c r="B451">
        <f>_xlfn.XLOOKUP(A451,Investment_Advice[Company],Investment_Advice[Market Cap(Cr)])</f>
        <v>77834.66</v>
      </c>
      <c r="C451" t="str" cm="1">
        <f t="array" ref="C451">_xlfn.IFS(B451&lt;=25000, "Low", B451&gt;75000, "Large", AND(B451&gt;25000, B451&lt;=75000), "Mid")</f>
        <v>Large</v>
      </c>
      <c r="D451">
        <f>_xlfn.XLOOKUP(A451,Investment_Advice[Company],Investment_Advice[1 day change(%)])</f>
        <v>-0.47</v>
      </c>
    </row>
    <row r="452" spans="1:4" x14ac:dyDescent="0.35">
      <c r="A452" t="str">
        <v>IRB Infrastructure Developers Ltd.</v>
      </c>
      <c r="B452">
        <f>_xlfn.XLOOKUP(A452,Investment_Advice[Company],Investment_Advice[Market Cap(Cr)])</f>
        <v>14553.99</v>
      </c>
      <c r="C452" t="str" cm="1">
        <f t="array" ref="C452">_xlfn.IFS(B452&lt;=25000, "Low", B452&gt;75000, "Large", AND(B452&gt;25000, B452&lt;=75000), "Mid")</f>
        <v>Low</v>
      </c>
      <c r="D452">
        <f>_xlfn.XLOOKUP(A452,Investment_Advice[Company],Investment_Advice[1 day change(%)])</f>
        <v>2.93</v>
      </c>
    </row>
    <row r="453" spans="1:4" x14ac:dyDescent="0.35">
      <c r="A453" t="str">
        <v>ITI Ltd.</v>
      </c>
      <c r="B453">
        <f>_xlfn.XLOOKUP(A453,Investment_Advice[Company],Investment_Advice[Market Cap(Cr)])</f>
        <v>10859.46</v>
      </c>
      <c r="C453" t="str" cm="1">
        <f t="array" ref="C453">_xlfn.IFS(B453&lt;=25000, "Low", B453&gt;75000, "Large", AND(B453&gt;25000, B453&lt;=75000), "Mid")</f>
        <v>Low</v>
      </c>
      <c r="D453">
        <f>_xlfn.XLOOKUP(A453,Investment_Advice[Company],Investment_Advice[1 day change(%)])</f>
        <v>1.81</v>
      </c>
    </row>
    <row r="454" spans="1:4" x14ac:dyDescent="0.35">
      <c r="A454" t="str">
        <v>Jindal Stainless (Hisar) Ltd.</v>
      </c>
      <c r="B454">
        <f>_xlfn.XLOOKUP(A454,Investment_Advice[Company],Investment_Advice[Market Cap(Cr)])</f>
        <v>5780.4</v>
      </c>
      <c r="C454" t="str" cm="1">
        <f t="array" ref="C454">_xlfn.IFS(B454&lt;=25000, "Low", B454&gt;75000, "Large", AND(B454&gt;25000, B454&lt;=75000), "Mid")</f>
        <v>Low</v>
      </c>
      <c r="D454">
        <f>_xlfn.XLOOKUP(A454,Investment_Advice[Company],Investment_Advice[1 day change(%)])</f>
        <v>0.59</v>
      </c>
    </row>
    <row r="455" spans="1:4" x14ac:dyDescent="0.35">
      <c r="A455" t="str">
        <v>Jindal Stainless Ltd.</v>
      </c>
      <c r="B455">
        <f>_xlfn.XLOOKUP(A455,Investment_Advice[Company],Investment_Advice[Market Cap(Cr)])</f>
        <v>6771.01</v>
      </c>
      <c r="C455" t="str" cm="1">
        <f t="array" ref="C455">_xlfn.IFS(B455&lt;=25000, "Low", B455&gt;75000, "Large", AND(B455&gt;25000, B455&lt;=75000), "Mid")</f>
        <v>Low</v>
      </c>
      <c r="D455">
        <f>_xlfn.XLOOKUP(A455,Investment_Advice[Company],Investment_Advice[1 day change(%)])</f>
        <v>0</v>
      </c>
    </row>
    <row r="456" spans="1:4" x14ac:dyDescent="0.35">
      <c r="A456" t="str">
        <v>Jindal Steel &amp; Power Ltd.</v>
      </c>
      <c r="B456">
        <f>_xlfn.XLOOKUP(A456,Investment_Advice[Company],Investment_Advice[Market Cap(Cr)])</f>
        <v>43251.74</v>
      </c>
      <c r="C456" t="str" cm="1">
        <f t="array" ref="C456">_xlfn.IFS(B456&lt;=25000, "Low", B456&gt;75000, "Large", AND(B456&gt;25000, B456&lt;=75000), "Mid")</f>
        <v>Mid</v>
      </c>
      <c r="D456">
        <f>_xlfn.XLOOKUP(A456,Investment_Advice[Company],Investment_Advice[1 day change(%)])</f>
        <v>1.78</v>
      </c>
    </row>
    <row r="457" spans="1:4" x14ac:dyDescent="0.35">
      <c r="A457" t="str">
        <v>Johnson Controls - Hitachi Air Conditioning India Ltd.</v>
      </c>
      <c r="B457">
        <f>_xlfn.XLOOKUP(A457,Investment_Advice[Company],Investment_Advice[Market Cap(Cr)])</f>
        <v>4350.8100000000004</v>
      </c>
      <c r="C457" t="str" cm="1">
        <f t="array" ref="C457">_xlfn.IFS(B457&lt;=25000, "Low", B457&gt;75000, "Large", AND(B457&gt;25000, B457&lt;=75000), "Mid")</f>
        <v>Low</v>
      </c>
      <c r="D457">
        <f>_xlfn.XLOOKUP(A457,Investment_Advice[Company],Investment_Advice[1 day change(%)])</f>
        <v>0.41</v>
      </c>
    </row>
    <row r="458" spans="1:4" x14ac:dyDescent="0.35">
      <c r="A458" t="str">
        <v>Just Dial Ltd.</v>
      </c>
      <c r="B458">
        <f>_xlfn.XLOOKUP(A458,Investment_Advice[Company],Investment_Advice[Market Cap(Cr)])</f>
        <v>5215.8900000000003</v>
      </c>
      <c r="C458" t="str" cm="1">
        <f t="array" ref="C458">_xlfn.IFS(B458&lt;=25000, "Low", B458&gt;75000, "Large", AND(B458&gt;25000, B458&lt;=75000), "Mid")</f>
        <v>Low</v>
      </c>
      <c r="D458">
        <f>_xlfn.XLOOKUP(A458,Investment_Advice[Company],Investment_Advice[1 day change(%)])</f>
        <v>2.5</v>
      </c>
    </row>
    <row r="459" spans="1:4" x14ac:dyDescent="0.35">
      <c r="A459" t="str">
        <v>Kalyan Jewellers India Ltd.</v>
      </c>
      <c r="B459">
        <f>_xlfn.XLOOKUP(A459,Investment_Advice[Company],Investment_Advice[Market Cap(Cr)])</f>
        <v>8503.09</v>
      </c>
      <c r="C459" t="str" cm="1">
        <f t="array" ref="C459">_xlfn.IFS(B459&lt;=25000, "Low", B459&gt;75000, "Large", AND(B459&gt;25000, B459&lt;=75000), "Mid")</f>
        <v>Low</v>
      </c>
      <c r="D459">
        <f>_xlfn.XLOOKUP(A459,Investment_Advice[Company],Investment_Advice[1 day change(%)])</f>
        <v>-2.59</v>
      </c>
    </row>
    <row r="460" spans="1:4" x14ac:dyDescent="0.35">
      <c r="A460" t="str">
        <v>Krishna Institute Of Medical Sciences Ltd.</v>
      </c>
      <c r="B460">
        <f>_xlfn.XLOOKUP(A460,Investment_Advice[Company],Investment_Advice[Market Cap(Cr)])</f>
        <v>10158.33</v>
      </c>
      <c r="C460" t="str" cm="1">
        <f t="array" ref="C460">_xlfn.IFS(B460&lt;=25000, "Low", B460&gt;75000, "Large", AND(B460&gt;25000, B460&lt;=75000), "Mid")</f>
        <v>Low</v>
      </c>
      <c r="D460">
        <f>_xlfn.XLOOKUP(A460,Investment_Advice[Company],Investment_Advice[1 day change(%)])</f>
        <v>0.72</v>
      </c>
    </row>
    <row r="461" spans="1:4" x14ac:dyDescent="0.35">
      <c r="A461" t="str">
        <v>LatentView Analytics Ltd.</v>
      </c>
      <c r="B461">
        <f>_xlfn.XLOOKUP(A461,Investment_Advice[Company],Investment_Advice[Market Cap(Cr)])</f>
        <v>7650.11</v>
      </c>
      <c r="C461" t="str" cm="1">
        <f t="array" ref="C461">_xlfn.IFS(B461&lt;=25000, "Low", B461&gt;75000, "Large", AND(B461&gt;25000, B461&lt;=75000), "Mid")</f>
        <v>Low</v>
      </c>
      <c r="D461">
        <f>_xlfn.XLOOKUP(A461,Investment_Advice[Company],Investment_Advice[1 day change(%)])</f>
        <v>-1.65</v>
      </c>
    </row>
    <row r="462" spans="1:4" x14ac:dyDescent="0.35">
      <c r="A462" t="str">
        <v>Lemon Tree Hotels Ltd.</v>
      </c>
      <c r="B462">
        <f>_xlfn.XLOOKUP(A462,Investment_Advice[Company],Investment_Advice[Market Cap(Cr)])</f>
        <v>5791.32</v>
      </c>
      <c r="C462" t="str" cm="1">
        <f t="array" ref="C462">_xlfn.IFS(B462&lt;=25000, "Low", B462&gt;75000, "Large", AND(B462&gt;25000, B462&lt;=75000), "Mid")</f>
        <v>Low</v>
      </c>
      <c r="D462">
        <f>_xlfn.XLOOKUP(A462,Investment_Advice[Company],Investment_Advice[1 day change(%)])</f>
        <v>1.46</v>
      </c>
    </row>
    <row r="463" spans="1:4" x14ac:dyDescent="0.35">
      <c r="A463" t="str">
        <v>Macrotech Developers Ltd.</v>
      </c>
      <c r="B463">
        <f>_xlfn.XLOOKUP(A463,Investment_Advice[Company],Investment_Advice[Market Cap(Cr)])</f>
        <v>52913.120000000003</v>
      </c>
      <c r="C463" t="str" cm="1">
        <f t="array" ref="C463">_xlfn.IFS(B463&lt;=25000, "Low", B463&gt;75000, "Large", AND(B463&gt;25000, B463&lt;=75000), "Mid")</f>
        <v>Mid</v>
      </c>
      <c r="D463">
        <f>_xlfn.XLOOKUP(A463,Investment_Advice[Company],Investment_Advice[1 day change(%)])</f>
        <v>1.38</v>
      </c>
    </row>
    <row r="464" spans="1:4" x14ac:dyDescent="0.35">
      <c r="A464" t="str">
        <v>Mahindra Holidays &amp; Resorts India Ltd</v>
      </c>
      <c r="B464">
        <f>_xlfn.XLOOKUP(A464,Investment_Advice[Company],Investment_Advice[Market Cap(Cr)])</f>
        <v>5806.01</v>
      </c>
      <c r="C464" t="str" cm="1">
        <f t="array" ref="C464">_xlfn.IFS(B464&lt;=25000, "Low", B464&gt;75000, "Large", AND(B464&gt;25000, B464&lt;=75000), "Mid")</f>
        <v>Low</v>
      </c>
      <c r="D464">
        <f>_xlfn.XLOOKUP(A464,Investment_Advice[Company],Investment_Advice[1 day change(%)])</f>
        <v>1.81</v>
      </c>
    </row>
    <row r="465" spans="1:4" x14ac:dyDescent="0.35">
      <c r="A465" t="str">
        <v>Mangalore Refinery &amp; Petrochemicals Ltd.</v>
      </c>
      <c r="B465">
        <f>_xlfn.XLOOKUP(A465,Investment_Advice[Company],Investment_Advice[Market Cap(Cr)])</f>
        <v>12601.19</v>
      </c>
      <c r="C465" t="str" cm="1">
        <f t="array" ref="C465">_xlfn.IFS(B465&lt;=25000, "Low", B465&gt;75000, "Large", AND(B465&gt;25000, B465&lt;=75000), "Mid")</f>
        <v>Low</v>
      </c>
      <c r="D465">
        <f>_xlfn.XLOOKUP(A465,Investment_Advice[Company],Investment_Advice[1 day change(%)])</f>
        <v>-1.1000000000000001</v>
      </c>
    </row>
    <row r="466" spans="1:4" x14ac:dyDescent="0.35">
      <c r="A466" t="str">
        <v>Max Financial Services Ltd.</v>
      </c>
      <c r="B466">
        <f>_xlfn.XLOOKUP(A466,Investment_Advice[Company],Investment_Advice[Market Cap(Cr)])</f>
        <v>27750.68</v>
      </c>
      <c r="C466" t="str" cm="1">
        <f t="array" ref="C466">_xlfn.IFS(B466&lt;=25000, "Low", B466&gt;75000, "Large", AND(B466&gt;25000, B466&lt;=75000), "Mid")</f>
        <v>Mid</v>
      </c>
      <c r="D466">
        <f>_xlfn.XLOOKUP(A466,Investment_Advice[Company],Investment_Advice[1 day change(%)])</f>
        <v>-1.36</v>
      </c>
    </row>
    <row r="467" spans="1:4" x14ac:dyDescent="0.35">
      <c r="A467" t="str">
        <v>Max Healthcare Institute Ltd.</v>
      </c>
      <c r="B467">
        <f>_xlfn.XLOOKUP(A467,Investment_Advice[Company],Investment_Advice[Market Cap(Cr)])</f>
        <v>36768.54</v>
      </c>
      <c r="C467" t="str" cm="1">
        <f t="array" ref="C467">_xlfn.IFS(B467&lt;=25000, "Low", B467&gt;75000, "Large", AND(B467&gt;25000, B467&lt;=75000), "Mid")</f>
        <v>Mid</v>
      </c>
      <c r="D467">
        <f>_xlfn.XLOOKUP(A467,Investment_Advice[Company],Investment_Advice[1 day change(%)])</f>
        <v>-0.28000000000000003</v>
      </c>
    </row>
    <row r="468" spans="1:4" x14ac:dyDescent="0.35">
      <c r="A468" t="str">
        <v>Medplus Health Services Ltd.</v>
      </c>
      <c r="B468">
        <f>_xlfn.XLOOKUP(A468,Investment_Advice[Company],Investment_Advice[Market Cap(Cr)])</f>
        <v>8795.81</v>
      </c>
      <c r="C468" t="str" cm="1">
        <f t="array" ref="C468">_xlfn.IFS(B468&lt;=25000, "Low", B468&gt;75000, "Large", AND(B468&gt;25000, B468&lt;=75000), "Mid")</f>
        <v>Low</v>
      </c>
      <c r="D468">
        <f>_xlfn.XLOOKUP(A468,Investment_Advice[Company],Investment_Advice[1 day change(%)])</f>
        <v>0.52</v>
      </c>
    </row>
    <row r="469" spans="1:4" x14ac:dyDescent="0.35">
      <c r="A469" t="str">
        <v>MMTC Ltd.</v>
      </c>
      <c r="B469">
        <f>_xlfn.XLOOKUP(A469,Investment_Advice[Company],Investment_Advice[Market Cap(Cr)])</f>
        <v>6247.5</v>
      </c>
      <c r="C469" t="str" cm="1">
        <f t="array" ref="C469">_xlfn.IFS(B469&lt;=25000, "Low", B469&gt;75000, "Large", AND(B469&gt;25000, B469&lt;=75000), "Mid")</f>
        <v>Low</v>
      </c>
      <c r="D469">
        <f>_xlfn.XLOOKUP(A469,Investment_Advice[Company],Investment_Advice[1 day change(%)])</f>
        <v>-0.24</v>
      </c>
    </row>
    <row r="470" spans="1:4" x14ac:dyDescent="0.35">
      <c r="A470" t="str">
        <v>Network 18 Media &amp; Investments Ltd.</v>
      </c>
      <c r="B470">
        <f>_xlfn.XLOOKUP(A470,Investment_Advice[Company],Investment_Advice[Market Cap(Cr)])</f>
        <v>7914.93</v>
      </c>
      <c r="C470" t="str" cm="1">
        <f t="array" ref="C470">_xlfn.IFS(B470&lt;=25000, "Low", B470&gt;75000, "Large", AND(B470&gt;25000, B470&lt;=75000), "Mid")</f>
        <v>Low</v>
      </c>
      <c r="D470">
        <f>_xlfn.XLOOKUP(A470,Investment_Advice[Company],Investment_Advice[1 day change(%)])</f>
        <v>5.44</v>
      </c>
    </row>
    <row r="471" spans="1:4" x14ac:dyDescent="0.35">
      <c r="A471" t="str">
        <v>NUVOCO Vistas Corp Ltd.</v>
      </c>
      <c r="B471">
        <f>_xlfn.XLOOKUP(A471,Investment_Advice[Company],Investment_Advice[Market Cap(Cr)])</f>
        <v>12464.75</v>
      </c>
      <c r="C471" t="str" cm="1">
        <f t="array" ref="C471">_xlfn.IFS(B471&lt;=25000, "Low", B471&gt;75000, "Large", AND(B471&gt;25000, B471&lt;=75000), "Mid")</f>
        <v>Low</v>
      </c>
      <c r="D471">
        <f>_xlfn.XLOOKUP(A471,Investment_Advice[Company],Investment_Advice[1 day change(%)])</f>
        <v>-1.44</v>
      </c>
    </row>
    <row r="472" spans="1:4" x14ac:dyDescent="0.35">
      <c r="A472" t="str">
        <v>One 97 Communications Ltd.</v>
      </c>
      <c r="B472">
        <f>_xlfn.XLOOKUP(A472,Investment_Advice[Company],Investment_Advice[Market Cap(Cr)])</f>
        <v>45981.99</v>
      </c>
      <c r="C472" t="str" cm="1">
        <f t="array" ref="C472">_xlfn.IFS(B472&lt;=25000, "Low", B472&gt;75000, "Large", AND(B472&gt;25000, B472&lt;=75000), "Mid")</f>
        <v>Mid</v>
      </c>
      <c r="D472">
        <f>_xlfn.XLOOKUP(A472,Investment_Advice[Company],Investment_Advice[1 day change(%)])</f>
        <v>-2.54</v>
      </c>
    </row>
    <row r="473" spans="1:4" x14ac:dyDescent="0.35">
      <c r="A473" t="str">
        <v>PB Fintech Ltd.</v>
      </c>
      <c r="B473">
        <f>_xlfn.XLOOKUP(A473,Investment_Advice[Company],Investment_Advice[Market Cap(Cr)])</f>
        <v>22207.54</v>
      </c>
      <c r="C473" t="str" cm="1">
        <f t="array" ref="C473">_xlfn.IFS(B473&lt;=25000, "Low", B473&gt;75000, "Large", AND(B473&gt;25000, B473&lt;=75000), "Mid")</f>
        <v>Low</v>
      </c>
      <c r="D473">
        <f>_xlfn.XLOOKUP(A473,Investment_Advice[Company],Investment_Advice[1 day change(%)])</f>
        <v>2.4900000000000002</v>
      </c>
    </row>
    <row r="474" spans="1:4" x14ac:dyDescent="0.35">
      <c r="A474" t="str">
        <v>PNB Housing Finance Ltd.</v>
      </c>
      <c r="B474">
        <f>_xlfn.XLOOKUP(A474,Investment_Advice[Company],Investment_Advice[Market Cap(Cr)])</f>
        <v>6358.61</v>
      </c>
      <c r="C474" t="str" cm="1">
        <f t="array" ref="C474">_xlfn.IFS(B474&lt;=25000, "Low", B474&gt;75000, "Large", AND(B474&gt;25000, B474&lt;=75000), "Mid")</f>
        <v>Low</v>
      </c>
      <c r="D474">
        <f>_xlfn.XLOOKUP(A474,Investment_Advice[Company],Investment_Advice[1 day change(%)])</f>
        <v>-1.0900000000000001</v>
      </c>
    </row>
    <row r="475" spans="1:4" x14ac:dyDescent="0.35">
      <c r="A475" t="str">
        <v>Prism Johnson Ltd.</v>
      </c>
      <c r="B475">
        <f>_xlfn.XLOOKUP(A475,Investment_Advice[Company],Investment_Advice[Market Cap(Cr)])</f>
        <v>6354.88</v>
      </c>
      <c r="C475" t="str" cm="1">
        <f t="array" ref="C475">_xlfn.IFS(B475&lt;=25000, "Low", B475&gt;75000, "Large", AND(B475&gt;25000, B475&lt;=75000), "Mid")</f>
        <v>Low</v>
      </c>
      <c r="D475">
        <f>_xlfn.XLOOKUP(A475,Investment_Advice[Company],Investment_Advice[1 day change(%)])</f>
        <v>0.28000000000000003</v>
      </c>
    </row>
    <row r="476" spans="1:4" x14ac:dyDescent="0.35">
      <c r="A476" t="str">
        <v>PVR Ltd.</v>
      </c>
      <c r="B476">
        <f>_xlfn.XLOOKUP(A476,Investment_Advice[Company],Investment_Advice[Market Cap(Cr)])</f>
        <v>11879.31</v>
      </c>
      <c r="C476" t="str" cm="1">
        <f t="array" ref="C476">_xlfn.IFS(B476&lt;=25000, "Low", B476&gt;75000, "Large", AND(B476&gt;25000, B476&lt;=75000), "Mid")</f>
        <v>Low</v>
      </c>
      <c r="D476">
        <f>_xlfn.XLOOKUP(A476,Investment_Advice[Company],Investment_Advice[1 day change(%)])</f>
        <v>4.21</v>
      </c>
    </row>
    <row r="477" spans="1:4" x14ac:dyDescent="0.35">
      <c r="A477" t="str">
        <v>RBL Bank Ltd.</v>
      </c>
      <c r="B477">
        <f>_xlfn.XLOOKUP(A477,Investment_Advice[Company],Investment_Advice[Market Cap(Cr)])</f>
        <v>7433.99</v>
      </c>
      <c r="C477" t="str" cm="1">
        <f t="array" ref="C477">_xlfn.IFS(B477&lt;=25000, "Low", B477&gt;75000, "Large", AND(B477&gt;25000, B477&lt;=75000), "Mid")</f>
        <v>Low</v>
      </c>
      <c r="D477">
        <f>_xlfn.XLOOKUP(A477,Investment_Advice[Company],Investment_Advice[1 day change(%)])</f>
        <v>1.76</v>
      </c>
    </row>
    <row r="478" spans="1:4" x14ac:dyDescent="0.35">
      <c r="A478" t="str">
        <v>Restaurant Brands Asia Ltd.</v>
      </c>
      <c r="B478">
        <f>_xlfn.XLOOKUP(A478,Investment_Advice[Company],Investment_Advice[Market Cap(Cr)])</f>
        <v>6568.25</v>
      </c>
      <c r="C478" t="str" cm="1">
        <f t="array" ref="C478">_xlfn.IFS(B478&lt;=25000, "Low", B478&gt;75000, "Large", AND(B478&gt;25000, B478&lt;=75000), "Mid")</f>
        <v>Low</v>
      </c>
      <c r="D478">
        <f>_xlfn.XLOOKUP(A478,Investment_Advice[Company],Investment_Advice[1 day change(%)])</f>
        <v>2.0299999999999998</v>
      </c>
    </row>
    <row r="479" spans="1:4" x14ac:dyDescent="0.35">
      <c r="A479" t="str">
        <v>Sapphire Foods India Ltd.</v>
      </c>
      <c r="B479">
        <f>_xlfn.XLOOKUP(A479,Investment_Advice[Company],Investment_Advice[Market Cap(Cr)])</f>
        <v>8633.5300000000007</v>
      </c>
      <c r="C479" t="str" cm="1">
        <f t="array" ref="C479">_xlfn.IFS(B479&lt;=25000, "Low", B479&gt;75000, "Large", AND(B479&gt;25000, B479&lt;=75000), "Mid")</f>
        <v>Low</v>
      </c>
      <c r="D479">
        <f>_xlfn.XLOOKUP(A479,Investment_Advice[Company],Investment_Advice[1 day change(%)])</f>
        <v>0.69</v>
      </c>
    </row>
    <row r="480" spans="1:4" x14ac:dyDescent="0.35">
      <c r="A480" t="str">
        <v>Sheela Foam Ltd.</v>
      </c>
      <c r="B480">
        <f>_xlfn.XLOOKUP(A480,Investment_Advice[Company],Investment_Advice[Market Cap(Cr)])</f>
        <v>15796.12</v>
      </c>
      <c r="C480" t="str" cm="1">
        <f t="array" ref="C480">_xlfn.IFS(B480&lt;=25000, "Low", B480&gt;75000, "Large", AND(B480&gt;25000, B480&lt;=75000), "Mid")</f>
        <v>Low</v>
      </c>
      <c r="D480">
        <f>_xlfn.XLOOKUP(A480,Investment_Advice[Company],Investment_Advice[1 day change(%)])</f>
        <v>0.56000000000000005</v>
      </c>
    </row>
    <row r="481" spans="1:4" x14ac:dyDescent="0.35">
      <c r="A481" t="str">
        <v>Shree Renuka Sugars Ltd.</v>
      </c>
      <c r="B481">
        <f>_xlfn.XLOOKUP(A481,Investment_Advice[Company],Investment_Advice[Market Cap(Cr)])</f>
        <v>10206.11</v>
      </c>
      <c r="C481" t="str" cm="1">
        <f t="array" ref="C481">_xlfn.IFS(B481&lt;=25000, "Low", B481&gt;75000, "Large", AND(B481&gt;25000, B481&lt;=75000), "Mid")</f>
        <v>Low</v>
      </c>
      <c r="D481">
        <f>_xlfn.XLOOKUP(A481,Investment_Advice[Company],Investment_Advice[1 day change(%)])</f>
        <v>0.52</v>
      </c>
    </row>
    <row r="482" spans="1:4" x14ac:dyDescent="0.35">
      <c r="A482" t="str">
        <v>SIS Ltd.</v>
      </c>
      <c r="B482">
        <f>_xlfn.XLOOKUP(A482,Investment_Advice[Company],Investment_Advice[Market Cap(Cr)])</f>
        <v>6654.48</v>
      </c>
      <c r="C482" t="str" cm="1">
        <f t="array" ref="C482">_xlfn.IFS(B482&lt;=25000, "Low", B482&gt;75000, "Large", AND(B482&gt;25000, B482&lt;=75000), "Mid")</f>
        <v>Low</v>
      </c>
      <c r="D482">
        <f>_xlfn.XLOOKUP(A482,Investment_Advice[Company],Investment_Advice[1 day change(%)])</f>
        <v>0.55000000000000004</v>
      </c>
    </row>
    <row r="483" spans="1:4" x14ac:dyDescent="0.35">
      <c r="A483" t="str">
        <v>SpiceJet Ltd.</v>
      </c>
      <c r="B483">
        <f>_xlfn.XLOOKUP(A483,Investment_Advice[Company],Investment_Advice[Market Cap(Cr)])</f>
        <v>2720.34</v>
      </c>
      <c r="C483" t="str" cm="1">
        <f t="array" ref="C483">_xlfn.IFS(B483&lt;=25000, "Low", B483&gt;75000, "Large", AND(B483&gt;25000, B483&lt;=75000), "Mid")</f>
        <v>Low</v>
      </c>
      <c r="D483">
        <f>_xlfn.XLOOKUP(A483,Investment_Advice[Company],Investment_Advice[1 day change(%)])</f>
        <v>0.11</v>
      </c>
    </row>
    <row r="484" spans="1:4" x14ac:dyDescent="0.35">
      <c r="A484" t="str">
        <v>Star Cement Ltd</v>
      </c>
      <c r="B484">
        <f>_xlfn.XLOOKUP(A484,Investment_Advice[Company],Investment_Advice[Market Cap(Cr)])</f>
        <v>3805.36</v>
      </c>
      <c r="C484" t="str" cm="1">
        <f t="array" ref="C484">_xlfn.IFS(B484&lt;=25000, "Low", B484&gt;75000, "Large", AND(B484&gt;25000, B484&lt;=75000), "Mid")</f>
        <v>Low</v>
      </c>
      <c r="D484">
        <f>_xlfn.XLOOKUP(A484,Investment_Advice[Company],Investment_Advice[1 day change(%)])</f>
        <v>1.07</v>
      </c>
    </row>
    <row r="485" spans="1:4" x14ac:dyDescent="0.35">
      <c r="A485" t="str">
        <v>Star Health &amp; Allied Insurance Co. Ltd.</v>
      </c>
      <c r="B485">
        <f>_xlfn.XLOOKUP(A485,Investment_Advice[Company],Investment_Advice[Market Cap(Cr)])</f>
        <v>43587.73</v>
      </c>
      <c r="C485" t="str" cm="1">
        <f t="array" ref="C485">_xlfn.IFS(B485&lt;=25000, "Low", B485&gt;75000, "Large", AND(B485&gt;25000, B485&lt;=75000), "Mid")</f>
        <v>Mid</v>
      </c>
      <c r="D485">
        <f>_xlfn.XLOOKUP(A485,Investment_Advice[Company],Investment_Advice[1 day change(%)])</f>
        <v>2.25</v>
      </c>
    </row>
    <row r="486" spans="1:4" x14ac:dyDescent="0.35">
      <c r="A486" t="str">
        <v>Sterling and Wilson Renewable Energy Ltd.</v>
      </c>
      <c r="B486">
        <f>_xlfn.XLOOKUP(A486,Investment_Advice[Company],Investment_Advice[Market Cap(Cr)])</f>
        <v>5707.87</v>
      </c>
      <c r="C486" t="str" cm="1">
        <f t="array" ref="C486">_xlfn.IFS(B486&lt;=25000, "Low", B486&gt;75000, "Large", AND(B486&gt;25000, B486&lt;=75000), "Mid")</f>
        <v>Low</v>
      </c>
      <c r="D486">
        <f>_xlfn.XLOOKUP(A486,Investment_Advice[Company],Investment_Advice[1 day change(%)])</f>
        <v>-0.73</v>
      </c>
    </row>
    <row r="487" spans="1:4" x14ac:dyDescent="0.35">
      <c r="A487" t="str">
        <v>Strides Pharma Science Ltd.</v>
      </c>
      <c r="B487">
        <f>_xlfn.XLOOKUP(A487,Investment_Advice[Company],Investment_Advice[Market Cap(Cr)])</f>
        <v>2980.42</v>
      </c>
      <c r="C487" t="str" cm="1">
        <f t="array" ref="C487">_xlfn.IFS(B487&lt;=25000, "Low", B487&gt;75000, "Large", AND(B487&gt;25000, B487&lt;=75000), "Mid")</f>
        <v>Low</v>
      </c>
      <c r="D487">
        <f>_xlfn.XLOOKUP(A487,Investment_Advice[Company],Investment_Advice[1 day change(%)])</f>
        <v>0.99</v>
      </c>
    </row>
    <row r="488" spans="1:4" x14ac:dyDescent="0.35">
      <c r="A488" t="str">
        <v>Sun Pharma Advanced Research Company Ltd.</v>
      </c>
      <c r="B488">
        <f>_xlfn.XLOOKUP(A488,Investment_Advice[Company],Investment_Advice[Market Cap(Cr)])</f>
        <v>6194.76</v>
      </c>
      <c r="C488" t="str" cm="1">
        <f t="array" ref="C488">_xlfn.IFS(B488&lt;=25000, "Low", B488&gt;75000, "Large", AND(B488&gt;25000, B488&lt;=75000), "Mid")</f>
        <v>Low</v>
      </c>
      <c r="D488">
        <f>_xlfn.XLOOKUP(A488,Investment_Advice[Company],Investment_Advice[1 day change(%)])</f>
        <v>0.66</v>
      </c>
    </row>
    <row r="489" spans="1:4" x14ac:dyDescent="0.35">
      <c r="A489" t="str">
        <v>Suzlon Energy Ltd.</v>
      </c>
      <c r="B489">
        <f>_xlfn.XLOOKUP(A489,Investment_Advice[Company],Investment_Advice[Market Cap(Cr)])</f>
        <v>10346.84</v>
      </c>
      <c r="C489" t="str" cm="1">
        <f t="array" ref="C489">_xlfn.IFS(B489&lt;=25000, "Low", B489&gt;75000, "Large", AND(B489&gt;25000, B489&lt;=75000), "Mid")</f>
        <v>Low</v>
      </c>
      <c r="D489">
        <f>_xlfn.XLOOKUP(A489,Investment_Advice[Company],Investment_Advice[1 day change(%)])</f>
        <v>19.89</v>
      </c>
    </row>
    <row r="490" spans="1:4" x14ac:dyDescent="0.35">
      <c r="A490" t="str">
        <v>Tata Motors DVR</v>
      </c>
      <c r="B490">
        <f>_xlfn.XLOOKUP(A490,Investment_Advice[Company],Investment_Advice[Market Cap(Cr)])</f>
        <v>8756.41</v>
      </c>
      <c r="C490" t="str" cm="1">
        <f t="array" ref="C490">_xlfn.IFS(B490&lt;=25000, "Low", B490&gt;75000, "Large", AND(B490&gt;25000, B490&lt;=75000), "Mid")</f>
        <v>Low</v>
      </c>
      <c r="D490">
        <f>_xlfn.XLOOKUP(A490,Investment_Advice[Company],Investment_Advice[1 day change(%)])</f>
        <v>-0.96</v>
      </c>
    </row>
    <row r="491" spans="1:4" x14ac:dyDescent="0.35">
      <c r="A491" t="str">
        <v>Tata Motors Ltd.</v>
      </c>
      <c r="B491">
        <f>_xlfn.XLOOKUP(A491,Investment_Advice[Company],Investment_Advice[Market Cap(Cr)])</f>
        <v>152441.94</v>
      </c>
      <c r="C491" t="str" cm="1">
        <f t="array" ref="C491">_xlfn.IFS(B491&lt;=25000, "Low", B491&gt;75000, "Large", AND(B491&gt;25000, B491&lt;=75000), "Mid")</f>
        <v>Large</v>
      </c>
      <c r="D491">
        <f>_xlfn.XLOOKUP(A491,Investment_Advice[Company],Investment_Advice[1 day change(%)])</f>
        <v>-0.6</v>
      </c>
    </row>
    <row r="492" spans="1:4" x14ac:dyDescent="0.35">
      <c r="A492" t="str">
        <v>Tata Teleservices (Maharashtra) Ltd.</v>
      </c>
      <c r="B492">
        <f>_xlfn.XLOOKUP(A492,Investment_Advice[Company],Investment_Advice[Market Cap(Cr)])</f>
        <v>25922.34</v>
      </c>
      <c r="C492" t="str" cm="1">
        <f t="array" ref="C492">_xlfn.IFS(B492&lt;=25000, "Low", B492&gt;75000, "Large", AND(B492&gt;25000, B492&lt;=75000), "Mid")</f>
        <v>Mid</v>
      </c>
      <c r="D492">
        <f>_xlfn.XLOOKUP(A492,Investment_Advice[Company],Investment_Advice[1 day change(%)])</f>
        <v>-1.85</v>
      </c>
    </row>
    <row r="493" spans="1:4" x14ac:dyDescent="0.35">
      <c r="A493" t="str">
        <v>TCNS Clothing Co Ltd.</v>
      </c>
      <c r="B493">
        <f>_xlfn.XLOOKUP(A493,Investment_Advice[Company],Investment_Advice[Market Cap(Cr)])</f>
        <v>4302.9799999999996</v>
      </c>
      <c r="C493" t="str" cm="1">
        <f t="array" ref="C493">_xlfn.IFS(B493&lt;=25000, "Low", B493&gt;75000, "Large", AND(B493&gt;25000, B493&lt;=75000), "Mid")</f>
        <v>Low</v>
      </c>
      <c r="D493">
        <f>_xlfn.XLOOKUP(A493,Investment_Advice[Company],Investment_Advice[1 day change(%)])</f>
        <v>5.41</v>
      </c>
    </row>
    <row r="494" spans="1:4" x14ac:dyDescent="0.35">
      <c r="A494" t="str">
        <v>TeamLease Services Ltd.</v>
      </c>
      <c r="B494">
        <f>_xlfn.XLOOKUP(A494,Investment_Advice[Company],Investment_Advice[Market Cap(Cr)])</f>
        <v>5675.27</v>
      </c>
      <c r="C494" t="str" cm="1">
        <f t="array" ref="C494">_xlfn.IFS(B494&lt;=25000, "Low", B494&gt;75000, "Large", AND(B494&gt;25000, B494&lt;=75000), "Mid")</f>
        <v>Low</v>
      </c>
      <c r="D494">
        <f>_xlfn.XLOOKUP(A494,Investment_Advice[Company],Investment_Advice[1 day change(%)])</f>
        <v>0.03</v>
      </c>
    </row>
    <row r="495" spans="1:4" x14ac:dyDescent="0.35">
      <c r="A495" t="str">
        <v>TV18 Broadcast Ltd.</v>
      </c>
      <c r="B495">
        <f>_xlfn.XLOOKUP(A495,Investment_Advice[Company],Investment_Advice[Market Cap(Cr)])</f>
        <v>7654.62</v>
      </c>
      <c r="C495" t="str" cm="1">
        <f t="array" ref="C495">_xlfn.IFS(B495&lt;=25000, "Low", B495&gt;75000, "Large", AND(B495&gt;25000, B495&lt;=75000), "Mid")</f>
        <v>Low</v>
      </c>
      <c r="D495">
        <f>_xlfn.XLOOKUP(A495,Investment_Advice[Company],Investment_Advice[1 day change(%)])</f>
        <v>7.46</v>
      </c>
    </row>
    <row r="496" spans="1:4" x14ac:dyDescent="0.35">
      <c r="A496" t="str">
        <v>UCO Bank</v>
      </c>
      <c r="B496">
        <f>_xlfn.XLOOKUP(A496,Investment_Advice[Company],Investment_Advice[Market Cap(Cr)])</f>
        <v>14658</v>
      </c>
      <c r="C496" t="str" cm="1">
        <f t="array" ref="C496">_xlfn.IFS(B496&lt;=25000, "Low", B496&gt;75000, "Large", AND(B496&gt;25000, B496&lt;=75000), "Mid")</f>
        <v>Low</v>
      </c>
      <c r="D496">
        <f>_xlfn.XLOOKUP(A496,Investment_Advice[Company],Investment_Advice[1 day change(%)])</f>
        <v>2.5099999999999998</v>
      </c>
    </row>
    <row r="497" spans="1:4" x14ac:dyDescent="0.35">
      <c r="A497" t="str">
        <v>Varroc Engineering Ltd.</v>
      </c>
      <c r="B497">
        <f>_xlfn.XLOOKUP(A497,Investment_Advice[Company],Investment_Advice[Market Cap(Cr)])</f>
        <v>5706.57</v>
      </c>
      <c r="C497" t="str" cm="1">
        <f t="array" ref="C497">_xlfn.IFS(B497&lt;=25000, "Low", B497&gt;75000, "Large", AND(B497&gt;25000, B497&lt;=75000), "Mid")</f>
        <v>Low</v>
      </c>
      <c r="D497">
        <f>_xlfn.XLOOKUP(A497,Investment_Advice[Company],Investment_Advice[1 day change(%)])</f>
        <v>-1.96</v>
      </c>
    </row>
    <row r="498" spans="1:4" x14ac:dyDescent="0.35">
      <c r="A498" t="str">
        <v>Vodafone Idea Ltd.</v>
      </c>
      <c r="B498">
        <f>_xlfn.XLOOKUP(A498,Investment_Advice[Company],Investment_Advice[Market Cap(Cr)])</f>
        <v>29806.29</v>
      </c>
      <c r="C498" t="str" cm="1">
        <f t="array" ref="C498">_xlfn.IFS(B498&lt;=25000, "Low", B498&gt;75000, "Large", AND(B498&gt;25000, B498&lt;=75000), "Mid")</f>
        <v>Mid</v>
      </c>
      <c r="D498">
        <f>_xlfn.XLOOKUP(A498,Investment_Advice[Company],Investment_Advice[1 day change(%)])</f>
        <v>3.91</v>
      </c>
    </row>
    <row r="499" spans="1:4" x14ac:dyDescent="0.35">
      <c r="A499" t="str">
        <v>Westlife Development Ltd.</v>
      </c>
      <c r="B499">
        <f>_xlfn.XLOOKUP(A499,Investment_Advice[Company],Investment_Advice[Market Cap(Cr)])</f>
        <v>10136.629999999999</v>
      </c>
      <c r="C499" t="str" cm="1">
        <f t="array" ref="C499">_xlfn.IFS(B499&lt;=25000, "Low", B499&gt;75000, "Large", AND(B499&gt;25000, B499&lt;=75000), "Mid")</f>
        <v>Low</v>
      </c>
      <c r="D499">
        <f>_xlfn.XLOOKUP(A499,Investment_Advice[Company],Investment_Advice[1 day change(%)])</f>
        <v>0.82</v>
      </c>
    </row>
    <row r="500" spans="1:4" x14ac:dyDescent="0.35">
      <c r="A500" t="str">
        <v>Wockhardt Ltd.</v>
      </c>
      <c r="B500">
        <f>_xlfn.XLOOKUP(A500,Investment_Advice[Company],Investment_Advice[Market Cap(Cr)])</f>
        <v>3503.54</v>
      </c>
      <c r="C500" t="str" cm="1">
        <f t="array" ref="C500">_xlfn.IFS(B500&lt;=25000, "Low", B500&gt;75000, "Large", AND(B500&gt;25000, B500&lt;=75000), "Mid")</f>
        <v>Low</v>
      </c>
      <c r="D500">
        <f>_xlfn.XLOOKUP(A500,Investment_Advice[Company],Investment_Advice[1 day change(%)])</f>
        <v>3.01</v>
      </c>
    </row>
    <row r="501" spans="1:4" x14ac:dyDescent="0.35">
      <c r="A501" t="str">
        <v>Yes Bank Ltd.</v>
      </c>
      <c r="B501">
        <f>_xlfn.XLOOKUP(A501,Investment_Advice[Company],Investment_Advice[Market Cap(Cr)])</f>
        <v>41716.870000000003</v>
      </c>
      <c r="C501" t="str" cm="1">
        <f t="array" ref="C501">_xlfn.IFS(B501&lt;=25000, "Low", B501&gt;75000, "Large", AND(B501&gt;25000, B501&lt;=75000), "Mid")</f>
        <v>Mid</v>
      </c>
      <c r="D501">
        <f>_xlfn.XLOOKUP(A501,Investment_Advice[Company],Investment_Advice[1 day change(%)])</f>
        <v>2.78</v>
      </c>
    </row>
    <row r="502" spans="1:4" x14ac:dyDescent="0.35">
      <c r="A502" t="str">
        <v>Zomato Ltd.</v>
      </c>
      <c r="B502">
        <f>_xlfn.XLOOKUP(A502,Investment_Advice[Company],Investment_Advice[Market Cap(Cr)])</f>
        <v>50993.21</v>
      </c>
      <c r="C502" t="str" cm="1">
        <f t="array" ref="C502">_xlfn.IFS(B502&lt;=25000, "Low", B502&gt;75000, "Large", AND(B502&gt;25000, B502&lt;=75000), "Mid")</f>
        <v>Mid</v>
      </c>
      <c r="D502">
        <f>_xlfn.XLOOKUP(A502,Investment_Advice[Company],Investment_Advice[1 day change(%)])</f>
        <v>-0.17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A3F49-B258-4C4A-8794-3C0E8A0D2AC4}">
  <dimension ref="A1:Y502"/>
  <sheetViews>
    <sheetView topLeftCell="A7" zoomScale="50" zoomScaleNormal="50" workbookViewId="0">
      <selection activeCell="J6" sqref="J6"/>
    </sheetView>
  </sheetViews>
  <sheetFormatPr defaultRowHeight="14.5" x14ac:dyDescent="0.35"/>
  <cols>
    <col min="1" max="1" width="26.7265625" customWidth="1"/>
    <col min="2" max="2" width="18.36328125" customWidth="1"/>
    <col min="3" max="3" width="12.1796875" customWidth="1"/>
    <col min="4" max="4" width="17.90625" customWidth="1"/>
    <col min="7" max="7" width="32.08984375" bestFit="1" customWidth="1"/>
    <col min="8" max="8" width="23" bestFit="1" customWidth="1"/>
    <col min="9" max="9" width="10.453125" bestFit="1" customWidth="1"/>
    <col min="10" max="10" width="27.54296875" bestFit="1" customWidth="1"/>
    <col min="11" max="11" width="31" bestFit="1" customWidth="1"/>
    <col min="12" max="12" width="11.6328125" bestFit="1" customWidth="1"/>
    <col min="13" max="13" width="21.1796875" bestFit="1" customWidth="1"/>
    <col min="14" max="14" width="15.90625" bestFit="1" customWidth="1"/>
    <col min="15" max="15" width="9.6328125" bestFit="1" customWidth="1"/>
    <col min="16" max="16" width="6.453125" bestFit="1" customWidth="1"/>
    <col min="17" max="17" width="8.08984375" bestFit="1" customWidth="1"/>
    <col min="18" max="18" width="9.90625" bestFit="1" customWidth="1"/>
    <col min="19" max="19" width="9" bestFit="1" customWidth="1"/>
    <col min="21" max="21" width="14.7265625" bestFit="1" customWidth="1"/>
    <col min="22" max="22" width="6.54296875" bestFit="1" customWidth="1"/>
    <col min="23" max="23" width="7.453125" bestFit="1" customWidth="1"/>
    <col min="24" max="24" width="10.26953125" bestFit="1" customWidth="1"/>
    <col min="25" max="25" width="7.1796875" bestFit="1" customWidth="1"/>
  </cols>
  <sheetData>
    <row r="1" spans="1:25" s="15" customFormat="1" x14ac:dyDescent="0.35">
      <c r="A1" s="15" t="s">
        <v>1707</v>
      </c>
      <c r="B1" s="15" t="s">
        <v>1731</v>
      </c>
      <c r="C1" s="15" t="s">
        <v>1710</v>
      </c>
      <c r="D1" s="15" t="s">
        <v>1711</v>
      </c>
      <c r="E1" s="15" t="s">
        <v>1730</v>
      </c>
      <c r="G1"/>
      <c r="H1"/>
      <c r="I1"/>
      <c r="J1"/>
      <c r="K1"/>
      <c r="L1"/>
      <c r="M1"/>
      <c r="N1"/>
      <c r="O1"/>
      <c r="P1"/>
      <c r="Q1"/>
      <c r="R1"/>
      <c r="S1"/>
      <c r="T1"/>
      <c r="U1"/>
      <c r="V1"/>
      <c r="W1"/>
      <c r="X1"/>
      <c r="Y1"/>
    </row>
    <row r="2" spans="1:25" x14ac:dyDescent="0.35">
      <c r="A2" t="str" cm="1">
        <f t="array" ref="A2:A502">Investment_Advice[Company]</f>
        <v>Sanofi India Ltd.</v>
      </c>
      <c r="B2" t="str">
        <f>_xlfn.XLOOKUP(A2,Investment_Advice[Company],Investment_Advice[Industry])</f>
        <v>Drugs &amp; Pharma</v>
      </c>
      <c r="C2">
        <f>_xlfn.XLOOKUP(A2,Investment_Advice[Company], Investment_Advice[3-Year Return])</f>
        <v>0.16</v>
      </c>
      <c r="D2" t="str" cm="1">
        <f t="array" ref="D2">_xlfn.IFS(C2&gt;0, "Positive", C2&lt;0,"Negative", C2=0, "Zero")</f>
        <v>Positive</v>
      </c>
    </row>
    <row r="3" spans="1:25" x14ac:dyDescent="0.35">
      <c r="A3" t="str">
        <v>Page Industries Ltd.</v>
      </c>
      <c r="B3" t="str">
        <f>_xlfn.XLOOKUP(A3,Investment_Advice[Company],Investment_Advice[Industry])</f>
        <v>Readymade Garments</v>
      </c>
      <c r="C3">
        <f>_xlfn.XLOOKUP(A3,Investment_Advice[Company], Investment_Advice[3-Year Return])</f>
        <v>41.31</v>
      </c>
      <c r="D3" t="str" cm="1">
        <f t="array" ref="D3">_xlfn.IFS(C3&gt;0, "Positive", C3&lt;0,"Negative", C3=0, "Zero")</f>
        <v>Positive</v>
      </c>
      <c r="G3" s="2" t="s">
        <v>1715</v>
      </c>
      <c r="H3" s="2" t="s">
        <v>1712</v>
      </c>
    </row>
    <row r="4" spans="1:25" x14ac:dyDescent="0.35">
      <c r="A4" t="str">
        <v>Procter &amp; Gamble Hygiene &amp; Health Care Ltd.</v>
      </c>
      <c r="B4" t="str">
        <f>_xlfn.XLOOKUP(A4,Investment_Advice[Company],Investment_Advice[Industry])</f>
        <v>Household &amp; Personal Products</v>
      </c>
      <c r="C4">
        <f>_xlfn.XLOOKUP(A4,Investment_Advice[Company], Investment_Advice[3-Year Return])</f>
        <v>11.82</v>
      </c>
      <c r="D4" t="str" cm="1">
        <f t="array" ref="D4">_xlfn.IFS(C4&gt;0, "Positive", C4&lt;0,"Negative", C4=0, "Zero")</f>
        <v>Positive</v>
      </c>
      <c r="G4" s="2" t="s">
        <v>1732</v>
      </c>
      <c r="H4" t="s">
        <v>1713</v>
      </c>
      <c r="I4" t="s">
        <v>1714</v>
      </c>
    </row>
    <row r="5" spans="1:25" x14ac:dyDescent="0.35">
      <c r="A5" t="str">
        <v>Abbott India Ltd.</v>
      </c>
      <c r="B5" t="str">
        <f>_xlfn.XLOOKUP(A5,Investment_Advice[Company],Investment_Advice[Industry])</f>
        <v>Drugs &amp; Pharma</v>
      </c>
      <c r="C5">
        <f>_xlfn.XLOOKUP(A5,Investment_Advice[Company], Investment_Advice[3-Year Return])</f>
        <v>24.18</v>
      </c>
      <c r="D5" t="str" cm="1">
        <f t="array" ref="D5">_xlfn.IFS(C5&gt;0, "Positive", C5&lt;0,"Negative", C5=0, "Zero")</f>
        <v>Positive</v>
      </c>
      <c r="G5" s="3" t="s">
        <v>45</v>
      </c>
      <c r="H5" s="30">
        <v>5</v>
      </c>
      <c r="I5" s="30">
        <v>31</v>
      </c>
    </row>
    <row r="6" spans="1:25" x14ac:dyDescent="0.35">
      <c r="A6" t="str">
        <v>Bosch Ltd.</v>
      </c>
      <c r="B6" t="str">
        <f>_xlfn.XLOOKUP(A6,Investment_Advice[Company],Investment_Advice[Industry])</f>
        <v>Auto Ancillaries</v>
      </c>
      <c r="C6">
        <f>_xlfn.XLOOKUP(A6,Investment_Advice[Company], Investment_Advice[3-Year Return])</f>
        <v>9.51</v>
      </c>
      <c r="D6" t="str" cm="1">
        <f t="array" ref="D6">_xlfn.IFS(C6&gt;0, "Positive", C6&lt;0,"Negative", C6=0, "Zero")</f>
        <v>Positive</v>
      </c>
      <c r="G6" s="3" t="s">
        <v>72</v>
      </c>
      <c r="H6" s="30"/>
      <c r="I6" s="30">
        <v>24</v>
      </c>
    </row>
    <row r="7" spans="1:25" x14ac:dyDescent="0.35">
      <c r="A7" t="str">
        <v>Nestle India Ltd.</v>
      </c>
      <c r="B7" t="str">
        <f>_xlfn.XLOOKUP(A7,Investment_Advice[Company],Investment_Advice[Industry])</f>
        <v>Dairy products</v>
      </c>
      <c r="C7">
        <f>_xlfn.XLOOKUP(A7,Investment_Advice[Company], Investment_Advice[3-Year Return])</f>
        <v>15.56</v>
      </c>
      <c r="D7" t="str" cm="1">
        <f t="array" ref="D7">_xlfn.IFS(C7&gt;0, "Positive", C7&lt;0,"Negative", C7=0, "Zero")</f>
        <v>Positive</v>
      </c>
      <c r="G7" s="3" t="s">
        <v>369</v>
      </c>
      <c r="H7" s="30">
        <v>10</v>
      </c>
      <c r="I7" s="30">
        <v>15</v>
      </c>
    </row>
    <row r="8" spans="1:25" x14ac:dyDescent="0.35">
      <c r="A8" t="str">
        <v>Oracle Financial Services Software Ltd.</v>
      </c>
      <c r="B8" t="str">
        <f>_xlfn.XLOOKUP(A8,Investment_Advice[Company],Investment_Advice[Industry])</f>
        <v>Software</v>
      </c>
      <c r="C8">
        <f>_xlfn.XLOOKUP(A8,Investment_Advice[Company], Investment_Advice[3-Year Return])</f>
        <v>0.67</v>
      </c>
      <c r="D8" t="str" cm="1">
        <f t="array" ref="D8">_xlfn.IFS(C8&gt;0, "Positive", C8&lt;0,"Negative", C8=0, "Zero")</f>
        <v>Positive</v>
      </c>
      <c r="G8" s="3" t="s">
        <v>116</v>
      </c>
      <c r="H8" s="30">
        <v>1</v>
      </c>
      <c r="I8" s="30">
        <v>13</v>
      </c>
    </row>
    <row r="9" spans="1:25" x14ac:dyDescent="0.35">
      <c r="A9" t="str">
        <v>Bayer CropScience Ltd.</v>
      </c>
      <c r="B9" t="str">
        <f>_xlfn.XLOOKUP(A9,Investment_Advice[Company],Investment_Advice[Industry])</f>
        <v>Pesticides</v>
      </c>
      <c r="C9">
        <f>_xlfn.XLOOKUP(A9,Investment_Advice[Company], Investment_Advice[3-Year Return])</f>
        <v>19.64</v>
      </c>
      <c r="D9" t="str" cm="1">
        <f t="array" ref="D9">_xlfn.IFS(C9&gt;0, "Positive", C9&lt;0,"Negative", C9=0, "Zero")</f>
        <v>Positive</v>
      </c>
      <c r="G9" s="3" t="s">
        <v>954</v>
      </c>
      <c r="H9" s="30"/>
      <c r="I9" s="30">
        <v>12</v>
      </c>
    </row>
    <row r="10" spans="1:25" x14ac:dyDescent="0.35">
      <c r="A10" t="str">
        <v>MRF Ltd.</v>
      </c>
      <c r="B10" t="str">
        <f>_xlfn.XLOOKUP(A10,Investment_Advice[Company],Investment_Advice[Industry])</f>
        <v>Tyres &amp; Tubes</v>
      </c>
      <c r="C10">
        <f>_xlfn.XLOOKUP(A10,Investment_Advice[Company], Investment_Advice[3-Year Return])</f>
        <v>13.46</v>
      </c>
      <c r="D10" t="str" cm="1">
        <f t="array" ref="D10">_xlfn.IFS(C10&gt;0, "Positive", C10&lt;0,"Negative", C10=0, "Zero")</f>
        <v>Positive</v>
      </c>
      <c r="G10" s="3" t="s">
        <v>332</v>
      </c>
      <c r="H10" s="30"/>
      <c r="I10" s="30">
        <v>10</v>
      </c>
    </row>
    <row r="11" spans="1:25" x14ac:dyDescent="0.35">
      <c r="A11" t="str">
        <v>VST Industries Ltd.</v>
      </c>
      <c r="B11" t="str">
        <f>_xlfn.XLOOKUP(A11,Investment_Advice[Company],Investment_Advice[Industry])</f>
        <v>Tobacco Products</v>
      </c>
      <c r="C11">
        <f>_xlfn.XLOOKUP(A11,Investment_Advice[Company], Investment_Advice[3-Year Return])</f>
        <v>-2.86</v>
      </c>
      <c r="D11" t="str" cm="1">
        <f t="array" ref="D11">_xlfn.IFS(C11&gt;0, "Positive", C11&lt;0,"Negative", C11=0, "Zero")</f>
        <v>Negative</v>
      </c>
      <c r="G11" s="3" t="s">
        <v>127</v>
      </c>
      <c r="H11" s="30">
        <v>5</v>
      </c>
      <c r="I11" s="30">
        <v>9</v>
      </c>
    </row>
    <row r="12" spans="1:25" x14ac:dyDescent="0.35">
      <c r="A12" t="str">
        <v>Bajaj Auto Ltd.</v>
      </c>
      <c r="B12" t="str">
        <f>_xlfn.XLOOKUP(A12,Investment_Advice[Company],Investment_Advice[Industry])</f>
        <v>Two &amp; Three Wheelers</v>
      </c>
      <c r="C12">
        <f>_xlfn.XLOOKUP(A12,Investment_Advice[Company], Investment_Advice[3-Year Return])</f>
        <v>13.09</v>
      </c>
      <c r="D12" t="str" cm="1">
        <f t="array" ref="D12">_xlfn.IFS(C12&gt;0, "Positive", C12&lt;0,"Negative", C12=0, "Zero")</f>
        <v>Positive</v>
      </c>
      <c r="G12" s="3" t="s">
        <v>63</v>
      </c>
      <c r="H12" s="30">
        <v>1</v>
      </c>
      <c r="I12" s="30">
        <v>9</v>
      </c>
    </row>
    <row r="13" spans="1:25" x14ac:dyDescent="0.35">
      <c r="A13" t="str">
        <v>Procter &amp; Gamble Health Ltd.</v>
      </c>
      <c r="B13" t="str">
        <f>_xlfn.XLOOKUP(A13,Investment_Advice[Company],Investment_Advice[Industry])</f>
        <v>Drugs &amp; Pharma</v>
      </c>
      <c r="C13">
        <f>_xlfn.XLOOKUP(A13,Investment_Advice[Company], Investment_Advice[3-Year Return])</f>
        <v>1.93</v>
      </c>
      <c r="D13" t="str" cm="1">
        <f t="array" ref="D13">_xlfn.IFS(C13&gt;0, "Positive", C13&lt;0,"Negative", C13=0, "Zero")</f>
        <v>Positive</v>
      </c>
      <c r="G13" s="3" t="s">
        <v>55</v>
      </c>
      <c r="H13" s="30">
        <v>1</v>
      </c>
      <c r="I13" s="30">
        <v>7</v>
      </c>
    </row>
    <row r="14" spans="1:25" x14ac:dyDescent="0.35">
      <c r="A14" t="str">
        <v>Gillette India Ltd.</v>
      </c>
      <c r="B14" t="str">
        <f>_xlfn.XLOOKUP(A14,Investment_Advice[Company],Investment_Advice[Industry])</f>
        <v>Household &amp; Personal Products</v>
      </c>
      <c r="C14">
        <f>_xlfn.XLOOKUP(A14,Investment_Advice[Company], Investment_Advice[3-Year Return])</f>
        <v>-9.39</v>
      </c>
      <c r="D14" t="str" cm="1">
        <f t="array" ref="D14">_xlfn.IFS(C14&gt;0, "Positive", C14&lt;0,"Negative", C14=0, "Zero")</f>
        <v>Negative</v>
      </c>
      <c r="G14" s="3" t="s">
        <v>662</v>
      </c>
      <c r="H14" s="30"/>
      <c r="I14" s="30">
        <v>7</v>
      </c>
    </row>
    <row r="15" spans="1:25" x14ac:dyDescent="0.35">
      <c r="A15" t="str">
        <v>Bajaj Holdings &amp; Investment Ltd.</v>
      </c>
      <c r="B15" t="str">
        <f>_xlfn.XLOOKUP(A15,Investment_Advice[Company],Investment_Advice[Industry])</f>
        <v>Investment Services</v>
      </c>
      <c r="C15">
        <f>_xlfn.XLOOKUP(A15,Investment_Advice[Company], Investment_Advice[3-Year Return])</f>
        <v>19.739999999999998</v>
      </c>
      <c r="D15" t="str" cm="1">
        <f t="array" ref="D15">_xlfn.IFS(C15&gt;0, "Positive", C15&lt;0,"Negative", C15=0, "Zero")</f>
        <v>Positive</v>
      </c>
      <c r="G15" s="3" t="s">
        <v>279</v>
      </c>
      <c r="H15" s="30">
        <v>1</v>
      </c>
      <c r="I15" s="30">
        <v>6</v>
      </c>
    </row>
    <row r="16" spans="1:25" x14ac:dyDescent="0.35">
      <c r="A16" t="str">
        <v>Hero MotoCorp Ltd.</v>
      </c>
      <c r="B16" t="str">
        <f>_xlfn.XLOOKUP(A16,Investment_Advice[Company],Investment_Advice[Industry])</f>
        <v>Two &amp; Three Wheelers</v>
      </c>
      <c r="C16">
        <f>_xlfn.XLOOKUP(A16,Investment_Advice[Company], Investment_Advice[3-Year Return])</f>
        <v>3.46</v>
      </c>
      <c r="D16" t="str" cm="1">
        <f t="array" ref="D16">_xlfn.IFS(C16&gt;0, "Positive", C16&lt;0,"Negative", C16=0, "Zero")</f>
        <v>Positive</v>
      </c>
      <c r="G16" s="3" t="s">
        <v>727</v>
      </c>
      <c r="H16" s="30"/>
      <c r="I16" s="30">
        <v>6</v>
      </c>
    </row>
    <row r="17" spans="1:9" x14ac:dyDescent="0.35">
      <c r="A17" t="str">
        <v>Glaxosmithkline Pharmaceuticals Ltd.</v>
      </c>
      <c r="B17" t="str">
        <f>_xlfn.XLOOKUP(A17,Investment_Advice[Company],Investment_Advice[Industry])</f>
        <v>Drugs &amp; Pharma</v>
      </c>
      <c r="C17">
        <f>_xlfn.XLOOKUP(A17,Investment_Advice[Company], Investment_Advice[3-Year Return])</f>
        <v>4.8</v>
      </c>
      <c r="D17" t="str" cm="1">
        <f t="array" ref="D17">_xlfn.IFS(C17&gt;0, "Positive", C17&lt;0,"Negative", C17=0, "Zero")</f>
        <v>Positive</v>
      </c>
      <c r="G17" s="3" t="s">
        <v>85</v>
      </c>
      <c r="H17" s="30"/>
      <c r="I17" s="30">
        <v>5</v>
      </c>
    </row>
    <row r="18" spans="1:9" x14ac:dyDescent="0.35">
      <c r="A18" t="str">
        <v>Shree Cement Ltd.</v>
      </c>
      <c r="B18" t="str">
        <f>_xlfn.XLOOKUP(A18,Investment_Advice[Company],Investment_Advice[Industry])</f>
        <v>Cement</v>
      </c>
      <c r="C18">
        <f>_xlfn.XLOOKUP(A18,Investment_Advice[Company], Investment_Advice[3-Year Return])</f>
        <v>6.33</v>
      </c>
      <c r="D18" t="str" cm="1">
        <f t="array" ref="D18">_xlfn.IFS(C18&gt;0, "Positive", C18&lt;0,"Negative", C18=0, "Zero")</f>
        <v>Positive</v>
      </c>
      <c r="G18" s="3" t="s">
        <v>1343</v>
      </c>
      <c r="H18" s="30"/>
      <c r="I18" s="30">
        <v>5</v>
      </c>
    </row>
    <row r="19" spans="1:9" x14ac:dyDescent="0.35">
      <c r="A19" t="str">
        <v>Honeywell Automation India Ltd.</v>
      </c>
      <c r="B19" t="str">
        <f>_xlfn.XLOOKUP(A19,Investment_Advice[Company],Investment_Advice[Industry])</f>
        <v>Electronic Components</v>
      </c>
      <c r="C19">
        <f>_xlfn.XLOOKUP(A19,Investment_Advice[Company], Investment_Advice[3-Year Return])</f>
        <v>19.489999999999998</v>
      </c>
      <c r="D19" t="str" cm="1">
        <f t="array" ref="D19">_xlfn.IFS(C19&gt;0, "Positive", C19&lt;0,"Negative", C19=0, "Zero")</f>
        <v>Positive</v>
      </c>
      <c r="G19" s="3" t="s">
        <v>77</v>
      </c>
      <c r="H19" s="30"/>
      <c r="I19" s="30">
        <v>5</v>
      </c>
    </row>
    <row r="20" spans="1:9" x14ac:dyDescent="0.35">
      <c r="A20" t="str">
        <v>Maharashtra Scooters Ltd.</v>
      </c>
      <c r="B20" t="str">
        <f>_xlfn.XLOOKUP(A20,Investment_Advice[Company],Investment_Advice[Industry])</f>
        <v>Two &amp; Three Wheelers</v>
      </c>
      <c r="C20">
        <f>_xlfn.XLOOKUP(A20,Investment_Advice[Company], Investment_Advice[3-Year Return])</f>
        <v>5.72</v>
      </c>
      <c r="D20" t="str" cm="1">
        <f t="array" ref="D20">_xlfn.IFS(C20&gt;0, "Positive", C20&lt;0,"Negative", C20=0, "Zero")</f>
        <v>Positive</v>
      </c>
      <c r="G20" s="3" t="s">
        <v>293</v>
      </c>
      <c r="H20" s="30">
        <v>2</v>
      </c>
      <c r="I20" s="30">
        <v>5</v>
      </c>
    </row>
    <row r="21" spans="1:9" x14ac:dyDescent="0.35">
      <c r="A21" t="str">
        <v>Akzo Nobel India Ltd.</v>
      </c>
      <c r="B21" t="str">
        <f>_xlfn.XLOOKUP(A21,Investment_Advice[Company],Investment_Advice[Industry])</f>
        <v>Paints &amp; Varnishes</v>
      </c>
      <c r="C21">
        <f>_xlfn.XLOOKUP(A21,Investment_Advice[Company], Investment_Advice[3-Year Return])</f>
        <v>4.45</v>
      </c>
      <c r="D21" t="str" cm="1">
        <f t="array" ref="D21">_xlfn.IFS(C21&gt;0, "Positive", C21&lt;0,"Negative", C21=0, "Zero")</f>
        <v>Positive</v>
      </c>
      <c r="G21" s="3" t="s">
        <v>256</v>
      </c>
      <c r="H21" s="30">
        <v>2</v>
      </c>
      <c r="I21" s="30">
        <v>5</v>
      </c>
    </row>
    <row r="22" spans="1:9" x14ac:dyDescent="0.35">
      <c r="A22" t="str">
        <v>IIFL Wealth Management Ltd</v>
      </c>
      <c r="B22" t="str">
        <f>_xlfn.XLOOKUP(A22,Investment_Advice[Company],Investment_Advice[Industry])</f>
        <v>Misc. Fin.services</v>
      </c>
      <c r="C22">
        <f>_xlfn.XLOOKUP(A22,Investment_Advice[Company], Investment_Advice[3-Year Return])</f>
        <v>0</v>
      </c>
      <c r="D22" t="str" cm="1">
        <f t="array" ref="D22">_xlfn.IFS(C22&gt;0, "Positive", C22&lt;0,"Negative", C22=0, "Zero")</f>
        <v>Zero</v>
      </c>
      <c r="G22" s="3" t="s">
        <v>123</v>
      </c>
      <c r="H22" s="30"/>
      <c r="I22" s="30">
        <v>4</v>
      </c>
    </row>
    <row r="23" spans="1:9" x14ac:dyDescent="0.35">
      <c r="A23" t="str">
        <v>Esab India Ltd.</v>
      </c>
      <c r="B23" t="str">
        <f>_xlfn.XLOOKUP(A23,Investment_Advice[Company],Investment_Advice[Industry])</f>
        <v>Welding machinery</v>
      </c>
      <c r="C23">
        <f>_xlfn.XLOOKUP(A23,Investment_Advice[Company], Investment_Advice[3-Year Return])</f>
        <v>49.6</v>
      </c>
      <c r="D23" t="str" cm="1">
        <f t="array" ref="D23">_xlfn.IFS(C23&gt;0, "Positive", C23&lt;0,"Negative", C23=0, "Zero")</f>
        <v>Positive</v>
      </c>
      <c r="G23" s="3" t="s">
        <v>800</v>
      </c>
      <c r="H23" s="30">
        <v>1</v>
      </c>
      <c r="I23" s="30">
        <v>4</v>
      </c>
    </row>
    <row r="24" spans="1:9" x14ac:dyDescent="0.35">
      <c r="A24" t="str">
        <v>Blue Dart Express Ltd.</v>
      </c>
      <c r="B24" t="str">
        <f>_xlfn.XLOOKUP(A24,Investment_Advice[Company],Investment_Advice[Industry])</f>
        <v>Courier Services</v>
      </c>
      <c r="C24">
        <f>_xlfn.XLOOKUP(A24,Investment_Advice[Company], Investment_Advice[3-Year Return])</f>
        <v>59.48</v>
      </c>
      <c r="D24" t="str" cm="1">
        <f t="array" ref="D24">_xlfn.IFS(C24&gt;0, "Positive", C24&lt;0,"Negative", C24=0, "Zero")</f>
        <v>Positive</v>
      </c>
      <c r="G24" s="3" t="s">
        <v>1171</v>
      </c>
      <c r="H24" s="30"/>
      <c r="I24" s="30">
        <v>4</v>
      </c>
    </row>
    <row r="25" spans="1:9" x14ac:dyDescent="0.35">
      <c r="A25" t="str">
        <v>Maruti Suzuki India Ltd.</v>
      </c>
      <c r="B25" t="str">
        <f>_xlfn.XLOOKUP(A25,Investment_Advice[Company],Investment_Advice[Industry])</f>
        <v>Cars &amp; Multi Utility Vehicles</v>
      </c>
      <c r="C25">
        <f>_xlfn.XLOOKUP(A25,Investment_Advice[Company], Investment_Advice[3-Year Return])</f>
        <v>15.35</v>
      </c>
      <c r="D25" t="str" cm="1">
        <f t="array" ref="D25">_xlfn.IFS(C25&gt;0, "Positive", C25&lt;0,"Negative", C25=0, "Zero")</f>
        <v>Positive</v>
      </c>
      <c r="G25" s="3" t="s">
        <v>515</v>
      </c>
      <c r="H25" s="30">
        <v>2</v>
      </c>
      <c r="I25" s="30">
        <v>4</v>
      </c>
    </row>
    <row r="26" spans="1:9" x14ac:dyDescent="0.35">
      <c r="A26" t="str">
        <v>ACC Ltd.</v>
      </c>
      <c r="B26" t="str">
        <f>_xlfn.XLOOKUP(A26,Investment_Advice[Company],Investment_Advice[Industry])</f>
        <v>Cement</v>
      </c>
      <c r="C26">
        <f>_xlfn.XLOOKUP(A26,Investment_Advice[Company], Investment_Advice[3-Year Return])</f>
        <v>16.670000000000002</v>
      </c>
      <c r="D26" t="str" cm="1">
        <f t="array" ref="D26">_xlfn.IFS(C26&gt;0, "Positive", C26&lt;0,"Negative", C26=0, "Zero")</f>
        <v>Positive</v>
      </c>
      <c r="G26" s="3" t="s">
        <v>525</v>
      </c>
      <c r="H26" s="30"/>
      <c r="I26" s="30">
        <v>4</v>
      </c>
    </row>
    <row r="27" spans="1:9" x14ac:dyDescent="0.35">
      <c r="A27" t="str">
        <v>Britannia Industries Ltd.</v>
      </c>
      <c r="B27" t="str">
        <f>_xlfn.XLOOKUP(A27,Investment_Advice[Company],Investment_Advice[Industry])</f>
        <v>Bakery &amp; Milling Prod.</v>
      </c>
      <c r="C27">
        <f>_xlfn.XLOOKUP(A27,Investment_Advice[Company], Investment_Advice[3-Year Return])</f>
        <v>11.6</v>
      </c>
      <c r="D27" t="str" cm="1">
        <f t="array" ref="D27">_xlfn.IFS(C27&gt;0, "Positive", C27&lt;0,"Negative", C27=0, "Zero")</f>
        <v>Positive</v>
      </c>
      <c r="G27" s="3" t="s">
        <v>308</v>
      </c>
      <c r="H27" s="30">
        <v>1</v>
      </c>
      <c r="I27" s="30">
        <v>4</v>
      </c>
    </row>
    <row r="28" spans="1:9" x14ac:dyDescent="0.35">
      <c r="A28" t="str">
        <v>Tata Investment Corporation Ltd.</v>
      </c>
      <c r="B28" t="str">
        <f>_xlfn.XLOOKUP(A28,Investment_Advice[Company],Investment_Advice[Industry])</f>
        <v>Investment Services</v>
      </c>
      <c r="C28">
        <f>_xlfn.XLOOKUP(A28,Investment_Advice[Company], Investment_Advice[3-Year Return])</f>
        <v>30.86</v>
      </c>
      <c r="D28" t="str" cm="1">
        <f t="array" ref="D28">_xlfn.IFS(C28&gt;0, "Positive", C28&lt;0,"Negative", C28=0, "Zero")</f>
        <v>Positive</v>
      </c>
      <c r="G28" s="3" t="s">
        <v>312</v>
      </c>
      <c r="H28" s="30"/>
      <c r="I28" s="30">
        <v>4</v>
      </c>
    </row>
    <row r="29" spans="1:9" x14ac:dyDescent="0.35">
      <c r="A29" t="str">
        <v>Larsen &amp; Toubro Infotech Ltd.</v>
      </c>
      <c r="B29" t="str">
        <f>_xlfn.XLOOKUP(A29,Investment_Advice[Company],Investment_Advice[Industry])</f>
        <v>Software</v>
      </c>
      <c r="C29">
        <f>_xlfn.XLOOKUP(A29,Investment_Advice[Company], Investment_Advice[3-Year Return])</f>
        <v>39.76</v>
      </c>
      <c r="D29" t="str" cm="1">
        <f t="array" ref="D29">_xlfn.IFS(C29&gt;0, "Positive", C29&lt;0,"Negative", C29=0, "Zero")</f>
        <v>Positive</v>
      </c>
      <c r="G29" s="3" t="s">
        <v>462</v>
      </c>
      <c r="H29" s="30"/>
      <c r="I29" s="30">
        <v>4</v>
      </c>
    </row>
    <row r="30" spans="1:9" x14ac:dyDescent="0.35">
      <c r="A30" t="str">
        <v>Bata India Ltd.</v>
      </c>
      <c r="B30" t="str">
        <f>_xlfn.XLOOKUP(A30,Investment_Advice[Company],Investment_Advice[Industry])</f>
        <v>Footwear</v>
      </c>
      <c r="C30">
        <f>_xlfn.XLOOKUP(A30,Investment_Advice[Company], Investment_Advice[3-Year Return])</f>
        <v>6.95</v>
      </c>
      <c r="D30" t="str" cm="1">
        <f t="array" ref="D30">_xlfn.IFS(C30&gt;0, "Positive", C30&lt;0,"Negative", C30=0, "Zero")</f>
        <v>Positive</v>
      </c>
      <c r="G30" s="3" t="s">
        <v>350</v>
      </c>
      <c r="H30" s="30"/>
      <c r="I30" s="30">
        <v>4</v>
      </c>
    </row>
    <row r="31" spans="1:9" x14ac:dyDescent="0.35">
      <c r="A31" t="str">
        <v>Coforge Ltd.</v>
      </c>
      <c r="B31" t="str">
        <f>_xlfn.XLOOKUP(A31,Investment_Advice[Company],Investment_Advice[Industry])</f>
        <v>Software</v>
      </c>
      <c r="C31">
        <f>_xlfn.XLOOKUP(A31,Investment_Advice[Company], Investment_Advice[3-Year Return])</f>
        <v>33.450000000000003</v>
      </c>
      <c r="D31" t="str" cm="1">
        <f t="array" ref="D31">_xlfn.IFS(C31&gt;0, "Positive", C31&lt;0,"Negative", C31=0, "Zero")</f>
        <v>Positive</v>
      </c>
      <c r="G31" s="3" t="s">
        <v>774</v>
      </c>
      <c r="H31" s="30"/>
      <c r="I31" s="30">
        <v>4</v>
      </c>
    </row>
    <row r="32" spans="1:9" x14ac:dyDescent="0.35">
      <c r="A32" t="str">
        <v>Hindustan Aeronautics Ltd.</v>
      </c>
      <c r="B32" t="str">
        <f>_xlfn.XLOOKUP(A32,Investment_Advice[Company],Investment_Advice[Industry])</f>
        <v>Defence &amp; Aerospace</v>
      </c>
      <c r="C32">
        <f>_xlfn.XLOOKUP(A32,Investment_Advice[Company], Investment_Advice[3-Year Return])</f>
        <v>54.15</v>
      </c>
      <c r="D32" t="str" cm="1">
        <f t="array" ref="D32">_xlfn.IFS(C32&gt;0, "Positive", C32&lt;0,"Negative", C32=0, "Zero")</f>
        <v>Positive</v>
      </c>
      <c r="G32" s="3" t="s">
        <v>81</v>
      </c>
      <c r="H32" s="30"/>
      <c r="I32" s="30">
        <v>4</v>
      </c>
    </row>
    <row r="33" spans="1:9" x14ac:dyDescent="0.35">
      <c r="A33" t="str">
        <v>Torrent Pharmaceuticals Ltd.</v>
      </c>
      <c r="B33" t="str">
        <f>_xlfn.XLOOKUP(A33,Investment_Advice[Company],Investment_Advice[Industry])</f>
        <v>Drugs &amp; Pharma</v>
      </c>
      <c r="C33">
        <f>_xlfn.XLOOKUP(A33,Investment_Advice[Company], Investment_Advice[3-Year Return])</f>
        <v>21.62</v>
      </c>
      <c r="D33" t="str" cm="1">
        <f t="array" ref="D33">_xlfn.IFS(C33&gt;0, "Positive", C33&lt;0,"Negative", C33=0, "Zero")</f>
        <v>Positive</v>
      </c>
      <c r="G33" s="3" t="s">
        <v>427</v>
      </c>
      <c r="H33" s="30">
        <v>1</v>
      </c>
      <c r="I33" s="30">
        <v>3</v>
      </c>
    </row>
    <row r="34" spans="1:9" x14ac:dyDescent="0.35">
      <c r="A34" t="str">
        <v>Mphasis Ltd.</v>
      </c>
      <c r="B34" t="str">
        <f>_xlfn.XLOOKUP(A34,Investment_Advice[Company],Investment_Advice[Industry])</f>
        <v>Software</v>
      </c>
      <c r="C34">
        <f>_xlfn.XLOOKUP(A34,Investment_Advice[Company], Investment_Advice[3-Year Return])</f>
        <v>29.08</v>
      </c>
      <c r="D34" t="str" cm="1">
        <f t="array" ref="D34">_xlfn.IFS(C34&gt;0, "Positive", C34&lt;0,"Negative", C34=0, "Zero")</f>
        <v>Positive</v>
      </c>
      <c r="G34" s="3" t="s">
        <v>419</v>
      </c>
      <c r="H34" s="30"/>
      <c r="I34" s="30">
        <v>3</v>
      </c>
    </row>
    <row r="35" spans="1:9" x14ac:dyDescent="0.35">
      <c r="A35" t="str">
        <v>CRISIL Ltd.</v>
      </c>
      <c r="B35" t="str">
        <f>_xlfn.XLOOKUP(A35,Investment_Advice[Company],Investment_Advice[Industry])</f>
        <v>Credit Ratings &amp; Information</v>
      </c>
      <c r="C35">
        <f>_xlfn.XLOOKUP(A35,Investment_Advice[Company], Investment_Advice[3-Year Return])</f>
        <v>36.14</v>
      </c>
      <c r="D35" t="str" cm="1">
        <f t="array" ref="D35">_xlfn.IFS(C35&gt;0, "Positive", C35&lt;0,"Negative", C35=0, "Zero")</f>
        <v>Positive</v>
      </c>
      <c r="G35" s="3" t="s">
        <v>384</v>
      </c>
      <c r="H35" s="30"/>
      <c r="I35" s="30">
        <v>3</v>
      </c>
    </row>
    <row r="36" spans="1:9" x14ac:dyDescent="0.35">
      <c r="A36" t="str">
        <v>Vedanta Ltd.</v>
      </c>
      <c r="B36" t="str">
        <f>_xlfn.XLOOKUP(A36,Investment_Advice[Company],Investment_Advice[Industry])</f>
        <v>Non-Ferrous Metal</v>
      </c>
      <c r="C36">
        <f>_xlfn.XLOOKUP(A36,Investment_Advice[Company], Investment_Advice[3-Year Return])</f>
        <v>23.96</v>
      </c>
      <c r="D36" t="str" cm="1">
        <f t="array" ref="D36">_xlfn.IFS(C36&gt;0, "Positive", C36&lt;0,"Negative", C36=0, "Zero")</f>
        <v>Positive</v>
      </c>
      <c r="G36" s="3" t="s">
        <v>388</v>
      </c>
      <c r="H36" s="30"/>
      <c r="I36" s="30">
        <v>3</v>
      </c>
    </row>
    <row r="37" spans="1:9" x14ac:dyDescent="0.35">
      <c r="A37" t="str">
        <v>Tech Mahindra Ltd.</v>
      </c>
      <c r="B37" t="str">
        <f>_xlfn.XLOOKUP(A37,Investment_Advice[Company],Investment_Advice[Industry])</f>
        <v>Software</v>
      </c>
      <c r="C37">
        <f>_xlfn.XLOOKUP(A37,Investment_Advice[Company], Investment_Advice[3-Year Return])</f>
        <v>14.84</v>
      </c>
      <c r="D37" t="str" cm="1">
        <f t="array" ref="D37">_xlfn.IFS(C37&gt;0, "Positive", C37&lt;0,"Negative", C37=0, "Zero")</f>
        <v>Positive</v>
      </c>
      <c r="G37" s="3" t="s">
        <v>666</v>
      </c>
      <c r="H37" s="30"/>
      <c r="I37" s="30">
        <v>3</v>
      </c>
    </row>
    <row r="38" spans="1:9" x14ac:dyDescent="0.35">
      <c r="A38" t="str">
        <v>Sundaram-Clayton Ltd.</v>
      </c>
      <c r="B38" t="str">
        <f>_xlfn.XLOOKUP(A38,Investment_Advice[Company],Investment_Advice[Industry])</f>
        <v>Auto Ancillaries</v>
      </c>
      <c r="C38">
        <f>_xlfn.XLOOKUP(A38,Investment_Advice[Company], Investment_Advice[3-Year Return])</f>
        <v>37.21</v>
      </c>
      <c r="D38" t="str" cm="1">
        <f t="array" ref="D38">_xlfn.IFS(C38&gt;0, "Positive", C38&lt;0,"Negative", C38=0, "Zero")</f>
        <v>Positive</v>
      </c>
      <c r="G38" s="3" t="s">
        <v>339</v>
      </c>
      <c r="H38" s="30"/>
      <c r="I38" s="30">
        <v>3</v>
      </c>
    </row>
    <row r="39" spans="1:9" x14ac:dyDescent="0.35">
      <c r="A39" t="str">
        <v>Tata Consultancy Services Ltd.</v>
      </c>
      <c r="B39" t="str">
        <f>_xlfn.XLOOKUP(A39,Investment_Advice[Company],Investment_Advice[Industry])</f>
        <v>Software</v>
      </c>
      <c r="C39">
        <f>_xlfn.XLOOKUP(A39,Investment_Advice[Company], Investment_Advice[3-Year Return])</f>
        <v>11.75</v>
      </c>
      <c r="D39" t="str" cm="1">
        <f t="array" ref="D39">_xlfn.IFS(C39&gt;0, "Positive", C39&lt;0,"Negative", C39=0, "Zero")</f>
        <v>Positive</v>
      </c>
      <c r="G39" s="3" t="s">
        <v>183</v>
      </c>
      <c r="H39" s="30"/>
      <c r="I39" s="30">
        <v>3</v>
      </c>
    </row>
    <row r="40" spans="1:9" x14ac:dyDescent="0.35">
      <c r="A40" t="str">
        <v>Tata Elxsi Ltd.</v>
      </c>
      <c r="B40" t="str">
        <f>_xlfn.XLOOKUP(A40,Investment_Advice[Company],Investment_Advice[Industry])</f>
        <v>Software</v>
      </c>
      <c r="C40">
        <f>_xlfn.XLOOKUP(A40,Investment_Advice[Company], Investment_Advice[3-Year Return])</f>
        <v>144.07</v>
      </c>
      <c r="D40" t="str" cm="1">
        <f t="array" ref="D40">_xlfn.IFS(C40&gt;0, "Positive", C40&lt;0,"Negative", C40=0, "Zero")</f>
        <v>Positive</v>
      </c>
      <c r="G40" s="3" t="s">
        <v>1088</v>
      </c>
      <c r="H40" s="30"/>
      <c r="I40" s="30">
        <v>3</v>
      </c>
    </row>
    <row r="41" spans="1:9" x14ac:dyDescent="0.35">
      <c r="A41" t="str">
        <v>HCL Technologies Ltd.</v>
      </c>
      <c r="B41" t="str">
        <f>_xlfn.XLOOKUP(A41,Investment_Advice[Company],Investment_Advice[Industry])</f>
        <v>Software</v>
      </c>
      <c r="C41">
        <f>_xlfn.XLOOKUP(A41,Investment_Advice[Company], Investment_Advice[3-Year Return])</f>
        <v>18.48</v>
      </c>
      <c r="D41" t="str" cm="1">
        <f t="array" ref="D41">_xlfn.IFS(C41&gt;0, "Positive", C41&lt;0,"Negative", C41=0, "Zero")</f>
        <v>Positive</v>
      </c>
      <c r="G41" s="3" t="s">
        <v>676</v>
      </c>
      <c r="H41" s="30">
        <v>2</v>
      </c>
      <c r="I41" s="30">
        <v>3</v>
      </c>
    </row>
    <row r="42" spans="1:9" x14ac:dyDescent="0.35">
      <c r="A42" t="str">
        <v>HDFC Asset Management Company Ltd.</v>
      </c>
      <c r="B42" t="str">
        <f>_xlfn.XLOOKUP(A42,Investment_Advice[Company],Investment_Advice[Industry])</f>
        <v>Asset Management Companies</v>
      </c>
      <c r="C42">
        <f>_xlfn.XLOOKUP(A42,Investment_Advice[Company], Investment_Advice[3-Year Return])</f>
        <v>-8.0399999999999991</v>
      </c>
      <c r="D42" t="str" cm="1">
        <f t="array" ref="D42">_xlfn.IFS(C42&gt;0, "Positive", C42&lt;0,"Negative", C42=0, "Zero")</f>
        <v>Negative</v>
      </c>
      <c r="G42" s="3" t="s">
        <v>452</v>
      </c>
      <c r="H42" s="30"/>
      <c r="I42" s="30">
        <v>3</v>
      </c>
    </row>
    <row r="43" spans="1:9" x14ac:dyDescent="0.35">
      <c r="A43" t="str">
        <v>HEG Ltd.</v>
      </c>
      <c r="B43" t="str">
        <f>_xlfn.XLOOKUP(A43,Investment_Advice[Company],Investment_Advice[Industry])</f>
        <v>Refractories</v>
      </c>
      <c r="C43">
        <f>_xlfn.XLOOKUP(A43,Investment_Advice[Company], Investment_Advice[3-Year Return])</f>
        <v>8.17</v>
      </c>
      <c r="D43" t="str" cm="1">
        <f t="array" ref="D43">_xlfn.IFS(C43&gt;0, "Positive", C43&lt;0,"Negative", C43=0, "Zero")</f>
        <v>Positive</v>
      </c>
      <c r="G43" s="3" t="s">
        <v>621</v>
      </c>
      <c r="H43" s="30"/>
      <c r="I43" s="30">
        <v>3</v>
      </c>
    </row>
    <row r="44" spans="1:9" x14ac:dyDescent="0.35">
      <c r="A44" t="str">
        <v>Colgate-Palmolive (India) Ltd.</v>
      </c>
      <c r="B44" t="str">
        <f>_xlfn.XLOOKUP(A44,Investment_Advice[Company],Investment_Advice[Industry])</f>
        <v>Household &amp; Personal Products</v>
      </c>
      <c r="C44">
        <f>_xlfn.XLOOKUP(A44,Investment_Advice[Company], Investment_Advice[3-Year Return])</f>
        <v>10.039999999999999</v>
      </c>
      <c r="D44" t="str" cm="1">
        <f t="array" ref="D44">_xlfn.IFS(C44&gt;0, "Positive", C44&lt;0,"Negative", C44=0, "Zero")</f>
        <v>Positive</v>
      </c>
      <c r="G44" s="3" t="s">
        <v>1261</v>
      </c>
      <c r="H44" s="30"/>
      <c r="I44" s="30">
        <v>3</v>
      </c>
    </row>
    <row r="45" spans="1:9" x14ac:dyDescent="0.35">
      <c r="A45" t="str">
        <v>Lakshmi Machine Works Ltd.</v>
      </c>
      <c r="B45" t="str">
        <f>_xlfn.XLOOKUP(A45,Investment_Advice[Company],Investment_Advice[Industry])</f>
        <v>Textile Machinery</v>
      </c>
      <c r="C45">
        <f>_xlfn.XLOOKUP(A45,Investment_Advice[Company], Investment_Advice[3-Year Return])</f>
        <v>51.96</v>
      </c>
      <c r="D45" t="str" cm="1">
        <f t="array" ref="D45">_xlfn.IFS(C45&gt;0, "Positive", C45&lt;0,"Negative", C45=0, "Zero")</f>
        <v>Positive</v>
      </c>
      <c r="G45" s="3" t="s">
        <v>532</v>
      </c>
      <c r="H45" s="30"/>
      <c r="I45" s="30">
        <v>3</v>
      </c>
    </row>
    <row r="46" spans="1:9" x14ac:dyDescent="0.35">
      <c r="A46" t="str">
        <v>Computer Age Management Services Ltd.</v>
      </c>
      <c r="B46" t="str">
        <f>_xlfn.XLOOKUP(A46,Investment_Advice[Company],Investment_Advice[Industry])</f>
        <v>Business Services</v>
      </c>
      <c r="C46">
        <f>_xlfn.XLOOKUP(A46,Investment_Advice[Company], Investment_Advice[3-Year Return])</f>
        <v>0</v>
      </c>
      <c r="D46" t="str" cm="1">
        <f t="array" ref="D46">_xlfn.IFS(C46&gt;0, "Positive", C46&lt;0,"Negative", C46=0, "Zero")</f>
        <v>Zero</v>
      </c>
      <c r="G46" s="3" t="s">
        <v>482</v>
      </c>
      <c r="H46" s="30">
        <v>1</v>
      </c>
      <c r="I46" s="30">
        <v>3</v>
      </c>
    </row>
    <row r="47" spans="1:9" x14ac:dyDescent="0.35">
      <c r="A47" t="str">
        <v>Ultratech Cement Ltd.</v>
      </c>
      <c r="B47" t="str">
        <f>_xlfn.XLOOKUP(A47,Investment_Advice[Company],Investment_Advice[Industry])</f>
        <v>Cement</v>
      </c>
      <c r="C47">
        <f>_xlfn.XLOOKUP(A47,Investment_Advice[Company], Investment_Advice[3-Year Return])</f>
        <v>18.940000000000001</v>
      </c>
      <c r="D47" t="str" cm="1">
        <f t="array" ref="D47">_xlfn.IFS(C47&gt;0, "Positive", C47&lt;0,"Negative", C47=0, "Zero")</f>
        <v>Positive</v>
      </c>
      <c r="G47" s="3" t="s">
        <v>361</v>
      </c>
      <c r="H47" s="30"/>
      <c r="I47" s="30">
        <v>3</v>
      </c>
    </row>
    <row r="48" spans="1:9" x14ac:dyDescent="0.35">
      <c r="A48" t="str">
        <v>Shriram City Union Finance Ltd.</v>
      </c>
      <c r="B48" t="str">
        <f>_xlfn.XLOOKUP(A48,Investment_Advice[Company],Investment_Advice[Industry])</f>
        <v>Equipment Leasing</v>
      </c>
      <c r="C48">
        <f>_xlfn.XLOOKUP(A48,Investment_Advice[Company], Investment_Advice[3-Year Return])</f>
        <v>12.46</v>
      </c>
      <c r="D48" t="str" cm="1">
        <f t="array" ref="D48">_xlfn.IFS(C48&gt;0, "Positive", C48&lt;0,"Negative", C48=0, "Zero")</f>
        <v>Positive</v>
      </c>
      <c r="G48" s="3" t="s">
        <v>591</v>
      </c>
      <c r="H48" s="30"/>
      <c r="I48" s="30">
        <v>3</v>
      </c>
    </row>
    <row r="49" spans="1:9" x14ac:dyDescent="0.35">
      <c r="A49" t="str">
        <v>Mindtree Ltd.</v>
      </c>
      <c r="B49" t="str">
        <f>_xlfn.XLOOKUP(A49,Investment_Advice[Company],Investment_Advice[Industry])</f>
        <v>Software</v>
      </c>
      <c r="C49">
        <f>_xlfn.XLOOKUP(A49,Investment_Advice[Company], Investment_Advice[3-Year Return])</f>
        <v>67.599999999999994</v>
      </c>
      <c r="D49" t="str" cm="1">
        <f t="array" ref="D49">_xlfn.IFS(C49&gt;0, "Positive", C49&lt;0,"Negative", C49=0, "Zero")</f>
        <v>Positive</v>
      </c>
      <c r="G49" s="3" t="s">
        <v>837</v>
      </c>
      <c r="H49" s="30"/>
      <c r="I49" s="30">
        <v>3</v>
      </c>
    </row>
    <row r="50" spans="1:9" x14ac:dyDescent="0.35">
      <c r="A50" t="str">
        <v>L&amp;T Technology Services Ltd.</v>
      </c>
      <c r="B50" t="str">
        <f>_xlfn.XLOOKUP(A50,Investment_Advice[Company],Investment_Advice[Industry])</f>
        <v>Software</v>
      </c>
      <c r="C50">
        <f>_xlfn.XLOOKUP(A50,Investment_Advice[Company], Investment_Advice[3-Year Return])</f>
        <v>30.34</v>
      </c>
      <c r="D50" t="str" cm="1">
        <f t="array" ref="D50">_xlfn.IFS(C50&gt;0, "Positive", C50&lt;0,"Negative", C50=0, "Zero")</f>
        <v>Positive</v>
      </c>
      <c r="G50" s="3" t="s">
        <v>294</v>
      </c>
      <c r="H50" s="30"/>
      <c r="I50" s="30">
        <v>3</v>
      </c>
    </row>
    <row r="51" spans="1:9" x14ac:dyDescent="0.35">
      <c r="A51" t="str">
        <v>Pfizer Ltd.</v>
      </c>
      <c r="B51" t="str">
        <f>_xlfn.XLOOKUP(A51,Investment_Advice[Company],Investment_Advice[Industry])</f>
        <v>Drugs &amp; Pharma</v>
      </c>
      <c r="C51">
        <f>_xlfn.XLOOKUP(A51,Investment_Advice[Company], Investment_Advice[3-Year Return])</f>
        <v>13.04</v>
      </c>
      <c r="D51" t="str" cm="1">
        <f t="array" ref="D51">_xlfn.IFS(C51&gt;0, "Positive", C51&lt;0,"Negative", C51=0, "Zero")</f>
        <v>Positive</v>
      </c>
      <c r="G51" s="3" t="s">
        <v>289</v>
      </c>
      <c r="H51" s="30"/>
      <c r="I51" s="30">
        <v>3</v>
      </c>
    </row>
    <row r="52" spans="1:9" x14ac:dyDescent="0.35">
      <c r="A52" t="str">
        <v>Cera Sanitaryware Ltd.</v>
      </c>
      <c r="B52" t="str">
        <f>_xlfn.XLOOKUP(A52,Investment_Advice[Company],Investment_Advice[Industry])</f>
        <v>Ceramic tiles</v>
      </c>
      <c r="C52">
        <f>_xlfn.XLOOKUP(A52,Investment_Advice[Company], Investment_Advice[3-Year Return])</f>
        <v>30.11</v>
      </c>
      <c r="D52" t="str" cm="1">
        <f t="array" ref="D52">_xlfn.IFS(C52&gt;0, "Positive", C52&lt;0,"Negative", C52=0, "Zero")</f>
        <v>Positive</v>
      </c>
      <c r="G52" s="3" t="s">
        <v>415</v>
      </c>
      <c r="H52" s="30"/>
      <c r="I52" s="30">
        <v>3</v>
      </c>
    </row>
    <row r="53" spans="1:9" x14ac:dyDescent="0.35">
      <c r="A53" t="str">
        <v>Hindustan Unilever Ltd.</v>
      </c>
      <c r="B53" t="str">
        <f>_xlfn.XLOOKUP(A53,Investment_Advice[Company],Investment_Advice[Industry])</f>
        <v>Household &amp; Personal Products</v>
      </c>
      <c r="C53">
        <f>_xlfn.XLOOKUP(A53,Investment_Advice[Company], Investment_Advice[3-Year Return])</f>
        <v>12.09</v>
      </c>
      <c r="D53" t="str" cm="1">
        <f t="array" ref="D53">_xlfn.IFS(C53&gt;0, "Positive", C53&lt;0,"Negative", C53=0, "Zero")</f>
        <v>Positive</v>
      </c>
      <c r="G53" s="3" t="s">
        <v>206</v>
      </c>
      <c r="H53" s="30"/>
      <c r="I53" s="30">
        <v>3</v>
      </c>
    </row>
    <row r="54" spans="1:9" x14ac:dyDescent="0.35">
      <c r="A54" t="str">
        <v>Alkem Laboratories Ltd.</v>
      </c>
      <c r="B54" t="str">
        <f>_xlfn.XLOOKUP(A54,Investment_Advice[Company],Investment_Advice[Industry])</f>
        <v>Drugs &amp; Pharma</v>
      </c>
      <c r="C54">
        <f>_xlfn.XLOOKUP(A54,Investment_Advice[Company], Investment_Advice[3-Year Return])</f>
        <v>18.510000000000002</v>
      </c>
      <c r="D54" t="str" cm="1">
        <f t="array" ref="D54">_xlfn.IFS(C54&gt;0, "Positive", C54&lt;0,"Negative", C54=0, "Zero")</f>
        <v>Positive</v>
      </c>
      <c r="G54" s="3" t="s">
        <v>1232</v>
      </c>
      <c r="H54" s="30"/>
      <c r="I54" s="30">
        <v>3</v>
      </c>
    </row>
    <row r="55" spans="1:9" x14ac:dyDescent="0.35">
      <c r="A55" t="str">
        <v>Infosys Ltd.</v>
      </c>
      <c r="B55" t="str">
        <f>_xlfn.XLOOKUP(A55,Investment_Advice[Company],Investment_Advice[Industry])</f>
        <v>Software</v>
      </c>
      <c r="C55">
        <f>_xlfn.XLOOKUP(A55,Investment_Advice[Company], Investment_Advice[3-Year Return])</f>
        <v>21.17</v>
      </c>
      <c r="D55" t="str" cm="1">
        <f t="array" ref="D55">_xlfn.IFS(C55&gt;0, "Positive", C55&lt;0,"Negative", C55=0, "Zero")</f>
        <v>Positive</v>
      </c>
      <c r="G55" s="3" t="s">
        <v>478</v>
      </c>
      <c r="H55" s="30"/>
      <c r="I55" s="30">
        <v>3</v>
      </c>
    </row>
    <row r="56" spans="1:9" x14ac:dyDescent="0.35">
      <c r="A56" t="str">
        <v>Persistent Systems Ltd.</v>
      </c>
      <c r="B56" t="str">
        <f>_xlfn.XLOOKUP(A56,Investment_Advice[Company],Investment_Advice[Industry])</f>
        <v>Software</v>
      </c>
      <c r="C56">
        <f>_xlfn.XLOOKUP(A56,Investment_Advice[Company], Investment_Advice[3-Year Return])</f>
        <v>82.42</v>
      </c>
      <c r="D56" t="str" cm="1">
        <f t="array" ref="D56">_xlfn.IFS(C56&gt;0, "Positive", C56&lt;0,"Negative", C56=0, "Zero")</f>
        <v>Positive</v>
      </c>
      <c r="G56" s="3" t="s">
        <v>1143</v>
      </c>
      <c r="H56" s="30"/>
      <c r="I56" s="30">
        <v>3</v>
      </c>
    </row>
    <row r="57" spans="1:9" x14ac:dyDescent="0.35">
      <c r="A57" t="str">
        <v>Housing Development Finance Corpn. Ltd.</v>
      </c>
      <c r="B57" t="str">
        <f>_xlfn.XLOOKUP(A57,Investment_Advice[Company],Investment_Advice[Industry])</f>
        <v>Housing Finance</v>
      </c>
      <c r="C57">
        <f>_xlfn.XLOOKUP(A57,Investment_Advice[Company], Investment_Advice[3-Year Return])</f>
        <v>5.36</v>
      </c>
      <c r="D57" t="str" cm="1">
        <f t="array" ref="D57">_xlfn.IFS(C57&gt;0, "Positive", C57&lt;0,"Negative", C57=0, "Zero")</f>
        <v>Positive</v>
      </c>
      <c r="G57" s="3" t="s">
        <v>767</v>
      </c>
      <c r="H57" s="30"/>
      <c r="I57" s="30">
        <v>3</v>
      </c>
    </row>
    <row r="58" spans="1:9" x14ac:dyDescent="0.35">
      <c r="A58" t="str">
        <v>Divi's Laboratories Ltd.</v>
      </c>
      <c r="B58" t="str">
        <f>_xlfn.XLOOKUP(A58,Investment_Advice[Company],Investment_Advice[Industry])</f>
        <v>Drugs &amp; Pharma</v>
      </c>
      <c r="C58">
        <f>_xlfn.XLOOKUP(A58,Investment_Advice[Company], Investment_Advice[3-Year Return])</f>
        <v>29.26</v>
      </c>
      <c r="D58" t="str" cm="1">
        <f t="array" ref="D58">_xlfn.IFS(C58&gt;0, "Positive", C58&lt;0,"Negative", C58=0, "Zero")</f>
        <v>Positive</v>
      </c>
      <c r="G58" s="3" t="s">
        <v>914</v>
      </c>
      <c r="H58" s="30"/>
      <c r="I58" s="30">
        <v>3</v>
      </c>
    </row>
    <row r="59" spans="1:9" x14ac:dyDescent="0.35">
      <c r="A59" t="str">
        <v>Dr. Reddy's Laboratories Ltd.</v>
      </c>
      <c r="B59" t="str">
        <f>_xlfn.XLOOKUP(A59,Investment_Advice[Company],Investment_Advice[Industry])</f>
        <v>Drugs &amp; Pharma</v>
      </c>
      <c r="C59">
        <f>_xlfn.XLOOKUP(A59,Investment_Advice[Company], Investment_Advice[3-Year Return])</f>
        <v>17.43</v>
      </c>
      <c r="D59" t="str" cm="1">
        <f t="array" ref="D59">_xlfn.IFS(C59&gt;0, "Positive", C59&lt;0,"Negative", C59=0, "Zero")</f>
        <v>Positive</v>
      </c>
      <c r="G59" s="3" t="s">
        <v>392</v>
      </c>
      <c r="H59" s="30"/>
      <c r="I59" s="30">
        <v>3</v>
      </c>
    </row>
    <row r="60" spans="1:9" x14ac:dyDescent="0.35">
      <c r="A60" t="str">
        <v>Godfrey Phillips India Ltd.</v>
      </c>
      <c r="B60" t="str">
        <f>_xlfn.XLOOKUP(A60,Investment_Advice[Company],Investment_Advice[Industry])</f>
        <v>Tobacco Products</v>
      </c>
      <c r="C60">
        <f>_xlfn.XLOOKUP(A60,Investment_Advice[Company], Investment_Advice[3-Year Return])</f>
        <v>2.2799999999999998</v>
      </c>
      <c r="D60" t="str" cm="1">
        <f t="array" ref="D60">_xlfn.IFS(C60&gt;0, "Positive", C60&lt;0,"Negative", C60=0, "Zero")</f>
        <v>Positive</v>
      </c>
      <c r="G60" s="3" t="s">
        <v>890</v>
      </c>
      <c r="H60" s="30"/>
      <c r="I60" s="30">
        <v>3</v>
      </c>
    </row>
    <row r="61" spans="1:9" x14ac:dyDescent="0.35">
      <c r="A61" t="str">
        <v>Balkrishna Industries Ltd.</v>
      </c>
      <c r="B61" t="str">
        <f>_xlfn.XLOOKUP(A61,Investment_Advice[Company],Investment_Advice[Industry])</f>
        <v>Tyres &amp; Tubes</v>
      </c>
      <c r="C61">
        <f>_xlfn.XLOOKUP(A61,Investment_Advice[Company], Investment_Advice[3-Year Return])</f>
        <v>39.94</v>
      </c>
      <c r="D61" t="str" cm="1">
        <f t="array" ref="D61">_xlfn.IFS(C61&gt;0, "Positive", C61&lt;0,"Negative", C61=0, "Zero")</f>
        <v>Positive</v>
      </c>
      <c r="G61" s="3" t="s">
        <v>373</v>
      </c>
      <c r="H61" s="30">
        <v>1</v>
      </c>
      <c r="I61" s="30">
        <v>2</v>
      </c>
    </row>
    <row r="62" spans="1:9" x14ac:dyDescent="0.35">
      <c r="A62" t="str">
        <v>Multi Commodity Exchange Of India Ltd.</v>
      </c>
      <c r="B62" t="str">
        <f>_xlfn.XLOOKUP(A62,Investment_Advice[Company],Investment_Advice[Industry])</f>
        <v>Exchange Services</v>
      </c>
      <c r="C62">
        <f>_xlfn.XLOOKUP(A62,Investment_Advice[Company], Investment_Advice[3-Year Return])</f>
        <v>13.55</v>
      </c>
      <c r="D62" t="str" cm="1">
        <f t="array" ref="D62">_xlfn.IFS(C62&gt;0, "Positive", C62&lt;0,"Negative", C62=0, "Zero")</f>
        <v>Positive</v>
      </c>
      <c r="G62" s="3" t="s">
        <v>89</v>
      </c>
      <c r="H62" s="30">
        <v>1</v>
      </c>
      <c r="I62" s="30">
        <v>2</v>
      </c>
    </row>
    <row r="63" spans="1:9" x14ac:dyDescent="0.35">
      <c r="A63" t="str">
        <v>Angel One Ltd.</v>
      </c>
      <c r="B63" t="str">
        <f>_xlfn.XLOOKUP(A63,Investment_Advice[Company],Investment_Advice[Industry])</f>
        <v>Brokerage Services</v>
      </c>
      <c r="C63">
        <f>_xlfn.XLOOKUP(A63,Investment_Advice[Company], Investment_Advice[3-Year Return])</f>
        <v>0</v>
      </c>
      <c r="D63" t="str" cm="1">
        <f t="array" ref="D63">_xlfn.IFS(C63&gt;0, "Positive", C63&lt;0,"Negative", C63=0, "Zero")</f>
        <v>Zero</v>
      </c>
      <c r="G63" s="3" t="s">
        <v>224</v>
      </c>
      <c r="H63" s="30"/>
      <c r="I63" s="30">
        <v>2</v>
      </c>
    </row>
    <row r="64" spans="1:9" x14ac:dyDescent="0.35">
      <c r="A64" t="str">
        <v>Mahanagar Gas Ltd.</v>
      </c>
      <c r="B64" t="str">
        <f>_xlfn.XLOOKUP(A64,Investment_Advice[Company],Investment_Advice[Industry])</f>
        <v>Natural Gas Utilities</v>
      </c>
      <c r="C64">
        <f>_xlfn.XLOOKUP(A64,Investment_Advice[Company], Investment_Advice[3-Year Return])</f>
        <v>1.46</v>
      </c>
      <c r="D64" t="str" cm="1">
        <f t="array" ref="D64">_xlfn.IFS(C64&gt;0, "Positive", C64&lt;0,"Negative", C64=0, "Zero")</f>
        <v>Positive</v>
      </c>
      <c r="G64" s="3" t="s">
        <v>158</v>
      </c>
      <c r="H64" s="30"/>
      <c r="I64" s="30">
        <v>2</v>
      </c>
    </row>
    <row r="65" spans="1:9" x14ac:dyDescent="0.35">
      <c r="A65" t="str">
        <v>Atul Ltd.</v>
      </c>
      <c r="B65" t="str">
        <f>_xlfn.XLOOKUP(A65,Investment_Advice[Company],Investment_Advice[Industry])</f>
        <v>Dyes &amp; Pigments</v>
      </c>
      <c r="C65">
        <f>_xlfn.XLOOKUP(A65,Investment_Advice[Company], Investment_Advice[3-Year Return])</f>
        <v>38.72</v>
      </c>
      <c r="D65" t="str" cm="1">
        <f t="array" ref="D65">_xlfn.IFS(C65&gt;0, "Positive", C65&lt;0,"Negative", C65=0, "Zero")</f>
        <v>Positive</v>
      </c>
      <c r="G65" s="3" t="s">
        <v>558</v>
      </c>
      <c r="H65" s="30"/>
      <c r="I65" s="30">
        <v>2</v>
      </c>
    </row>
    <row r="66" spans="1:9" x14ac:dyDescent="0.35">
      <c r="A66" t="str">
        <v>ICICI Securities Ltd.</v>
      </c>
      <c r="B66" t="str">
        <f>_xlfn.XLOOKUP(A66,Investment_Advice[Company],Investment_Advice[Industry])</f>
        <v>Brokerage Services</v>
      </c>
      <c r="C66">
        <f>_xlfn.XLOOKUP(A66,Investment_Advice[Company], Investment_Advice[3-Year Return])</f>
        <v>32.630000000000003</v>
      </c>
      <c r="D66" t="str" cm="1">
        <f t="array" ref="D66">_xlfn.IFS(C66&gt;0, "Positive", C66&lt;0,"Negative", C66=0, "Zero")</f>
        <v>Positive</v>
      </c>
      <c r="G66" s="3" t="s">
        <v>402</v>
      </c>
      <c r="H66" s="30"/>
      <c r="I66" s="30">
        <v>2</v>
      </c>
    </row>
    <row r="67" spans="1:9" x14ac:dyDescent="0.35">
      <c r="A67" t="str">
        <v>Cyient Ltd.</v>
      </c>
      <c r="B67" t="str">
        <f>_xlfn.XLOOKUP(A67,Investment_Advice[Company],Investment_Advice[Industry])</f>
        <v>Software</v>
      </c>
      <c r="C67">
        <f>_xlfn.XLOOKUP(A67,Investment_Advice[Company], Investment_Advice[3-Year Return])</f>
        <v>24.79</v>
      </c>
      <c r="D67" t="str" cm="1">
        <f t="array" ref="D67">_xlfn.IFS(C67&gt;0, "Positive", C67&lt;0,"Negative", C67=0, "Zero")</f>
        <v>Positive</v>
      </c>
      <c r="G67" s="3" t="s">
        <v>1542</v>
      </c>
      <c r="H67" s="30"/>
      <c r="I67" s="30">
        <v>2</v>
      </c>
    </row>
    <row r="68" spans="1:9" x14ac:dyDescent="0.35">
      <c r="A68" t="str">
        <v>Supreme Industries Ltd.</v>
      </c>
      <c r="B68" t="str">
        <f>_xlfn.XLOOKUP(A68,Investment_Advice[Company],Investment_Advice[Industry])</f>
        <v>Plastic Tubes &amp; Pipes</v>
      </c>
      <c r="C68">
        <f>_xlfn.XLOOKUP(A68,Investment_Advice[Company], Investment_Advice[3-Year Return])</f>
        <v>23.48</v>
      </c>
      <c r="D68" t="str" cm="1">
        <f t="array" ref="D68">_xlfn.IFS(C68&gt;0, "Positive", C68&lt;0,"Negative", C68=0, "Zero")</f>
        <v>Positive</v>
      </c>
      <c r="G68" s="3" t="s">
        <v>357</v>
      </c>
      <c r="H68" s="30">
        <v>3</v>
      </c>
      <c r="I68" s="30">
        <v>2</v>
      </c>
    </row>
    <row r="69" spans="1:9" x14ac:dyDescent="0.35">
      <c r="A69" t="str">
        <v>Larsen &amp; Toubro Ltd.</v>
      </c>
      <c r="B69" t="str">
        <f>_xlfn.XLOOKUP(A69,Investment_Advice[Company],Investment_Advice[Industry])</f>
        <v>Infrastructure</v>
      </c>
      <c r="C69">
        <f>_xlfn.XLOOKUP(A69,Investment_Advice[Company], Investment_Advice[3-Year Return])</f>
        <v>14.59</v>
      </c>
      <c r="D69" t="str" cm="1">
        <f t="array" ref="D69">_xlfn.IFS(C69&gt;0, "Positive", C69&lt;0,"Negative", C69=0, "Zero")</f>
        <v>Positive</v>
      </c>
      <c r="G69" s="3" t="s">
        <v>1442</v>
      </c>
      <c r="H69" s="30"/>
      <c r="I69" s="30">
        <v>2</v>
      </c>
    </row>
    <row r="70" spans="1:9" x14ac:dyDescent="0.35">
      <c r="A70" t="str">
        <v>Sonata Software Ltd.</v>
      </c>
      <c r="B70" t="str">
        <f>_xlfn.XLOOKUP(A70,Investment_Advice[Company],Investment_Advice[Industry])</f>
        <v>Software</v>
      </c>
      <c r="C70">
        <f>_xlfn.XLOOKUP(A70,Investment_Advice[Company], Investment_Advice[3-Year Return])</f>
        <v>32.96</v>
      </c>
      <c r="D70" t="str" cm="1">
        <f t="array" ref="D70">_xlfn.IFS(C70&gt;0, "Positive", C70&lt;0,"Negative", C70=0, "Zero")</f>
        <v>Positive</v>
      </c>
      <c r="G70" s="3" t="s">
        <v>140</v>
      </c>
      <c r="H70" s="30"/>
      <c r="I70" s="30">
        <v>2</v>
      </c>
    </row>
    <row r="71" spans="1:9" x14ac:dyDescent="0.35">
      <c r="A71" t="str">
        <v>UTI Asset Management Company Ltd.</v>
      </c>
      <c r="B71" t="str">
        <f>_xlfn.XLOOKUP(A71,Investment_Advice[Company],Investment_Advice[Industry])</f>
        <v>Asset Management Companies</v>
      </c>
      <c r="C71">
        <f>_xlfn.XLOOKUP(A71,Investment_Advice[Company], Investment_Advice[3-Year Return])</f>
        <v>0</v>
      </c>
      <c r="D71" t="str" cm="1">
        <f t="array" ref="D71">_xlfn.IFS(C71&gt;0, "Positive", C71&lt;0,"Negative", C71=0, "Zero")</f>
        <v>Zero</v>
      </c>
      <c r="G71" s="3" t="s">
        <v>67</v>
      </c>
      <c r="H71" s="30"/>
      <c r="I71" s="30">
        <v>2</v>
      </c>
    </row>
    <row r="72" spans="1:9" x14ac:dyDescent="0.35">
      <c r="A72" t="str">
        <v>Eicher Motors Ltd.</v>
      </c>
      <c r="B72" t="str">
        <f>_xlfn.XLOOKUP(A72,Investment_Advice[Company],Investment_Advice[Industry])</f>
        <v>Two &amp; Three Wheelers</v>
      </c>
      <c r="C72">
        <f>_xlfn.XLOOKUP(A72,Investment_Advice[Company], Investment_Advice[3-Year Return])</f>
        <v>29.54</v>
      </c>
      <c r="D72" t="str" cm="1">
        <f t="array" ref="D72">_xlfn.IFS(C72&gt;0, "Positive", C72&lt;0,"Negative", C72=0, "Zero")</f>
        <v>Positive</v>
      </c>
      <c r="G72" s="3" t="s">
        <v>638</v>
      </c>
      <c r="H72" s="30">
        <v>1</v>
      </c>
      <c r="I72" s="30">
        <v>2</v>
      </c>
    </row>
    <row r="73" spans="1:9" x14ac:dyDescent="0.35">
      <c r="A73" t="str">
        <v>Tata Communications Ltd.</v>
      </c>
      <c r="B73" t="str">
        <f>_xlfn.XLOOKUP(A73,Investment_Advice[Company],Investment_Advice[Industry])</f>
        <v>Telecom Services</v>
      </c>
      <c r="C73">
        <f>_xlfn.XLOOKUP(A73,Investment_Advice[Company], Investment_Advice[3-Year Return])</f>
        <v>43.72</v>
      </c>
      <c r="D73" t="str" cm="1">
        <f t="array" ref="D73">_xlfn.IFS(C73&gt;0, "Positive", C73&lt;0,"Negative", C73=0, "Zero")</f>
        <v>Positive</v>
      </c>
      <c r="G73" s="3" t="s">
        <v>543</v>
      </c>
      <c r="H73" s="30"/>
      <c r="I73" s="30">
        <v>2</v>
      </c>
    </row>
    <row r="74" spans="1:9" x14ac:dyDescent="0.35">
      <c r="A74" t="str">
        <v>Muthoot Finance Ltd.</v>
      </c>
      <c r="B74" t="str">
        <f>_xlfn.XLOOKUP(A74,Investment_Advice[Company],Investment_Advice[Industry])</f>
        <v>Misc. Fin.services</v>
      </c>
      <c r="C74">
        <f>_xlfn.XLOOKUP(A74,Investment_Advice[Company], Investment_Advice[3-Year Return])</f>
        <v>20.51</v>
      </c>
      <c r="D74" t="str" cm="1">
        <f t="array" ref="D74">_xlfn.IFS(C74&gt;0, "Positive", C74&lt;0,"Negative", C74=0, "Zero")</f>
        <v>Positive</v>
      </c>
      <c r="G74" s="3" t="s">
        <v>744</v>
      </c>
      <c r="H74" s="30"/>
      <c r="I74" s="30">
        <v>2</v>
      </c>
    </row>
    <row r="75" spans="1:9" x14ac:dyDescent="0.35">
      <c r="A75" t="str">
        <v>Shriram Transport Finance Company Ltd.</v>
      </c>
      <c r="B75" t="str">
        <f>_xlfn.XLOOKUP(A75,Investment_Advice[Company],Investment_Advice[Industry])</f>
        <v>Equipment Leasing</v>
      </c>
      <c r="C75">
        <f>_xlfn.XLOOKUP(A75,Investment_Advice[Company], Investment_Advice[3-Year Return])</f>
        <v>11.25</v>
      </c>
      <c r="D75" t="str" cm="1">
        <f t="array" ref="D75">_xlfn.IFS(C75&gt;0, "Positive", C75&lt;0,"Negative", C75=0, "Zero")</f>
        <v>Positive</v>
      </c>
      <c r="G75" s="3" t="s">
        <v>377</v>
      </c>
      <c r="H75" s="30"/>
      <c r="I75" s="30">
        <v>2</v>
      </c>
    </row>
    <row r="76" spans="1:9" x14ac:dyDescent="0.35">
      <c r="A76" t="str">
        <v>Bajaj Finance Ltd.</v>
      </c>
      <c r="B76" t="str">
        <f>_xlfn.XLOOKUP(A76,Investment_Advice[Company],Investment_Advice[Industry])</f>
        <v>Hire Purchase</v>
      </c>
      <c r="C76">
        <f>_xlfn.XLOOKUP(A76,Investment_Advice[Company], Investment_Advice[3-Year Return])</f>
        <v>30.34</v>
      </c>
      <c r="D76" t="str" cm="1">
        <f t="array" ref="D76">_xlfn.IFS(C76&gt;0, "Positive", C76&lt;0,"Negative", C76=0, "Zero")</f>
        <v>Positive</v>
      </c>
      <c r="G76" s="3" t="s">
        <v>328</v>
      </c>
      <c r="H76" s="30"/>
      <c r="I76" s="30">
        <v>2</v>
      </c>
    </row>
    <row r="77" spans="1:9" x14ac:dyDescent="0.35">
      <c r="A77" t="str">
        <v>Asian Paints Ltd.</v>
      </c>
      <c r="B77" t="str">
        <f>_xlfn.XLOOKUP(A77,Investment_Advice[Company],Investment_Advice[Industry])</f>
        <v>Paints &amp; Varnishes</v>
      </c>
      <c r="C77">
        <f>_xlfn.XLOOKUP(A77,Investment_Advice[Company], Investment_Advice[3-Year Return])</f>
        <v>30.67</v>
      </c>
      <c r="D77" t="str" cm="1">
        <f t="array" ref="D77">_xlfn.IFS(C77&gt;0, "Positive", C77&lt;0,"Negative", C77=0, "Zero")</f>
        <v>Positive</v>
      </c>
      <c r="G77" s="3" t="s">
        <v>132</v>
      </c>
      <c r="H77" s="30"/>
      <c r="I77" s="30">
        <v>2</v>
      </c>
    </row>
    <row r="78" spans="1:9" x14ac:dyDescent="0.35">
      <c r="A78" t="str">
        <v>Mastek Ltd.</v>
      </c>
      <c r="B78" t="str">
        <f>_xlfn.XLOOKUP(A78,Investment_Advice[Company],Investment_Advice[Industry])</f>
        <v>Software</v>
      </c>
      <c r="C78">
        <f>_xlfn.XLOOKUP(A78,Investment_Advice[Company], Investment_Advice[3-Year Return])</f>
        <v>79.22</v>
      </c>
      <c r="D78" t="str" cm="1">
        <f t="array" ref="D78">_xlfn.IFS(C78&gt;0, "Positive", C78&lt;0,"Negative", C78=0, "Zero")</f>
        <v>Positive</v>
      </c>
      <c r="G78" s="3" t="s">
        <v>111</v>
      </c>
      <c r="H78" s="30"/>
      <c r="I78" s="30">
        <v>2</v>
      </c>
    </row>
    <row r="79" spans="1:9" x14ac:dyDescent="0.35">
      <c r="A79" t="str">
        <v>Cummins India Ltd.</v>
      </c>
      <c r="B79" t="str">
        <f>_xlfn.XLOOKUP(A79,Investment_Advice[Company],Investment_Advice[Industry])</f>
        <v>Diesel Engines</v>
      </c>
      <c r="C79">
        <f>_xlfn.XLOOKUP(A79,Investment_Advice[Company], Investment_Advice[3-Year Return])</f>
        <v>29.04</v>
      </c>
      <c r="D79" t="str" cm="1">
        <f t="array" ref="D79">_xlfn.IFS(C79&gt;0, "Positive", C79&lt;0,"Negative", C79=0, "Zero")</f>
        <v>Positive</v>
      </c>
      <c r="G79" s="3" t="s">
        <v>266</v>
      </c>
      <c r="H79" s="30"/>
      <c r="I79" s="30">
        <v>2</v>
      </c>
    </row>
    <row r="80" spans="1:9" x14ac:dyDescent="0.35">
      <c r="A80" t="str">
        <v>Hindustan Zinc Ltd.</v>
      </c>
      <c r="B80" t="str">
        <f>_xlfn.XLOOKUP(A80,Investment_Advice[Company],Investment_Advice[Industry])</f>
        <v>Non-Ferrous Metal</v>
      </c>
      <c r="C80">
        <f>_xlfn.XLOOKUP(A80,Investment_Advice[Company], Investment_Advice[3-Year Return])</f>
        <v>10.199999999999999</v>
      </c>
      <c r="D80" t="str" cm="1">
        <f t="array" ref="D80">_xlfn.IFS(C80&gt;0, "Positive", C80&lt;0,"Negative", C80=0, "Zero")</f>
        <v>Positive</v>
      </c>
      <c r="G80" s="3" t="s">
        <v>680</v>
      </c>
      <c r="H80" s="30"/>
      <c r="I80" s="30">
        <v>2</v>
      </c>
    </row>
    <row r="81" spans="1:9" x14ac:dyDescent="0.35">
      <c r="A81" t="str">
        <v>Galaxy Surfactants Ltd.</v>
      </c>
      <c r="B81" t="str">
        <f>_xlfn.XLOOKUP(A81,Investment_Advice[Company],Investment_Advice[Industry])</f>
        <v>Organic Chemicals</v>
      </c>
      <c r="C81">
        <f>_xlfn.XLOOKUP(A81,Investment_Advice[Company], Investment_Advice[3-Year Return])</f>
        <v>36.5</v>
      </c>
      <c r="D81" t="str" cm="1">
        <f t="array" ref="D81">_xlfn.IFS(C81&gt;0, "Positive", C81&lt;0,"Negative", C81=0, "Zero")</f>
        <v>Positive</v>
      </c>
      <c r="G81" s="3" t="s">
        <v>274</v>
      </c>
      <c r="H81" s="30"/>
      <c r="I81" s="30">
        <v>2</v>
      </c>
    </row>
    <row r="82" spans="1:9" x14ac:dyDescent="0.35">
      <c r="A82" t="str">
        <v>JSW Steel Ltd.</v>
      </c>
      <c r="B82" t="str">
        <f>_xlfn.XLOOKUP(A82,Investment_Advice[Company],Investment_Advice[Industry])</f>
        <v>Finished Steel</v>
      </c>
      <c r="C82">
        <f>_xlfn.XLOOKUP(A82,Investment_Advice[Company], Investment_Advice[3-Year Return])</f>
        <v>46.97</v>
      </c>
      <c r="D82" t="str" cm="1">
        <f t="array" ref="D82">_xlfn.IFS(C82&gt;0, "Positive", C82&lt;0,"Negative", C82=0, "Zero")</f>
        <v>Positive</v>
      </c>
      <c r="G82" s="3" t="s">
        <v>434</v>
      </c>
      <c r="H82" s="30"/>
      <c r="I82" s="30">
        <v>2</v>
      </c>
    </row>
    <row r="83" spans="1:9" x14ac:dyDescent="0.35">
      <c r="A83" t="str">
        <v>Coal India Ltd.</v>
      </c>
      <c r="B83" t="str">
        <f>_xlfn.XLOOKUP(A83,Investment_Advice[Company],Investment_Advice[Industry])</f>
        <v>Coal &amp; Lignite</v>
      </c>
      <c r="C83">
        <f>_xlfn.XLOOKUP(A83,Investment_Advice[Company], Investment_Advice[3-Year Return])</f>
        <v>8.34</v>
      </c>
      <c r="D83" t="str" cm="1">
        <f t="array" ref="D83">_xlfn.IFS(C83&gt;0, "Positive", C83&lt;0,"Negative", C83=0, "Zero")</f>
        <v>Positive</v>
      </c>
      <c r="G83" s="3" t="s">
        <v>701</v>
      </c>
      <c r="H83" s="30">
        <v>1</v>
      </c>
      <c r="I83" s="30">
        <v>2</v>
      </c>
    </row>
    <row r="84" spans="1:9" x14ac:dyDescent="0.35">
      <c r="A84" t="str">
        <v>Rites Ltd.</v>
      </c>
      <c r="B84" t="str">
        <f>_xlfn.XLOOKUP(A84,Investment_Advice[Company],Investment_Advice[Industry])</f>
        <v>Infrastructure</v>
      </c>
      <c r="C84">
        <f>_xlfn.XLOOKUP(A84,Investment_Advice[Company], Investment_Advice[3-Year Return])</f>
        <v>10.15</v>
      </c>
      <c r="D84" t="str" cm="1">
        <f t="array" ref="D84">_xlfn.IFS(C84&gt;0, "Positive", C84&lt;0,"Negative", C84=0, "Zero")</f>
        <v>Positive</v>
      </c>
      <c r="G84" s="3" t="s">
        <v>228</v>
      </c>
      <c r="H84" s="30"/>
      <c r="I84" s="30">
        <v>2</v>
      </c>
    </row>
    <row r="85" spans="1:9" x14ac:dyDescent="0.35">
      <c r="A85" t="str">
        <v>SRF Ltd.</v>
      </c>
      <c r="B85" t="str">
        <f>_xlfn.XLOOKUP(A85,Investment_Advice[Company],Investment_Advice[Industry])</f>
        <v>Diversified</v>
      </c>
      <c r="C85">
        <f>_xlfn.XLOOKUP(A85,Investment_Advice[Company], Investment_Advice[3-Year Return])</f>
        <v>68.150000000000006</v>
      </c>
      <c r="D85" t="str" cm="1">
        <f t="array" ref="D85">_xlfn.IFS(C85&gt;0, "Positive", C85&lt;0,"Negative", C85=0, "Zero")</f>
        <v>Positive</v>
      </c>
      <c r="G85" s="3" t="s">
        <v>1239</v>
      </c>
      <c r="H85" s="30"/>
      <c r="I85" s="30">
        <v>2</v>
      </c>
    </row>
    <row r="86" spans="1:9" x14ac:dyDescent="0.35">
      <c r="A86" t="str">
        <v>JB Chemicals &amp; Pharmaceuticals Ltd.</v>
      </c>
      <c r="B86" t="str">
        <f>_xlfn.XLOOKUP(A86,Investment_Advice[Company],Investment_Advice[Industry])</f>
        <v>Drugs &amp; Pharma</v>
      </c>
      <c r="C86">
        <f>_xlfn.XLOOKUP(A86,Investment_Advice[Company], Investment_Advice[3-Year Return])</f>
        <v>69.86</v>
      </c>
      <c r="D86" t="str" cm="1">
        <f t="array" ref="D86">_xlfn.IFS(C86&gt;0, "Positive", C86&lt;0,"Negative", C86=0, "Zero")</f>
        <v>Positive</v>
      </c>
      <c r="G86" s="3" t="s">
        <v>100</v>
      </c>
      <c r="H86" s="30"/>
      <c r="I86" s="30">
        <v>2</v>
      </c>
    </row>
    <row r="87" spans="1:9" x14ac:dyDescent="0.35">
      <c r="A87" t="str">
        <v>Bharat Petroleum Corporation Ltd.</v>
      </c>
      <c r="B87" t="str">
        <f>_xlfn.XLOOKUP(A87,Investment_Advice[Company],Investment_Advice[Industry])</f>
        <v>Oil Refineries &amp; Marketing</v>
      </c>
      <c r="C87">
        <f>_xlfn.XLOOKUP(A87,Investment_Advice[Company], Investment_Advice[3-Year Return])</f>
        <v>-3.69</v>
      </c>
      <c r="D87" t="str" cm="1">
        <f t="array" ref="D87">_xlfn.IFS(C87&gt;0, "Positive", C87&lt;0,"Negative", C87=0, "Zero")</f>
        <v>Negative</v>
      </c>
      <c r="G87" s="3" t="s">
        <v>448</v>
      </c>
      <c r="H87" s="30"/>
      <c r="I87" s="30">
        <v>2</v>
      </c>
    </row>
    <row r="88" spans="1:9" x14ac:dyDescent="0.35">
      <c r="A88" t="str">
        <v>Schaeffler India Ltd.</v>
      </c>
      <c r="B88" t="str">
        <f>_xlfn.XLOOKUP(A88,Investment_Advice[Company],Investment_Advice[Industry])</f>
        <v>Ball Bearings</v>
      </c>
      <c r="C88">
        <f>_xlfn.XLOOKUP(A88,Investment_Advice[Company], Investment_Advice[3-Year Return])</f>
        <v>60.76</v>
      </c>
      <c r="D88" t="str" cm="1">
        <f t="array" ref="D88">_xlfn.IFS(C88&gt;0, "Positive", C88&lt;0,"Negative", C88=0, "Zero")</f>
        <v>Positive</v>
      </c>
      <c r="G88" s="3" t="s">
        <v>763</v>
      </c>
      <c r="H88" s="30"/>
      <c r="I88" s="30">
        <v>2</v>
      </c>
    </row>
    <row r="89" spans="1:9" x14ac:dyDescent="0.35">
      <c r="A89" t="str">
        <v>Cochin Shipyard Ltd.</v>
      </c>
      <c r="B89" t="str">
        <f>_xlfn.XLOOKUP(A89,Investment_Advice[Company],Investment_Advice[Industry])</f>
        <v>Ship Building</v>
      </c>
      <c r="C89">
        <f>_xlfn.XLOOKUP(A89,Investment_Advice[Company], Investment_Advice[3-Year Return])</f>
        <v>3.65</v>
      </c>
      <c r="D89" t="str" cm="1">
        <f t="array" ref="D89">_xlfn.IFS(C89&gt;0, "Positive", C89&lt;0,"Negative", C89=0, "Zero")</f>
        <v>Positive</v>
      </c>
      <c r="G89" s="3" t="s">
        <v>658</v>
      </c>
      <c r="H89" s="30"/>
      <c r="I89" s="30">
        <v>1</v>
      </c>
    </row>
    <row r="90" spans="1:9" x14ac:dyDescent="0.35">
      <c r="A90" t="str">
        <v>HDFC Bank Ltd.</v>
      </c>
      <c r="B90" t="str">
        <f>_xlfn.XLOOKUP(A90,Investment_Advice[Company],Investment_Advice[Industry])</f>
        <v>Banking</v>
      </c>
      <c r="C90">
        <f>_xlfn.XLOOKUP(A90,Investment_Advice[Company], Investment_Advice[3-Year Return])</f>
        <v>9.98</v>
      </c>
      <c r="D90" t="str" cm="1">
        <f t="array" ref="D90">_xlfn.IFS(C90&gt;0, "Positive", C90&lt;0,"Negative", C90=0, "Zero")</f>
        <v>Positive</v>
      </c>
      <c r="G90" s="3" t="s">
        <v>270</v>
      </c>
      <c r="H90" s="30"/>
      <c r="I90" s="30">
        <v>1</v>
      </c>
    </row>
    <row r="91" spans="1:9" x14ac:dyDescent="0.35">
      <c r="A91" t="str">
        <v>REC Ltd.</v>
      </c>
      <c r="B91" t="str">
        <f>_xlfn.XLOOKUP(A91,Investment_Advice[Company],Investment_Advice[Industry])</f>
        <v>SIDCs/SFCs</v>
      </c>
      <c r="C91">
        <f>_xlfn.XLOOKUP(A91,Investment_Advice[Company], Investment_Advice[3-Year Return])</f>
        <v>-0.75</v>
      </c>
      <c r="D91" t="str" cm="1">
        <f t="array" ref="D91">_xlfn.IFS(C91&gt;0, "Positive", C91&lt;0,"Negative", C91=0, "Zero")</f>
        <v>Negative</v>
      </c>
      <c r="G91" s="3" t="s">
        <v>554</v>
      </c>
      <c r="H91" s="30"/>
      <c r="I91" s="30">
        <v>1</v>
      </c>
    </row>
    <row r="92" spans="1:9" x14ac:dyDescent="0.35">
      <c r="A92" t="str">
        <v>GHCL Ltd.</v>
      </c>
      <c r="B92" t="str">
        <f>_xlfn.XLOOKUP(A92,Investment_Advice[Company],Investment_Advice[Industry])</f>
        <v>Soda Ash</v>
      </c>
      <c r="C92">
        <f>_xlfn.XLOOKUP(A92,Investment_Advice[Company], Investment_Advice[3-Year Return])</f>
        <v>46.81</v>
      </c>
      <c r="D92" t="str" cm="1">
        <f t="array" ref="D92">_xlfn.IFS(C92&gt;0, "Positive", C92&lt;0,"Negative", C92=0, "Zero")</f>
        <v>Positive</v>
      </c>
      <c r="G92" s="3" t="s">
        <v>904</v>
      </c>
      <c r="H92" s="30"/>
      <c r="I92" s="30">
        <v>1</v>
      </c>
    </row>
    <row r="93" spans="1:9" x14ac:dyDescent="0.35">
      <c r="A93" t="str">
        <v>Thyrocare Technologies Ltd.</v>
      </c>
      <c r="B93" t="str">
        <f>_xlfn.XLOOKUP(A93,Investment_Advice[Company],Investment_Advice[Industry])</f>
        <v>Diagnostics Services</v>
      </c>
      <c r="C93">
        <f>_xlfn.XLOOKUP(A93,Investment_Advice[Company], Investment_Advice[3-Year Return])</f>
        <v>10.34</v>
      </c>
      <c r="D93" t="str" cm="1">
        <f t="array" ref="D93">_xlfn.IFS(C93&gt;0, "Positive", C93&lt;0,"Negative", C93=0, "Zero")</f>
        <v>Positive</v>
      </c>
      <c r="G93" s="3" t="s">
        <v>147</v>
      </c>
      <c r="H93" s="30"/>
      <c r="I93" s="30">
        <v>1</v>
      </c>
    </row>
    <row r="94" spans="1:9" x14ac:dyDescent="0.35">
      <c r="A94" t="str">
        <v>JK Cement Ltd</v>
      </c>
      <c r="B94" t="str">
        <f>_xlfn.XLOOKUP(A94,Investment_Advice[Company],Investment_Advice[Industry])</f>
        <v>Cement</v>
      </c>
      <c r="C94">
        <f>_xlfn.XLOOKUP(A94,Investment_Advice[Company], Investment_Advice[3-Year Return])</f>
        <v>39.31</v>
      </c>
      <c r="D94" t="str" cm="1">
        <f t="array" ref="D94">_xlfn.IFS(C94&gt;0, "Positive", C94&lt;0,"Negative", C94=0, "Zero")</f>
        <v>Positive</v>
      </c>
      <c r="G94" s="3" t="s">
        <v>441</v>
      </c>
      <c r="H94" s="30"/>
      <c r="I94" s="30">
        <v>1</v>
      </c>
    </row>
    <row r="95" spans="1:9" x14ac:dyDescent="0.35">
      <c r="A95" t="str">
        <v>Power Grid Corporation Of India Ltd.</v>
      </c>
      <c r="B95" t="str">
        <f>_xlfn.XLOOKUP(A95,Investment_Advice[Company],Investment_Advice[Industry])</f>
        <v>Electricity Distribution</v>
      </c>
      <c r="C95">
        <f>_xlfn.XLOOKUP(A95,Investment_Advice[Company], Investment_Advice[3-Year Return])</f>
        <v>14.8</v>
      </c>
      <c r="D95" t="str" cm="1">
        <f t="array" ref="D95">_xlfn.IFS(C95&gt;0, "Positive", C95&lt;0,"Negative", C95=0, "Zero")</f>
        <v>Positive</v>
      </c>
      <c r="G95" s="3" t="s">
        <v>654</v>
      </c>
      <c r="H95" s="30"/>
      <c r="I95" s="30">
        <v>1</v>
      </c>
    </row>
    <row r="96" spans="1:9" x14ac:dyDescent="0.35">
      <c r="A96" t="str">
        <v>NMDC Ltd.</v>
      </c>
      <c r="B96" t="str">
        <f>_xlfn.XLOOKUP(A96,Investment_Advice[Company],Investment_Advice[Industry])</f>
        <v>Minerals</v>
      </c>
      <c r="C96">
        <f>_xlfn.XLOOKUP(A96,Investment_Advice[Company], Investment_Advice[3-Year Return])</f>
        <v>15.45</v>
      </c>
      <c r="D96" t="str" cm="1">
        <f t="array" ref="D96">_xlfn.IFS(C96&gt;0, "Positive", C96&lt;0,"Negative", C96=0, "Zero")</f>
        <v>Positive</v>
      </c>
      <c r="G96" s="3" t="s">
        <v>508</v>
      </c>
      <c r="H96" s="30"/>
      <c r="I96" s="30">
        <v>1</v>
      </c>
    </row>
    <row r="97" spans="1:9" x14ac:dyDescent="0.35">
      <c r="A97" t="str">
        <v>DCM Shriram Ltd.</v>
      </c>
      <c r="B97" t="str">
        <f>_xlfn.XLOOKUP(A97,Investment_Advice[Company],Investment_Advice[Industry])</f>
        <v>Diversified</v>
      </c>
      <c r="C97">
        <f>_xlfn.XLOOKUP(A97,Investment_Advice[Company], Investment_Advice[3-Year Return])</f>
        <v>41.86</v>
      </c>
      <c r="D97" t="str" cm="1">
        <f t="array" ref="D97">_xlfn.IFS(C97&gt;0, "Positive", C97&lt;0,"Negative", C97=0, "Zero")</f>
        <v>Positive</v>
      </c>
      <c r="G97" s="3" t="s">
        <v>581</v>
      </c>
      <c r="H97" s="30">
        <v>1</v>
      </c>
      <c r="I97" s="30">
        <v>1</v>
      </c>
    </row>
    <row r="98" spans="1:9" x14ac:dyDescent="0.35">
      <c r="A98" t="str">
        <v>SKF India Ltd.</v>
      </c>
      <c r="B98" t="str">
        <f>_xlfn.XLOOKUP(A98,Investment_Advice[Company],Investment_Advice[Industry])</f>
        <v>Ball Bearings</v>
      </c>
      <c r="C98">
        <f>_xlfn.XLOOKUP(A98,Investment_Advice[Company], Investment_Advice[3-Year Return])</f>
        <v>37.65</v>
      </c>
      <c r="D98" t="str" cm="1">
        <f t="array" ref="D98">_xlfn.IFS(C98&gt;0, "Positive", C98&lt;0,"Negative", C98=0, "Zero")</f>
        <v>Positive</v>
      </c>
      <c r="G98" s="3" t="s">
        <v>819</v>
      </c>
      <c r="H98" s="30"/>
      <c r="I98" s="30">
        <v>1</v>
      </c>
    </row>
    <row r="99" spans="1:9" x14ac:dyDescent="0.35">
      <c r="A99" t="str">
        <v>Oil India Ltd.</v>
      </c>
      <c r="B99" t="str">
        <f>_xlfn.XLOOKUP(A99,Investment_Advice[Company],Investment_Advice[Industry])</f>
        <v>Oil &amp; Gas Exploration</v>
      </c>
      <c r="C99">
        <f>_xlfn.XLOOKUP(A99,Investment_Advice[Company], Investment_Advice[3-Year Return])</f>
        <v>9.5</v>
      </c>
      <c r="D99" t="str" cm="1">
        <f t="array" ref="D99">_xlfn.IFS(C99&gt;0, "Positive", C99&lt;0,"Negative", C99=0, "Zero")</f>
        <v>Positive</v>
      </c>
      <c r="G99" s="3" t="s">
        <v>1549</v>
      </c>
      <c r="H99" s="30"/>
      <c r="I99" s="30">
        <v>1</v>
      </c>
    </row>
    <row r="100" spans="1:9" x14ac:dyDescent="0.35">
      <c r="A100" t="str">
        <v>Hindustan Petroleum Corporation Ltd.</v>
      </c>
      <c r="B100" t="str">
        <f>_xlfn.XLOOKUP(A100,Investment_Advice[Company],Investment_Advice[Industry])</f>
        <v>Oil Refineries &amp; Marketing</v>
      </c>
      <c r="C100">
        <f>_xlfn.XLOOKUP(A100,Investment_Advice[Company], Investment_Advice[3-Year Return])</f>
        <v>-2.46</v>
      </c>
      <c r="D100" t="str" cm="1">
        <f t="array" ref="D100">_xlfn.IFS(C100&gt;0, "Positive", C100&lt;0,"Negative", C100=0, "Zero")</f>
        <v>Negative</v>
      </c>
      <c r="G100" s="3" t="s">
        <v>1384</v>
      </c>
      <c r="H100" s="30"/>
      <c r="I100" s="30">
        <v>1</v>
      </c>
    </row>
    <row r="101" spans="1:9" x14ac:dyDescent="0.35">
      <c r="A101" t="str">
        <v>Dhanuka Agritech Ltd.</v>
      </c>
      <c r="B101" t="str">
        <f>_xlfn.XLOOKUP(A101,Investment_Advice[Company],Investment_Advice[Industry])</f>
        <v>Pesticides</v>
      </c>
      <c r="C101">
        <f>_xlfn.XLOOKUP(A101,Investment_Advice[Company], Investment_Advice[3-Year Return])</f>
        <v>33.549999999999997</v>
      </c>
      <c r="D101" t="str" cm="1">
        <f t="array" ref="D101">_xlfn.IFS(C101&gt;0, "Positive", C101&lt;0,"Negative", C101=0, "Zero")</f>
        <v>Positive</v>
      </c>
      <c r="G101" s="3" t="s">
        <v>199</v>
      </c>
      <c r="H101" s="30">
        <v>1</v>
      </c>
      <c r="I101" s="30">
        <v>1</v>
      </c>
    </row>
    <row r="102" spans="1:9" x14ac:dyDescent="0.35">
      <c r="A102" t="str">
        <v>Alembic Pharmaceuticals Ltd.</v>
      </c>
      <c r="B102" t="str">
        <f>_xlfn.XLOOKUP(A102,Investment_Advice[Company],Investment_Advice[Industry])</f>
        <v>Drugs &amp; Pharma</v>
      </c>
      <c r="C102">
        <f>_xlfn.XLOOKUP(A102,Investment_Advice[Company], Investment_Advice[3-Year Return])</f>
        <v>9.06</v>
      </c>
      <c r="D102" t="str" cm="1">
        <f t="array" ref="D102">_xlfn.IFS(C102&gt;0, "Positive", C102&lt;0,"Negative", C102=0, "Zero")</f>
        <v>Positive</v>
      </c>
      <c r="G102" s="3" t="s">
        <v>604</v>
      </c>
      <c r="H102" s="30"/>
      <c r="I102" s="30">
        <v>1</v>
      </c>
    </row>
    <row r="103" spans="1:9" x14ac:dyDescent="0.35">
      <c r="A103" t="str">
        <v>Polycab India Ltd.</v>
      </c>
      <c r="B103" t="str">
        <f>_xlfn.XLOOKUP(A103,Investment_Advice[Company],Investment_Advice[Industry])</f>
        <v>Wires &amp; cables</v>
      </c>
      <c r="C103">
        <f>_xlfn.XLOOKUP(A103,Investment_Advice[Company], Investment_Advice[3-Year Return])</f>
        <v>60.58</v>
      </c>
      <c r="D103" t="str" cm="1">
        <f t="array" ref="D103">_xlfn.IFS(C103&gt;0, "Positive", C103&lt;0,"Negative", C103=0, "Zero")</f>
        <v>Positive</v>
      </c>
      <c r="G103" s="3" t="s">
        <v>210</v>
      </c>
      <c r="H103" s="30"/>
      <c r="I103" s="30">
        <v>1</v>
      </c>
    </row>
    <row r="104" spans="1:9" x14ac:dyDescent="0.35">
      <c r="A104" t="str">
        <v>Ratnamani Metals &amp; Tubes Ltd.</v>
      </c>
      <c r="B104" t="str">
        <f>_xlfn.XLOOKUP(A104,Investment_Advice[Company],Investment_Advice[Industry])</f>
        <v>Steel Tubes &amp; Pipes</v>
      </c>
      <c r="C104">
        <f>_xlfn.XLOOKUP(A104,Investment_Advice[Company], Investment_Advice[3-Year Return])</f>
        <v>45.32</v>
      </c>
      <c r="D104" t="str" cm="1">
        <f t="array" ref="D104">_xlfn.IFS(C104&gt;0, "Positive", C104&lt;0,"Negative", C104=0, "Zero")</f>
        <v>Positive</v>
      </c>
      <c r="G104" s="3" t="s">
        <v>790</v>
      </c>
      <c r="H104" s="30"/>
      <c r="I104" s="30">
        <v>1</v>
      </c>
    </row>
    <row r="105" spans="1:9" x14ac:dyDescent="0.35">
      <c r="A105" t="str">
        <v>Linde India Ltd.</v>
      </c>
      <c r="B105" t="str">
        <f>_xlfn.XLOOKUP(A105,Investment_Advice[Company],Investment_Advice[Industry])</f>
        <v>Indl.Gases</v>
      </c>
      <c r="C105">
        <f>_xlfn.XLOOKUP(A105,Investment_Advice[Company], Investment_Advice[3-Year Return])</f>
        <v>90.26</v>
      </c>
      <c r="D105" t="str" cm="1">
        <f t="array" ref="D105">_xlfn.IFS(C105&gt;0, "Positive", C105&lt;0,"Negative", C105=0, "Zero")</f>
        <v>Positive</v>
      </c>
      <c r="G105" s="3" t="s">
        <v>214</v>
      </c>
      <c r="H105" s="30"/>
      <c r="I105" s="30">
        <v>1</v>
      </c>
    </row>
    <row r="106" spans="1:9" x14ac:dyDescent="0.35">
      <c r="A106" t="str">
        <v>Info Edge (India) Ltd.</v>
      </c>
      <c r="B106" t="str">
        <f>_xlfn.XLOOKUP(A106,Investment_Advice[Company],Investment_Advice[Industry])</f>
        <v>E-Commerce</v>
      </c>
      <c r="C106">
        <f>_xlfn.XLOOKUP(A106,Investment_Advice[Company], Investment_Advice[3-Year Return])</f>
        <v>26.18</v>
      </c>
      <c r="D106" t="str" cm="1">
        <f t="array" ref="D106">_xlfn.IFS(C106&gt;0, "Positive", C106&lt;0,"Negative", C106=0, "Zero")</f>
        <v>Positive</v>
      </c>
      <c r="G106" s="3" t="s">
        <v>634</v>
      </c>
      <c r="H106" s="30"/>
      <c r="I106" s="30">
        <v>1</v>
      </c>
    </row>
    <row r="107" spans="1:9" x14ac:dyDescent="0.35">
      <c r="A107" t="str">
        <v>Indian Oil Corporation Ltd.</v>
      </c>
      <c r="B107" t="str">
        <f>_xlfn.XLOOKUP(A107,Investment_Advice[Company],Investment_Advice[Industry])</f>
        <v>Oil Refineries &amp; Marketing</v>
      </c>
      <c r="C107">
        <f>_xlfn.XLOOKUP(A107,Investment_Advice[Company], Investment_Advice[3-Year Return])</f>
        <v>-4.0199999999999996</v>
      </c>
      <c r="D107" t="str" cm="1">
        <f t="array" ref="D107">_xlfn.IFS(C107&gt;0, "Positive", C107&lt;0,"Negative", C107=0, "Zero")</f>
        <v>Negative</v>
      </c>
      <c r="G107" s="3" t="s">
        <v>423</v>
      </c>
      <c r="H107" s="30"/>
      <c r="I107" s="30">
        <v>1</v>
      </c>
    </row>
    <row r="108" spans="1:9" x14ac:dyDescent="0.35">
      <c r="A108" t="str">
        <v>Tata Chemicals Ltd.</v>
      </c>
      <c r="B108" t="str">
        <f>_xlfn.XLOOKUP(A108,Investment_Advice[Company],Investment_Advice[Industry])</f>
        <v>Soda Ash</v>
      </c>
      <c r="C108">
        <f>_xlfn.XLOOKUP(A108,Investment_Advice[Company], Investment_Advice[3-Year Return])</f>
        <v>24.96</v>
      </c>
      <c r="D108" t="str" cm="1">
        <f t="array" ref="D108">_xlfn.IFS(C108&gt;0, "Positive", C108&lt;0,"Negative", C108=0, "Zero")</f>
        <v>Positive</v>
      </c>
      <c r="G108" s="3" t="s">
        <v>539</v>
      </c>
      <c r="H108" s="30"/>
      <c r="I108" s="30">
        <v>1</v>
      </c>
    </row>
    <row r="109" spans="1:9" x14ac:dyDescent="0.35">
      <c r="A109" t="str">
        <v>KSB Ltd.</v>
      </c>
      <c r="B109" t="str">
        <f>_xlfn.XLOOKUP(A109,Investment_Advice[Company],Investment_Advice[Industry])</f>
        <v>Pumps &amp; Compressors</v>
      </c>
      <c r="C109">
        <f>_xlfn.XLOOKUP(A109,Investment_Advice[Company], Investment_Advice[3-Year Return])</f>
        <v>49.22</v>
      </c>
      <c r="D109" t="str" cm="1">
        <f t="array" ref="D109">_xlfn.IFS(C109&gt;0, "Positive", C109&lt;0,"Negative", C109=0, "Zero")</f>
        <v>Positive</v>
      </c>
      <c r="G109" s="3" t="s">
        <v>1041</v>
      </c>
      <c r="H109" s="30"/>
      <c r="I109" s="30">
        <v>1</v>
      </c>
    </row>
    <row r="110" spans="1:9" x14ac:dyDescent="0.35">
      <c r="A110" t="str">
        <v>Power Finance Corporation Ltd.</v>
      </c>
      <c r="B110" t="str">
        <f>_xlfn.XLOOKUP(A110,Investment_Advice[Company],Investment_Advice[Industry])</f>
        <v>SIDCs/SFCs</v>
      </c>
      <c r="C110">
        <f>_xlfn.XLOOKUP(A110,Investment_Advice[Company], Investment_Advice[3-Year Return])</f>
        <v>3.03</v>
      </c>
      <c r="D110" t="str" cm="1">
        <f t="array" ref="D110">_xlfn.IFS(C110&gt;0, "Positive", C110&lt;0,"Negative", C110=0, "Zero")</f>
        <v>Positive</v>
      </c>
      <c r="G110" s="3" t="s">
        <v>687</v>
      </c>
      <c r="H110" s="30"/>
      <c r="I110" s="30">
        <v>1</v>
      </c>
    </row>
    <row r="111" spans="1:9" x14ac:dyDescent="0.35">
      <c r="A111" t="str">
        <v>Coromandel International Ltd.</v>
      </c>
      <c r="B111" t="str">
        <f>_xlfn.XLOOKUP(A111,Investment_Advice[Company],Investment_Advice[Industry])</f>
        <v>Other Fertilisers</v>
      </c>
      <c r="C111">
        <f>_xlfn.XLOOKUP(A111,Investment_Advice[Company], Investment_Advice[3-Year Return])</f>
        <v>39.520000000000003</v>
      </c>
      <c r="D111" t="str" cm="1">
        <f t="array" ref="D111">_xlfn.IFS(C111&gt;0, "Positive", C111&lt;0,"Negative", C111=0, "Zero")</f>
        <v>Positive</v>
      </c>
      <c r="G111" s="3" t="s">
        <v>1619</v>
      </c>
      <c r="H111" s="30"/>
      <c r="I111" s="30">
        <v>1</v>
      </c>
    </row>
    <row r="112" spans="1:9" x14ac:dyDescent="0.35">
      <c r="A112" t="str">
        <v>Lux Industries Ltd.</v>
      </c>
      <c r="B112" t="str">
        <f>_xlfn.XLOOKUP(A112,Investment_Advice[Company],Investment_Advice[Industry])</f>
        <v>Cloth</v>
      </c>
      <c r="C112">
        <f>_xlfn.XLOOKUP(A112,Investment_Advice[Company], Investment_Advice[3-Year Return])</f>
        <v>18.760000000000002</v>
      </c>
      <c r="D112" t="str" cm="1">
        <f t="array" ref="D112">_xlfn.IFS(C112&gt;0, "Positive", C112&lt;0,"Negative", C112=0, "Zero")</f>
        <v>Positive</v>
      </c>
      <c r="G112" s="3" t="s">
        <v>714</v>
      </c>
      <c r="H112" s="30"/>
      <c r="I112" s="30">
        <v>1</v>
      </c>
    </row>
    <row r="113" spans="1:9" x14ac:dyDescent="0.35">
      <c r="A113" t="str">
        <v>Grindwell Norton Ltd.</v>
      </c>
      <c r="B113" t="str">
        <f>_xlfn.XLOOKUP(A113,Investment_Advice[Company],Investment_Advice[Industry])</f>
        <v>Abrasives</v>
      </c>
      <c r="C113">
        <f>_xlfn.XLOOKUP(A113,Investment_Advice[Company], Investment_Advice[3-Year Return])</f>
        <v>57.56</v>
      </c>
      <c r="D113" t="str" cm="1">
        <f t="array" ref="D113">_xlfn.IFS(C113&gt;0, "Positive", C113&lt;0,"Negative", C113=0, "Zero")</f>
        <v>Positive</v>
      </c>
      <c r="G113" s="3" t="s">
        <v>172</v>
      </c>
      <c r="H113" s="30"/>
      <c r="I113" s="30">
        <v>1</v>
      </c>
    </row>
    <row r="114" spans="1:9" x14ac:dyDescent="0.35">
      <c r="A114" t="str">
        <v>Dr. Lal Pathlabs Ltd.</v>
      </c>
      <c r="B114" t="str">
        <f>_xlfn.XLOOKUP(A114,Investment_Advice[Company],Investment_Advice[Industry])</f>
        <v>Diagnostics Services</v>
      </c>
      <c r="C114">
        <f>_xlfn.XLOOKUP(A114,Investment_Advice[Company], Investment_Advice[3-Year Return])</f>
        <v>23.55</v>
      </c>
      <c r="D114" t="str" cm="1">
        <f t="array" ref="D114">_xlfn.IFS(C114&gt;0, "Positive", C114&lt;0,"Negative", C114=0, "Zero")</f>
        <v>Positive</v>
      </c>
      <c r="G114" s="3" t="s">
        <v>694</v>
      </c>
      <c r="H114" s="30"/>
      <c r="I114" s="30">
        <v>1</v>
      </c>
    </row>
    <row r="115" spans="1:9" x14ac:dyDescent="0.35">
      <c r="A115" t="str">
        <v>ZF Commercial Vehicle Control Systems India Ltd.</v>
      </c>
      <c r="B115" t="str">
        <f>_xlfn.XLOOKUP(A115,Investment_Advice[Company],Investment_Advice[Industry])</f>
        <v>Auto Ancillaries</v>
      </c>
      <c r="C115">
        <f>_xlfn.XLOOKUP(A115,Investment_Advice[Company], Investment_Advice[3-Year Return])</f>
        <v>17.88</v>
      </c>
      <c r="D115" t="str" cm="1">
        <f t="array" ref="D115">_xlfn.IFS(C115&gt;0, "Positive", C115&lt;0,"Negative", C115=0, "Zero")</f>
        <v>Positive</v>
      </c>
      <c r="G115" s="3" t="s">
        <v>970</v>
      </c>
      <c r="H115" s="30"/>
      <c r="I115" s="30">
        <v>1</v>
      </c>
    </row>
    <row r="116" spans="1:9" x14ac:dyDescent="0.35">
      <c r="A116" t="str">
        <v>Apollo Hospitals Enterprise Ltd.</v>
      </c>
      <c r="B116" t="str">
        <f>_xlfn.XLOOKUP(A116,Investment_Advice[Company],Investment_Advice[Industry])</f>
        <v>Health Services</v>
      </c>
      <c r="C116">
        <f>_xlfn.XLOOKUP(A116,Investment_Advice[Company], Investment_Advice[3-Year Return])</f>
        <v>41.96</v>
      </c>
      <c r="D116" t="str" cm="1">
        <f t="array" ref="D116">_xlfn.IFS(C116&gt;0, "Positive", C116&lt;0,"Negative", C116=0, "Zero")</f>
        <v>Positive</v>
      </c>
      <c r="G116" s="3" t="s">
        <v>611</v>
      </c>
      <c r="H116" s="30"/>
      <c r="I116" s="30">
        <v>1</v>
      </c>
    </row>
    <row r="117" spans="1:9" x14ac:dyDescent="0.35">
      <c r="A117" t="str">
        <v>Mahindra &amp; Mahindra Ltd.</v>
      </c>
      <c r="B117" t="str">
        <f>_xlfn.XLOOKUP(A117,Investment_Advice[Company],Investment_Advice[Industry])</f>
        <v>Cars &amp; Multi Utility Vehicles</v>
      </c>
      <c r="C117">
        <f>_xlfn.XLOOKUP(A117,Investment_Advice[Company], Investment_Advice[3-Year Return])</f>
        <v>37.71</v>
      </c>
      <c r="D117" t="str" cm="1">
        <f t="array" ref="D117">_xlfn.IFS(C117&gt;0, "Positive", C117&lt;0,"Negative", C117=0, "Zero")</f>
        <v>Positive</v>
      </c>
      <c r="G117" s="3" t="s">
        <v>1380</v>
      </c>
      <c r="H117" s="30"/>
      <c r="I117" s="30">
        <v>1</v>
      </c>
    </row>
    <row r="118" spans="1:9" x14ac:dyDescent="0.35">
      <c r="A118" t="str">
        <v>Petronet LNG Ltd.</v>
      </c>
      <c r="B118" t="str">
        <f>_xlfn.XLOOKUP(A118,Investment_Advice[Company],Investment_Advice[Industry])</f>
        <v>Natural Gas Utilities</v>
      </c>
      <c r="C118">
        <f>_xlfn.XLOOKUP(A118,Investment_Advice[Company], Investment_Advice[3-Year Return])</f>
        <v>-6.67</v>
      </c>
      <c r="D118" t="str" cm="1">
        <f t="array" ref="D118">_xlfn.IFS(C118&gt;0, "Positive", C118&lt;0,"Negative", C118=0, "Zero")</f>
        <v>Negative</v>
      </c>
      <c r="G118" s="3" t="s">
        <v>50</v>
      </c>
      <c r="H118" s="30"/>
      <c r="I118" s="30">
        <v>1</v>
      </c>
    </row>
    <row r="119" spans="1:9" x14ac:dyDescent="0.35">
      <c r="A119" t="str">
        <v>ITC Ltd.</v>
      </c>
      <c r="B119" t="str">
        <f>_xlfn.XLOOKUP(A119,Investment_Advice[Company],Investment_Advice[Industry])</f>
        <v>Tobacco Products</v>
      </c>
      <c r="C119">
        <f>_xlfn.XLOOKUP(A119,Investment_Advice[Company], Investment_Advice[3-Year Return])</f>
        <v>10.57</v>
      </c>
      <c r="D119" t="str" cm="1">
        <f t="array" ref="D119">_xlfn.IFS(C119&gt;0, "Positive", C119&lt;0,"Negative", C119=0, "Zero")</f>
        <v>Positive</v>
      </c>
      <c r="G119" s="3" t="s">
        <v>1626</v>
      </c>
      <c r="H119" s="30"/>
      <c r="I119" s="30">
        <v>1</v>
      </c>
    </row>
    <row r="120" spans="1:9" x14ac:dyDescent="0.35">
      <c r="A120" t="str">
        <v>Aditya Birla Sun Life AMC Ltd.</v>
      </c>
      <c r="B120" t="str">
        <f>_xlfn.XLOOKUP(A120,Investment_Advice[Company],Investment_Advice[Industry])</f>
        <v>Asset Management Companies</v>
      </c>
      <c r="C120">
        <f>_xlfn.XLOOKUP(A120,Investment_Advice[Company], Investment_Advice[3-Year Return])</f>
        <v>0</v>
      </c>
      <c r="D120" t="str" cm="1">
        <f t="array" ref="D120">_xlfn.IFS(C120&gt;0, "Positive", C120&lt;0,"Negative", C120=0, "Zero")</f>
        <v>Zero</v>
      </c>
      <c r="G120" s="3" t="s">
        <v>498</v>
      </c>
      <c r="H120" s="30"/>
      <c r="I120" s="30">
        <v>1</v>
      </c>
    </row>
    <row r="121" spans="1:9" x14ac:dyDescent="0.35">
      <c r="A121" t="str">
        <v>Indus Towers Ltd.</v>
      </c>
      <c r="B121" t="str">
        <f>_xlfn.XLOOKUP(A121,Investment_Advice[Company],Investment_Advice[Industry])</f>
        <v>Communication Equipment</v>
      </c>
      <c r="C121">
        <f>_xlfn.XLOOKUP(A121,Investment_Advice[Company], Investment_Advice[3-Year Return])</f>
        <v>-6.99</v>
      </c>
      <c r="D121" t="str" cm="1">
        <f t="array" ref="D121">_xlfn.IFS(C121&gt;0, "Positive", C121&lt;0,"Negative", C121=0, "Zero")</f>
        <v>Negative</v>
      </c>
      <c r="G121" s="3" t="s">
        <v>165</v>
      </c>
      <c r="H121" s="30"/>
      <c r="I121" s="30">
        <v>1</v>
      </c>
    </row>
    <row r="122" spans="1:9" x14ac:dyDescent="0.35">
      <c r="A122" t="str">
        <v>Nippon Life India Asset Management Ltd.</v>
      </c>
      <c r="B122" t="str">
        <f>_xlfn.XLOOKUP(A122,Investment_Advice[Company],Investment_Advice[Industry])</f>
        <v>Asset Management Companies</v>
      </c>
      <c r="C122">
        <f>_xlfn.XLOOKUP(A122,Investment_Advice[Company], Investment_Advice[3-Year Return])</f>
        <v>2.16</v>
      </c>
      <c r="D122" t="str" cm="1">
        <f t="array" ref="D122">_xlfn.IFS(C122&gt;0, "Positive", C122&lt;0,"Negative", C122=0, "Zero")</f>
        <v>Positive</v>
      </c>
      <c r="G122" s="3" t="s">
        <v>1069</v>
      </c>
      <c r="H122" s="30"/>
      <c r="I122" s="30">
        <v>1</v>
      </c>
    </row>
    <row r="123" spans="1:9" x14ac:dyDescent="0.35">
      <c r="A123" t="str">
        <v>EID-Parry (India) Ltd.</v>
      </c>
      <c r="B123" t="str">
        <f>_xlfn.XLOOKUP(A123,Investment_Advice[Company],Investment_Advice[Industry])</f>
        <v>Sugar</v>
      </c>
      <c r="C123">
        <f>_xlfn.XLOOKUP(A123,Investment_Advice[Company], Investment_Advice[3-Year Return])</f>
        <v>53.13</v>
      </c>
      <c r="D123" t="str" cm="1">
        <f t="array" ref="D123">_xlfn.IFS(C123&gt;0, "Positive", C123&lt;0,"Negative", C123=0, "Zero")</f>
        <v>Positive</v>
      </c>
      <c r="G123" s="3" t="s">
        <v>827</v>
      </c>
      <c r="H123" s="30"/>
      <c r="I123" s="30">
        <v>1</v>
      </c>
    </row>
    <row r="124" spans="1:9" x14ac:dyDescent="0.35">
      <c r="A124" t="str">
        <v>Kajaria Ceramics Ltd.</v>
      </c>
      <c r="B124" t="str">
        <f>_xlfn.XLOOKUP(A124,Investment_Advice[Company],Investment_Advice[Industry])</f>
        <v>Ceramic tiles</v>
      </c>
      <c r="C124">
        <f>_xlfn.XLOOKUP(A124,Investment_Advice[Company], Investment_Advice[3-Year Return])</f>
        <v>35.43</v>
      </c>
      <c r="D124" t="str" cm="1">
        <f t="array" ref="D124">_xlfn.IFS(C124&gt;0, "Positive", C124&lt;0,"Negative", C124=0, "Zero")</f>
        <v>Positive</v>
      </c>
      <c r="G124" s="3" t="s">
        <v>343</v>
      </c>
      <c r="H124" s="30"/>
      <c r="I124" s="30">
        <v>1</v>
      </c>
    </row>
    <row r="125" spans="1:9" x14ac:dyDescent="0.35">
      <c r="A125" t="str">
        <v>Navin Fluorine International Ltd.</v>
      </c>
      <c r="B125" t="str">
        <f>_xlfn.XLOOKUP(A125,Investment_Advice[Company],Investment_Advice[Industry])</f>
        <v>Organic Chemicals</v>
      </c>
      <c r="C125">
        <f>_xlfn.XLOOKUP(A125,Investment_Advice[Company], Investment_Advice[3-Year Return])</f>
        <v>80.61</v>
      </c>
      <c r="D125" t="str" cm="1">
        <f t="array" ref="D125">_xlfn.IFS(C125&gt;0, "Positive", C125&lt;0,"Negative", C125=0, "Zero")</f>
        <v>Positive</v>
      </c>
      <c r="G125" s="3" t="s">
        <v>550</v>
      </c>
      <c r="H125" s="30"/>
      <c r="I125" s="30">
        <v>1</v>
      </c>
    </row>
    <row r="126" spans="1:9" x14ac:dyDescent="0.35">
      <c r="A126" t="str">
        <v>Oil &amp; Natural Gas Corporation Ltd.</v>
      </c>
      <c r="B126" t="str">
        <f>_xlfn.XLOOKUP(A126,Investment_Advice[Company],Investment_Advice[Industry])</f>
        <v>Oil &amp; Gas Exploration</v>
      </c>
      <c r="C126">
        <f>_xlfn.XLOOKUP(A126,Investment_Advice[Company], Investment_Advice[3-Year Return])</f>
        <v>3.88</v>
      </c>
      <c r="D126" t="str" cm="1">
        <f t="array" ref="D126">_xlfn.IFS(C126&gt;0, "Positive", C126&lt;0,"Negative", C126=0, "Zero")</f>
        <v>Positive</v>
      </c>
      <c r="G126" s="3" t="s">
        <v>974</v>
      </c>
      <c r="H126" s="30"/>
      <c r="I126" s="30">
        <v>1</v>
      </c>
    </row>
    <row r="127" spans="1:9" x14ac:dyDescent="0.35">
      <c r="A127" t="str">
        <v>United Breweries Ltd.</v>
      </c>
      <c r="B127" t="str">
        <f>_xlfn.XLOOKUP(A127,Investment_Advice[Company],Investment_Advice[Industry])</f>
        <v>Beer</v>
      </c>
      <c r="C127">
        <f>_xlfn.XLOOKUP(A127,Investment_Advice[Company], Investment_Advice[3-Year Return])</f>
        <v>8.4600000000000009</v>
      </c>
      <c r="D127" t="str" cm="1">
        <f t="array" ref="D127">_xlfn.IFS(C127&gt;0, "Positive", C127&lt;0,"Negative", C127=0, "Zero")</f>
        <v>Positive</v>
      </c>
      <c r="G127" s="3" t="s">
        <v>136</v>
      </c>
      <c r="H127" s="30"/>
      <c r="I127" s="30">
        <v>1</v>
      </c>
    </row>
    <row r="128" spans="1:9" x14ac:dyDescent="0.35">
      <c r="A128" t="str">
        <v>Graphite India Ltd.</v>
      </c>
      <c r="B128" t="str">
        <f>_xlfn.XLOOKUP(A128,Investment_Advice[Company],Investment_Advice[Industry])</f>
        <v>Refractories</v>
      </c>
      <c r="C128">
        <f>_xlfn.XLOOKUP(A128,Investment_Advice[Company], Investment_Advice[3-Year Return])</f>
        <v>15.23</v>
      </c>
      <c r="D128" t="str" cm="1">
        <f t="array" ref="D128">_xlfn.IFS(C128&gt;0, "Positive", C128&lt;0,"Negative", C128=0, "Zero")</f>
        <v>Positive</v>
      </c>
      <c r="G128" s="3" t="s">
        <v>365</v>
      </c>
      <c r="H128" s="30"/>
      <c r="I128" s="30">
        <v>1</v>
      </c>
    </row>
    <row r="129" spans="1:9" x14ac:dyDescent="0.35">
      <c r="A129" t="str">
        <v>Gujarat Narmada Valley Fertilizers &amp; Chemicals Ltd.</v>
      </c>
      <c r="B129" t="str">
        <f>_xlfn.XLOOKUP(A129,Investment_Advice[Company],Investment_Advice[Industry])</f>
        <v>Nitrogenous Fertilizer.</v>
      </c>
      <c r="C129">
        <f>_xlfn.XLOOKUP(A129,Investment_Advice[Company], Investment_Advice[3-Year Return])</f>
        <v>61.9</v>
      </c>
      <c r="D129" t="str" cm="1">
        <f t="array" ref="D129">_xlfn.IFS(C129&gt;0, "Positive", C129&lt;0,"Negative", C129=0, "Zero")</f>
        <v>Positive</v>
      </c>
      <c r="G129" s="3" t="s">
        <v>1194</v>
      </c>
      <c r="H129" s="30"/>
      <c r="I129" s="30">
        <v>1</v>
      </c>
    </row>
    <row r="130" spans="1:9" x14ac:dyDescent="0.35">
      <c r="A130" t="str">
        <v>UPL Ltd.</v>
      </c>
      <c r="B130" t="str">
        <f>_xlfn.XLOOKUP(A130,Investment_Advice[Company],Investment_Advice[Industry])</f>
        <v>Inorganic Chem.</v>
      </c>
      <c r="C130">
        <f>_xlfn.XLOOKUP(A130,Investment_Advice[Company], Investment_Advice[3-Year Return])</f>
        <v>10</v>
      </c>
      <c r="D130" t="str" cm="1">
        <f t="array" ref="D130">_xlfn.IFS(C130&gt;0, "Positive", C130&lt;0,"Negative", C130=0, "Zero")</f>
        <v>Positive</v>
      </c>
      <c r="G130" s="3" t="s">
        <v>1532</v>
      </c>
      <c r="H130" s="30">
        <v>1</v>
      </c>
      <c r="I130" s="30">
        <v>1</v>
      </c>
    </row>
    <row r="131" spans="1:9" x14ac:dyDescent="0.35">
      <c r="A131" t="str">
        <v>Motilal Oswal Financial Services Ltd</v>
      </c>
      <c r="B131" t="str">
        <f>_xlfn.XLOOKUP(A131,Investment_Advice[Company],Investment_Advice[Industry])</f>
        <v>Misc. Fin.services</v>
      </c>
      <c r="C131">
        <f>_xlfn.XLOOKUP(A131,Investment_Advice[Company], Investment_Advice[3-Year Return])</f>
        <v>10.61</v>
      </c>
      <c r="D131" t="str" cm="1">
        <f t="array" ref="D131">_xlfn.IFS(C131&gt;0, "Positive", C131&lt;0,"Negative", C131=0, "Zero")</f>
        <v>Positive</v>
      </c>
      <c r="G131" s="3" t="s">
        <v>868</v>
      </c>
      <c r="H131" s="30"/>
      <c r="I131" s="30">
        <v>1</v>
      </c>
    </row>
    <row r="132" spans="1:9" x14ac:dyDescent="0.35">
      <c r="A132" t="str">
        <v>Sun Pharmaceutical Industries Ltd.</v>
      </c>
      <c r="B132" t="str">
        <f>_xlfn.XLOOKUP(A132,Investment_Advice[Company],Investment_Advice[Industry])</f>
        <v>Drugs &amp; Pharma</v>
      </c>
      <c r="C132">
        <f>_xlfn.XLOOKUP(A132,Investment_Advice[Company], Investment_Advice[3-Year Return])</f>
        <v>27.53</v>
      </c>
      <c r="D132" t="str" cm="1">
        <f t="array" ref="D132">_xlfn.IFS(C132&gt;0, "Positive", C132&lt;0,"Negative", C132=0, "Zero")</f>
        <v>Positive</v>
      </c>
      <c r="G132" s="3" t="s">
        <v>1486</v>
      </c>
      <c r="H132" s="30">
        <v>1</v>
      </c>
      <c r="I132" s="30"/>
    </row>
    <row r="133" spans="1:9" x14ac:dyDescent="0.35">
      <c r="A133" t="str">
        <v>Birla Corporation Ltd.</v>
      </c>
      <c r="B133" t="str">
        <f>_xlfn.XLOOKUP(A133,Investment_Advice[Company],Investment_Advice[Industry])</f>
        <v>Cement</v>
      </c>
      <c r="C133">
        <f>_xlfn.XLOOKUP(A133,Investment_Advice[Company], Investment_Advice[3-Year Return])</f>
        <v>23.53</v>
      </c>
      <c r="D133" t="str" cm="1">
        <f t="array" ref="D133">_xlfn.IFS(C133&gt;0, "Positive", C133&lt;0,"Negative", C133=0, "Zero")</f>
        <v>Positive</v>
      </c>
      <c r="G133" s="3" t="s">
        <v>823</v>
      </c>
      <c r="H133" s="30">
        <v>2</v>
      </c>
      <c r="I133" s="30"/>
    </row>
    <row r="134" spans="1:9" x14ac:dyDescent="0.35">
      <c r="A134" t="str">
        <v>Blue Star Ltd.</v>
      </c>
      <c r="B134" t="str">
        <f>_xlfn.XLOOKUP(A134,Investment_Advice[Company],Investment_Advice[Industry])</f>
        <v>ACs &amp; Refrigerators</v>
      </c>
      <c r="C134">
        <f>_xlfn.XLOOKUP(A134,Investment_Advice[Company], Investment_Advice[3-Year Return])</f>
        <v>16.27</v>
      </c>
      <c r="D134" t="str" cm="1">
        <f t="array" ref="D134">_xlfn.IFS(C134&gt;0, "Positive", C134&lt;0,"Negative", C134=0, "Zero")</f>
        <v>Positive</v>
      </c>
      <c r="G134" s="3" t="s">
        <v>737</v>
      </c>
      <c r="H134" s="30">
        <v>1</v>
      </c>
      <c r="I134" s="30"/>
    </row>
    <row r="135" spans="1:9" x14ac:dyDescent="0.35">
      <c r="A135" t="str">
        <v>Grasim Industries Ltd.</v>
      </c>
      <c r="B135" t="str">
        <f>_xlfn.XLOOKUP(A135,Investment_Advice[Company],Investment_Advice[Industry])</f>
        <v>Cement</v>
      </c>
      <c r="C135">
        <f>_xlfn.XLOOKUP(A135,Investment_Advice[Company], Investment_Advice[3-Year Return])</f>
        <v>35.08</v>
      </c>
      <c r="D135" t="str" cm="1">
        <f t="array" ref="D135">_xlfn.IFS(C135&gt;0, "Positive", C135&lt;0,"Negative", C135=0, "Zero")</f>
        <v>Positive</v>
      </c>
    </row>
    <row r="136" spans="1:9" x14ac:dyDescent="0.35">
      <c r="A136" t="str">
        <v>BEML Ltd.</v>
      </c>
      <c r="B136" t="str">
        <f>_xlfn.XLOOKUP(A136,Investment_Advice[Company],Investment_Advice[Industry])</f>
        <v>Other Machinery</v>
      </c>
      <c r="C136">
        <f>_xlfn.XLOOKUP(A136,Investment_Advice[Company], Investment_Advice[3-Year Return])</f>
        <v>31.59</v>
      </c>
      <c r="D136" t="str" cm="1">
        <f t="array" ref="D136">_xlfn.IFS(C136&gt;0, "Positive", C136&lt;0,"Negative", C136=0, "Zero")</f>
        <v>Positive</v>
      </c>
    </row>
    <row r="137" spans="1:9" x14ac:dyDescent="0.35">
      <c r="A137" t="str">
        <v>Pidilite Industries Ltd.</v>
      </c>
      <c r="B137" t="str">
        <f>_xlfn.XLOOKUP(A137,Investment_Advice[Company],Investment_Advice[Industry])</f>
        <v>Misc.Chem.</v>
      </c>
      <c r="C137">
        <f>_xlfn.XLOOKUP(A137,Investment_Advice[Company], Investment_Advice[3-Year Return])</f>
        <v>27.69</v>
      </c>
      <c r="D137" t="str" cm="1">
        <f t="array" ref="D137">_xlfn.IFS(C137&gt;0, "Positive", C137&lt;0,"Negative", C137=0, "Zero")</f>
        <v>Positive</v>
      </c>
    </row>
    <row r="138" spans="1:9" x14ac:dyDescent="0.35">
      <c r="A138" t="str">
        <v>Alkyl Amines Chemicals Ltd.</v>
      </c>
      <c r="B138" t="str">
        <f>_xlfn.XLOOKUP(A138,Investment_Advice[Company],Investment_Advice[Industry])</f>
        <v>Organic Chemicals</v>
      </c>
      <c r="C138">
        <f>_xlfn.XLOOKUP(A138,Investment_Advice[Company], Investment_Advice[3-Year Return])</f>
        <v>112.51</v>
      </c>
      <c r="D138" t="str" cm="1">
        <f t="array" ref="D138">_xlfn.IFS(C138&gt;0, "Positive", C138&lt;0,"Negative", C138=0, "Zero")</f>
        <v>Positive</v>
      </c>
    </row>
    <row r="139" spans="1:9" x14ac:dyDescent="0.35">
      <c r="A139" t="str">
        <v>Astrazeneca Pharma India Ltd.</v>
      </c>
      <c r="B139" t="str">
        <f>_xlfn.XLOOKUP(A139,Investment_Advice[Company],Investment_Advice[Industry])</f>
        <v>Drugs &amp; Pharma</v>
      </c>
      <c r="C139">
        <f>_xlfn.XLOOKUP(A139,Investment_Advice[Company], Investment_Advice[3-Year Return])</f>
        <v>17.82</v>
      </c>
      <c r="D139" t="str" cm="1">
        <f t="array" ref="D139">_xlfn.IFS(C139&gt;0, "Positive", C139&lt;0,"Negative", C139=0, "Zero")</f>
        <v>Positive</v>
      </c>
    </row>
    <row r="140" spans="1:9" x14ac:dyDescent="0.35">
      <c r="A140" t="str">
        <v>The Great Eastern Shipping Company Ltd.</v>
      </c>
      <c r="B140" t="str">
        <f>_xlfn.XLOOKUP(A140,Investment_Advice[Company],Investment_Advice[Industry])</f>
        <v>Shipping</v>
      </c>
      <c r="C140">
        <f>_xlfn.XLOOKUP(A140,Investment_Advice[Company], Investment_Advice[3-Year Return])</f>
        <v>30.29</v>
      </c>
      <c r="D140" t="str" cm="1">
        <f t="array" ref="D140">_xlfn.IFS(C140&gt;0, "Positive", C140&lt;0,"Negative", C140=0, "Zero")</f>
        <v>Positive</v>
      </c>
    </row>
    <row r="141" spans="1:9" x14ac:dyDescent="0.35">
      <c r="A141" t="str">
        <v>Godrej Agrovet Ltd.</v>
      </c>
      <c r="B141" t="str">
        <f>_xlfn.XLOOKUP(A141,Investment_Advice[Company],Investment_Advice[Industry])</f>
        <v>Oil Cakes &amp; Animal Feed</v>
      </c>
      <c r="C141">
        <f>_xlfn.XLOOKUP(A141,Investment_Advice[Company], Investment_Advice[3-Year Return])</f>
        <v>5.0599999999999996</v>
      </c>
      <c r="D141" t="str" cm="1">
        <f t="array" ref="D141">_xlfn.IFS(C141&gt;0, "Positive", C141&lt;0,"Negative", C141=0, "Zero")</f>
        <v>Positive</v>
      </c>
    </row>
    <row r="142" spans="1:9" x14ac:dyDescent="0.35">
      <c r="A142" t="str">
        <v>Ajanta Pharma Ltd.</v>
      </c>
      <c r="B142" t="str">
        <f>_xlfn.XLOOKUP(A142,Investment_Advice[Company],Investment_Advice[Industry])</f>
        <v>Drugs &amp; Pharma</v>
      </c>
      <c r="C142">
        <f>_xlfn.XLOOKUP(A142,Investment_Advice[Company], Investment_Advice[3-Year Return])</f>
        <v>24.7</v>
      </c>
      <c r="D142" t="str" cm="1">
        <f t="array" ref="D142">_xlfn.IFS(C142&gt;0, "Positive", C142&lt;0,"Negative", C142=0, "Zero")</f>
        <v>Positive</v>
      </c>
    </row>
    <row r="143" spans="1:9" x14ac:dyDescent="0.35">
      <c r="A143" t="str">
        <v>Marico Ltd.</v>
      </c>
      <c r="B143" t="str">
        <f>_xlfn.XLOOKUP(A143,Investment_Advice[Company],Investment_Advice[Industry])</f>
        <v>Vegetable oils</v>
      </c>
      <c r="C143">
        <f>_xlfn.XLOOKUP(A143,Investment_Advice[Company], Investment_Advice[3-Year Return])</f>
        <v>10.68</v>
      </c>
      <c r="D143" t="str" cm="1">
        <f t="array" ref="D143">_xlfn.IFS(C143&gt;0, "Positive", C143&lt;0,"Negative", C143=0, "Zero")</f>
        <v>Positive</v>
      </c>
    </row>
    <row r="144" spans="1:9" x14ac:dyDescent="0.35">
      <c r="A144" t="str">
        <v>GAIL (India) Ltd.</v>
      </c>
      <c r="B144" t="str">
        <f>_xlfn.XLOOKUP(A144,Investment_Advice[Company],Investment_Advice[Industry])</f>
        <v>Natural Gas Utilities</v>
      </c>
      <c r="C144">
        <f>_xlfn.XLOOKUP(A144,Investment_Advice[Company], Investment_Advice[3-Year Return])</f>
        <v>2.42</v>
      </c>
      <c r="D144" t="str" cm="1">
        <f t="array" ref="D144">_xlfn.IFS(C144&gt;0, "Positive", C144&lt;0,"Negative", C144=0, "Zero")</f>
        <v>Positive</v>
      </c>
    </row>
    <row r="145" spans="1:4" x14ac:dyDescent="0.35">
      <c r="A145" t="str">
        <v>Indiabulls Housing Finance Ltd.</v>
      </c>
      <c r="B145" t="str">
        <f>_xlfn.XLOOKUP(A145,Investment_Advice[Company],Investment_Advice[Industry])</f>
        <v>Housing Finance</v>
      </c>
      <c r="C145">
        <f>_xlfn.XLOOKUP(A145,Investment_Advice[Company], Investment_Advice[3-Year Return])</f>
        <v>-33.479999999999997</v>
      </c>
      <c r="D145" t="str" cm="1">
        <f t="array" ref="D145">_xlfn.IFS(C145&gt;0, "Positive", C145&lt;0,"Negative", C145=0, "Zero")</f>
        <v>Negative</v>
      </c>
    </row>
    <row r="146" spans="1:4" x14ac:dyDescent="0.35">
      <c r="A146" t="str">
        <v>Heidelberg Cement India Ltd.</v>
      </c>
      <c r="B146" t="str">
        <f>_xlfn.XLOOKUP(A146,Investment_Advice[Company],Investment_Advice[Industry])</f>
        <v>Cement</v>
      </c>
      <c r="C146">
        <f>_xlfn.XLOOKUP(A146,Investment_Advice[Company], Investment_Advice[3-Year Return])</f>
        <v>-1.8</v>
      </c>
      <c r="D146" t="str" cm="1">
        <f t="array" ref="D146">_xlfn.IFS(C146&gt;0, "Positive", C146&lt;0,"Negative", C146=0, "Zero")</f>
        <v>Negative</v>
      </c>
    </row>
    <row r="147" spans="1:4" x14ac:dyDescent="0.35">
      <c r="A147" t="str">
        <v>Aurobindo Pharma Ltd.</v>
      </c>
      <c r="B147" t="str">
        <f>_xlfn.XLOOKUP(A147,Investment_Advice[Company],Investment_Advice[Industry])</f>
        <v>Drugs &amp; Pharma</v>
      </c>
      <c r="C147">
        <f>_xlfn.XLOOKUP(A147,Investment_Advice[Company], Investment_Advice[3-Year Return])</f>
        <v>-3.43</v>
      </c>
      <c r="D147" t="str" cm="1">
        <f t="array" ref="D147">_xlfn.IFS(C147&gt;0, "Positive", C147&lt;0,"Negative", C147=0, "Zero")</f>
        <v>Negative</v>
      </c>
    </row>
    <row r="148" spans="1:4" x14ac:dyDescent="0.35">
      <c r="A148" t="str">
        <v>Torrent Power Ltd.</v>
      </c>
      <c r="B148" t="str">
        <f>_xlfn.XLOOKUP(A148,Investment_Advice[Company],Investment_Advice[Industry])</f>
        <v>Electricity Distribution</v>
      </c>
      <c r="C148">
        <f>_xlfn.XLOOKUP(A148,Investment_Advice[Company], Investment_Advice[3-Year Return])</f>
        <v>28.38</v>
      </c>
      <c r="D148" t="str" cm="1">
        <f t="array" ref="D148">_xlfn.IFS(C148&gt;0, "Positive", C148&lt;0,"Negative", C148=0, "Zero")</f>
        <v>Positive</v>
      </c>
    </row>
    <row r="149" spans="1:4" x14ac:dyDescent="0.35">
      <c r="A149" t="str">
        <v>Deepak Fertilisers &amp; Petrochemicals Corporation Ltd.</v>
      </c>
      <c r="B149" t="str">
        <f>_xlfn.XLOOKUP(A149,Investment_Advice[Company],Investment_Advice[Industry])</f>
        <v>Misc.Chem.</v>
      </c>
      <c r="C149">
        <f>_xlfn.XLOOKUP(A149,Investment_Advice[Company], Investment_Advice[3-Year Return])</f>
        <v>125.6</v>
      </c>
      <c r="D149" t="str" cm="1">
        <f t="array" ref="D149">_xlfn.IFS(C149&gt;0, "Positive", C149&lt;0,"Negative", C149=0, "Zero")</f>
        <v>Positive</v>
      </c>
    </row>
    <row r="150" spans="1:4" x14ac:dyDescent="0.35">
      <c r="A150" t="str">
        <v>Symphony Ltd.</v>
      </c>
      <c r="B150" t="str">
        <f>_xlfn.XLOOKUP(A150,Investment_Advice[Company],Investment_Advice[Industry])</f>
        <v>ACs &amp; Refrigerators</v>
      </c>
      <c r="C150">
        <f>_xlfn.XLOOKUP(A150,Investment_Advice[Company], Investment_Advice[3-Year Return])</f>
        <v>-9.02</v>
      </c>
      <c r="D150" t="str" cm="1">
        <f t="array" ref="D150">_xlfn.IFS(C150&gt;0, "Positive", C150&lt;0,"Negative", C150=0, "Zero")</f>
        <v>Negative</v>
      </c>
    </row>
    <row r="151" spans="1:4" x14ac:dyDescent="0.35">
      <c r="A151" t="str">
        <v>ICICI Lombard General Insurance Company Ltd.</v>
      </c>
      <c r="B151" t="str">
        <f>_xlfn.XLOOKUP(A151,Investment_Advice[Company],Investment_Advice[Industry])</f>
        <v>General Insurance</v>
      </c>
      <c r="C151">
        <f>_xlfn.XLOOKUP(A151,Investment_Advice[Company], Investment_Advice[3-Year Return])</f>
        <v>3.28</v>
      </c>
      <c r="D151" t="str" cm="1">
        <f t="array" ref="D151">_xlfn.IFS(C151&gt;0, "Positive", C151&lt;0,"Negative", C151=0, "Zero")</f>
        <v>Positive</v>
      </c>
    </row>
    <row r="152" spans="1:4" x14ac:dyDescent="0.35">
      <c r="A152" t="str">
        <v>Dalmia Bharat Ltd.</v>
      </c>
      <c r="B152" t="str">
        <f>_xlfn.XLOOKUP(A152,Investment_Advice[Company],Investment_Advice[Industry])</f>
        <v>Cement</v>
      </c>
      <c r="C152">
        <f>_xlfn.XLOOKUP(A152,Investment_Advice[Company], Investment_Advice[3-Year Return])</f>
        <v>20.059999999999999</v>
      </c>
      <c r="D152" t="str" cm="1">
        <f t="array" ref="D152">_xlfn.IFS(C152&gt;0, "Positive", C152&lt;0,"Negative", C152=0, "Zero")</f>
        <v>Positive</v>
      </c>
    </row>
    <row r="153" spans="1:4" x14ac:dyDescent="0.35">
      <c r="A153" t="str">
        <v>Thermax Ltd.</v>
      </c>
      <c r="B153" t="str">
        <f>_xlfn.XLOOKUP(A153,Investment_Advice[Company],Investment_Advice[Industry])</f>
        <v>Industrial Machinery</v>
      </c>
      <c r="C153">
        <f>_xlfn.XLOOKUP(A153,Investment_Advice[Company], Investment_Advice[3-Year Return])</f>
        <v>34.26</v>
      </c>
      <c r="D153" t="str" cm="1">
        <f t="array" ref="D153">_xlfn.IFS(C153&gt;0, "Positive", C153&lt;0,"Negative", C153=0, "Zero")</f>
        <v>Positive</v>
      </c>
    </row>
    <row r="154" spans="1:4" x14ac:dyDescent="0.35">
      <c r="A154" t="str">
        <v>AIA Engineering Ltd.</v>
      </c>
      <c r="B154" t="str">
        <f>_xlfn.XLOOKUP(A154,Investment_Advice[Company],Investment_Advice[Industry])</f>
        <v>Castings &amp; Forgings</v>
      </c>
      <c r="C154">
        <f>_xlfn.XLOOKUP(A154,Investment_Advice[Company], Investment_Advice[3-Year Return])</f>
        <v>19.34</v>
      </c>
      <c r="D154" t="str" cm="1">
        <f t="array" ref="D154">_xlfn.IFS(C154&gt;0, "Positive", C154&lt;0,"Negative", C154=0, "Zero")</f>
        <v>Positive</v>
      </c>
    </row>
    <row r="155" spans="1:4" x14ac:dyDescent="0.35">
      <c r="A155" t="str">
        <v>Fine Organic Industries Ltd.</v>
      </c>
      <c r="B155" t="str">
        <f>_xlfn.XLOOKUP(A155,Investment_Advice[Company],Investment_Advice[Industry])</f>
        <v>Organic Chemicals</v>
      </c>
      <c r="C155">
        <f>_xlfn.XLOOKUP(A155,Investment_Advice[Company], Investment_Advice[3-Year Return])</f>
        <v>63.04</v>
      </c>
      <c r="D155" t="str" cm="1">
        <f t="array" ref="D155">_xlfn.IFS(C155&gt;0, "Positive", C155&lt;0,"Negative", C155=0, "Zero")</f>
        <v>Positive</v>
      </c>
    </row>
    <row r="156" spans="1:4" x14ac:dyDescent="0.35">
      <c r="A156" t="str">
        <v>LIC Housing Finance Ltd.</v>
      </c>
      <c r="B156" t="str">
        <f>_xlfn.XLOOKUP(A156,Investment_Advice[Company],Investment_Advice[Industry])</f>
        <v>Housing Finance</v>
      </c>
      <c r="C156">
        <f>_xlfn.XLOOKUP(A156,Investment_Advice[Company], Investment_Advice[3-Year Return])</f>
        <v>1.21</v>
      </c>
      <c r="D156" t="str" cm="1">
        <f t="array" ref="D156">_xlfn.IFS(C156&gt;0, "Positive", C156&lt;0,"Negative", C156=0, "Zero")</f>
        <v>Positive</v>
      </c>
    </row>
    <row r="157" spans="1:4" x14ac:dyDescent="0.35">
      <c r="A157" t="str">
        <v>IndusInd Bank Ltd.</v>
      </c>
      <c r="B157" t="str">
        <f>_xlfn.XLOOKUP(A157,Investment_Advice[Company],Investment_Advice[Industry])</f>
        <v>Banking</v>
      </c>
      <c r="C157">
        <f>_xlfn.XLOOKUP(A157,Investment_Advice[Company], Investment_Advice[3-Year Return])</f>
        <v>-5.61</v>
      </c>
      <c r="D157" t="str" cm="1">
        <f t="array" ref="D157">_xlfn.IFS(C157&gt;0, "Positive", C157&lt;0,"Negative", C157=0, "Zero")</f>
        <v>Negative</v>
      </c>
    </row>
    <row r="158" spans="1:4" x14ac:dyDescent="0.35">
      <c r="A158" t="str">
        <v>Bharat Dynamics Ltd.</v>
      </c>
      <c r="B158" t="str">
        <f>_xlfn.XLOOKUP(A158,Investment_Advice[Company],Investment_Advice[Industry])</f>
        <v>Others</v>
      </c>
      <c r="C158">
        <f>_xlfn.XLOOKUP(A158,Investment_Advice[Company], Investment_Advice[3-Year Return])</f>
        <v>44.92</v>
      </c>
      <c r="D158" t="str" cm="1">
        <f t="array" ref="D158">_xlfn.IFS(C158&gt;0, "Positive", C158&lt;0,"Negative", C158=0, "Zero")</f>
        <v>Positive</v>
      </c>
    </row>
    <row r="159" spans="1:4" x14ac:dyDescent="0.35">
      <c r="A159" t="str">
        <v>Emami Ltd.</v>
      </c>
      <c r="B159" t="str">
        <f>_xlfn.XLOOKUP(A159,Investment_Advice[Company],Investment_Advice[Industry])</f>
        <v>Household &amp; Personal Products</v>
      </c>
      <c r="C159">
        <f>_xlfn.XLOOKUP(A159,Investment_Advice[Company], Investment_Advice[3-Year Return])</f>
        <v>18.309999999999999</v>
      </c>
      <c r="D159" t="str" cm="1">
        <f t="array" ref="D159">_xlfn.IFS(C159&gt;0, "Positive", C159&lt;0,"Negative", C159=0, "Zero")</f>
        <v>Positive</v>
      </c>
    </row>
    <row r="160" spans="1:4" x14ac:dyDescent="0.35">
      <c r="A160" t="str">
        <v>Gujarat Alkalies &amp; Chemicals Ltd.</v>
      </c>
      <c r="B160" t="str">
        <f>_xlfn.XLOOKUP(A160,Investment_Advice[Company],Investment_Advice[Industry])</f>
        <v>Caustic Soda</v>
      </c>
      <c r="C160">
        <f>_xlfn.XLOOKUP(A160,Investment_Advice[Company], Investment_Advice[3-Year Return])</f>
        <v>28.24</v>
      </c>
      <c r="D160" t="str" cm="1">
        <f t="array" ref="D160">_xlfn.IFS(C160&gt;0, "Positive", C160&lt;0,"Negative", C160=0, "Zero")</f>
        <v>Positive</v>
      </c>
    </row>
    <row r="161" spans="1:4" x14ac:dyDescent="0.35">
      <c r="A161" t="str">
        <v>Metropolis Healthcare Ltd.</v>
      </c>
      <c r="B161" t="str">
        <f>_xlfn.XLOOKUP(A161,Investment_Advice[Company],Investment_Advice[Industry])</f>
        <v>Diagnostics Services</v>
      </c>
      <c r="C161">
        <f>_xlfn.XLOOKUP(A161,Investment_Advice[Company], Investment_Advice[3-Year Return])</f>
        <v>4.29</v>
      </c>
      <c r="D161" t="str" cm="1">
        <f t="array" ref="D161">_xlfn.IFS(C161&gt;0, "Positive", C161&lt;0,"Negative", C161=0, "Zero")</f>
        <v>Positive</v>
      </c>
    </row>
    <row r="162" spans="1:4" x14ac:dyDescent="0.35">
      <c r="A162" t="str">
        <v>TCI Express Ltd.</v>
      </c>
      <c r="B162" t="str">
        <f>_xlfn.XLOOKUP(A162,Investment_Advice[Company],Investment_Advice[Industry])</f>
        <v>Courier Services</v>
      </c>
      <c r="C162">
        <f>_xlfn.XLOOKUP(A162,Investment_Advice[Company], Investment_Advice[3-Year Return])</f>
        <v>41.51</v>
      </c>
      <c r="D162" t="str" cm="1">
        <f t="array" ref="D162">_xlfn.IFS(C162&gt;0, "Positive", C162&lt;0,"Negative", C162=0, "Zero")</f>
        <v>Positive</v>
      </c>
    </row>
    <row r="163" spans="1:4" x14ac:dyDescent="0.35">
      <c r="A163" t="str">
        <v>Reliance Industries Ltd.</v>
      </c>
      <c r="B163" t="str">
        <f>_xlfn.XLOOKUP(A163,Investment_Advice[Company],Investment_Advice[Industry])</f>
        <v>Oil Refineries &amp; Marketing</v>
      </c>
      <c r="C163">
        <f>_xlfn.XLOOKUP(A163,Investment_Advice[Company], Investment_Advice[3-Year Return])</f>
        <v>29.26</v>
      </c>
      <c r="D163" t="str" cm="1">
        <f t="array" ref="D163">_xlfn.IFS(C163&gt;0, "Positive", C163&lt;0,"Negative", C163=0, "Zero")</f>
        <v>Positive</v>
      </c>
    </row>
    <row r="164" spans="1:4" x14ac:dyDescent="0.35">
      <c r="A164" t="str">
        <v>Siemens Ltd.</v>
      </c>
      <c r="B164" t="str">
        <f>_xlfn.XLOOKUP(A164,Investment_Advice[Company],Investment_Advice[Industry])</f>
        <v>Switching Equipment</v>
      </c>
      <c r="C164">
        <f>_xlfn.XLOOKUP(A164,Investment_Advice[Company], Investment_Advice[3-Year Return])</f>
        <v>35.97</v>
      </c>
      <c r="D164" t="str" cm="1">
        <f t="array" ref="D164">_xlfn.IFS(C164&gt;0, "Positive", C164&lt;0,"Negative", C164=0, "Zero")</f>
        <v>Positive</v>
      </c>
    </row>
    <row r="165" spans="1:4" x14ac:dyDescent="0.35">
      <c r="A165" t="str">
        <v>Chambal Fertilisers &amp; Chemicals Ltd.</v>
      </c>
      <c r="B165" t="str">
        <f>_xlfn.XLOOKUP(A165,Investment_Advice[Company],Investment_Advice[Industry])</f>
        <v>Nitrogenous Fertilizer.</v>
      </c>
      <c r="C165">
        <f>_xlfn.XLOOKUP(A165,Investment_Advice[Company], Investment_Advice[3-Year Return])</f>
        <v>29.87</v>
      </c>
      <c r="D165" t="str" cm="1">
        <f t="array" ref="D165">_xlfn.IFS(C165&gt;0, "Positive", C165&lt;0,"Negative", C165=0, "Zero")</f>
        <v>Positive</v>
      </c>
    </row>
    <row r="166" spans="1:4" x14ac:dyDescent="0.35">
      <c r="A166" t="str">
        <v>Havells India Ltd.</v>
      </c>
      <c r="B166" t="str">
        <f>_xlfn.XLOOKUP(A166,Investment_Advice[Company],Investment_Advice[Industry])</f>
        <v>Switching Equipment</v>
      </c>
      <c r="C166">
        <f>_xlfn.XLOOKUP(A166,Investment_Advice[Company], Investment_Advice[3-Year Return])</f>
        <v>29.46</v>
      </c>
      <c r="D166" t="str" cm="1">
        <f t="array" ref="D166">_xlfn.IFS(C166&gt;0, "Positive", C166&lt;0,"Negative", C166=0, "Zero")</f>
        <v>Positive</v>
      </c>
    </row>
    <row r="167" spans="1:4" x14ac:dyDescent="0.35">
      <c r="A167" t="str">
        <v>Titan Company Ltd.</v>
      </c>
      <c r="B167" t="str">
        <f>_xlfn.XLOOKUP(A167,Investment_Advice[Company],Investment_Advice[Industry])</f>
        <v>Gems, Jewellery &amp; Accessories</v>
      </c>
      <c r="C167">
        <f>_xlfn.XLOOKUP(A167,Investment_Advice[Company], Investment_Advice[3-Year Return])</f>
        <v>36.32</v>
      </c>
      <c r="D167" t="str" cm="1">
        <f t="array" ref="D167">_xlfn.IFS(C167&gt;0, "Positive", C167&lt;0,"Negative", C167=0, "Zero")</f>
        <v>Positive</v>
      </c>
    </row>
    <row r="168" spans="1:4" x14ac:dyDescent="0.35">
      <c r="A168" t="str">
        <v>Solar Industries India Ltd.</v>
      </c>
      <c r="B168" t="str">
        <f>_xlfn.XLOOKUP(A168,Investment_Advice[Company],Investment_Advice[Industry])</f>
        <v>Explosives</v>
      </c>
      <c r="C168">
        <f>_xlfn.XLOOKUP(A168,Investment_Advice[Company], Investment_Advice[3-Year Return])</f>
        <v>48.25</v>
      </c>
      <c r="D168" t="str" cm="1">
        <f t="array" ref="D168">_xlfn.IFS(C168&gt;0, "Positive", C168&lt;0,"Negative", C168=0, "Zero")</f>
        <v>Positive</v>
      </c>
    </row>
    <row r="169" spans="1:4" x14ac:dyDescent="0.35">
      <c r="A169" t="str">
        <v>Mazagon Dock Shipbuilders Ltd.</v>
      </c>
      <c r="B169" t="str">
        <f>_xlfn.XLOOKUP(A169,Investment_Advice[Company],Investment_Advice[Industry])</f>
        <v>Ship Building</v>
      </c>
      <c r="C169">
        <f>_xlfn.XLOOKUP(A169,Investment_Advice[Company], Investment_Advice[3-Year Return])</f>
        <v>0</v>
      </c>
      <c r="D169" t="str" cm="1">
        <f t="array" ref="D169">_xlfn.IFS(C169&gt;0, "Positive", C169&lt;0,"Negative", C169=0, "Zero")</f>
        <v>Zero</v>
      </c>
    </row>
    <row r="170" spans="1:4" x14ac:dyDescent="0.35">
      <c r="A170" t="str">
        <v>State Bank Of India</v>
      </c>
      <c r="B170" t="str">
        <f>_xlfn.XLOOKUP(A170,Investment_Advice[Company],Investment_Advice[Industry])</f>
        <v>Banking</v>
      </c>
      <c r="C170">
        <f>_xlfn.XLOOKUP(A170,Investment_Advice[Company], Investment_Advice[3-Year Return])</f>
        <v>25.12</v>
      </c>
      <c r="D170" t="str" cm="1">
        <f t="array" ref="D170">_xlfn.IFS(C170&gt;0, "Positive", C170&lt;0,"Negative", C170=0, "Zero")</f>
        <v>Positive</v>
      </c>
    </row>
    <row r="171" spans="1:4" x14ac:dyDescent="0.35">
      <c r="A171" t="str">
        <v>NTPC Ltd.</v>
      </c>
      <c r="B171" t="str">
        <f>_xlfn.XLOOKUP(A171,Investment_Advice[Company],Investment_Advice[Industry])</f>
        <v>Electricity Generation</v>
      </c>
      <c r="C171">
        <f>_xlfn.XLOOKUP(A171,Investment_Advice[Company], Investment_Advice[3-Year Return])</f>
        <v>11.26</v>
      </c>
      <c r="D171" t="str" cm="1">
        <f t="array" ref="D171">_xlfn.IFS(C171&gt;0, "Positive", C171&lt;0,"Negative", C171=0, "Zero")</f>
        <v>Positive</v>
      </c>
    </row>
    <row r="172" spans="1:4" x14ac:dyDescent="0.35">
      <c r="A172" t="str">
        <v>Bharat Forge Ltd.</v>
      </c>
      <c r="B172" t="str">
        <f>_xlfn.XLOOKUP(A172,Investment_Advice[Company],Investment_Advice[Industry])</f>
        <v>Auto Ancillaries</v>
      </c>
      <c r="C172">
        <f>_xlfn.XLOOKUP(A172,Investment_Advice[Company], Investment_Advice[3-Year Return])</f>
        <v>26.17</v>
      </c>
      <c r="D172" t="str" cm="1">
        <f t="array" ref="D172">_xlfn.IFS(C172&gt;0, "Positive", C172&lt;0,"Negative", C172=0, "Zero")</f>
        <v>Positive</v>
      </c>
    </row>
    <row r="173" spans="1:4" x14ac:dyDescent="0.35">
      <c r="A173" t="str">
        <v>Deepak Nitrite Ltd.</v>
      </c>
      <c r="B173" t="str">
        <f>_xlfn.XLOOKUP(A173,Investment_Advice[Company],Investment_Advice[Industry])</f>
        <v>Organic Chemicals</v>
      </c>
      <c r="C173">
        <f>_xlfn.XLOOKUP(A173,Investment_Advice[Company], Investment_Advice[3-Year Return])</f>
        <v>95.13</v>
      </c>
      <c r="D173" t="str" cm="1">
        <f t="array" ref="D173">_xlfn.IFS(C173&gt;0, "Positive", C173&lt;0,"Negative", C173=0, "Zero")</f>
        <v>Positive</v>
      </c>
    </row>
    <row r="174" spans="1:4" x14ac:dyDescent="0.35">
      <c r="A174" t="str">
        <v>Escorts Ltd.</v>
      </c>
      <c r="B174" t="str">
        <f>_xlfn.XLOOKUP(A174,Investment_Advice[Company],Investment_Advice[Industry])</f>
        <v>Tractors &amp; Farm Machinery</v>
      </c>
      <c r="C174">
        <f>_xlfn.XLOOKUP(A174,Investment_Advice[Company], Investment_Advice[3-Year Return])</f>
        <v>63.92</v>
      </c>
      <c r="D174" t="str" cm="1">
        <f t="array" ref="D174">_xlfn.IFS(C174&gt;0, "Positive", C174&lt;0,"Negative", C174=0, "Zero")</f>
        <v>Positive</v>
      </c>
    </row>
    <row r="175" spans="1:4" x14ac:dyDescent="0.35">
      <c r="A175" t="str">
        <v>Garware Technical Fibres Ltd.</v>
      </c>
      <c r="B175" t="str">
        <f>_xlfn.XLOOKUP(A175,Investment_Advice[Company],Investment_Advice[Industry])</f>
        <v>Misc.Textiles</v>
      </c>
      <c r="C175">
        <f>_xlfn.XLOOKUP(A175,Investment_Advice[Company], Investment_Advice[3-Year Return])</f>
        <v>47.64</v>
      </c>
      <c r="D175" t="str" cm="1">
        <f t="array" ref="D175">_xlfn.IFS(C175&gt;0, "Positive", C175&lt;0,"Negative", C175=0, "Zero")</f>
        <v>Positive</v>
      </c>
    </row>
    <row r="176" spans="1:4" x14ac:dyDescent="0.35">
      <c r="A176" t="str">
        <v>Redington India Ltd.</v>
      </c>
      <c r="B176" t="str">
        <f>_xlfn.XLOOKUP(A176,Investment_Advice[Company],Investment_Advice[Industry])</f>
        <v>Trading</v>
      </c>
      <c r="C176">
        <f>_xlfn.XLOOKUP(A176,Investment_Advice[Company], Investment_Advice[3-Year Return])</f>
        <v>40.29</v>
      </c>
      <c r="D176" t="str" cm="1">
        <f t="array" ref="D176">_xlfn.IFS(C176&gt;0, "Positive", C176&lt;0,"Negative", C176=0, "Zero")</f>
        <v>Positive</v>
      </c>
    </row>
    <row r="177" spans="1:4" x14ac:dyDescent="0.35">
      <c r="A177" t="str">
        <v>National Aluminium Company Ltd.</v>
      </c>
      <c r="B177" t="str">
        <f>_xlfn.XLOOKUP(A177,Investment_Advice[Company],Investment_Advice[Industry])</f>
        <v>Aluminium</v>
      </c>
      <c r="C177">
        <f>_xlfn.XLOOKUP(A177,Investment_Advice[Company], Investment_Advice[3-Year Return])</f>
        <v>25.16</v>
      </c>
      <c r="D177" t="str" cm="1">
        <f t="array" ref="D177">_xlfn.IFS(C177&gt;0, "Positive", C177&lt;0,"Negative", C177=0, "Zero")</f>
        <v>Positive</v>
      </c>
    </row>
    <row r="178" spans="1:4" x14ac:dyDescent="0.35">
      <c r="A178" t="str">
        <v>Indian Bank</v>
      </c>
      <c r="B178" t="str">
        <f>_xlfn.XLOOKUP(A178,Investment_Advice[Company],Investment_Advice[Industry])</f>
        <v>Banking</v>
      </c>
      <c r="C178">
        <f>_xlfn.XLOOKUP(A178,Investment_Advice[Company], Investment_Advice[3-Year Return])</f>
        <v>4.9400000000000004</v>
      </c>
      <c r="D178" t="str" cm="1">
        <f t="array" ref="D178">_xlfn.IFS(C178&gt;0, "Positive", C178&lt;0,"Negative", C178=0, "Zero")</f>
        <v>Positive</v>
      </c>
    </row>
    <row r="179" spans="1:4" x14ac:dyDescent="0.35">
      <c r="A179" t="str">
        <v>Canara Bank</v>
      </c>
      <c r="B179" t="str">
        <f>_xlfn.XLOOKUP(A179,Investment_Advice[Company],Investment_Advice[Industry])</f>
        <v>Banking</v>
      </c>
      <c r="C179">
        <f>_xlfn.XLOOKUP(A179,Investment_Advice[Company], Investment_Advice[3-Year Return])</f>
        <v>8.39</v>
      </c>
      <c r="D179" t="str" cm="1">
        <f t="array" ref="D179">_xlfn.IFS(C179&gt;0, "Positive", C179&lt;0,"Negative", C179=0, "Zero")</f>
        <v>Positive</v>
      </c>
    </row>
    <row r="180" spans="1:4" x14ac:dyDescent="0.35">
      <c r="A180" t="str">
        <v>Kalpataru Power Transmission Ltd.</v>
      </c>
      <c r="B180" t="str">
        <f>_xlfn.XLOOKUP(A180,Investment_Advice[Company],Investment_Advice[Industry])</f>
        <v>Power Projects</v>
      </c>
      <c r="C180">
        <f>_xlfn.XLOOKUP(A180,Investment_Advice[Company], Investment_Advice[3-Year Return])</f>
        <v>-3.58</v>
      </c>
      <c r="D180" t="str" cm="1">
        <f t="array" ref="D180">_xlfn.IFS(C180&gt;0, "Positive", C180&lt;0,"Negative", C180=0, "Zero")</f>
        <v>Negative</v>
      </c>
    </row>
    <row r="181" spans="1:4" x14ac:dyDescent="0.35">
      <c r="A181" t="str">
        <v>Vinati Organics Ltd.</v>
      </c>
      <c r="B181" t="str">
        <f>_xlfn.XLOOKUP(A181,Investment_Advice[Company],Investment_Advice[Industry])</f>
        <v>Organic Chemicals</v>
      </c>
      <c r="C181">
        <f>_xlfn.XLOOKUP(A181,Investment_Advice[Company], Investment_Advice[3-Year Return])</f>
        <v>28.47</v>
      </c>
      <c r="D181" t="str" cm="1">
        <f t="array" ref="D181">_xlfn.IFS(C181&gt;0, "Positive", C181&lt;0,"Negative", C181=0, "Zero")</f>
        <v>Positive</v>
      </c>
    </row>
    <row r="182" spans="1:4" x14ac:dyDescent="0.35">
      <c r="A182" t="str">
        <v>Sundram Fasteners Ltd.</v>
      </c>
      <c r="B182" t="str">
        <f>_xlfn.XLOOKUP(A182,Investment_Advice[Company],Investment_Advice[Industry])</f>
        <v>Fasteners</v>
      </c>
      <c r="C182">
        <f>_xlfn.XLOOKUP(A182,Investment_Advice[Company], Investment_Advice[3-Year Return])</f>
        <v>25.68</v>
      </c>
      <c r="D182" t="str" cm="1">
        <f t="array" ref="D182">_xlfn.IFS(C182&gt;0, "Positive", C182&lt;0,"Negative", C182=0, "Zero")</f>
        <v>Positive</v>
      </c>
    </row>
    <row r="183" spans="1:4" x14ac:dyDescent="0.35">
      <c r="A183" t="str">
        <v>Ambuja Cements Ltd.</v>
      </c>
      <c r="B183" t="str">
        <f>_xlfn.XLOOKUP(A183,Investment_Advice[Company],Investment_Advice[Industry])</f>
        <v>Cement</v>
      </c>
      <c r="C183">
        <f>_xlfn.XLOOKUP(A183,Investment_Advice[Company], Investment_Advice[3-Year Return])</f>
        <v>29.85</v>
      </c>
      <c r="D183" t="str" cm="1">
        <f t="array" ref="D183">_xlfn.IFS(C183&gt;0, "Positive", C183&lt;0,"Negative", C183=0, "Zero")</f>
        <v>Positive</v>
      </c>
    </row>
    <row r="184" spans="1:4" x14ac:dyDescent="0.35">
      <c r="A184" t="str">
        <v>Avanti Feeds Ltd.</v>
      </c>
      <c r="B184" t="str">
        <f>_xlfn.XLOOKUP(A184,Investment_Advice[Company],Investment_Advice[Industry])</f>
        <v>Aquaculture</v>
      </c>
      <c r="C184">
        <f>_xlfn.XLOOKUP(A184,Investment_Advice[Company], Investment_Advice[3-Year Return])</f>
        <v>13.76</v>
      </c>
      <c r="D184" t="str" cm="1">
        <f t="array" ref="D184">_xlfn.IFS(C184&gt;0, "Positive", C184&lt;0,"Negative", C184=0, "Zero")</f>
        <v>Positive</v>
      </c>
    </row>
    <row r="185" spans="1:4" x14ac:dyDescent="0.35">
      <c r="A185" t="str">
        <v>Endurance Technologies Ltd.</v>
      </c>
      <c r="B185" t="str">
        <f>_xlfn.XLOOKUP(A185,Investment_Advice[Company],Investment_Advice[Industry])</f>
        <v>Auto Ancillaries</v>
      </c>
      <c r="C185">
        <f>_xlfn.XLOOKUP(A185,Investment_Advice[Company], Investment_Advice[3-Year Return])</f>
        <v>18.89</v>
      </c>
      <c r="D185" t="str" cm="1">
        <f t="array" ref="D185">_xlfn.IFS(C185&gt;0, "Positive", C185&lt;0,"Negative", C185=0, "Zero")</f>
        <v>Positive</v>
      </c>
    </row>
    <row r="186" spans="1:4" x14ac:dyDescent="0.35">
      <c r="A186" t="str">
        <v>Tata Consumer Products Ltd.</v>
      </c>
      <c r="B186" t="str">
        <f>_xlfn.XLOOKUP(A186,Investment_Advice[Company],Investment_Advice[Industry])</f>
        <v>Food Processing</v>
      </c>
      <c r="C186">
        <f>_xlfn.XLOOKUP(A186,Investment_Advice[Company], Investment_Advice[3-Year Return])</f>
        <v>46.38</v>
      </c>
      <c r="D186" t="str" cm="1">
        <f t="array" ref="D186">_xlfn.IFS(C186&gt;0, "Positive", C186&lt;0,"Negative", C186=0, "Zero")</f>
        <v>Positive</v>
      </c>
    </row>
    <row r="187" spans="1:4" x14ac:dyDescent="0.35">
      <c r="A187" t="str">
        <v>Eris Lifesciences Ltd.</v>
      </c>
      <c r="B187" t="str">
        <f>_xlfn.XLOOKUP(A187,Investment_Advice[Company],Investment_Advice[Industry])</f>
        <v>Drugs &amp; Pharma</v>
      </c>
      <c r="C187">
        <f>_xlfn.XLOOKUP(A187,Investment_Advice[Company], Investment_Advice[3-Year Return])</f>
        <v>21.48</v>
      </c>
      <c r="D187" t="str" cm="1">
        <f t="array" ref="D187">_xlfn.IFS(C187&gt;0, "Positive", C187&lt;0,"Negative", C187=0, "Zero")</f>
        <v>Positive</v>
      </c>
    </row>
    <row r="188" spans="1:4" x14ac:dyDescent="0.35">
      <c r="A188" t="str">
        <v>MOIL Ltd.</v>
      </c>
      <c r="B188" t="str">
        <f>_xlfn.XLOOKUP(A188,Investment_Advice[Company],Investment_Advice[Industry])</f>
        <v>Minerals</v>
      </c>
      <c r="C188">
        <f>_xlfn.XLOOKUP(A188,Investment_Advice[Company], Investment_Advice[3-Year Return])</f>
        <v>11.79</v>
      </c>
      <c r="D188" t="str" cm="1">
        <f t="array" ref="D188">_xlfn.IFS(C188&gt;0, "Positive", C188&lt;0,"Negative", C188=0, "Zero")</f>
        <v>Positive</v>
      </c>
    </row>
    <row r="189" spans="1:4" x14ac:dyDescent="0.35">
      <c r="A189" t="str">
        <v>Vaibhav Global Ltd.</v>
      </c>
      <c r="B189" t="str">
        <f>_xlfn.XLOOKUP(A189,Investment_Advice[Company],Investment_Advice[Industry])</f>
        <v>Gems, Jewellery &amp; Accessories</v>
      </c>
      <c r="C189">
        <f>_xlfn.XLOOKUP(A189,Investment_Advice[Company], Investment_Advice[3-Year Return])</f>
        <v>29.16</v>
      </c>
      <c r="D189" t="str" cm="1">
        <f t="array" ref="D189">_xlfn.IFS(C189&gt;0, "Positive", C189&lt;0,"Negative", C189=0, "Zero")</f>
        <v>Positive</v>
      </c>
    </row>
    <row r="190" spans="1:4" x14ac:dyDescent="0.35">
      <c r="A190" t="str">
        <v>Wipro Ltd.</v>
      </c>
      <c r="B190" t="str">
        <f>_xlfn.XLOOKUP(A190,Investment_Advice[Company],Investment_Advice[Industry])</f>
        <v>Software</v>
      </c>
      <c r="C190">
        <f>_xlfn.XLOOKUP(A190,Investment_Advice[Company], Investment_Advice[3-Year Return])</f>
        <v>16.559999999999999</v>
      </c>
      <c r="D190" t="str" cm="1">
        <f t="array" ref="D190">_xlfn.IFS(C190&gt;0, "Positive", C190&lt;0,"Negative", C190=0, "Zero")</f>
        <v>Positive</v>
      </c>
    </row>
    <row r="191" spans="1:4" x14ac:dyDescent="0.35">
      <c r="A191" t="str">
        <v>Hatsun Agro Products Ltd.</v>
      </c>
      <c r="B191" t="str">
        <f>_xlfn.XLOOKUP(A191,Investment_Advice[Company],Investment_Advice[Industry])</f>
        <v>Dairy products</v>
      </c>
      <c r="C191">
        <f>_xlfn.XLOOKUP(A191,Investment_Advice[Company], Investment_Advice[3-Year Return])</f>
        <v>30.25</v>
      </c>
      <c r="D191" t="str" cm="1">
        <f t="array" ref="D191">_xlfn.IFS(C191&gt;0, "Positive", C191&lt;0,"Negative", C191=0, "Zero")</f>
        <v>Positive</v>
      </c>
    </row>
    <row r="192" spans="1:4" x14ac:dyDescent="0.35">
      <c r="A192" t="str">
        <v>TTK Prestige Ltd.</v>
      </c>
      <c r="B192" t="str">
        <f>_xlfn.XLOOKUP(A192,Investment_Advice[Company],Investment_Advice[Industry])</f>
        <v>Kitchenware &amp; Appliances</v>
      </c>
      <c r="C192">
        <f>_xlfn.XLOOKUP(A192,Investment_Advice[Company], Investment_Advice[3-Year Return])</f>
        <v>20.95</v>
      </c>
      <c r="D192" t="str" cm="1">
        <f t="array" ref="D192">_xlfn.IFS(C192&gt;0, "Positive", C192&lt;0,"Negative", C192=0, "Zero")</f>
        <v>Positive</v>
      </c>
    </row>
    <row r="193" spans="1:4" x14ac:dyDescent="0.35">
      <c r="A193" t="str">
        <v>BASF India Ltd.</v>
      </c>
      <c r="B193" t="str">
        <f>_xlfn.XLOOKUP(A193,Investment_Advice[Company],Investment_Advice[Industry])</f>
        <v>Pesticides</v>
      </c>
      <c r="C193">
        <f>_xlfn.XLOOKUP(A193,Investment_Advice[Company], Investment_Advice[3-Year Return])</f>
        <v>46.07</v>
      </c>
      <c r="D193" t="str" cm="1">
        <f t="array" ref="D193">_xlfn.IFS(C193&gt;0, "Positive", C193&lt;0,"Negative", C193=0, "Zero")</f>
        <v>Positive</v>
      </c>
    </row>
    <row r="194" spans="1:4" x14ac:dyDescent="0.35">
      <c r="A194" t="str">
        <v>PI Industries Ltd.</v>
      </c>
      <c r="B194" t="str">
        <f>_xlfn.XLOOKUP(A194,Investment_Advice[Company],Investment_Advice[Industry])</f>
        <v>Pesticides</v>
      </c>
      <c r="C194">
        <f>_xlfn.XLOOKUP(A194,Investment_Advice[Company], Investment_Advice[3-Year Return])</f>
        <v>41.26</v>
      </c>
      <c r="D194" t="str" cm="1">
        <f t="array" ref="D194">_xlfn.IFS(C194&gt;0, "Positive", C194&lt;0,"Negative", C194=0, "Zero")</f>
        <v>Positive</v>
      </c>
    </row>
    <row r="195" spans="1:4" x14ac:dyDescent="0.35">
      <c r="A195" t="str">
        <v>Balaji Amines Ltd.</v>
      </c>
      <c r="B195" t="str">
        <f>_xlfn.XLOOKUP(A195,Investment_Advice[Company],Investment_Advice[Industry])</f>
        <v>Organic Chemicals</v>
      </c>
      <c r="C195">
        <f>_xlfn.XLOOKUP(A195,Investment_Advice[Company], Investment_Advice[3-Year Return])</f>
        <v>140.41</v>
      </c>
      <c r="D195" t="str" cm="1">
        <f t="array" ref="D195">_xlfn.IFS(C195&gt;0, "Positive", C195&lt;0,"Negative", C195=0, "Zero")</f>
        <v>Positive</v>
      </c>
    </row>
    <row r="196" spans="1:4" x14ac:dyDescent="0.35">
      <c r="A196" t="str">
        <v>GMM Pfaudler Ltd.</v>
      </c>
      <c r="B196" t="str">
        <f>_xlfn.XLOOKUP(A196,Investment_Advice[Company],Investment_Advice[Industry])</f>
        <v>Chemical Machinery</v>
      </c>
      <c r="C196">
        <f>_xlfn.XLOOKUP(A196,Investment_Advice[Company], Investment_Advice[3-Year Return])</f>
        <v>10.43</v>
      </c>
      <c r="D196" t="str" cm="1">
        <f t="array" ref="D196">_xlfn.IFS(C196&gt;0, "Positive", C196&lt;0,"Negative", C196=0, "Zero")</f>
        <v>Positive</v>
      </c>
    </row>
    <row r="197" spans="1:4" x14ac:dyDescent="0.35">
      <c r="A197" t="str">
        <v>Castrol India Ltd.</v>
      </c>
      <c r="B197" t="str">
        <f>_xlfn.XLOOKUP(A197,Investment_Advice[Company],Investment_Advice[Industry])</f>
        <v>Lubricants &amp; Grease</v>
      </c>
      <c r="C197">
        <f>_xlfn.XLOOKUP(A197,Investment_Advice[Company], Investment_Advice[3-Year Return])</f>
        <v>-1.88</v>
      </c>
      <c r="D197" t="str" cm="1">
        <f t="array" ref="D197">_xlfn.IFS(C197&gt;0, "Positive", C197&lt;0,"Negative", C197=0, "Zero")</f>
        <v>Negative</v>
      </c>
    </row>
    <row r="198" spans="1:4" x14ac:dyDescent="0.35">
      <c r="A198" t="str">
        <v>JK Paper Ltd.</v>
      </c>
      <c r="B198" t="str">
        <f>_xlfn.XLOOKUP(A198,Investment_Advice[Company],Investment_Advice[Industry])</f>
        <v>Paper</v>
      </c>
      <c r="C198">
        <f>_xlfn.XLOOKUP(A198,Investment_Advice[Company], Investment_Advice[3-Year Return])</f>
        <v>60.37</v>
      </c>
      <c r="D198" t="str" cm="1">
        <f t="array" ref="D198">_xlfn.IFS(C198&gt;0, "Positive", C198&lt;0,"Negative", C198=0, "Zero")</f>
        <v>Positive</v>
      </c>
    </row>
    <row r="199" spans="1:4" x14ac:dyDescent="0.35">
      <c r="A199" t="str">
        <v>Finolex Cables Ltd.</v>
      </c>
      <c r="B199" t="str">
        <f>_xlfn.XLOOKUP(A199,Investment_Advice[Company],Investment_Advice[Industry])</f>
        <v>Wires &amp; cables</v>
      </c>
      <c r="C199">
        <f>_xlfn.XLOOKUP(A199,Investment_Advice[Company], Investment_Advice[3-Year Return])</f>
        <v>8.2200000000000006</v>
      </c>
      <c r="D199" t="str" cm="1">
        <f t="array" ref="D199">_xlfn.IFS(C199&gt;0, "Positive", C199&lt;0,"Negative", C199=0, "Zero")</f>
        <v>Positive</v>
      </c>
    </row>
    <row r="200" spans="1:4" x14ac:dyDescent="0.35">
      <c r="A200" t="str">
        <v>Voltas Ltd.</v>
      </c>
      <c r="B200" t="str">
        <f>_xlfn.XLOOKUP(A200,Investment_Advice[Company],Investment_Advice[Industry])</f>
        <v>ACs &amp; Refrigerators</v>
      </c>
      <c r="C200">
        <f>_xlfn.XLOOKUP(A200,Investment_Advice[Company], Investment_Advice[3-Year Return])</f>
        <v>16.670000000000002</v>
      </c>
      <c r="D200" t="str" cm="1">
        <f t="array" ref="D200">_xlfn.IFS(C200&gt;0, "Positive", C200&lt;0,"Negative", C200=0, "Zero")</f>
        <v>Positive</v>
      </c>
    </row>
    <row r="201" spans="1:4" x14ac:dyDescent="0.35">
      <c r="A201" t="str">
        <v>Natco Pharma Ltd.</v>
      </c>
      <c r="B201" t="str">
        <f>_xlfn.XLOOKUP(A201,Investment_Advice[Company],Investment_Advice[Industry])</f>
        <v>Drugs &amp; Pharma</v>
      </c>
      <c r="C201">
        <f>_xlfn.XLOOKUP(A201,Investment_Advice[Company], Investment_Advice[3-Year Return])</f>
        <v>4.34</v>
      </c>
      <c r="D201" t="str" cm="1">
        <f t="array" ref="D201">_xlfn.IFS(C201&gt;0, "Positive", C201&lt;0,"Negative", C201=0, "Zero")</f>
        <v>Positive</v>
      </c>
    </row>
    <row r="202" spans="1:4" x14ac:dyDescent="0.35">
      <c r="A202" t="str">
        <v>Dabur India Ltd.</v>
      </c>
      <c r="B202" t="str">
        <f>_xlfn.XLOOKUP(A202,Investment_Advice[Company],Investment_Advice[Industry])</f>
        <v>Household &amp; Personal Products</v>
      </c>
      <c r="C202">
        <f>_xlfn.XLOOKUP(A202,Investment_Advice[Company], Investment_Advice[3-Year Return])</f>
        <v>8.84</v>
      </c>
      <c r="D202" t="str" cm="1">
        <f t="array" ref="D202">_xlfn.IFS(C202&gt;0, "Positive", C202&lt;0,"Negative", C202=0, "Zero")</f>
        <v>Positive</v>
      </c>
    </row>
    <row r="203" spans="1:4" x14ac:dyDescent="0.35">
      <c r="A203" t="str">
        <v>ABB India Ltd.</v>
      </c>
      <c r="B203" t="str">
        <f>_xlfn.XLOOKUP(A203,Investment_Advice[Company],Investment_Advice[Industry])</f>
        <v>Switching Equipment</v>
      </c>
      <c r="C203">
        <f>_xlfn.XLOOKUP(A203,Investment_Advice[Company], Investment_Advice[3-Year Return])</f>
        <v>35.590000000000003</v>
      </c>
      <c r="D203" t="str" cm="1">
        <f t="array" ref="D203">_xlfn.IFS(C203&gt;0, "Positive", C203&lt;0,"Negative", C203=0, "Zero")</f>
        <v>Positive</v>
      </c>
    </row>
    <row r="204" spans="1:4" x14ac:dyDescent="0.35">
      <c r="A204" t="str">
        <v>Tata Steel Ltd.</v>
      </c>
      <c r="B204" t="str">
        <f>_xlfn.XLOOKUP(A204,Investment_Advice[Company],Investment_Advice[Industry])</f>
        <v>Finished Steel</v>
      </c>
      <c r="C204">
        <f>_xlfn.XLOOKUP(A204,Investment_Advice[Company], Investment_Advice[3-Year Return])</f>
        <v>46.61</v>
      </c>
      <c r="D204" t="str" cm="1">
        <f t="array" ref="D204">_xlfn.IFS(C204&gt;0, "Positive", C204&lt;0,"Negative", C204=0, "Zero")</f>
        <v>Positive</v>
      </c>
    </row>
    <row r="205" spans="1:4" x14ac:dyDescent="0.35">
      <c r="A205" t="str">
        <v>Sun TV Network Ltd.</v>
      </c>
      <c r="B205" t="str">
        <f>_xlfn.XLOOKUP(A205,Investment_Advice[Company],Investment_Advice[Industry])</f>
        <v>Media &amp; Entertainment</v>
      </c>
      <c r="C205">
        <f>_xlfn.XLOOKUP(A205,Investment_Advice[Company], Investment_Advice[3-Year Return])</f>
        <v>5.94</v>
      </c>
      <c r="D205" t="str" cm="1">
        <f t="array" ref="D205">_xlfn.IFS(C205&gt;0, "Positive", C205&lt;0,"Negative", C205=0, "Zero")</f>
        <v>Positive</v>
      </c>
    </row>
    <row r="206" spans="1:4" x14ac:dyDescent="0.35">
      <c r="A206" t="str">
        <v>Zensar Technologies Ltd.</v>
      </c>
      <c r="B206" t="str">
        <f>_xlfn.XLOOKUP(A206,Investment_Advice[Company],Investment_Advice[Industry])</f>
        <v>Software</v>
      </c>
      <c r="C206">
        <f>_xlfn.XLOOKUP(A206,Investment_Advice[Company], Investment_Advice[3-Year Return])</f>
        <v>1.57</v>
      </c>
      <c r="D206" t="str" cm="1">
        <f t="array" ref="D206">_xlfn.IFS(C206&gt;0, "Positive", C206&lt;0,"Negative", C206=0, "Zero")</f>
        <v>Positive</v>
      </c>
    </row>
    <row r="207" spans="1:4" x14ac:dyDescent="0.35">
      <c r="A207" t="str">
        <v>Welspun Corp Ltd.</v>
      </c>
      <c r="B207" t="str">
        <f>_xlfn.XLOOKUP(A207,Investment_Advice[Company],Investment_Advice[Industry])</f>
        <v>Steel Tubes &amp; Pipes</v>
      </c>
      <c r="C207">
        <f>_xlfn.XLOOKUP(A207,Investment_Advice[Company], Investment_Advice[3-Year Return])</f>
        <v>27.79</v>
      </c>
      <c r="D207" t="str" cm="1">
        <f t="array" ref="D207">_xlfn.IFS(C207&gt;0, "Positive", C207&lt;0,"Negative", C207=0, "Zero")</f>
        <v>Positive</v>
      </c>
    </row>
    <row r="208" spans="1:4" x14ac:dyDescent="0.35">
      <c r="A208" t="str">
        <v>PCBL Ltd.</v>
      </c>
      <c r="B208" t="str">
        <f>_xlfn.XLOOKUP(A208,Investment_Advice[Company],Investment_Advice[Industry])</f>
        <v>Carbon Black</v>
      </c>
      <c r="C208">
        <f>_xlfn.XLOOKUP(A208,Investment_Advice[Company], Investment_Advice[3-Year Return])</f>
        <v>37.93</v>
      </c>
      <c r="D208" t="str" cm="1">
        <f t="array" ref="D208">_xlfn.IFS(C208&gt;0, "Positive", C208&lt;0,"Negative", C208=0, "Zero")</f>
        <v>Positive</v>
      </c>
    </row>
    <row r="209" spans="1:4" x14ac:dyDescent="0.35">
      <c r="A209" t="str">
        <v>Jubilant Pharmova Ltd.</v>
      </c>
      <c r="B209" t="str">
        <f>_xlfn.XLOOKUP(A209,Investment_Advice[Company],Investment_Advice[Industry])</f>
        <v>Drugs &amp; Pharma</v>
      </c>
      <c r="C209">
        <f>_xlfn.XLOOKUP(A209,Investment_Advice[Company], Investment_Advice[3-Year Return])</f>
        <v>-9.57</v>
      </c>
      <c r="D209" t="str" cm="1">
        <f t="array" ref="D209">_xlfn.IFS(C209&gt;0, "Positive", C209&lt;0,"Negative", C209=0, "Zero")</f>
        <v>Negative</v>
      </c>
    </row>
    <row r="210" spans="1:4" x14ac:dyDescent="0.35">
      <c r="A210" t="str">
        <v>Container Corporation Of India Ltd.</v>
      </c>
      <c r="B210" t="str">
        <f>_xlfn.XLOOKUP(A210,Investment_Advice[Company],Investment_Advice[Industry])</f>
        <v>Logistics</v>
      </c>
      <c r="C210">
        <f>_xlfn.XLOOKUP(A210,Investment_Advice[Company], Investment_Advice[3-Year Return])</f>
        <v>9.99</v>
      </c>
      <c r="D210" t="str" cm="1">
        <f t="array" ref="D210">_xlfn.IFS(C210&gt;0, "Positive", C210&lt;0,"Negative", C210=0, "Zero")</f>
        <v>Positive</v>
      </c>
    </row>
    <row r="211" spans="1:4" x14ac:dyDescent="0.35">
      <c r="A211" t="str">
        <v>Sudarshan Chemical Industries Ltd.</v>
      </c>
      <c r="B211" t="str">
        <f>_xlfn.XLOOKUP(A211,Investment_Advice[Company],Investment_Advice[Industry])</f>
        <v>Dyes &amp; Pigments</v>
      </c>
      <c r="C211">
        <f>_xlfn.XLOOKUP(A211,Investment_Advice[Company], Investment_Advice[3-Year Return])</f>
        <v>13.69</v>
      </c>
      <c r="D211" t="str" cm="1">
        <f t="array" ref="D211">_xlfn.IFS(C211&gt;0, "Positive", C211&lt;0,"Negative", C211=0, "Zero")</f>
        <v>Positive</v>
      </c>
    </row>
    <row r="212" spans="1:4" x14ac:dyDescent="0.35">
      <c r="A212" t="str">
        <v>JK Lakshmi Cement Ltd.</v>
      </c>
      <c r="B212" t="str">
        <f>_xlfn.XLOOKUP(A212,Investment_Advice[Company],Investment_Advice[Industry])</f>
        <v>Cement</v>
      </c>
      <c r="C212">
        <f>_xlfn.XLOOKUP(A212,Investment_Advice[Company], Investment_Advice[3-Year Return])</f>
        <v>13.27</v>
      </c>
      <c r="D212" t="str" cm="1">
        <f t="array" ref="D212">_xlfn.IFS(C212&gt;0, "Positive", C212&lt;0,"Negative", C212=0, "Zero")</f>
        <v>Positive</v>
      </c>
    </row>
    <row r="213" spans="1:4" x14ac:dyDescent="0.35">
      <c r="A213" t="str">
        <v>Suven Pharmaceuticals Ltd.</v>
      </c>
      <c r="B213" t="str">
        <f>_xlfn.XLOOKUP(A213,Investment_Advice[Company],Investment_Advice[Industry])</f>
        <v>Drugs &amp; Pharma</v>
      </c>
      <c r="C213">
        <f>_xlfn.XLOOKUP(A213,Investment_Advice[Company], Investment_Advice[3-Year Return])</f>
        <v>0</v>
      </c>
      <c r="D213" t="str" cm="1">
        <f t="array" ref="D213">_xlfn.IFS(C213&gt;0, "Positive", C213&lt;0,"Negative", C213=0, "Zero")</f>
        <v>Zero</v>
      </c>
    </row>
    <row r="214" spans="1:4" x14ac:dyDescent="0.35">
      <c r="A214" t="str">
        <v>CCL Products (India) Ltd.</v>
      </c>
      <c r="B214" t="str">
        <f>_xlfn.XLOOKUP(A214,Investment_Advice[Company],Investment_Advice[Industry])</f>
        <v>Tea &amp; Coffee</v>
      </c>
      <c r="C214">
        <f>_xlfn.XLOOKUP(A214,Investment_Advice[Company], Investment_Advice[3-Year Return])</f>
        <v>28.85</v>
      </c>
      <c r="D214" t="str" cm="1">
        <f t="array" ref="D214">_xlfn.IFS(C214&gt;0, "Positive", C214&lt;0,"Negative", C214=0, "Zero")</f>
        <v>Positive</v>
      </c>
    </row>
    <row r="215" spans="1:4" x14ac:dyDescent="0.35">
      <c r="A215" t="str">
        <v>Adani Ports and Special Economic Zone Ltd.</v>
      </c>
      <c r="B215" t="str">
        <f>_xlfn.XLOOKUP(A215,Investment_Advice[Company],Investment_Advice[Industry])</f>
        <v>Marine Port Services</v>
      </c>
      <c r="C215">
        <f>_xlfn.XLOOKUP(A215,Investment_Advice[Company], Investment_Advice[3-Year Return])</f>
        <v>32.67</v>
      </c>
      <c r="D215" t="str" cm="1">
        <f t="array" ref="D215">_xlfn.IFS(C215&gt;0, "Positive", C215&lt;0,"Negative", C215=0, "Zero")</f>
        <v>Positive</v>
      </c>
    </row>
    <row r="216" spans="1:4" x14ac:dyDescent="0.35">
      <c r="A216" t="str">
        <v>ICICI Bank Ltd.</v>
      </c>
      <c r="B216" t="str">
        <f>_xlfn.XLOOKUP(A216,Investment_Advice[Company],Investment_Advice[Industry])</f>
        <v>Banking</v>
      </c>
      <c r="C216">
        <f>_xlfn.XLOOKUP(A216,Investment_Advice[Company], Investment_Advice[3-Year Return])</f>
        <v>30.45</v>
      </c>
      <c r="D216" t="str" cm="1">
        <f t="array" ref="D216">_xlfn.IFS(C216&gt;0, "Positive", C216&lt;0,"Negative", C216=0, "Zero")</f>
        <v>Positive</v>
      </c>
    </row>
    <row r="217" spans="1:4" x14ac:dyDescent="0.35">
      <c r="A217" t="str">
        <v>Cipla Ltd.</v>
      </c>
      <c r="B217" t="str">
        <f>_xlfn.XLOOKUP(A217,Investment_Advice[Company],Investment_Advice[Industry])</f>
        <v>Drugs &amp; Pharma</v>
      </c>
      <c r="C217">
        <f>_xlfn.XLOOKUP(A217,Investment_Advice[Company], Investment_Advice[3-Year Return])</f>
        <v>29.58</v>
      </c>
      <c r="D217" t="str" cm="1">
        <f t="array" ref="D217">_xlfn.IFS(C217&gt;0, "Positive", C217&lt;0,"Negative", C217=0, "Zero")</f>
        <v>Positive</v>
      </c>
    </row>
    <row r="218" spans="1:4" x14ac:dyDescent="0.35">
      <c r="A218" t="str">
        <v>Route Mobile Ltd.</v>
      </c>
      <c r="B218" t="str">
        <f>_xlfn.XLOOKUP(A218,Investment_Advice[Company],Investment_Advice[Industry])</f>
        <v>Software</v>
      </c>
      <c r="C218">
        <f>_xlfn.XLOOKUP(A218,Investment_Advice[Company], Investment_Advice[3-Year Return])</f>
        <v>0</v>
      </c>
      <c r="D218" t="str" cm="1">
        <f t="array" ref="D218">_xlfn.IFS(C218&gt;0, "Positive", C218&lt;0,"Negative", C218=0, "Zero")</f>
        <v>Zero</v>
      </c>
    </row>
    <row r="219" spans="1:4" x14ac:dyDescent="0.35">
      <c r="A219" t="str">
        <v>Zydus Wellness Ltd.</v>
      </c>
      <c r="B219" t="str">
        <f>_xlfn.XLOOKUP(A219,Investment_Advice[Company],Investment_Advice[Industry])</f>
        <v>Food Processing</v>
      </c>
      <c r="C219">
        <f>_xlfn.XLOOKUP(A219,Investment_Advice[Company], Investment_Advice[3-Year Return])</f>
        <v>-0.69</v>
      </c>
      <c r="D219" t="str" cm="1">
        <f t="array" ref="D219">_xlfn.IFS(C219&gt;0, "Positive", C219&lt;0,"Negative", C219=0, "Zero")</f>
        <v>Negative</v>
      </c>
    </row>
    <row r="220" spans="1:4" x14ac:dyDescent="0.35">
      <c r="A220" t="str">
        <v>Whirlpool Of India Ltd.</v>
      </c>
      <c r="B220" t="str">
        <f>_xlfn.XLOOKUP(A220,Investment_Advice[Company],Investment_Advice[Industry])</f>
        <v>ACs &amp; Refrigerators</v>
      </c>
      <c r="C220">
        <f>_xlfn.XLOOKUP(A220,Investment_Advice[Company], Investment_Advice[3-Year Return])</f>
        <v>3.27</v>
      </c>
      <c r="D220" t="str" cm="1">
        <f t="array" ref="D220">_xlfn.IFS(C220&gt;0, "Positive", C220&lt;0,"Negative", C220=0, "Zero")</f>
        <v>Positive</v>
      </c>
    </row>
    <row r="221" spans="1:4" x14ac:dyDescent="0.35">
      <c r="A221" t="str">
        <v>HLE Glascoat Ltd.</v>
      </c>
      <c r="B221" t="str">
        <f>_xlfn.XLOOKUP(A221,Investment_Advice[Company],Investment_Advice[Industry])</f>
        <v>Chemical Machinery</v>
      </c>
      <c r="C221">
        <f>_xlfn.XLOOKUP(A221,Investment_Advice[Company], Investment_Advice[3-Year Return])</f>
        <v>0</v>
      </c>
      <c r="D221" t="str" cm="1">
        <f t="array" ref="D221">_xlfn.IFS(C221&gt;0, "Positive", C221&lt;0,"Negative", C221=0, "Zero")</f>
        <v>Zero</v>
      </c>
    </row>
    <row r="222" spans="1:4" x14ac:dyDescent="0.35">
      <c r="A222" t="str">
        <v>Shyam Metalics and Energy Ltd,</v>
      </c>
      <c r="B222" t="str">
        <f>_xlfn.XLOOKUP(A222,Investment_Advice[Company],Investment_Advice[Industry])</f>
        <v>Other Metal Products</v>
      </c>
      <c r="C222">
        <f>_xlfn.XLOOKUP(A222,Investment_Advice[Company], Investment_Advice[3-Year Return])</f>
        <v>0</v>
      </c>
      <c r="D222" t="str" cm="1">
        <f t="array" ref="D222">_xlfn.IFS(C222&gt;0, "Positive", C222&lt;0,"Negative", C222=0, "Zero")</f>
        <v>Zero</v>
      </c>
    </row>
    <row r="223" spans="1:4" x14ac:dyDescent="0.35">
      <c r="A223" t="str">
        <v>CESC Ltd.</v>
      </c>
      <c r="B223" t="str">
        <f>_xlfn.XLOOKUP(A223,Investment_Advice[Company],Investment_Advice[Industry])</f>
        <v>Electricity Generation</v>
      </c>
      <c r="C223">
        <f>_xlfn.XLOOKUP(A223,Investment_Advice[Company], Investment_Advice[3-Year Return])</f>
        <v>2.52</v>
      </c>
      <c r="D223" t="str" cm="1">
        <f t="array" ref="D223">_xlfn.IFS(C223&gt;0, "Positive", C223&lt;0,"Negative", C223=0, "Zero")</f>
        <v>Positive</v>
      </c>
    </row>
    <row r="224" spans="1:4" x14ac:dyDescent="0.35">
      <c r="A224" t="str">
        <v>Birlasoft Ltd.</v>
      </c>
      <c r="B224" t="str">
        <f>_xlfn.XLOOKUP(A224,Investment_Advice[Company],Investment_Advice[Industry])</f>
        <v>Software</v>
      </c>
      <c r="C224">
        <f>_xlfn.XLOOKUP(A224,Investment_Advice[Company], Investment_Advice[3-Year Return])</f>
        <v>71.040000000000006</v>
      </c>
      <c r="D224" t="str" cm="1">
        <f t="array" ref="D224">_xlfn.IFS(C224&gt;0, "Positive", C224&lt;0,"Negative", C224=0, "Zero")</f>
        <v>Positive</v>
      </c>
    </row>
    <row r="225" spans="1:4" x14ac:dyDescent="0.35">
      <c r="A225" t="str">
        <v>Bharat Electronics Ltd.</v>
      </c>
      <c r="B225" t="str">
        <f>_xlfn.XLOOKUP(A225,Investment_Advice[Company],Investment_Advice[Industry])</f>
        <v>Electronic Equipment</v>
      </c>
      <c r="C225">
        <f>_xlfn.XLOOKUP(A225,Investment_Advice[Company], Investment_Advice[3-Year Return])</f>
        <v>45.48</v>
      </c>
      <c r="D225" t="str" cm="1">
        <f t="array" ref="D225">_xlfn.IFS(C225&gt;0, "Positive", C225&lt;0,"Negative", C225=0, "Zero")</f>
        <v>Positive</v>
      </c>
    </row>
    <row r="226" spans="1:4" x14ac:dyDescent="0.35">
      <c r="A226" t="str">
        <v>Amara Raja Batteries Ltd.</v>
      </c>
      <c r="B226" t="str">
        <f>_xlfn.XLOOKUP(A226,Investment_Advice[Company],Investment_Advice[Industry])</f>
        <v>Storage Batteries</v>
      </c>
      <c r="C226">
        <f>_xlfn.XLOOKUP(A226,Investment_Advice[Company], Investment_Advice[3-Year Return])</f>
        <v>-4.67</v>
      </c>
      <c r="D226" t="str" cm="1">
        <f t="array" ref="D226">_xlfn.IFS(C226&gt;0, "Positive", C226&lt;0,"Negative", C226=0, "Zero")</f>
        <v>Negative</v>
      </c>
    </row>
    <row r="227" spans="1:4" x14ac:dyDescent="0.35">
      <c r="A227" t="str">
        <v>EPL Ltd.</v>
      </c>
      <c r="B227" t="str">
        <f>_xlfn.XLOOKUP(A227,Investment_Advice[Company],Investment_Advice[Industry])</f>
        <v>Packaging &amp; Containers</v>
      </c>
      <c r="C227">
        <f>_xlfn.XLOOKUP(A227,Investment_Advice[Company], Investment_Advice[3-Year Return])</f>
        <v>17.79</v>
      </c>
      <c r="D227" t="str" cm="1">
        <f t="array" ref="D227">_xlfn.IFS(C227&gt;0, "Positive", C227&lt;0,"Negative", C227=0, "Zero")</f>
        <v>Positive</v>
      </c>
    </row>
    <row r="228" spans="1:4" x14ac:dyDescent="0.35">
      <c r="A228" t="str">
        <v>Praj Industries Ltd.</v>
      </c>
      <c r="B228" t="str">
        <f>_xlfn.XLOOKUP(A228,Investment_Advice[Company],Investment_Advice[Industry])</f>
        <v>Industrial Machinery</v>
      </c>
      <c r="C228">
        <f>_xlfn.XLOOKUP(A228,Investment_Advice[Company], Investment_Advice[3-Year Return])</f>
        <v>56.03</v>
      </c>
      <c r="D228" t="str" cm="1">
        <f t="array" ref="D228">_xlfn.IFS(C228&gt;0, "Positive", C228&lt;0,"Negative", C228=0, "Zero")</f>
        <v>Positive</v>
      </c>
    </row>
    <row r="229" spans="1:4" x14ac:dyDescent="0.35">
      <c r="A229" t="str">
        <v>Gujarat Pipavav Port Ltd</v>
      </c>
      <c r="B229" t="str">
        <f>_xlfn.XLOOKUP(A229,Investment_Advice[Company],Investment_Advice[Industry])</f>
        <v>Marine Port Services</v>
      </c>
      <c r="C229">
        <f>_xlfn.XLOOKUP(A229,Investment_Advice[Company], Investment_Advice[3-Year Return])</f>
        <v>3.06</v>
      </c>
      <c r="D229" t="str" cm="1">
        <f t="array" ref="D229">_xlfn.IFS(C229&gt;0, "Positive", C229&lt;0,"Negative", C229=0, "Zero")</f>
        <v>Positive</v>
      </c>
    </row>
    <row r="230" spans="1:4" x14ac:dyDescent="0.35">
      <c r="A230" t="str">
        <v>Finolex Industries Ltd.</v>
      </c>
      <c r="B230" t="str">
        <f>_xlfn.XLOOKUP(A230,Investment_Advice[Company],Investment_Advice[Industry])</f>
        <v>Plastic Tubes &amp; Pipes</v>
      </c>
      <c r="C230">
        <f>_xlfn.XLOOKUP(A230,Investment_Advice[Company], Investment_Advice[3-Year Return])</f>
        <v>14.85</v>
      </c>
      <c r="D230" t="str" cm="1">
        <f t="array" ref="D230">_xlfn.IFS(C230&gt;0, "Positive", C230&lt;0,"Negative", C230=0, "Zero")</f>
        <v>Positive</v>
      </c>
    </row>
    <row r="231" spans="1:4" x14ac:dyDescent="0.35">
      <c r="A231" t="str">
        <v>KEC International Ltd.</v>
      </c>
      <c r="B231" t="str">
        <f>_xlfn.XLOOKUP(A231,Investment_Advice[Company],Investment_Advice[Industry])</f>
        <v>Power Projects</v>
      </c>
      <c r="C231">
        <f>_xlfn.XLOOKUP(A231,Investment_Advice[Company], Investment_Advice[3-Year Return])</f>
        <v>18.13</v>
      </c>
      <c r="D231" t="str" cm="1">
        <f t="array" ref="D231">_xlfn.IFS(C231&gt;0, "Positive", C231&lt;0,"Negative", C231=0, "Zero")</f>
        <v>Positive</v>
      </c>
    </row>
    <row r="232" spans="1:4" x14ac:dyDescent="0.35">
      <c r="A232" t="str">
        <v>Hindalco Industries Ltd.</v>
      </c>
      <c r="B232" t="str">
        <f>_xlfn.XLOOKUP(A232,Investment_Advice[Company],Investment_Advice[Industry])</f>
        <v>Aluminium</v>
      </c>
      <c r="C232">
        <f>_xlfn.XLOOKUP(A232,Investment_Advice[Company], Investment_Advice[3-Year Return])</f>
        <v>33.200000000000003</v>
      </c>
      <c r="D232" t="str" cm="1">
        <f t="array" ref="D232">_xlfn.IFS(C232&gt;0, "Positive", C232&lt;0,"Negative", C232=0, "Zero")</f>
        <v>Positive</v>
      </c>
    </row>
    <row r="233" spans="1:4" x14ac:dyDescent="0.35">
      <c r="A233" t="str">
        <v>Quess Corp Ltd.</v>
      </c>
      <c r="B233" t="str">
        <f>_xlfn.XLOOKUP(A233,Investment_Advice[Company],Investment_Advice[Industry])</f>
        <v>Business Consultancy</v>
      </c>
      <c r="C233">
        <f>_xlfn.XLOOKUP(A233,Investment_Advice[Company], Investment_Advice[3-Year Return])</f>
        <v>6.39</v>
      </c>
      <c r="D233" t="str" cm="1">
        <f t="array" ref="D233">_xlfn.IFS(C233&gt;0, "Positive", C233&lt;0,"Negative", C233=0, "Zero")</f>
        <v>Positive</v>
      </c>
    </row>
    <row r="234" spans="1:4" x14ac:dyDescent="0.35">
      <c r="A234" t="str">
        <v>Lupin Ltd.</v>
      </c>
      <c r="B234" t="str">
        <f>_xlfn.XLOOKUP(A234,Investment_Advice[Company],Investment_Advice[Industry])</f>
        <v>Drugs &amp; Pharma</v>
      </c>
      <c r="C234">
        <f>_xlfn.XLOOKUP(A234,Investment_Advice[Company], Investment_Advice[3-Year Return])</f>
        <v>-4.16</v>
      </c>
      <c r="D234" t="str" cm="1">
        <f t="array" ref="D234">_xlfn.IFS(C234&gt;0, "Positive", C234&lt;0,"Negative", C234=0, "Zero")</f>
        <v>Negative</v>
      </c>
    </row>
    <row r="235" spans="1:4" x14ac:dyDescent="0.35">
      <c r="A235" t="str">
        <v>Century Textiles &amp; Industries Ltd.</v>
      </c>
      <c r="B235" t="str">
        <f>_xlfn.XLOOKUP(A235,Investment_Advice[Company],Investment_Advice[Industry])</f>
        <v>Paper</v>
      </c>
      <c r="C235">
        <f>_xlfn.XLOOKUP(A235,Investment_Advice[Company], Investment_Advice[3-Year Return])</f>
        <v>1.68</v>
      </c>
      <c r="D235" t="str" cm="1">
        <f t="array" ref="D235">_xlfn.IFS(C235&gt;0, "Positive", C235&lt;0,"Negative", C235=0, "Zero")</f>
        <v>Positive</v>
      </c>
    </row>
    <row r="236" spans="1:4" x14ac:dyDescent="0.35">
      <c r="A236" t="str">
        <v>Ipca Laboratories Ltd.</v>
      </c>
      <c r="B236" t="str">
        <f>_xlfn.XLOOKUP(A236,Investment_Advice[Company],Investment_Advice[Industry])</f>
        <v>Drugs &amp; Pharma</v>
      </c>
      <c r="C236">
        <f>_xlfn.XLOOKUP(A236,Investment_Advice[Company], Investment_Advice[3-Year Return])</f>
        <v>22.77</v>
      </c>
      <c r="D236" t="str" cm="1">
        <f t="array" ref="D236">_xlfn.IFS(C236&gt;0, "Positive", C236&lt;0,"Negative", C236=0, "Zero")</f>
        <v>Positive</v>
      </c>
    </row>
    <row r="237" spans="1:4" x14ac:dyDescent="0.35">
      <c r="A237" t="str">
        <v>Bajaj Finserv Ltd.</v>
      </c>
      <c r="B237" t="str">
        <f>_xlfn.XLOOKUP(A237,Investment_Advice[Company],Investment_Advice[Industry])</f>
        <v>Misc. Fin.services</v>
      </c>
      <c r="C237">
        <f>_xlfn.XLOOKUP(A237,Investment_Advice[Company], Investment_Advice[3-Year Return])</f>
        <v>35.25</v>
      </c>
      <c r="D237" t="str" cm="1">
        <f t="array" ref="D237">_xlfn.IFS(C237&gt;0, "Positive", C237&lt;0,"Negative", C237=0, "Zero")</f>
        <v>Positive</v>
      </c>
    </row>
    <row r="238" spans="1:4" x14ac:dyDescent="0.35">
      <c r="A238" t="str">
        <v>Happiest Minds Technologies Ltd.</v>
      </c>
      <c r="B238" t="str">
        <f>_xlfn.XLOOKUP(A238,Investment_Advice[Company],Investment_Advice[Industry])</f>
        <v>Software</v>
      </c>
      <c r="C238">
        <f>_xlfn.XLOOKUP(A238,Investment_Advice[Company], Investment_Advice[3-Year Return])</f>
        <v>0</v>
      </c>
      <c r="D238" t="str" cm="1">
        <f t="array" ref="D238">_xlfn.IFS(C238&gt;0, "Positive", C238&lt;0,"Negative", C238=0, "Zero")</f>
        <v>Zero</v>
      </c>
    </row>
    <row r="239" spans="1:4" x14ac:dyDescent="0.35">
      <c r="A239" t="str">
        <v>TVS Motor Company Ltd.</v>
      </c>
      <c r="B239" t="str">
        <f>_xlfn.XLOOKUP(A239,Investment_Advice[Company],Investment_Advice[Industry])</f>
        <v>Two &amp; Three Wheelers</v>
      </c>
      <c r="C239">
        <f>_xlfn.XLOOKUP(A239,Investment_Advice[Company], Investment_Advice[3-Year Return])</f>
        <v>41.53</v>
      </c>
      <c r="D239" t="str" cm="1">
        <f t="array" ref="D239">_xlfn.IFS(C239&gt;0, "Positive", C239&lt;0,"Negative", C239=0, "Zero")</f>
        <v>Positive</v>
      </c>
    </row>
    <row r="240" spans="1:4" x14ac:dyDescent="0.35">
      <c r="A240" t="str">
        <v>Mahindra &amp; Mahindra Financial Services Ltd.</v>
      </c>
      <c r="B240" t="str">
        <f>_xlfn.XLOOKUP(A240,Investment_Advice[Company],Investment_Advice[Industry])</f>
        <v>Misc. Fin.services</v>
      </c>
      <c r="C240">
        <f>_xlfn.XLOOKUP(A240,Investment_Advice[Company], Investment_Advice[3-Year Return])</f>
        <v>2.2999999999999998</v>
      </c>
      <c r="D240" t="str" cm="1">
        <f t="array" ref="D240">_xlfn.IFS(C240&gt;0, "Positive", C240&lt;0,"Negative", C240=0, "Zero")</f>
        <v>Positive</v>
      </c>
    </row>
    <row r="241" spans="1:4" x14ac:dyDescent="0.35">
      <c r="A241" t="str">
        <v>Indraprastha Gas Ltd.</v>
      </c>
      <c r="B241" t="str">
        <f>_xlfn.XLOOKUP(A241,Investment_Advice[Company],Investment_Advice[Industry])</f>
        <v>Natural Gas Utilities</v>
      </c>
      <c r="C241">
        <f>_xlfn.XLOOKUP(A241,Investment_Advice[Company], Investment_Advice[3-Year Return])</f>
        <v>8.2899999999999991</v>
      </c>
      <c r="D241" t="str" cm="1">
        <f t="array" ref="D241">_xlfn.IFS(C241&gt;0, "Positive", C241&lt;0,"Negative", C241=0, "Zero")</f>
        <v>Positive</v>
      </c>
    </row>
    <row r="242" spans="1:4" x14ac:dyDescent="0.35">
      <c r="A242" t="str">
        <v>Housing &amp; Urban Development Corporation Ltd.</v>
      </c>
      <c r="B242" t="str">
        <f>_xlfn.XLOOKUP(A242,Investment_Advice[Company],Investment_Advice[Industry])</f>
        <v>Housing Finance</v>
      </c>
      <c r="C242">
        <f>_xlfn.XLOOKUP(A242,Investment_Advice[Company], Investment_Advice[3-Year Return])</f>
        <v>6.26</v>
      </c>
      <c r="D242" t="str" cm="1">
        <f t="array" ref="D242">_xlfn.IFS(C242&gt;0, "Positive", C242&lt;0,"Negative", C242=0, "Zero")</f>
        <v>Positive</v>
      </c>
    </row>
    <row r="243" spans="1:4" x14ac:dyDescent="0.35">
      <c r="A243" t="str">
        <v>Firstsource Solutions Ltd.</v>
      </c>
      <c r="B243" t="str">
        <f>_xlfn.XLOOKUP(A243,Investment_Advice[Company],Investment_Advice[Industry])</f>
        <v>Misc.Other Services</v>
      </c>
      <c r="C243">
        <f>_xlfn.XLOOKUP(A243,Investment_Advice[Company], Investment_Advice[3-Year Return])</f>
        <v>29.92</v>
      </c>
      <c r="D243" t="str" cm="1">
        <f t="array" ref="D243">_xlfn.IFS(C243&gt;0, "Positive", C243&lt;0,"Negative", C243=0, "Zero")</f>
        <v>Positive</v>
      </c>
    </row>
    <row r="244" spans="1:4" x14ac:dyDescent="0.35">
      <c r="A244" t="str">
        <v>Vardhman Textiles Ltd.</v>
      </c>
      <c r="B244" t="str">
        <f>_xlfn.XLOOKUP(A244,Investment_Advice[Company],Investment_Advice[Industry])</f>
        <v>Cotton &amp; Blended Yarn</v>
      </c>
      <c r="C244">
        <f>_xlfn.XLOOKUP(A244,Investment_Advice[Company], Investment_Advice[3-Year Return])</f>
        <v>23.67</v>
      </c>
      <c r="D244" t="str" cm="1">
        <f t="array" ref="D244">_xlfn.IFS(C244&gt;0, "Positive", C244&lt;0,"Negative", C244=0, "Zero")</f>
        <v>Positive</v>
      </c>
    </row>
    <row r="245" spans="1:4" x14ac:dyDescent="0.35">
      <c r="A245" t="str">
        <v>KRBL Ltd.</v>
      </c>
      <c r="B245" t="str">
        <f>_xlfn.XLOOKUP(A245,Investment_Advice[Company],Investment_Advice[Industry])</f>
        <v>Other Agriculture Products</v>
      </c>
      <c r="C245">
        <f>_xlfn.XLOOKUP(A245,Investment_Advice[Company], Investment_Advice[3-Year Return])</f>
        <v>15.37</v>
      </c>
      <c r="D245" t="str" cm="1">
        <f t="array" ref="D245">_xlfn.IFS(C245&gt;0, "Positive", C245&lt;0,"Negative", C245=0, "Zero")</f>
        <v>Positive</v>
      </c>
    </row>
    <row r="246" spans="1:4" x14ac:dyDescent="0.35">
      <c r="A246" t="str">
        <v>IIFL Finance Ltd.</v>
      </c>
      <c r="B246" t="str">
        <f>_xlfn.XLOOKUP(A246,Investment_Advice[Company],Investment_Advice[Industry])</f>
        <v>Hire Purchase</v>
      </c>
      <c r="C246">
        <f>_xlfn.XLOOKUP(A246,Investment_Advice[Company], Investment_Advice[3-Year Return])</f>
        <v>40.799999999999997</v>
      </c>
      <c r="D246" t="str" cm="1">
        <f t="array" ref="D246">_xlfn.IFS(C246&gt;0, "Positive", C246&lt;0,"Negative", C246=0, "Zero")</f>
        <v>Positive</v>
      </c>
    </row>
    <row r="247" spans="1:4" x14ac:dyDescent="0.35">
      <c r="A247" t="str">
        <v>Prince Pipes &amp; Fittings Ltd.</v>
      </c>
      <c r="B247" t="str">
        <f>_xlfn.XLOOKUP(A247,Investment_Advice[Company],Investment_Advice[Industry])</f>
        <v>Plastic Tubes &amp; Pipes</v>
      </c>
      <c r="C247">
        <f>_xlfn.XLOOKUP(A247,Investment_Advice[Company], Investment_Advice[3-Year Return])</f>
        <v>0</v>
      </c>
      <c r="D247" t="str" cm="1">
        <f t="array" ref="D247">_xlfn.IFS(C247&gt;0, "Positive", C247&lt;0,"Negative", C247=0, "Zero")</f>
        <v>Zero</v>
      </c>
    </row>
    <row r="248" spans="1:4" x14ac:dyDescent="0.35">
      <c r="A248" t="str">
        <v>Indian Railway Catering &amp; Tourism Corporation Ltd.</v>
      </c>
      <c r="B248" t="str">
        <f>_xlfn.XLOOKUP(A248,Investment_Advice[Company],Investment_Advice[Industry])</f>
        <v>Travel &amp; Tourism</v>
      </c>
      <c r="C248">
        <f>_xlfn.XLOOKUP(A248,Investment_Advice[Company], Investment_Advice[3-Year Return])</f>
        <v>0</v>
      </c>
      <c r="D248" t="str" cm="1">
        <f t="array" ref="D248">_xlfn.IFS(C248&gt;0, "Positive", C248&lt;0,"Negative", C248=0, "Zero")</f>
        <v>Zero</v>
      </c>
    </row>
    <row r="249" spans="1:4" x14ac:dyDescent="0.35">
      <c r="A249" t="str">
        <v>Carborundum Universal Ltd.</v>
      </c>
      <c r="B249" t="str">
        <f>_xlfn.XLOOKUP(A249,Investment_Advice[Company],Investment_Advice[Industry])</f>
        <v>Abrasives</v>
      </c>
      <c r="C249">
        <f>_xlfn.XLOOKUP(A249,Investment_Advice[Company], Investment_Advice[3-Year Return])</f>
        <v>44.83</v>
      </c>
      <c r="D249" t="str" cm="1">
        <f t="array" ref="D249">_xlfn.IFS(C249&gt;0, "Positive", C249&lt;0,"Negative", C249=0, "Zero")</f>
        <v>Positive</v>
      </c>
    </row>
    <row r="250" spans="1:4" x14ac:dyDescent="0.35">
      <c r="A250" t="str">
        <v>APL Apollo Tubes Ltd.</v>
      </c>
      <c r="B250" t="str">
        <f>_xlfn.XLOOKUP(A250,Investment_Advice[Company],Investment_Advice[Industry])</f>
        <v>Steel Tubes &amp; Pipes</v>
      </c>
      <c r="C250">
        <f>_xlfn.XLOOKUP(A250,Investment_Advice[Company], Investment_Advice[3-Year Return])</f>
        <v>101.53</v>
      </c>
      <c r="D250" t="str" cm="1">
        <f t="array" ref="D250">_xlfn.IFS(C250&gt;0, "Positive", C250&lt;0,"Negative", C250=0, "Zero")</f>
        <v>Positive</v>
      </c>
    </row>
    <row r="251" spans="1:4" x14ac:dyDescent="0.35">
      <c r="A251" t="str">
        <v>Tube Investments of India Ltd.</v>
      </c>
      <c r="B251" t="str">
        <f>_xlfn.XLOOKUP(A251,Investment_Advice[Company],Investment_Advice[Industry])</f>
        <v>Auto Ancillaries</v>
      </c>
      <c r="C251">
        <f>_xlfn.XLOOKUP(A251,Investment_Advice[Company], Investment_Advice[3-Year Return])</f>
        <v>95.9</v>
      </c>
      <c r="D251" t="str" cm="1">
        <f t="array" ref="D251">_xlfn.IFS(C251&gt;0, "Positive", C251&lt;0,"Negative", C251=0, "Zero")</f>
        <v>Positive</v>
      </c>
    </row>
    <row r="252" spans="1:4" x14ac:dyDescent="0.35">
      <c r="A252" t="str">
        <v>Apollo Tyres Ltd.</v>
      </c>
      <c r="B252" t="str">
        <f>_xlfn.XLOOKUP(A252,Investment_Advice[Company],Investment_Advice[Industry])</f>
        <v>Tyres &amp; Tubes</v>
      </c>
      <c r="C252">
        <f>_xlfn.XLOOKUP(A252,Investment_Advice[Company], Investment_Advice[3-Year Return])</f>
        <v>13.12</v>
      </c>
      <c r="D252" t="str" cm="1">
        <f t="array" ref="D252">_xlfn.IFS(C252&gt;0, "Positive", C252&lt;0,"Negative", C252=0, "Zero")</f>
        <v>Positive</v>
      </c>
    </row>
    <row r="253" spans="1:4" x14ac:dyDescent="0.35">
      <c r="A253" t="str">
        <v>Clean Science And Technology Ltd.</v>
      </c>
      <c r="B253" t="str">
        <f>_xlfn.XLOOKUP(A253,Investment_Advice[Company],Investment_Advice[Industry])</f>
        <v>Misc.Chem.</v>
      </c>
      <c r="C253">
        <f>_xlfn.XLOOKUP(A253,Investment_Advice[Company], Investment_Advice[3-Year Return])</f>
        <v>0</v>
      </c>
      <c r="D253" t="str" cm="1">
        <f t="array" ref="D253">_xlfn.IFS(C253&gt;0, "Positive", C253&lt;0,"Negative", C253=0, "Zero")</f>
        <v>Zero</v>
      </c>
    </row>
    <row r="254" spans="1:4" x14ac:dyDescent="0.35">
      <c r="A254" t="str">
        <v>KPIT Technologies Ltd.</v>
      </c>
      <c r="B254" t="str">
        <f>_xlfn.XLOOKUP(A254,Investment_Advice[Company],Investment_Advice[Industry])</f>
        <v>Software</v>
      </c>
      <c r="C254">
        <f>_xlfn.XLOOKUP(A254,Investment_Advice[Company], Investment_Advice[3-Year Return])</f>
        <v>79.17</v>
      </c>
      <c r="D254" t="str" cm="1">
        <f t="array" ref="D254">_xlfn.IFS(C254&gt;0, "Positive", C254&lt;0,"Negative", C254=0, "Zero")</f>
        <v>Positive</v>
      </c>
    </row>
    <row r="255" spans="1:4" x14ac:dyDescent="0.35">
      <c r="A255" t="str">
        <v>Berger Paints India Ltd.</v>
      </c>
      <c r="B255" t="str">
        <f>_xlfn.XLOOKUP(A255,Investment_Advice[Company],Investment_Advice[Industry])</f>
        <v>Paints &amp; Varnishes</v>
      </c>
      <c r="C255">
        <f>_xlfn.XLOOKUP(A255,Investment_Advice[Company], Investment_Advice[3-Year Return])</f>
        <v>22.44</v>
      </c>
      <c r="D255" t="str" cm="1">
        <f t="array" ref="D255">_xlfn.IFS(C255&gt;0, "Positive", C255&lt;0,"Negative", C255=0, "Zero")</f>
        <v>Positive</v>
      </c>
    </row>
    <row r="256" spans="1:4" x14ac:dyDescent="0.35">
      <c r="A256" t="str">
        <v>Manappuram Finance Ltd.</v>
      </c>
      <c r="B256" t="str">
        <f>_xlfn.XLOOKUP(A256,Investment_Advice[Company],Investment_Advice[Industry])</f>
        <v>Misc. Fin.services</v>
      </c>
      <c r="C256">
        <f>_xlfn.XLOOKUP(A256,Investment_Advice[Company], Investment_Advice[3-Year Return])</f>
        <v>-4.3899999999999997</v>
      </c>
      <c r="D256" t="str" cm="1">
        <f t="array" ref="D256">_xlfn.IFS(C256&gt;0, "Positive", C256&lt;0,"Negative", C256=0, "Zero")</f>
        <v>Negative</v>
      </c>
    </row>
    <row r="257" spans="1:4" x14ac:dyDescent="0.35">
      <c r="A257" t="str">
        <v>Rallis India Ltd.</v>
      </c>
      <c r="B257" t="str">
        <f>_xlfn.XLOOKUP(A257,Investment_Advice[Company],Investment_Advice[Industry])</f>
        <v>Pesticides</v>
      </c>
      <c r="C257">
        <f>_xlfn.XLOOKUP(A257,Investment_Advice[Company], Investment_Advice[3-Year Return])</f>
        <v>12.85</v>
      </c>
      <c r="D257" t="str" cm="1">
        <f t="array" ref="D257">_xlfn.IFS(C257&gt;0, "Positive", C257&lt;0,"Negative", C257=0, "Zero")</f>
        <v>Positive</v>
      </c>
    </row>
    <row r="258" spans="1:4" x14ac:dyDescent="0.35">
      <c r="A258" t="str">
        <v>Nocil Ltd.</v>
      </c>
      <c r="B258" t="str">
        <f>_xlfn.XLOOKUP(A258,Investment_Advice[Company],Investment_Advice[Industry])</f>
        <v>Rubber &amp; Rubber Products</v>
      </c>
      <c r="C258">
        <f>_xlfn.XLOOKUP(A258,Investment_Advice[Company], Investment_Advice[3-Year Return])</f>
        <v>49.24</v>
      </c>
      <c r="D258" t="str" cm="1">
        <f t="array" ref="D258">_xlfn.IFS(C258&gt;0, "Positive", C258&lt;0,"Negative", C258=0, "Zero")</f>
        <v>Positive</v>
      </c>
    </row>
    <row r="259" spans="1:4" x14ac:dyDescent="0.35">
      <c r="A259" t="str">
        <v>Allcargo Logistics Ltd.</v>
      </c>
      <c r="B259" t="str">
        <f>_xlfn.XLOOKUP(A259,Investment_Advice[Company],Investment_Advice[Industry])</f>
        <v>Logistics</v>
      </c>
      <c r="C259">
        <f>_xlfn.XLOOKUP(A259,Investment_Advice[Company], Investment_Advice[3-Year Return])</f>
        <v>56.06</v>
      </c>
      <c r="D259" t="str" cm="1">
        <f t="array" ref="D259">_xlfn.IFS(C259&gt;0, "Positive", C259&lt;0,"Negative", C259=0, "Zero")</f>
        <v>Positive</v>
      </c>
    </row>
    <row r="260" spans="1:4" x14ac:dyDescent="0.35">
      <c r="A260" t="str">
        <v>DLF Ltd.</v>
      </c>
      <c r="B260" t="str">
        <f>_xlfn.XLOOKUP(A260,Investment_Advice[Company],Investment_Advice[Industry])</f>
        <v>Real Estate</v>
      </c>
      <c r="C260">
        <f>_xlfn.XLOOKUP(A260,Investment_Advice[Company], Investment_Advice[3-Year Return])</f>
        <v>33.96</v>
      </c>
      <c r="D260" t="str" cm="1">
        <f t="array" ref="D260">_xlfn.IFS(C260&gt;0, "Positive", C260&lt;0,"Negative", C260=0, "Zero")</f>
        <v>Positive</v>
      </c>
    </row>
    <row r="261" spans="1:4" x14ac:dyDescent="0.35">
      <c r="A261" t="str">
        <v>Nesco Ltd.</v>
      </c>
      <c r="B261" t="str">
        <f>_xlfn.XLOOKUP(A261,Investment_Advice[Company],Investment_Advice[Industry])</f>
        <v>Commercial Complexes</v>
      </c>
      <c r="C261">
        <f>_xlfn.XLOOKUP(A261,Investment_Advice[Company], Investment_Advice[3-Year Return])</f>
        <v>2.48</v>
      </c>
      <c r="D261" t="str" cm="1">
        <f t="array" ref="D261">_xlfn.IFS(C261&gt;0, "Positive", C261&lt;0,"Negative", C261=0, "Zero")</f>
        <v>Positive</v>
      </c>
    </row>
    <row r="262" spans="1:4" x14ac:dyDescent="0.35">
      <c r="A262" t="str">
        <v>Can Fin Homes Ltd.</v>
      </c>
      <c r="B262" t="str">
        <f>_xlfn.XLOOKUP(A262,Investment_Advice[Company],Investment_Advice[Industry])</f>
        <v>Housing Finance</v>
      </c>
      <c r="C262">
        <f>_xlfn.XLOOKUP(A262,Investment_Advice[Company], Investment_Advice[3-Year Return])</f>
        <v>16.72</v>
      </c>
      <c r="D262" t="str" cm="1">
        <f t="array" ref="D262">_xlfn.IFS(C262&gt;0, "Positive", C262&lt;0,"Negative", C262=0, "Zero")</f>
        <v>Positive</v>
      </c>
    </row>
    <row r="263" spans="1:4" x14ac:dyDescent="0.35">
      <c r="A263" t="str">
        <v>Sobha Ltd.</v>
      </c>
      <c r="B263" t="str">
        <f>_xlfn.XLOOKUP(A263,Investment_Advice[Company],Investment_Advice[Industry])</f>
        <v>Real Estate</v>
      </c>
      <c r="C263">
        <f>_xlfn.XLOOKUP(A263,Investment_Advice[Company], Investment_Advice[3-Year Return])</f>
        <v>9.81</v>
      </c>
      <c r="D263" t="str" cm="1">
        <f t="array" ref="D263">_xlfn.IFS(C263&gt;0, "Positive", C263&lt;0,"Negative", C263=0, "Zero")</f>
        <v>Positive</v>
      </c>
    </row>
    <row r="264" spans="1:4" x14ac:dyDescent="0.35">
      <c r="A264" t="str">
        <v>Aarti Industries Ltd.</v>
      </c>
      <c r="B264" t="str">
        <f>_xlfn.XLOOKUP(A264,Investment_Advice[Company],Investment_Advice[Industry])</f>
        <v>Organic Chemicals</v>
      </c>
      <c r="C264">
        <f>_xlfn.XLOOKUP(A264,Investment_Advice[Company], Investment_Advice[3-Year Return])</f>
        <v>29.15</v>
      </c>
      <c r="D264" t="str" cm="1">
        <f t="array" ref="D264">_xlfn.IFS(C264&gt;0, "Positive", C264&lt;0,"Negative", C264=0, "Zero")</f>
        <v>Positive</v>
      </c>
    </row>
    <row r="265" spans="1:4" x14ac:dyDescent="0.35">
      <c r="A265" t="str">
        <v>Bharti Airtel Ltd.</v>
      </c>
      <c r="B265" t="str">
        <f>_xlfn.XLOOKUP(A265,Investment_Advice[Company],Investment_Advice[Industry])</f>
        <v>Telecom Services</v>
      </c>
      <c r="C265">
        <f>_xlfn.XLOOKUP(A265,Investment_Advice[Company], Investment_Advice[3-Year Return])</f>
        <v>29.72</v>
      </c>
      <c r="D265" t="str" cm="1">
        <f t="array" ref="D265">_xlfn.IFS(C265&gt;0, "Positive", C265&lt;0,"Negative", C265=0, "Zero")</f>
        <v>Positive</v>
      </c>
    </row>
    <row r="266" spans="1:4" x14ac:dyDescent="0.35">
      <c r="A266" t="str">
        <v>MAS Financial Services Ltd.</v>
      </c>
      <c r="B266" t="str">
        <f>_xlfn.XLOOKUP(A266,Investment_Advice[Company],Investment_Advice[Industry])</f>
        <v>Hire Purchase</v>
      </c>
      <c r="C266">
        <f>_xlfn.XLOOKUP(A266,Investment_Advice[Company], Investment_Advice[3-Year Return])</f>
        <v>7.82</v>
      </c>
      <c r="D266" t="str" cm="1">
        <f t="array" ref="D266">_xlfn.IFS(C266&gt;0, "Positive", C266&lt;0,"Negative", C266=0, "Zero")</f>
        <v>Positive</v>
      </c>
    </row>
    <row r="267" spans="1:4" x14ac:dyDescent="0.35">
      <c r="A267" t="str">
        <v>The Ramco Cements Ltd.</v>
      </c>
      <c r="B267" t="str">
        <f>_xlfn.XLOOKUP(A267,Investment_Advice[Company],Investment_Advice[Industry])</f>
        <v>Cement</v>
      </c>
      <c r="C267">
        <f>_xlfn.XLOOKUP(A267,Investment_Advice[Company], Investment_Advice[3-Year Return])</f>
        <v>2.34</v>
      </c>
      <c r="D267" t="str" cm="1">
        <f t="array" ref="D267">_xlfn.IFS(C267&gt;0, "Positive", C267&lt;0,"Negative", C267=0, "Zero")</f>
        <v>Positive</v>
      </c>
    </row>
    <row r="268" spans="1:4" x14ac:dyDescent="0.35">
      <c r="A268" t="str">
        <v>Uflex Ltd.</v>
      </c>
      <c r="B268" t="str">
        <f>_xlfn.XLOOKUP(A268,Investment_Advice[Company],Investment_Advice[Industry])</f>
        <v>Packaging &amp; Containers</v>
      </c>
      <c r="C268">
        <f>_xlfn.XLOOKUP(A268,Investment_Advice[Company], Investment_Advice[3-Year Return])</f>
        <v>54.91</v>
      </c>
      <c r="D268" t="str" cm="1">
        <f t="array" ref="D268">_xlfn.IFS(C268&gt;0, "Positive", C268&lt;0,"Negative", C268=0, "Zero")</f>
        <v>Positive</v>
      </c>
    </row>
    <row r="269" spans="1:4" x14ac:dyDescent="0.35">
      <c r="A269" t="str">
        <v>Oberoi Realty Ltd.</v>
      </c>
      <c r="B269" t="str">
        <f>_xlfn.XLOOKUP(A269,Investment_Advice[Company],Investment_Advice[Industry])</f>
        <v>Real Estate</v>
      </c>
      <c r="C269">
        <f>_xlfn.XLOOKUP(A269,Investment_Advice[Company], Investment_Advice[3-Year Return])</f>
        <v>24.91</v>
      </c>
      <c r="D269" t="str" cm="1">
        <f t="array" ref="D269">_xlfn.IFS(C269&gt;0, "Positive", C269&lt;0,"Negative", C269=0, "Zero")</f>
        <v>Positive</v>
      </c>
    </row>
    <row r="270" spans="1:4" x14ac:dyDescent="0.35">
      <c r="A270" t="str">
        <v>Caplin Point Laboratories Ltd.</v>
      </c>
      <c r="B270" t="str">
        <f>_xlfn.XLOOKUP(A270,Investment_Advice[Company],Investment_Advice[Industry])</f>
        <v>Drugs &amp; Pharma</v>
      </c>
      <c r="C270">
        <f>_xlfn.XLOOKUP(A270,Investment_Advice[Company], Investment_Advice[3-Year Return])</f>
        <v>22.8</v>
      </c>
      <c r="D270" t="str" cm="1">
        <f t="array" ref="D270">_xlfn.IFS(C270&gt;0, "Positive", C270&lt;0,"Negative", C270=0, "Zero")</f>
        <v>Positive</v>
      </c>
    </row>
    <row r="271" spans="1:4" x14ac:dyDescent="0.35">
      <c r="A271" t="str">
        <v>Bajaj Electricals Ltd.</v>
      </c>
      <c r="B271" t="str">
        <f>_xlfn.XLOOKUP(A271,Investment_Advice[Company],Investment_Advice[Industry])</f>
        <v>Kitchenware &amp; Appliances</v>
      </c>
      <c r="C271">
        <f>_xlfn.XLOOKUP(A271,Investment_Advice[Company], Investment_Advice[3-Year Return])</f>
        <v>49.24</v>
      </c>
      <c r="D271" t="str" cm="1">
        <f t="array" ref="D271">_xlfn.IFS(C271&gt;0, "Positive", C271&lt;0,"Negative", C271=0, "Zero")</f>
        <v>Positive</v>
      </c>
    </row>
    <row r="272" spans="1:4" x14ac:dyDescent="0.35">
      <c r="A272" t="str">
        <v>Ceat Ltd.</v>
      </c>
      <c r="B272" t="str">
        <f>_xlfn.XLOOKUP(A272,Investment_Advice[Company],Investment_Advice[Industry])</f>
        <v>Tyres &amp; Tubes</v>
      </c>
      <c r="C272">
        <f>_xlfn.XLOOKUP(A272,Investment_Advice[Company], Investment_Advice[3-Year Return])</f>
        <v>15.8</v>
      </c>
      <c r="D272" t="str" cm="1">
        <f t="array" ref="D272">_xlfn.IFS(C272&gt;0, "Positive", C272&lt;0,"Negative", C272=0, "Zero")</f>
        <v>Positive</v>
      </c>
    </row>
    <row r="273" spans="1:4" x14ac:dyDescent="0.35">
      <c r="A273" t="str">
        <v>Indigo Paints Ltd.</v>
      </c>
      <c r="B273" t="str">
        <f>_xlfn.XLOOKUP(A273,Investment_Advice[Company],Investment_Advice[Industry])</f>
        <v>Paints &amp; Varnishes</v>
      </c>
      <c r="C273">
        <f>_xlfn.XLOOKUP(A273,Investment_Advice[Company], Investment_Advice[3-Year Return])</f>
        <v>0</v>
      </c>
      <c r="D273" t="str" cm="1">
        <f t="array" ref="D273">_xlfn.IFS(C273&gt;0, "Positive", C273&lt;0,"Negative", C273=0, "Zero")</f>
        <v>Zero</v>
      </c>
    </row>
    <row r="274" spans="1:4" x14ac:dyDescent="0.35">
      <c r="A274" t="str">
        <v>Astral Ltd.</v>
      </c>
      <c r="B274" t="str">
        <f>_xlfn.XLOOKUP(A274,Investment_Advice[Company],Investment_Advice[Industry])</f>
        <v>Plastic Tubes &amp; Pipes</v>
      </c>
      <c r="C274">
        <f>_xlfn.XLOOKUP(A274,Investment_Advice[Company], Investment_Advice[3-Year Return])</f>
        <v>43.35</v>
      </c>
      <c r="D274" t="str" cm="1">
        <f t="array" ref="D274">_xlfn.IFS(C274&gt;0, "Positive", C274&lt;0,"Negative", C274=0, "Zero")</f>
        <v>Positive</v>
      </c>
    </row>
    <row r="275" spans="1:4" x14ac:dyDescent="0.35">
      <c r="A275" t="str">
        <v>Hitachi Energy India Ltd.</v>
      </c>
      <c r="B275" t="str">
        <f>_xlfn.XLOOKUP(A275,Investment_Advice[Company],Investment_Advice[Industry])</f>
        <v>Industrial Machinery</v>
      </c>
      <c r="C275">
        <f>_xlfn.XLOOKUP(A275,Investment_Advice[Company], Investment_Advice[3-Year Return])</f>
        <v>0</v>
      </c>
      <c r="D275" t="str" cm="1">
        <f t="array" ref="D275">_xlfn.IFS(C275&gt;0, "Positive", C275&lt;0,"Negative", C275=0, "Zero")</f>
        <v>Zero</v>
      </c>
    </row>
    <row r="276" spans="1:4" x14ac:dyDescent="0.35">
      <c r="A276" t="str">
        <v>Saregama India Ltd.</v>
      </c>
      <c r="B276" t="str">
        <f>_xlfn.XLOOKUP(A276,Investment_Advice[Company],Investment_Advice[Industry])</f>
        <v>Media &amp; Entertainment</v>
      </c>
      <c r="C276">
        <f>_xlfn.XLOOKUP(A276,Investment_Advice[Company], Investment_Advice[3-Year Return])</f>
        <v>131.38999999999999</v>
      </c>
      <c r="D276" t="str" cm="1">
        <f t="array" ref="D276">_xlfn.IFS(C276&gt;0, "Positive", C276&lt;0,"Negative", C276=0, "Zero")</f>
        <v>Positive</v>
      </c>
    </row>
    <row r="277" spans="1:4" x14ac:dyDescent="0.35">
      <c r="A277" t="str">
        <v>Rashtriya Chemicals &amp; Fertilizers Ltd.</v>
      </c>
      <c r="B277" t="str">
        <f>_xlfn.XLOOKUP(A277,Investment_Advice[Company],Investment_Advice[Industry])</f>
        <v>Nitrogenous Fertilizer.</v>
      </c>
      <c r="C277">
        <f>_xlfn.XLOOKUP(A277,Investment_Advice[Company], Investment_Advice[3-Year Return])</f>
        <v>35.14</v>
      </c>
      <c r="D277" t="str" cm="1">
        <f t="array" ref="D277">_xlfn.IFS(C277&gt;0, "Positive", C277&lt;0,"Negative", C277=0, "Zero")</f>
        <v>Positive</v>
      </c>
    </row>
    <row r="278" spans="1:4" x14ac:dyDescent="0.35">
      <c r="A278" t="str">
        <v>Bank Of Baroda</v>
      </c>
      <c r="B278" t="str">
        <f>_xlfn.XLOOKUP(A278,Investment_Advice[Company],Investment_Advice[Industry])</f>
        <v>Banking</v>
      </c>
      <c r="C278">
        <f>_xlfn.XLOOKUP(A278,Investment_Advice[Company], Investment_Advice[3-Year Return])</f>
        <v>12.78</v>
      </c>
      <c r="D278" t="str" cm="1">
        <f t="array" ref="D278">_xlfn.IFS(C278&gt;0, "Positive", C278&lt;0,"Negative", C278=0, "Zero")</f>
        <v>Positive</v>
      </c>
    </row>
    <row r="279" spans="1:4" x14ac:dyDescent="0.35">
      <c r="A279" t="str">
        <v>Steel Authority Of India Ltd.</v>
      </c>
      <c r="B279" t="str">
        <f>_xlfn.XLOOKUP(A279,Investment_Advice[Company],Investment_Advice[Industry])</f>
        <v>Finished Steel</v>
      </c>
      <c r="C279">
        <f>_xlfn.XLOOKUP(A279,Investment_Advice[Company], Investment_Advice[3-Year Return])</f>
        <v>35.65</v>
      </c>
      <c r="D279" t="str" cm="1">
        <f t="array" ref="D279">_xlfn.IFS(C279&gt;0, "Positive", C279&lt;0,"Negative", C279=0, "Zero")</f>
        <v>Positive</v>
      </c>
    </row>
    <row r="280" spans="1:4" x14ac:dyDescent="0.35">
      <c r="A280" t="str">
        <v>Mishra Dhatu Nigam Ltd.</v>
      </c>
      <c r="B280" t="str">
        <f>_xlfn.XLOOKUP(A280,Investment_Advice[Company],Investment_Advice[Industry])</f>
        <v>Other Metal Products</v>
      </c>
      <c r="C280">
        <f>_xlfn.XLOOKUP(A280,Investment_Advice[Company], Investment_Advice[3-Year Return])</f>
        <v>22.26</v>
      </c>
      <c r="D280" t="str" cm="1">
        <f t="array" ref="D280">_xlfn.IFS(C280&gt;0, "Positive", C280&lt;0,"Negative", C280=0, "Zero")</f>
        <v>Positive</v>
      </c>
    </row>
    <row r="281" spans="1:4" x14ac:dyDescent="0.35">
      <c r="A281" t="str">
        <v>Triveni Turbine Ltd.</v>
      </c>
      <c r="B281" t="str">
        <f>_xlfn.XLOOKUP(A281,Investment_Advice[Company],Investment_Advice[Industry])</f>
        <v>Industrial Machinery</v>
      </c>
      <c r="C281">
        <f>_xlfn.XLOOKUP(A281,Investment_Advice[Company], Investment_Advice[3-Year Return])</f>
        <v>30.9</v>
      </c>
      <c r="D281" t="str" cm="1">
        <f t="array" ref="D281">_xlfn.IFS(C281&gt;0, "Positive", C281&lt;0,"Negative", C281=0, "Zero")</f>
        <v>Positive</v>
      </c>
    </row>
    <row r="282" spans="1:4" x14ac:dyDescent="0.35">
      <c r="A282" t="str">
        <v>Ircon International Ltd.</v>
      </c>
      <c r="B282" t="str">
        <f>_xlfn.XLOOKUP(A282,Investment_Advice[Company],Investment_Advice[Industry])</f>
        <v>Construction</v>
      </c>
      <c r="C282">
        <f>_xlfn.XLOOKUP(A282,Investment_Advice[Company], Investment_Advice[3-Year Return])</f>
        <v>7.61</v>
      </c>
      <c r="D282" t="str" cm="1">
        <f t="array" ref="D282">_xlfn.IFS(C282&gt;0, "Positive", C282&lt;0,"Negative", C282=0, "Zero")</f>
        <v>Positive</v>
      </c>
    </row>
    <row r="283" spans="1:4" x14ac:dyDescent="0.35">
      <c r="A283" t="str">
        <v>NLC India Ltd.</v>
      </c>
      <c r="B283" t="str">
        <f>_xlfn.XLOOKUP(A283,Investment_Advice[Company],Investment_Advice[Industry])</f>
        <v>Electricity Generation</v>
      </c>
      <c r="C283">
        <f>_xlfn.XLOOKUP(A283,Investment_Advice[Company], Investment_Advice[3-Year Return])</f>
        <v>12.99</v>
      </c>
      <c r="D283" t="str" cm="1">
        <f t="array" ref="D283">_xlfn.IFS(C283&gt;0, "Positive", C283&lt;0,"Negative", C283=0, "Zero")</f>
        <v>Positive</v>
      </c>
    </row>
    <row r="284" spans="1:4" x14ac:dyDescent="0.35">
      <c r="A284" t="str">
        <v>Jyothy Labs Ltd.</v>
      </c>
      <c r="B284" t="str">
        <f>_xlfn.XLOOKUP(A284,Investment_Advice[Company],Investment_Advice[Industry])</f>
        <v>Household &amp; Personal Products</v>
      </c>
      <c r="C284">
        <f>_xlfn.XLOOKUP(A284,Investment_Advice[Company], Investment_Advice[3-Year Return])</f>
        <v>10.5</v>
      </c>
      <c r="D284" t="str" cm="1">
        <f t="array" ref="D284">_xlfn.IFS(C284&gt;0, "Positive", C284&lt;0,"Negative", C284=0, "Zero")</f>
        <v>Positive</v>
      </c>
    </row>
    <row r="285" spans="1:4" x14ac:dyDescent="0.35">
      <c r="A285" t="str">
        <v>Zee Entertainment Enterprises Ltd.</v>
      </c>
      <c r="B285" t="str">
        <f>_xlfn.XLOOKUP(A285,Investment_Advice[Company],Investment_Advice[Industry])</f>
        <v>Media &amp; Entertainment</v>
      </c>
      <c r="C285">
        <f>_xlfn.XLOOKUP(A285,Investment_Advice[Company], Investment_Advice[3-Year Return])</f>
        <v>-10.95</v>
      </c>
      <c r="D285" t="str" cm="1">
        <f t="array" ref="D285">_xlfn.IFS(C285&gt;0, "Positive", C285&lt;0,"Negative", C285=0, "Zero")</f>
        <v>Negative</v>
      </c>
    </row>
    <row r="286" spans="1:4" x14ac:dyDescent="0.35">
      <c r="A286" t="str">
        <v>Mahindra CIE Automotive Ltd.</v>
      </c>
      <c r="B286" t="str">
        <f>_xlfn.XLOOKUP(A286,Investment_Advice[Company],Investment_Advice[Industry])</f>
        <v>Castings &amp; Forgings</v>
      </c>
      <c r="C286">
        <f>_xlfn.XLOOKUP(A286,Investment_Advice[Company], Investment_Advice[3-Year Return])</f>
        <v>20.51</v>
      </c>
      <c r="D286" t="str" cm="1">
        <f t="array" ref="D286">_xlfn.IFS(C286&gt;0, "Positive", C286&lt;0,"Negative", C286=0, "Zero")</f>
        <v>Positive</v>
      </c>
    </row>
    <row r="287" spans="1:4" x14ac:dyDescent="0.35">
      <c r="A287" t="str">
        <v>Aegis Logistics Ltd.</v>
      </c>
      <c r="B287" t="str">
        <f>_xlfn.XLOOKUP(A287,Investment_Advice[Company],Investment_Advice[Industry])</f>
        <v>Logistics</v>
      </c>
      <c r="C287">
        <f>_xlfn.XLOOKUP(A287,Investment_Advice[Company], Investment_Advice[3-Year Return])</f>
        <v>14.49</v>
      </c>
      <c r="D287" t="str" cm="1">
        <f t="array" ref="D287">_xlfn.IFS(C287&gt;0, "Positive", C287&lt;0,"Negative", C287=0, "Zero")</f>
        <v>Positive</v>
      </c>
    </row>
    <row r="288" spans="1:4" x14ac:dyDescent="0.35">
      <c r="A288" t="str">
        <v>Balrampur Chini Mills Ltd.</v>
      </c>
      <c r="B288" t="str">
        <f>_xlfn.XLOOKUP(A288,Investment_Advice[Company],Investment_Advice[Industry])</f>
        <v>Sugar</v>
      </c>
      <c r="C288">
        <f>_xlfn.XLOOKUP(A288,Investment_Advice[Company], Investment_Advice[3-Year Return])</f>
        <v>39.74</v>
      </c>
      <c r="D288" t="str" cm="1">
        <f t="array" ref="D288">_xlfn.IFS(C288&gt;0, "Positive", C288&lt;0,"Negative", C288=0, "Zero")</f>
        <v>Positive</v>
      </c>
    </row>
    <row r="289" spans="1:4" x14ac:dyDescent="0.35">
      <c r="A289" t="str">
        <v>Glenmark Pharmaceuticals Ltd.</v>
      </c>
      <c r="B289" t="str">
        <f>_xlfn.XLOOKUP(A289,Investment_Advice[Company],Investment_Advice[Industry])</f>
        <v>Drugs &amp; Pharma</v>
      </c>
      <c r="C289">
        <f>_xlfn.XLOOKUP(A289,Investment_Advice[Company], Investment_Advice[3-Year Return])</f>
        <v>-0.99</v>
      </c>
      <c r="D289" t="str" cm="1">
        <f t="array" ref="D289">_xlfn.IFS(C289&gt;0, "Positive", C289&lt;0,"Negative", C289=0, "Zero")</f>
        <v>Negative</v>
      </c>
    </row>
    <row r="290" spans="1:4" x14ac:dyDescent="0.35">
      <c r="A290" t="str">
        <v>Zydus Lifesciences Ltd.</v>
      </c>
      <c r="B290" t="str">
        <f>_xlfn.XLOOKUP(A290,Investment_Advice[Company],Investment_Advice[Industry])</f>
        <v>Drugs &amp; Pharma</v>
      </c>
      <c r="C290">
        <f>_xlfn.XLOOKUP(A290,Investment_Advice[Company], Investment_Advice[3-Year Return])</f>
        <v>17.260000000000002</v>
      </c>
      <c r="D290" t="str" cm="1">
        <f t="array" ref="D290">_xlfn.IFS(C290&gt;0, "Positive", C290&lt;0,"Negative", C290=0, "Zero")</f>
        <v>Positive</v>
      </c>
    </row>
    <row r="291" spans="1:4" x14ac:dyDescent="0.35">
      <c r="A291" t="str">
        <v>Crompton Greaves Consumer Electricals Ltd.</v>
      </c>
      <c r="B291" t="str">
        <f>_xlfn.XLOOKUP(A291,Investment_Advice[Company],Investment_Advice[Industry])</f>
        <v>Kitchenware &amp; Appliances</v>
      </c>
      <c r="C291">
        <f>_xlfn.XLOOKUP(A291,Investment_Advice[Company], Investment_Advice[3-Year Return])</f>
        <v>19.850000000000001</v>
      </c>
      <c r="D291" t="str" cm="1">
        <f t="array" ref="D291">_xlfn.IFS(C291&gt;0, "Positive", C291&lt;0,"Negative", C291=0, "Zero")</f>
        <v>Positive</v>
      </c>
    </row>
    <row r="292" spans="1:4" x14ac:dyDescent="0.35">
      <c r="A292" t="str">
        <v>VIP Industries Ltd.</v>
      </c>
      <c r="B292" t="str">
        <f>_xlfn.XLOOKUP(A292,Investment_Advice[Company],Investment_Advice[Industry])</f>
        <v>Packaging &amp; Containers</v>
      </c>
      <c r="C292">
        <f>_xlfn.XLOOKUP(A292,Investment_Advice[Company], Investment_Advice[3-Year Return])</f>
        <v>13.18</v>
      </c>
      <c r="D292" t="str" cm="1">
        <f t="array" ref="D292">_xlfn.IFS(C292&gt;0, "Positive", C292&lt;0,"Negative", C292=0, "Zero")</f>
        <v>Positive</v>
      </c>
    </row>
    <row r="293" spans="1:4" x14ac:dyDescent="0.35">
      <c r="A293" t="str">
        <v>Intellect Design Arena Ltd.</v>
      </c>
      <c r="B293" t="str">
        <f>_xlfn.XLOOKUP(A293,Investment_Advice[Company],Investment_Advice[Industry])</f>
        <v>Software</v>
      </c>
      <c r="C293">
        <f>_xlfn.XLOOKUP(A293,Investment_Advice[Company], Investment_Advice[3-Year Return])</f>
        <v>43.26</v>
      </c>
      <c r="D293" t="str" cm="1">
        <f t="array" ref="D293">_xlfn.IFS(C293&gt;0, "Positive", C293&lt;0,"Negative", C293=0, "Zero")</f>
        <v>Positive</v>
      </c>
    </row>
    <row r="294" spans="1:4" x14ac:dyDescent="0.35">
      <c r="A294" t="str">
        <v>RHI Magnesita India Ltd.</v>
      </c>
      <c r="B294" t="str">
        <f>_xlfn.XLOOKUP(A294,Investment_Advice[Company],Investment_Advice[Industry])</f>
        <v>Refractories</v>
      </c>
      <c r="C294">
        <f>_xlfn.XLOOKUP(A294,Investment_Advice[Company], Investment_Advice[3-Year Return])</f>
        <v>45.82</v>
      </c>
      <c r="D294" t="str" cm="1">
        <f t="array" ref="D294">_xlfn.IFS(C294&gt;0, "Positive", C294&lt;0,"Negative", C294=0, "Zero")</f>
        <v>Positive</v>
      </c>
    </row>
    <row r="295" spans="1:4" x14ac:dyDescent="0.35">
      <c r="A295" t="str">
        <v>Poly Medicure Ltd.</v>
      </c>
      <c r="B295" t="str">
        <f>_xlfn.XLOOKUP(A295,Investment_Advice[Company],Investment_Advice[Industry])</f>
        <v>Medical Devices &amp; Equipment</v>
      </c>
      <c r="C295">
        <f>_xlfn.XLOOKUP(A295,Investment_Advice[Company], Investment_Advice[3-Year Return])</f>
        <v>63.15</v>
      </c>
      <c r="D295" t="str" cm="1">
        <f t="array" ref="D295">_xlfn.IFS(C295&gt;0, "Positive", C295&lt;0,"Negative", C295=0, "Zero")</f>
        <v>Positive</v>
      </c>
    </row>
    <row r="296" spans="1:4" x14ac:dyDescent="0.35">
      <c r="A296" t="str">
        <v>SBI Cards &amp; Payments Services Ltd.</v>
      </c>
      <c r="B296" t="str">
        <f>_xlfn.XLOOKUP(A296,Investment_Advice[Company],Investment_Advice[Industry])</f>
        <v>Misc. Fin.services</v>
      </c>
      <c r="C296">
        <f>_xlfn.XLOOKUP(A296,Investment_Advice[Company], Investment_Advice[3-Year Return])</f>
        <v>0</v>
      </c>
      <c r="D296" t="str" cm="1">
        <f t="array" ref="D296">_xlfn.IFS(C296&gt;0, "Positive", C296&lt;0,"Negative", C296=0, "Zero")</f>
        <v>Zero</v>
      </c>
    </row>
    <row r="297" spans="1:4" x14ac:dyDescent="0.35">
      <c r="A297" t="str">
        <v>Relaxo Footwears Ltd.</v>
      </c>
      <c r="B297" t="str">
        <f>_xlfn.XLOOKUP(A297,Investment_Advice[Company],Investment_Advice[Industry])</f>
        <v>Footwear</v>
      </c>
      <c r="C297">
        <f>_xlfn.XLOOKUP(A297,Investment_Advice[Company], Investment_Advice[3-Year Return])</f>
        <v>29.77</v>
      </c>
      <c r="D297" t="str" cm="1">
        <f t="array" ref="D297">_xlfn.IFS(C297&gt;0, "Positive", C297&lt;0,"Negative", C297=0, "Zero")</f>
        <v>Positive</v>
      </c>
    </row>
    <row r="298" spans="1:4" x14ac:dyDescent="0.35">
      <c r="A298" t="str">
        <v>KEI Industries Ltd.</v>
      </c>
      <c r="B298" t="str">
        <f>_xlfn.XLOOKUP(A298,Investment_Advice[Company],Investment_Advice[Industry])</f>
        <v>Wires &amp; cables</v>
      </c>
      <c r="C298">
        <f>_xlfn.XLOOKUP(A298,Investment_Advice[Company], Investment_Advice[3-Year Return])</f>
        <v>46.14</v>
      </c>
      <c r="D298" t="str" cm="1">
        <f t="array" ref="D298">_xlfn.IFS(C298&gt;0, "Positive", C298&lt;0,"Negative", C298=0, "Zero")</f>
        <v>Positive</v>
      </c>
    </row>
    <row r="299" spans="1:4" x14ac:dyDescent="0.35">
      <c r="A299" t="str">
        <v>Varun Beverages Ltd.</v>
      </c>
      <c r="B299" t="str">
        <f>_xlfn.XLOOKUP(A299,Investment_Advice[Company],Investment_Advice[Industry])</f>
        <v>Food Processing</v>
      </c>
      <c r="C299">
        <f>_xlfn.XLOOKUP(A299,Investment_Advice[Company], Investment_Advice[3-Year Return])</f>
        <v>54.25</v>
      </c>
      <c r="D299" t="str" cm="1">
        <f t="array" ref="D299">_xlfn.IFS(C299&gt;0, "Positive", C299&lt;0,"Negative", C299=0, "Zero")</f>
        <v>Positive</v>
      </c>
    </row>
    <row r="300" spans="1:4" x14ac:dyDescent="0.35">
      <c r="A300" t="str">
        <v>Radico Khaitan Ltd.</v>
      </c>
      <c r="B300" t="str">
        <f>_xlfn.XLOOKUP(A300,Investment_Advice[Company],Investment_Advice[Industry])</f>
        <v>Liquors</v>
      </c>
      <c r="C300">
        <f>_xlfn.XLOOKUP(A300,Investment_Advice[Company], Investment_Advice[3-Year Return])</f>
        <v>51.28</v>
      </c>
      <c r="D300" t="str" cm="1">
        <f t="array" ref="D300">_xlfn.IFS(C300&gt;0, "Positive", C300&lt;0,"Negative", C300=0, "Zero")</f>
        <v>Positive</v>
      </c>
    </row>
    <row r="301" spans="1:4" x14ac:dyDescent="0.35">
      <c r="A301" t="str">
        <v>Phoenix Mills Ltd.</v>
      </c>
      <c r="B301" t="str">
        <f>_xlfn.XLOOKUP(A301,Investment_Advice[Company],Investment_Advice[Industry])</f>
        <v>Real Estate</v>
      </c>
      <c r="C301">
        <f>_xlfn.XLOOKUP(A301,Investment_Advice[Company], Investment_Advice[3-Year Return])</f>
        <v>27.5</v>
      </c>
      <c r="D301" t="str" cm="1">
        <f t="array" ref="D301">_xlfn.IFS(C301&gt;0, "Positive", C301&lt;0,"Negative", C301=0, "Zero")</f>
        <v>Positive</v>
      </c>
    </row>
    <row r="302" spans="1:4" x14ac:dyDescent="0.35">
      <c r="A302" t="str">
        <v>Indoco Remedies Ltd.</v>
      </c>
      <c r="B302" t="str">
        <f>_xlfn.XLOOKUP(A302,Investment_Advice[Company],Investment_Advice[Industry])</f>
        <v>Drugs &amp; Pharma</v>
      </c>
      <c r="C302">
        <f>_xlfn.XLOOKUP(A302,Investment_Advice[Company], Investment_Advice[3-Year Return])</f>
        <v>32.74</v>
      </c>
      <c r="D302" t="str" cm="1">
        <f t="array" ref="D302">_xlfn.IFS(C302&gt;0, "Positive", C302&lt;0,"Negative", C302=0, "Zero")</f>
        <v>Positive</v>
      </c>
    </row>
    <row r="303" spans="1:4" x14ac:dyDescent="0.35">
      <c r="A303" t="str">
        <v>Kansai Nerolac Paints Ltd.</v>
      </c>
      <c r="B303" t="str">
        <f>_xlfn.XLOOKUP(A303,Investment_Advice[Company],Investment_Advice[Industry])</f>
        <v>Paints &amp; Varnishes</v>
      </c>
      <c r="C303">
        <f>_xlfn.XLOOKUP(A303,Investment_Advice[Company], Investment_Advice[3-Year Return])</f>
        <v>2.2799999999999998</v>
      </c>
      <c r="D303" t="str" cm="1">
        <f t="array" ref="D303">_xlfn.IFS(C303&gt;0, "Positive", C303&lt;0,"Negative", C303=0, "Zero")</f>
        <v>Positive</v>
      </c>
    </row>
    <row r="304" spans="1:4" x14ac:dyDescent="0.35">
      <c r="A304" t="str">
        <v>Metro Brands Ltd.</v>
      </c>
      <c r="B304" t="str">
        <f>_xlfn.XLOOKUP(A304,Investment_Advice[Company],Investment_Advice[Industry])</f>
        <v>Footwear</v>
      </c>
      <c r="C304">
        <f>_xlfn.XLOOKUP(A304,Investment_Advice[Company], Investment_Advice[3-Year Return])</f>
        <v>0</v>
      </c>
      <c r="D304" t="str" cm="1">
        <f t="array" ref="D304">_xlfn.IFS(C304&gt;0, "Positive", C304&lt;0,"Negative", C304=0, "Zero")</f>
        <v>Zero</v>
      </c>
    </row>
    <row r="305" spans="1:4" x14ac:dyDescent="0.35">
      <c r="A305" t="str">
        <v>SJVN Ltd.</v>
      </c>
      <c r="B305" t="str">
        <f>_xlfn.XLOOKUP(A305,Investment_Advice[Company],Investment_Advice[Industry])</f>
        <v>Electricity Generation</v>
      </c>
      <c r="C305">
        <f>_xlfn.XLOOKUP(A305,Investment_Advice[Company], Investment_Advice[3-Year Return])</f>
        <v>8.84</v>
      </c>
      <c r="D305" t="str" cm="1">
        <f t="array" ref="D305">_xlfn.IFS(C305&gt;0, "Positive", C305&lt;0,"Negative", C305=0, "Zero")</f>
        <v>Positive</v>
      </c>
    </row>
    <row r="306" spans="1:4" x14ac:dyDescent="0.35">
      <c r="A306" t="str">
        <v>Gujarat State Fertilizers &amp; Chemicals Ltd.</v>
      </c>
      <c r="B306" t="str">
        <f>_xlfn.XLOOKUP(A306,Investment_Advice[Company],Investment_Advice[Industry])</f>
        <v>Nitrogenous Fertilizer.</v>
      </c>
      <c r="C306">
        <f>_xlfn.XLOOKUP(A306,Investment_Advice[Company], Investment_Advice[3-Year Return])</f>
        <v>28.23</v>
      </c>
      <c r="D306" t="str" cm="1">
        <f t="array" ref="D306">_xlfn.IFS(C306&gt;0, "Positive", C306&lt;0,"Negative", C306=0, "Zero")</f>
        <v>Positive</v>
      </c>
    </row>
    <row r="307" spans="1:4" x14ac:dyDescent="0.35">
      <c r="A307" t="str">
        <v>Engineers India Ltd.</v>
      </c>
      <c r="B307" t="str">
        <f>_xlfn.XLOOKUP(A307,Investment_Advice[Company],Investment_Advice[Industry])</f>
        <v>Construction</v>
      </c>
      <c r="C307">
        <f>_xlfn.XLOOKUP(A307,Investment_Advice[Company], Investment_Advice[3-Year Return])</f>
        <v>-12.07</v>
      </c>
      <c r="D307" t="str" cm="1">
        <f t="array" ref="D307">_xlfn.IFS(C307&gt;0, "Positive", C307&lt;0,"Negative", C307=0, "Zero")</f>
        <v>Negative</v>
      </c>
    </row>
    <row r="308" spans="1:4" x14ac:dyDescent="0.35">
      <c r="A308" t="str">
        <v>Bank Of India</v>
      </c>
      <c r="B308" t="str">
        <f>_xlfn.XLOOKUP(A308,Investment_Advice[Company],Investment_Advice[Industry])</f>
        <v>Banking</v>
      </c>
      <c r="C308">
        <f>_xlfn.XLOOKUP(A308,Investment_Advice[Company], Investment_Advice[3-Year Return])</f>
        <v>-7.28</v>
      </c>
      <c r="D308" t="str" cm="1">
        <f t="array" ref="D308">_xlfn.IFS(C308&gt;0, "Positive", C308&lt;0,"Negative", C308=0, "Zero")</f>
        <v>Negative</v>
      </c>
    </row>
    <row r="309" spans="1:4" x14ac:dyDescent="0.35">
      <c r="A309" t="str">
        <v>NCC Ltd.</v>
      </c>
      <c r="B309" t="str">
        <f>_xlfn.XLOOKUP(A309,Investment_Advice[Company],Investment_Advice[Industry])</f>
        <v>Construction</v>
      </c>
      <c r="C309">
        <f>_xlfn.XLOOKUP(A309,Investment_Advice[Company], Investment_Advice[3-Year Return])</f>
        <v>10.6</v>
      </c>
      <c r="D309" t="str" cm="1">
        <f t="array" ref="D309">_xlfn.IFS(C309&gt;0, "Positive", C309&lt;0,"Negative", C309=0, "Zero")</f>
        <v>Positive</v>
      </c>
    </row>
    <row r="310" spans="1:4" x14ac:dyDescent="0.35">
      <c r="A310" t="str">
        <v>Indian Energy Exchange Ltd.</v>
      </c>
      <c r="B310" t="str">
        <f>_xlfn.XLOOKUP(A310,Investment_Advice[Company],Investment_Advice[Industry])</f>
        <v>Exchange Services</v>
      </c>
      <c r="C310">
        <f>_xlfn.XLOOKUP(A310,Investment_Advice[Company], Investment_Advice[3-Year Return])</f>
        <v>52.99</v>
      </c>
      <c r="D310" t="str" cm="1">
        <f t="array" ref="D310">_xlfn.IFS(C310&gt;0, "Positive", C310&lt;0,"Negative", C310=0, "Zero")</f>
        <v>Positive</v>
      </c>
    </row>
    <row r="311" spans="1:4" x14ac:dyDescent="0.35">
      <c r="A311" t="str">
        <v>Exide Industries Ltd.</v>
      </c>
      <c r="B311" t="str">
        <f>_xlfn.XLOOKUP(A311,Investment_Advice[Company],Investment_Advice[Industry])</f>
        <v>Storage Batteries</v>
      </c>
      <c r="C311">
        <f>_xlfn.XLOOKUP(A311,Investment_Advice[Company], Investment_Advice[3-Year Return])</f>
        <v>-0.13</v>
      </c>
      <c r="D311" t="str" cm="1">
        <f t="array" ref="D311">_xlfn.IFS(C311&gt;0, "Positive", C311&lt;0,"Negative", C311=0, "Zero")</f>
        <v>Negative</v>
      </c>
    </row>
    <row r="312" spans="1:4" x14ac:dyDescent="0.35">
      <c r="A312" t="str">
        <v>Gujarat State Petronet Ltd.</v>
      </c>
      <c r="B312" t="str">
        <f>_xlfn.XLOOKUP(A312,Investment_Advice[Company],Investment_Advice[Industry])</f>
        <v>Natural Gas Utilities</v>
      </c>
      <c r="C312">
        <f>_xlfn.XLOOKUP(A312,Investment_Advice[Company], Investment_Advice[3-Year Return])</f>
        <v>2.6</v>
      </c>
      <c r="D312" t="str" cm="1">
        <f t="array" ref="D312">_xlfn.IFS(C312&gt;0, "Positive", C312&lt;0,"Negative", C312=0, "Zero")</f>
        <v>Positive</v>
      </c>
    </row>
    <row r="313" spans="1:4" x14ac:dyDescent="0.35">
      <c r="A313" t="str">
        <v>Tata Coffee Ltd.</v>
      </c>
      <c r="B313" t="str">
        <f>_xlfn.XLOOKUP(A313,Investment_Advice[Company],Investment_Advice[Industry])</f>
        <v>Tea &amp; Coffee</v>
      </c>
      <c r="C313">
        <f>_xlfn.XLOOKUP(A313,Investment_Advice[Company], Investment_Advice[3-Year Return])</f>
        <v>49.23</v>
      </c>
      <c r="D313" t="str" cm="1">
        <f t="array" ref="D313">_xlfn.IFS(C313&gt;0, "Positive", C313&lt;0,"Negative", C313=0, "Zero")</f>
        <v>Positive</v>
      </c>
    </row>
    <row r="314" spans="1:4" x14ac:dyDescent="0.35">
      <c r="A314" t="str">
        <v>Orient Electric Ltd.</v>
      </c>
      <c r="B314" t="str">
        <f>_xlfn.XLOOKUP(A314,Investment_Advice[Company],Investment_Advice[Industry])</f>
        <v>Kitchenware &amp; Appliances</v>
      </c>
      <c r="C314">
        <f>_xlfn.XLOOKUP(A314,Investment_Advice[Company], Investment_Advice[3-Year Return])</f>
        <v>18.649999999999999</v>
      </c>
      <c r="D314" t="str" cm="1">
        <f t="array" ref="D314">_xlfn.IFS(C314&gt;0, "Positive", C314&lt;0,"Negative", C314=0, "Zero")</f>
        <v>Positive</v>
      </c>
    </row>
    <row r="315" spans="1:4" x14ac:dyDescent="0.35">
      <c r="A315" t="str">
        <v>JSW Energy Ltd.</v>
      </c>
      <c r="B315" t="str">
        <f>_xlfn.XLOOKUP(A315,Investment_Advice[Company],Investment_Advice[Industry])</f>
        <v>Power Projects</v>
      </c>
      <c r="C315">
        <f>_xlfn.XLOOKUP(A315,Investment_Advice[Company], Investment_Advice[3-Year Return])</f>
        <v>75.05</v>
      </c>
      <c r="D315" t="str" cm="1">
        <f t="array" ref="D315">_xlfn.IFS(C315&gt;0, "Positive", C315&lt;0,"Negative", C315=0, "Zero")</f>
        <v>Positive</v>
      </c>
    </row>
    <row r="316" spans="1:4" x14ac:dyDescent="0.35">
      <c r="A316" t="str">
        <v>Gujarat Gas Ltd.</v>
      </c>
      <c r="B316" t="str">
        <f>_xlfn.XLOOKUP(A316,Investment_Advice[Company],Investment_Advice[Industry])</f>
        <v>Natural Gas Utilities</v>
      </c>
      <c r="C316">
        <f>_xlfn.XLOOKUP(A316,Investment_Advice[Company], Investment_Advice[3-Year Return])</f>
        <v>42.58</v>
      </c>
      <c r="D316" t="str" cm="1">
        <f t="array" ref="D316">_xlfn.IFS(C316&gt;0, "Positive", C316&lt;0,"Negative", C316=0, "Zero")</f>
        <v>Positive</v>
      </c>
    </row>
    <row r="317" spans="1:4" x14ac:dyDescent="0.35">
      <c r="A317" t="str">
        <v>Mahindra Logistics Ltd.</v>
      </c>
      <c r="B317" t="str">
        <f>_xlfn.XLOOKUP(A317,Investment_Advice[Company],Investment_Advice[Industry])</f>
        <v>Logistics</v>
      </c>
      <c r="C317">
        <f>_xlfn.XLOOKUP(A317,Investment_Advice[Company], Investment_Advice[3-Year Return])</f>
        <v>14.19</v>
      </c>
      <c r="D317" t="str" cm="1">
        <f t="array" ref="D317">_xlfn.IFS(C317&gt;0, "Positive", C317&lt;0,"Negative", C317=0, "Zero")</f>
        <v>Positive</v>
      </c>
    </row>
    <row r="318" spans="1:4" x14ac:dyDescent="0.35">
      <c r="A318" t="str">
        <v>Mahindra Lifespace Developers Ltd.</v>
      </c>
      <c r="B318" t="str">
        <f>_xlfn.XLOOKUP(A318,Investment_Advice[Company],Investment_Advice[Industry])</f>
        <v>Real Estate</v>
      </c>
      <c r="C318">
        <f>_xlfn.XLOOKUP(A318,Investment_Advice[Company], Investment_Advice[3-Year Return])</f>
        <v>61.26</v>
      </c>
      <c r="D318" t="str" cm="1">
        <f t="array" ref="D318">_xlfn.IFS(C318&gt;0, "Positive", C318&lt;0,"Negative", C318=0, "Zero")</f>
        <v>Positive</v>
      </c>
    </row>
    <row r="319" spans="1:4" x14ac:dyDescent="0.35">
      <c r="A319" t="str">
        <v>Laurus Labs Ltd.</v>
      </c>
      <c r="B319" t="str">
        <f>_xlfn.XLOOKUP(A319,Investment_Advice[Company],Investment_Advice[Industry])</f>
        <v>Drugs &amp; Pharma</v>
      </c>
      <c r="C319">
        <f>_xlfn.XLOOKUP(A319,Investment_Advice[Company], Investment_Advice[3-Year Return])</f>
        <v>105.31</v>
      </c>
      <c r="D319" t="str" cm="1">
        <f t="array" ref="D319">_xlfn.IFS(C319&gt;0, "Positive", C319&lt;0,"Negative", C319=0, "Zero")</f>
        <v>Positive</v>
      </c>
    </row>
    <row r="320" spans="1:4" x14ac:dyDescent="0.35">
      <c r="A320" t="str">
        <v>Asahi India Glass Ltd.</v>
      </c>
      <c r="B320" t="str">
        <f>_xlfn.XLOOKUP(A320,Investment_Advice[Company],Investment_Advice[Industry])</f>
        <v>Glass &amp; Glassware</v>
      </c>
      <c r="C320">
        <f>_xlfn.XLOOKUP(A320,Investment_Advice[Company], Investment_Advice[3-Year Return])</f>
        <v>54.66</v>
      </c>
      <c r="D320" t="str" cm="1">
        <f t="array" ref="D320">_xlfn.IFS(C320&gt;0, "Positive", C320&lt;0,"Negative", C320=0, "Zero")</f>
        <v>Positive</v>
      </c>
    </row>
    <row r="321" spans="1:4" x14ac:dyDescent="0.35">
      <c r="A321" t="str">
        <v>Tanla Platforms Ltd.</v>
      </c>
      <c r="B321" t="str">
        <f>_xlfn.XLOOKUP(A321,Investment_Advice[Company],Investment_Advice[Industry])</f>
        <v>Software</v>
      </c>
      <c r="C321">
        <f>_xlfn.XLOOKUP(A321,Investment_Advice[Company], Investment_Advice[3-Year Return])</f>
        <v>137.85</v>
      </c>
      <c r="D321" t="str" cm="1">
        <f t="array" ref="D321">_xlfn.IFS(C321&gt;0, "Positive", C321&lt;0,"Negative", C321=0, "Zero")</f>
        <v>Positive</v>
      </c>
    </row>
    <row r="322" spans="1:4" x14ac:dyDescent="0.35">
      <c r="A322" t="str">
        <v>Cholamandalam Investment &amp; Finance Company Ltd.</v>
      </c>
      <c r="B322" t="str">
        <f>_xlfn.XLOOKUP(A322,Investment_Advice[Company],Investment_Advice[Industry])</f>
        <v>Hire Purchase</v>
      </c>
      <c r="C322">
        <f>_xlfn.XLOOKUP(A322,Investment_Advice[Company], Investment_Advice[3-Year Return])</f>
        <v>43.66</v>
      </c>
      <c r="D322" t="str" cm="1">
        <f t="array" ref="D322">_xlfn.IFS(C322&gt;0, "Positive", C322&lt;0,"Negative", C322=0, "Zero")</f>
        <v>Positive</v>
      </c>
    </row>
    <row r="323" spans="1:4" x14ac:dyDescent="0.35">
      <c r="A323" t="str">
        <v>C.E. Info Systems Ltd.</v>
      </c>
      <c r="B323" t="str">
        <f>_xlfn.XLOOKUP(A323,Investment_Advice[Company],Investment_Advice[Industry])</f>
        <v>Software</v>
      </c>
      <c r="C323">
        <f>_xlfn.XLOOKUP(A323,Investment_Advice[Company], Investment_Advice[3-Year Return])</f>
        <v>0</v>
      </c>
      <c r="D323" t="str" cm="1">
        <f t="array" ref="D323">_xlfn.IFS(C323&gt;0, "Positive", C323&lt;0,"Negative", C323=0, "Zero")</f>
        <v>Zero</v>
      </c>
    </row>
    <row r="324" spans="1:4" x14ac:dyDescent="0.35">
      <c r="A324" t="str">
        <v>SBI Life Insurance Company Ltd.</v>
      </c>
      <c r="B324" t="str">
        <f>_xlfn.XLOOKUP(A324,Investment_Advice[Company],Investment_Advice[Industry])</f>
        <v>Life Insurance</v>
      </c>
      <c r="C324">
        <f>_xlfn.XLOOKUP(A324,Investment_Advice[Company], Investment_Advice[3-Year Return])</f>
        <v>16.100000000000001</v>
      </c>
      <c r="D324" t="str" cm="1">
        <f t="array" ref="D324">_xlfn.IFS(C324&gt;0, "Positive", C324&lt;0,"Negative", C324=0, "Zero")</f>
        <v>Positive</v>
      </c>
    </row>
    <row r="325" spans="1:4" x14ac:dyDescent="0.35">
      <c r="A325" t="str">
        <v>Privi Speciality Chemicals Ltd.</v>
      </c>
      <c r="B325" t="str">
        <f>_xlfn.XLOOKUP(A325,Investment_Advice[Company],Investment_Advice[Industry])</f>
        <v>Organic Chemicals</v>
      </c>
      <c r="C325">
        <f>_xlfn.XLOOKUP(A325,Investment_Advice[Company], Investment_Advice[3-Year Return])</f>
        <v>42.43</v>
      </c>
      <c r="D325" t="str" cm="1">
        <f t="array" ref="D325">_xlfn.IFS(C325&gt;0, "Positive", C325&lt;0,"Negative", C325=0, "Zero")</f>
        <v>Positive</v>
      </c>
    </row>
    <row r="326" spans="1:4" x14ac:dyDescent="0.35">
      <c r="A326" t="str">
        <v>Dixon Technologies (India) Ltd.</v>
      </c>
      <c r="B326" t="str">
        <f>_xlfn.XLOOKUP(A326,Investment_Advice[Company],Investment_Advice[Industry])</f>
        <v>Electronic Components</v>
      </c>
      <c r="C326">
        <f>_xlfn.XLOOKUP(A326,Investment_Advice[Company], Investment_Advice[3-Year Return])</f>
        <v>100.58</v>
      </c>
      <c r="D326" t="str" cm="1">
        <f t="array" ref="D326">_xlfn.IFS(C326&gt;0, "Positive", C326&lt;0,"Negative", C326=0, "Zero")</f>
        <v>Positive</v>
      </c>
    </row>
    <row r="327" spans="1:4" x14ac:dyDescent="0.35">
      <c r="A327" t="str">
        <v>Indiamart Intermesh Ltd.</v>
      </c>
      <c r="B327" t="str">
        <f>_xlfn.XLOOKUP(A327,Investment_Advice[Company],Investment_Advice[Industry])</f>
        <v>E-Commerce</v>
      </c>
      <c r="C327">
        <f>_xlfn.XLOOKUP(A327,Investment_Advice[Company], Investment_Advice[3-Year Return])</f>
        <v>56.31</v>
      </c>
      <c r="D327" t="str" cm="1">
        <f t="array" ref="D327">_xlfn.IFS(C327&gt;0, "Positive", C327&lt;0,"Negative", C327=0, "Zero")</f>
        <v>Positive</v>
      </c>
    </row>
    <row r="328" spans="1:4" x14ac:dyDescent="0.35">
      <c r="A328" t="str">
        <v>Union Bank Of India</v>
      </c>
      <c r="B328" t="str">
        <f>_xlfn.XLOOKUP(A328,Investment_Advice[Company],Investment_Advice[Industry])</f>
        <v>Banking</v>
      </c>
      <c r="C328">
        <f>_xlfn.XLOOKUP(A328,Investment_Advice[Company], Investment_Advice[3-Year Return])</f>
        <v>-7.21</v>
      </c>
      <c r="D328" t="str" cm="1">
        <f t="array" ref="D328">_xlfn.IFS(C328&gt;0, "Positive", C328&lt;0,"Negative", C328=0, "Zero")</f>
        <v>Negative</v>
      </c>
    </row>
    <row r="329" spans="1:4" x14ac:dyDescent="0.35">
      <c r="A329" t="str">
        <v>NHPC Ltd.</v>
      </c>
      <c r="B329" t="str">
        <f>_xlfn.XLOOKUP(A329,Investment_Advice[Company],Investment_Advice[Industry])</f>
        <v>Electricity Generation</v>
      </c>
      <c r="C329">
        <f>_xlfn.XLOOKUP(A329,Investment_Advice[Company], Investment_Advice[3-Year Return])</f>
        <v>18.29</v>
      </c>
      <c r="D329" t="str" cm="1">
        <f t="array" ref="D329">_xlfn.IFS(C329&gt;0, "Positive", C329&lt;0,"Negative", C329=0, "Zero")</f>
        <v>Positive</v>
      </c>
    </row>
    <row r="330" spans="1:4" x14ac:dyDescent="0.35">
      <c r="A330" t="str">
        <v>The Federal Bank Ltd.</v>
      </c>
      <c r="B330" t="str">
        <f>_xlfn.XLOOKUP(A330,Investment_Advice[Company],Investment_Advice[Industry])</f>
        <v>Banking</v>
      </c>
      <c r="C330">
        <f>_xlfn.XLOOKUP(A330,Investment_Advice[Company], Investment_Advice[3-Year Return])</f>
        <v>14.67</v>
      </c>
      <c r="D330" t="str" cm="1">
        <f t="array" ref="D330">_xlfn.IFS(C330&gt;0, "Positive", C330&lt;0,"Negative", C330=0, "Zero")</f>
        <v>Positive</v>
      </c>
    </row>
    <row r="331" spans="1:4" x14ac:dyDescent="0.35">
      <c r="A331" t="str">
        <v>KIOCL Ltd</v>
      </c>
      <c r="B331" t="str">
        <f>_xlfn.XLOOKUP(A331,Investment_Advice[Company],Investment_Advice[Industry])</f>
        <v>Minerals</v>
      </c>
      <c r="C331">
        <f>_xlfn.XLOOKUP(A331,Investment_Advice[Company], Investment_Advice[3-Year Return])</f>
        <v>20.28</v>
      </c>
      <c r="D331" t="str" cm="1">
        <f t="array" ref="D331">_xlfn.IFS(C331&gt;0, "Positive", C331&lt;0,"Negative", C331=0, "Zero")</f>
        <v>Positive</v>
      </c>
    </row>
    <row r="332" spans="1:4" x14ac:dyDescent="0.35">
      <c r="A332" t="str">
        <v>Tata Power Company Ltd.</v>
      </c>
      <c r="B332" t="str">
        <f>_xlfn.XLOOKUP(A332,Investment_Advice[Company],Investment_Advice[Industry])</f>
        <v>Electricity Generation</v>
      </c>
      <c r="C332">
        <f>_xlfn.XLOOKUP(A332,Investment_Advice[Company], Investment_Advice[3-Year Return])</f>
        <v>63.5</v>
      </c>
      <c r="D332" t="str" cm="1">
        <f t="array" ref="D332">_xlfn.IFS(C332&gt;0, "Positive", C332&lt;0,"Negative", C332=0, "Zero")</f>
        <v>Positive</v>
      </c>
    </row>
    <row r="333" spans="1:4" x14ac:dyDescent="0.35">
      <c r="A333" t="str">
        <v>HDFC Life Insurance Co Ltd.</v>
      </c>
      <c r="B333" t="str">
        <f>_xlfn.XLOOKUP(A333,Investment_Advice[Company],Investment_Advice[Industry])</f>
        <v>Life Insurance</v>
      </c>
      <c r="C333">
        <f>_xlfn.XLOOKUP(A333,Investment_Advice[Company], Investment_Advice[3-Year Return])</f>
        <v>2.31</v>
      </c>
      <c r="D333" t="str" cm="1">
        <f t="array" ref="D333">_xlfn.IFS(C333&gt;0, "Positive", C333&lt;0,"Negative", C333=0, "Zero")</f>
        <v>Positive</v>
      </c>
    </row>
    <row r="334" spans="1:4" x14ac:dyDescent="0.35">
      <c r="A334" t="str">
        <v>Trent Ltd.</v>
      </c>
      <c r="B334" t="str">
        <f>_xlfn.XLOOKUP(A334,Investment_Advice[Company],Investment_Advice[Industry])</f>
        <v>Retailing</v>
      </c>
      <c r="C334">
        <f>_xlfn.XLOOKUP(A334,Investment_Advice[Company], Investment_Advice[3-Year Return])</f>
        <v>44.1</v>
      </c>
      <c r="D334" t="str" cm="1">
        <f t="array" ref="D334">_xlfn.IFS(C334&gt;0, "Positive", C334&lt;0,"Negative", C334=0, "Zero")</f>
        <v>Positive</v>
      </c>
    </row>
    <row r="335" spans="1:4" x14ac:dyDescent="0.35">
      <c r="A335" t="str">
        <v>JM Financial Ltd.</v>
      </c>
      <c r="B335" t="str">
        <f>_xlfn.XLOOKUP(A335,Investment_Advice[Company],Investment_Advice[Industry])</f>
        <v>Misc. Fin.services</v>
      </c>
      <c r="C335">
        <f>_xlfn.XLOOKUP(A335,Investment_Advice[Company], Investment_Advice[3-Year Return])</f>
        <v>-2.62</v>
      </c>
      <c r="D335" t="str" cm="1">
        <f t="array" ref="D335">_xlfn.IFS(C335&gt;0, "Positive", C335&lt;0,"Negative", C335=0, "Zero")</f>
        <v>Negative</v>
      </c>
    </row>
    <row r="336" spans="1:4" x14ac:dyDescent="0.35">
      <c r="A336" t="str">
        <v>Hikal Ltd.</v>
      </c>
      <c r="B336" t="str">
        <f>_xlfn.XLOOKUP(A336,Investment_Advice[Company],Investment_Advice[Industry])</f>
        <v>Drugs &amp; Pharma</v>
      </c>
      <c r="C336">
        <f>_xlfn.XLOOKUP(A336,Investment_Advice[Company], Investment_Advice[3-Year Return])</f>
        <v>32.42</v>
      </c>
      <c r="D336" t="str" cm="1">
        <f t="array" ref="D336">_xlfn.IFS(C336&gt;0, "Positive", C336&lt;0,"Negative", C336=0, "Zero")</f>
        <v>Positive</v>
      </c>
    </row>
    <row r="337" spans="1:4" x14ac:dyDescent="0.35">
      <c r="A337" t="str">
        <v>Rail Vikas Nigam Ltd.</v>
      </c>
      <c r="B337" t="str">
        <f>_xlfn.XLOOKUP(A337,Investment_Advice[Company],Investment_Advice[Industry])</f>
        <v>Infrastructure</v>
      </c>
      <c r="C337">
        <f>_xlfn.XLOOKUP(A337,Investment_Advice[Company], Investment_Advice[3-Year Return])</f>
        <v>10.99</v>
      </c>
      <c r="D337" t="str" cm="1">
        <f t="array" ref="D337">_xlfn.IFS(C337&gt;0, "Positive", C337&lt;0,"Negative", C337=0, "Zero")</f>
        <v>Positive</v>
      </c>
    </row>
    <row r="338" spans="1:4" x14ac:dyDescent="0.35">
      <c r="A338" t="str">
        <v>Sona BLW Precision Forgings Ltd.</v>
      </c>
      <c r="B338" t="str">
        <f>_xlfn.XLOOKUP(A338,Investment_Advice[Company],Investment_Advice[Industry])</f>
        <v>Auto Ancillaries</v>
      </c>
      <c r="C338">
        <f>_xlfn.XLOOKUP(A338,Investment_Advice[Company], Investment_Advice[3-Year Return])</f>
        <v>0</v>
      </c>
      <c r="D338" t="str" cm="1">
        <f t="array" ref="D338">_xlfn.IFS(C338&gt;0, "Positive", C338&lt;0,"Negative", C338=0, "Zero")</f>
        <v>Zero</v>
      </c>
    </row>
    <row r="339" spans="1:4" x14ac:dyDescent="0.35">
      <c r="A339" t="str">
        <v>Jamna Auto Industries Ltd.</v>
      </c>
      <c r="B339" t="str">
        <f>_xlfn.XLOOKUP(A339,Investment_Advice[Company],Investment_Advice[Industry])</f>
        <v>Auto Ancillaries</v>
      </c>
      <c r="C339">
        <f>_xlfn.XLOOKUP(A339,Investment_Advice[Company], Investment_Advice[3-Year Return])</f>
        <v>53.74</v>
      </c>
      <c r="D339" t="str" cm="1">
        <f t="array" ref="D339">_xlfn.IFS(C339&gt;0, "Positive", C339&lt;0,"Negative", C339=0, "Zero")</f>
        <v>Positive</v>
      </c>
    </row>
    <row r="340" spans="1:4" x14ac:dyDescent="0.35">
      <c r="A340" t="str">
        <v>La Opala RG Ltd.</v>
      </c>
      <c r="B340" t="str">
        <f>_xlfn.XLOOKUP(A340,Investment_Advice[Company],Investment_Advice[Industry])</f>
        <v>Glass &amp; Glassware</v>
      </c>
      <c r="C340">
        <f>_xlfn.XLOOKUP(A340,Investment_Advice[Company], Investment_Advice[3-Year Return])</f>
        <v>23.82</v>
      </c>
      <c r="D340" t="str" cm="1">
        <f t="array" ref="D340">_xlfn.IFS(C340&gt;0, "Positive", C340&lt;0,"Negative", C340=0, "Zero")</f>
        <v>Positive</v>
      </c>
    </row>
    <row r="341" spans="1:4" x14ac:dyDescent="0.35">
      <c r="A341" t="str">
        <v>Granules India Ltd.</v>
      </c>
      <c r="B341" t="str">
        <f>_xlfn.XLOOKUP(A341,Investment_Advice[Company],Investment_Advice[Industry])</f>
        <v>Drugs &amp; Pharma</v>
      </c>
      <c r="C341">
        <f>_xlfn.XLOOKUP(A341,Investment_Advice[Company], Investment_Advice[3-Year Return])</f>
        <v>49.47</v>
      </c>
      <c r="D341" t="str" cm="1">
        <f t="array" ref="D341">_xlfn.IFS(C341&gt;0, "Positive", C341&lt;0,"Negative", C341=0, "Zero")</f>
        <v>Positive</v>
      </c>
    </row>
    <row r="342" spans="1:4" x14ac:dyDescent="0.35">
      <c r="A342" t="str">
        <v>Sunteck Realty Ltd.</v>
      </c>
      <c r="B342" t="str">
        <f>_xlfn.XLOOKUP(A342,Investment_Advice[Company],Investment_Advice[Industry])</f>
        <v>Real Estate</v>
      </c>
      <c r="C342">
        <f>_xlfn.XLOOKUP(A342,Investment_Advice[Company], Investment_Advice[3-Year Return])</f>
        <v>1.87</v>
      </c>
      <c r="D342" t="str" cm="1">
        <f t="array" ref="D342">_xlfn.IFS(C342&gt;0, "Positive", C342&lt;0,"Negative", C342=0, "Zero")</f>
        <v>Positive</v>
      </c>
    </row>
    <row r="343" spans="1:4" x14ac:dyDescent="0.35">
      <c r="A343" t="str">
        <v>Prestige Estates Projects Ltd.</v>
      </c>
      <c r="B343" t="str">
        <f>_xlfn.XLOOKUP(A343,Investment_Advice[Company],Investment_Advice[Industry])</f>
        <v>Real Estate</v>
      </c>
      <c r="C343">
        <f>_xlfn.XLOOKUP(A343,Investment_Advice[Company], Investment_Advice[3-Year Return])</f>
        <v>17.829999999999998</v>
      </c>
      <c r="D343" t="str" cm="1">
        <f t="array" ref="D343">_xlfn.IFS(C343&gt;0, "Positive", C343&lt;0,"Negative", C343=0, "Zero")</f>
        <v>Positive</v>
      </c>
    </row>
    <row r="344" spans="1:4" x14ac:dyDescent="0.35">
      <c r="A344" t="str">
        <v>Brigade Enterprises Ltd.</v>
      </c>
      <c r="B344" t="str">
        <f>_xlfn.XLOOKUP(A344,Investment_Advice[Company],Investment_Advice[Industry])</f>
        <v>Real Estate</v>
      </c>
      <c r="C344">
        <f>_xlfn.XLOOKUP(A344,Investment_Advice[Company], Investment_Advice[3-Year Return])</f>
        <v>39.630000000000003</v>
      </c>
      <c r="D344" t="str" cm="1">
        <f t="array" ref="D344">_xlfn.IFS(C344&gt;0, "Positive", C344&lt;0,"Negative", C344=0, "Zero")</f>
        <v>Positive</v>
      </c>
    </row>
    <row r="345" spans="1:4" x14ac:dyDescent="0.35">
      <c r="A345" t="str">
        <v>Life Insurance Corporation of India</v>
      </c>
      <c r="B345" t="str">
        <f>_xlfn.XLOOKUP(A345,Investment_Advice[Company],Investment_Advice[Industry])</f>
        <v>Life Insurance</v>
      </c>
      <c r="C345">
        <f>_xlfn.XLOOKUP(A345,Investment_Advice[Company], Investment_Advice[3-Year Return])</f>
        <v>0</v>
      </c>
      <c r="D345" t="str" cm="1">
        <f t="array" ref="D345">_xlfn.IFS(C345&gt;0, "Positive", C345&lt;0,"Negative", C345=0, "Zero")</f>
        <v>Zero</v>
      </c>
    </row>
    <row r="346" spans="1:4" x14ac:dyDescent="0.35">
      <c r="A346" t="str">
        <v>Century Plyboards (India) Ltd.</v>
      </c>
      <c r="B346" t="str">
        <f>_xlfn.XLOOKUP(A346,Investment_Advice[Company],Investment_Advice[Industry])</f>
        <v>Wood</v>
      </c>
      <c r="C346">
        <f>_xlfn.XLOOKUP(A346,Investment_Advice[Company], Investment_Advice[3-Year Return])</f>
        <v>72.33</v>
      </c>
      <c r="D346" t="str" cm="1">
        <f t="array" ref="D346">_xlfn.IFS(C346&gt;0, "Positive", C346&lt;0,"Negative", C346=0, "Zero")</f>
        <v>Positive</v>
      </c>
    </row>
    <row r="347" spans="1:4" x14ac:dyDescent="0.35">
      <c r="A347" t="str">
        <v>Anupam Rasayan India Ltd.</v>
      </c>
      <c r="B347" t="str">
        <f>_xlfn.XLOOKUP(A347,Investment_Advice[Company],Investment_Advice[Industry])</f>
        <v>Speciality Chemicals</v>
      </c>
      <c r="C347">
        <f>_xlfn.XLOOKUP(A347,Investment_Advice[Company], Investment_Advice[3-Year Return])</f>
        <v>0</v>
      </c>
      <c r="D347" t="str" cm="1">
        <f t="array" ref="D347">_xlfn.IFS(C347&gt;0, "Positive", C347&lt;0,"Negative", C347=0, "Zero")</f>
        <v>Zero</v>
      </c>
    </row>
    <row r="348" spans="1:4" x14ac:dyDescent="0.35">
      <c r="A348" t="str">
        <v>Minda Industries Ltd.</v>
      </c>
      <c r="B348" t="str">
        <f>_xlfn.XLOOKUP(A348,Investment_Advice[Company],Investment_Advice[Industry])</f>
        <v>Auto Ancillaries</v>
      </c>
      <c r="C348">
        <f>_xlfn.XLOOKUP(A348,Investment_Advice[Company], Investment_Advice[3-Year Return])</f>
        <v>52.44</v>
      </c>
      <c r="D348" t="str" cm="1">
        <f t="array" ref="D348">_xlfn.IFS(C348&gt;0, "Positive", C348&lt;0,"Negative", C348=0, "Zero")</f>
        <v>Positive</v>
      </c>
    </row>
    <row r="349" spans="1:4" x14ac:dyDescent="0.35">
      <c r="A349" t="str">
        <v>Timken India Ltd.</v>
      </c>
      <c r="B349" t="str">
        <f>_xlfn.XLOOKUP(A349,Investment_Advice[Company],Investment_Advice[Industry])</f>
        <v>Ball Bearings</v>
      </c>
      <c r="C349">
        <f>_xlfn.XLOOKUP(A349,Investment_Advice[Company], Investment_Advice[3-Year Return])</f>
        <v>68.16</v>
      </c>
      <c r="D349" t="str" cm="1">
        <f t="array" ref="D349">_xlfn.IFS(C349&gt;0, "Positive", C349&lt;0,"Negative", C349=0, "Zero")</f>
        <v>Positive</v>
      </c>
    </row>
    <row r="350" spans="1:4" x14ac:dyDescent="0.35">
      <c r="A350" t="str">
        <v>Edelweiss Financial Services Ltd.</v>
      </c>
      <c r="B350" t="str">
        <f>_xlfn.XLOOKUP(A350,Investment_Advice[Company],Investment_Advice[Industry])</f>
        <v>Misc. Fin.services</v>
      </c>
      <c r="C350">
        <f>_xlfn.XLOOKUP(A350,Investment_Advice[Company], Investment_Advice[3-Year Return])</f>
        <v>-15.91</v>
      </c>
      <c r="D350" t="str" cm="1">
        <f t="array" ref="D350">_xlfn.IFS(C350&gt;0, "Positive", C350&lt;0,"Negative", C350=0, "Zero")</f>
        <v>Negative</v>
      </c>
    </row>
    <row r="351" spans="1:4" x14ac:dyDescent="0.35">
      <c r="A351" t="str">
        <v>Indian Railway Finance Corporation Ltd.</v>
      </c>
      <c r="B351" t="str">
        <f>_xlfn.XLOOKUP(A351,Investment_Advice[Company],Investment_Advice[Industry])</f>
        <v>DFIs</v>
      </c>
      <c r="C351">
        <f>_xlfn.XLOOKUP(A351,Investment_Advice[Company], Investment_Advice[3-Year Return])</f>
        <v>0</v>
      </c>
      <c r="D351" t="str" cm="1">
        <f t="array" ref="D351">_xlfn.IFS(C351&gt;0, "Positive", C351&lt;0,"Negative", C351=0, "Zero")</f>
        <v>Zero</v>
      </c>
    </row>
    <row r="352" spans="1:4" x14ac:dyDescent="0.35">
      <c r="A352" t="str">
        <v>V-Guard Industries Ltd.</v>
      </c>
      <c r="B352" t="str">
        <f>_xlfn.XLOOKUP(A352,Investment_Advice[Company],Investment_Advice[Industry])</f>
        <v>Kitchenware &amp; Appliances</v>
      </c>
      <c r="C352">
        <f>_xlfn.XLOOKUP(A352,Investment_Advice[Company], Investment_Advice[3-Year Return])</f>
        <v>2.14</v>
      </c>
      <c r="D352" t="str" cm="1">
        <f t="array" ref="D352">_xlfn.IFS(C352&gt;0, "Positive", C352&lt;0,"Negative", C352=0, "Zero")</f>
        <v>Positive</v>
      </c>
    </row>
    <row r="353" spans="1:4" x14ac:dyDescent="0.35">
      <c r="A353" t="str">
        <v>Delta Corp Ltd.</v>
      </c>
      <c r="B353" t="str">
        <f>_xlfn.XLOOKUP(A353,Investment_Advice[Company],Investment_Advice[Industry])</f>
        <v>Leisure &amp; Recreation</v>
      </c>
      <c r="C353">
        <f>_xlfn.XLOOKUP(A353,Investment_Advice[Company], Investment_Advice[3-Year Return])</f>
        <v>6.94</v>
      </c>
      <c r="D353" t="str" cm="1">
        <f t="array" ref="D353">_xlfn.IFS(C353&gt;0, "Positive", C353&lt;0,"Negative", C353=0, "Zero")</f>
        <v>Positive</v>
      </c>
    </row>
    <row r="354" spans="1:4" x14ac:dyDescent="0.35">
      <c r="A354" t="str">
        <v>Bombay Burmah Trading Corporation Ltd.</v>
      </c>
      <c r="B354" t="str">
        <f>_xlfn.XLOOKUP(A354,Investment_Advice[Company],Investment_Advice[Industry])</f>
        <v>Tea &amp; Coffee</v>
      </c>
      <c r="C354">
        <f>_xlfn.XLOOKUP(A354,Investment_Advice[Company], Investment_Advice[3-Year Return])</f>
        <v>0.57999999999999996</v>
      </c>
      <c r="D354" t="str" cm="1">
        <f t="array" ref="D354">_xlfn.IFS(C354&gt;0, "Positive", C354&lt;0,"Negative", C354=0, "Zero")</f>
        <v>Positive</v>
      </c>
    </row>
    <row r="355" spans="1:4" x14ac:dyDescent="0.35">
      <c r="A355" t="str">
        <v>Jubilant FoodWorks Ltd.</v>
      </c>
      <c r="B355" t="str">
        <f>_xlfn.XLOOKUP(A355,Investment_Advice[Company],Investment_Advice[Industry])</f>
        <v>Restaurants</v>
      </c>
      <c r="C355">
        <f>_xlfn.XLOOKUP(A355,Investment_Advice[Company], Investment_Advice[3-Year Return])</f>
        <v>35.729999999999997</v>
      </c>
      <c r="D355" t="str" cm="1">
        <f t="array" ref="D355">_xlfn.IFS(C355&gt;0, "Positive", C355&lt;0,"Negative", C355=0, "Zero")</f>
        <v>Positive</v>
      </c>
    </row>
    <row r="356" spans="1:4" x14ac:dyDescent="0.35">
      <c r="A356" t="str">
        <v>Elgi Equipments Ltd.</v>
      </c>
      <c r="B356" t="str">
        <f>_xlfn.XLOOKUP(A356,Investment_Advice[Company],Investment_Advice[Industry])</f>
        <v>Pumps &amp; Compressors</v>
      </c>
      <c r="C356">
        <f>_xlfn.XLOOKUP(A356,Investment_Advice[Company], Investment_Advice[3-Year Return])</f>
        <v>63.76</v>
      </c>
      <c r="D356" t="str" cm="1">
        <f t="array" ref="D356">_xlfn.IFS(C356&gt;0, "Positive", C356&lt;0,"Negative", C356=0, "Zero")</f>
        <v>Positive</v>
      </c>
    </row>
    <row r="357" spans="1:4" x14ac:dyDescent="0.35">
      <c r="A357" t="str">
        <v>Shilpa Medicare Ltd.</v>
      </c>
      <c r="B357" t="str">
        <f>_xlfn.XLOOKUP(A357,Investment_Advice[Company],Investment_Advice[Industry])</f>
        <v>Drugs &amp; Pharma</v>
      </c>
      <c r="C357">
        <f>_xlfn.XLOOKUP(A357,Investment_Advice[Company], Investment_Advice[3-Year Return])</f>
        <v>18.32</v>
      </c>
      <c r="D357" t="str" cm="1">
        <f t="array" ref="D357">_xlfn.IFS(C357&gt;0, "Positive", C357&lt;0,"Negative", C357=0, "Zero")</f>
        <v>Positive</v>
      </c>
    </row>
    <row r="358" spans="1:4" x14ac:dyDescent="0.35">
      <c r="A358" t="str">
        <v>Kotak Mahindra Bank Ltd.</v>
      </c>
      <c r="B358" t="str">
        <f>_xlfn.XLOOKUP(A358,Investment_Advice[Company],Investment_Advice[Industry])</f>
        <v>Banking</v>
      </c>
      <c r="C358">
        <f>_xlfn.XLOOKUP(A358,Investment_Advice[Company], Investment_Advice[3-Year Return])</f>
        <v>10.75</v>
      </c>
      <c r="D358" t="str" cm="1">
        <f t="array" ref="D358">_xlfn.IFS(C358&gt;0, "Positive", C358&lt;0,"Negative", C358=0, "Zero")</f>
        <v>Positive</v>
      </c>
    </row>
    <row r="359" spans="1:4" x14ac:dyDescent="0.35">
      <c r="A359" t="str">
        <v>Ashok Leyland Ltd.</v>
      </c>
      <c r="B359" t="str">
        <f>_xlfn.XLOOKUP(A359,Investment_Advice[Company],Investment_Advice[Industry])</f>
        <v>Commercial Vehicles</v>
      </c>
      <c r="C359">
        <f>_xlfn.XLOOKUP(A359,Investment_Advice[Company], Investment_Advice[3-Year Return])</f>
        <v>38.020000000000003</v>
      </c>
      <c r="D359" t="str" cm="1">
        <f t="array" ref="D359">_xlfn.IFS(C359&gt;0, "Positive", C359&lt;0,"Negative", C359=0, "Zero")</f>
        <v>Positive</v>
      </c>
    </row>
    <row r="360" spans="1:4" x14ac:dyDescent="0.35">
      <c r="A360" t="str">
        <v>City Union Bank Ltd.</v>
      </c>
      <c r="B360" t="str">
        <f>_xlfn.XLOOKUP(A360,Investment_Advice[Company],Investment_Advice[Industry])</f>
        <v>Banking</v>
      </c>
      <c r="C360">
        <f>_xlfn.XLOOKUP(A360,Investment_Advice[Company], Investment_Advice[3-Year Return])</f>
        <v>-2.4700000000000002</v>
      </c>
      <c r="D360" t="str" cm="1">
        <f t="array" ref="D360">_xlfn.IFS(C360&gt;0, "Positive", C360&lt;0,"Negative", C360=0, "Zero")</f>
        <v>Negative</v>
      </c>
    </row>
    <row r="361" spans="1:4" x14ac:dyDescent="0.35">
      <c r="A361" t="str">
        <v>Rain Industries Ltd.</v>
      </c>
      <c r="B361" t="str">
        <f>_xlfn.XLOOKUP(A361,Investment_Advice[Company],Investment_Advice[Industry])</f>
        <v>Misc.Chem.</v>
      </c>
      <c r="C361">
        <f>_xlfn.XLOOKUP(A361,Investment_Advice[Company], Investment_Advice[3-Year Return])</f>
        <v>35.92</v>
      </c>
      <c r="D361" t="str" cm="1">
        <f t="array" ref="D361">_xlfn.IFS(C361&gt;0, "Positive", C361&lt;0,"Negative", C361=0, "Zero")</f>
        <v>Positive</v>
      </c>
    </row>
    <row r="362" spans="1:4" x14ac:dyDescent="0.35">
      <c r="A362" t="str">
        <v>Minda Corporation Ltd.</v>
      </c>
      <c r="B362" t="str">
        <f>_xlfn.XLOOKUP(A362,Investment_Advice[Company],Investment_Advice[Industry])</f>
        <v>Auto Ancillaries</v>
      </c>
      <c r="C362">
        <f>_xlfn.XLOOKUP(A362,Investment_Advice[Company], Investment_Advice[3-Year Return])</f>
        <v>37.159999999999997</v>
      </c>
      <c r="D362" t="str" cm="1">
        <f t="array" ref="D362">_xlfn.IFS(C362&gt;0, "Positive", C362&lt;0,"Negative", C362=0, "Zero")</f>
        <v>Positive</v>
      </c>
    </row>
    <row r="363" spans="1:4" x14ac:dyDescent="0.35">
      <c r="A363" t="str">
        <v>The India Cements Ltd.</v>
      </c>
      <c r="B363" t="str">
        <f>_xlfn.XLOOKUP(A363,Investment_Advice[Company],Investment_Advice[Industry])</f>
        <v>Cement</v>
      </c>
      <c r="C363">
        <f>_xlfn.XLOOKUP(A363,Investment_Advice[Company], Investment_Advice[3-Year Return])</f>
        <v>46.93</v>
      </c>
      <c r="D363" t="str" cm="1">
        <f t="array" ref="D363">_xlfn.IFS(C363&gt;0, "Positive", C363&lt;0,"Negative", C363=0, "Zero")</f>
        <v>Positive</v>
      </c>
    </row>
    <row r="364" spans="1:4" x14ac:dyDescent="0.35">
      <c r="A364" t="str">
        <v>Advanced Enzyme Technologies Ltd.</v>
      </c>
      <c r="B364" t="str">
        <f>_xlfn.XLOOKUP(A364,Investment_Advice[Company],Investment_Advice[Industry])</f>
        <v>Organic Chemicals</v>
      </c>
      <c r="C364">
        <f>_xlfn.XLOOKUP(A364,Investment_Advice[Company], Investment_Advice[3-Year Return])</f>
        <v>21.72</v>
      </c>
      <c r="D364" t="str" cm="1">
        <f t="array" ref="D364">_xlfn.IFS(C364&gt;0, "Positive", C364&lt;0,"Negative", C364=0, "Zero")</f>
        <v>Positive</v>
      </c>
    </row>
    <row r="365" spans="1:4" x14ac:dyDescent="0.35">
      <c r="A365" t="str">
        <v>Easy Trip Planners Ltd.</v>
      </c>
      <c r="B365" t="str">
        <f>_xlfn.XLOOKUP(A365,Investment_Advice[Company],Investment_Advice[Industry])</f>
        <v>Travel &amp; Tourism</v>
      </c>
      <c r="C365">
        <f>_xlfn.XLOOKUP(A365,Investment_Advice[Company], Investment_Advice[3-Year Return])</f>
        <v>0</v>
      </c>
      <c r="D365" t="str" cm="1">
        <f t="array" ref="D365">_xlfn.IFS(C365&gt;0, "Positive", C365&lt;0,"Negative", C365=0, "Zero")</f>
        <v>Zero</v>
      </c>
    </row>
    <row r="366" spans="1:4" x14ac:dyDescent="0.35">
      <c r="A366" t="str">
        <v>Aarti Drugs Ltd.</v>
      </c>
      <c r="B366" t="str">
        <f>_xlfn.XLOOKUP(A366,Investment_Advice[Company],Investment_Advice[Industry])</f>
        <v>Drugs &amp; Pharma</v>
      </c>
      <c r="C366">
        <f>_xlfn.XLOOKUP(A366,Investment_Advice[Company], Investment_Advice[3-Year Return])</f>
        <v>56.03</v>
      </c>
      <c r="D366" t="str" cm="1">
        <f t="array" ref="D366">_xlfn.IFS(C366&gt;0, "Positive", C366&lt;0,"Negative", C366=0, "Zero")</f>
        <v>Positive</v>
      </c>
    </row>
    <row r="367" spans="1:4" x14ac:dyDescent="0.35">
      <c r="A367" t="str">
        <v>Sumitomo Chemical India Ltd.</v>
      </c>
      <c r="B367" t="str">
        <f>_xlfn.XLOOKUP(A367,Investment_Advice[Company],Investment_Advice[Industry])</f>
        <v>Pesticides</v>
      </c>
      <c r="C367">
        <f>_xlfn.XLOOKUP(A367,Investment_Advice[Company], Investment_Advice[3-Year Return])</f>
        <v>0</v>
      </c>
      <c r="D367" t="str" cm="1">
        <f t="array" ref="D367">_xlfn.IFS(C367&gt;0, "Positive", C367&lt;0,"Negative", C367=0, "Zero")</f>
        <v>Zero</v>
      </c>
    </row>
    <row r="368" spans="1:4" x14ac:dyDescent="0.35">
      <c r="A368" t="str">
        <v>Rajesh Exports Ltd.</v>
      </c>
      <c r="B368" t="str">
        <f>_xlfn.XLOOKUP(A368,Investment_Advice[Company],Investment_Advice[Industry])</f>
        <v>Gems, Jewellery &amp; Accessories</v>
      </c>
      <c r="C368">
        <f>_xlfn.XLOOKUP(A368,Investment_Advice[Company], Investment_Advice[3-Year Return])</f>
        <v>-5</v>
      </c>
      <c r="D368" t="str" cm="1">
        <f t="array" ref="D368">_xlfn.IFS(C368&gt;0, "Positive", C368&lt;0,"Negative", C368=0, "Zero")</f>
        <v>Negative</v>
      </c>
    </row>
    <row r="369" spans="1:4" x14ac:dyDescent="0.35">
      <c r="A369" t="str">
        <v>Syngene International Ltd.</v>
      </c>
      <c r="B369" t="str">
        <f>_xlfn.XLOOKUP(A369,Investment_Advice[Company],Investment_Advice[Industry])</f>
        <v>Drugs &amp; Pharma</v>
      </c>
      <c r="C369">
        <f>_xlfn.XLOOKUP(A369,Investment_Advice[Company], Investment_Advice[3-Year Return])</f>
        <v>22.65</v>
      </c>
      <c r="D369" t="str" cm="1">
        <f t="array" ref="D369">_xlfn.IFS(C369&gt;0, "Positive", C369&lt;0,"Negative", C369=0, "Zero")</f>
        <v>Positive</v>
      </c>
    </row>
    <row r="370" spans="1:4" x14ac:dyDescent="0.35">
      <c r="A370" t="str">
        <v>Narayana Hrudayalaya Ltd.</v>
      </c>
      <c r="B370" t="str">
        <f>_xlfn.XLOOKUP(A370,Investment_Advice[Company],Investment_Advice[Industry])</f>
        <v>Health Services</v>
      </c>
      <c r="C370">
        <f>_xlfn.XLOOKUP(A370,Investment_Advice[Company], Investment_Advice[3-Year Return])</f>
        <v>44.27</v>
      </c>
      <c r="D370" t="str" cm="1">
        <f t="array" ref="D370">_xlfn.IFS(C370&gt;0, "Positive", C370&lt;0,"Negative", C370=0, "Zero")</f>
        <v>Positive</v>
      </c>
    </row>
    <row r="371" spans="1:4" x14ac:dyDescent="0.35">
      <c r="A371" t="str">
        <v>Axis Bank Ltd.</v>
      </c>
      <c r="B371" t="str">
        <f>_xlfn.XLOOKUP(A371,Investment_Advice[Company],Investment_Advice[Industry])</f>
        <v>Banking</v>
      </c>
      <c r="C371">
        <f>_xlfn.XLOOKUP(A371,Investment_Advice[Company], Investment_Advice[3-Year Return])</f>
        <v>5.32</v>
      </c>
      <c r="D371" t="str" cm="1">
        <f t="array" ref="D371">_xlfn.IFS(C371&gt;0, "Positive", C371&lt;0,"Negative", C371=0, "Zero")</f>
        <v>Positive</v>
      </c>
    </row>
    <row r="372" spans="1:4" x14ac:dyDescent="0.35">
      <c r="A372" t="str">
        <v>AU Small Finance Bank Ltd.</v>
      </c>
      <c r="B372" t="str">
        <f>_xlfn.XLOOKUP(A372,Investment_Advice[Company],Investment_Advice[Industry])</f>
        <v>Banking</v>
      </c>
      <c r="C372">
        <f>_xlfn.XLOOKUP(A372,Investment_Advice[Company], Investment_Advice[3-Year Return])</f>
        <v>24.63</v>
      </c>
      <c r="D372" t="str" cm="1">
        <f t="array" ref="D372">_xlfn.IFS(C372&gt;0, "Positive", C372&lt;0,"Negative", C372=0, "Zero")</f>
        <v>Positive</v>
      </c>
    </row>
    <row r="373" spans="1:4" x14ac:dyDescent="0.35">
      <c r="A373" t="str">
        <v>eClerx Services Ltd.</v>
      </c>
      <c r="B373" t="str">
        <f>_xlfn.XLOOKUP(A373,Investment_Advice[Company],Investment_Advice[Industry])</f>
        <v>Misc.Other Services</v>
      </c>
      <c r="C373">
        <f>_xlfn.XLOOKUP(A373,Investment_Advice[Company], Investment_Advice[3-Year Return])</f>
        <v>65.22</v>
      </c>
      <c r="D373" t="str" cm="1">
        <f t="array" ref="D373">_xlfn.IFS(C373&gt;0, "Positive", C373&lt;0,"Negative", C373=0, "Zero")</f>
        <v>Positive</v>
      </c>
    </row>
    <row r="374" spans="1:4" x14ac:dyDescent="0.35">
      <c r="A374" t="str">
        <v>Dilip Buildcon Ltd.</v>
      </c>
      <c r="B374" t="str">
        <f>_xlfn.XLOOKUP(A374,Investment_Advice[Company],Investment_Advice[Industry])</f>
        <v>Construction</v>
      </c>
      <c r="C374">
        <f>_xlfn.XLOOKUP(A374,Investment_Advice[Company], Investment_Advice[3-Year Return])</f>
        <v>-11.25</v>
      </c>
      <c r="D374" t="str" cm="1">
        <f t="array" ref="D374">_xlfn.IFS(C374&gt;0, "Positive", C374&lt;0,"Negative", C374=0, "Zero")</f>
        <v>Negative</v>
      </c>
    </row>
    <row r="375" spans="1:4" x14ac:dyDescent="0.35">
      <c r="A375" t="str">
        <v>Adani Enterprises Ltd.</v>
      </c>
      <c r="B375" t="str">
        <f>_xlfn.XLOOKUP(A375,Investment_Advice[Company],Investment_Advice[Industry])</f>
        <v>Trading</v>
      </c>
      <c r="C375">
        <f>_xlfn.XLOOKUP(A375,Investment_Advice[Company], Investment_Advice[3-Year Return])</f>
        <v>191.61</v>
      </c>
      <c r="D375" t="str" cm="1">
        <f t="array" ref="D375">_xlfn.IFS(C375&gt;0, "Positive", C375&lt;0,"Negative", C375=0, "Zero")</f>
        <v>Positive</v>
      </c>
    </row>
    <row r="376" spans="1:4" x14ac:dyDescent="0.35">
      <c r="A376" t="str">
        <v>V-Mart Retail Ltd.</v>
      </c>
      <c r="B376" t="str">
        <f>_xlfn.XLOOKUP(A376,Investment_Advice[Company],Investment_Advice[Industry])</f>
        <v>Retailing</v>
      </c>
      <c r="C376">
        <f>_xlfn.XLOOKUP(A376,Investment_Advice[Company], Investment_Advice[3-Year Return])</f>
        <v>13.95</v>
      </c>
      <c r="D376" t="str" cm="1">
        <f t="array" ref="D376">_xlfn.IFS(C376&gt;0, "Positive", C376&lt;0,"Negative", C376=0, "Zero")</f>
        <v>Positive</v>
      </c>
    </row>
    <row r="377" spans="1:4" x14ac:dyDescent="0.35">
      <c r="A377" t="str">
        <v>Laxmi Organic Industries Ltd.</v>
      </c>
      <c r="B377" t="str">
        <f>_xlfn.XLOOKUP(A377,Investment_Advice[Company],Investment_Advice[Industry])</f>
        <v>Organic Chemicals</v>
      </c>
      <c r="C377">
        <f>_xlfn.XLOOKUP(A377,Investment_Advice[Company], Investment_Advice[3-Year Return])</f>
        <v>0</v>
      </c>
      <c r="D377" t="str" cm="1">
        <f t="array" ref="D377">_xlfn.IFS(C377&gt;0, "Positive", C377&lt;0,"Negative", C377=0, "Zero")</f>
        <v>Zero</v>
      </c>
    </row>
    <row r="378" spans="1:4" x14ac:dyDescent="0.35">
      <c r="A378" t="str">
        <v>Punjab National Bank</v>
      </c>
      <c r="B378" t="str">
        <f>_xlfn.XLOOKUP(A378,Investment_Advice[Company],Investment_Advice[Industry])</f>
        <v>Banking</v>
      </c>
      <c r="C378">
        <f>_xlfn.XLOOKUP(A378,Investment_Advice[Company], Investment_Advice[3-Year Return])</f>
        <v>-15.84</v>
      </c>
      <c r="D378" t="str" cm="1">
        <f t="array" ref="D378">_xlfn.IFS(C378&gt;0, "Positive", C378&lt;0,"Negative", C378=0, "Zero")</f>
        <v>Negative</v>
      </c>
    </row>
    <row r="379" spans="1:4" x14ac:dyDescent="0.35">
      <c r="A379" t="str">
        <v>ICICI Prudential Life Insurance Company Ltd.</v>
      </c>
      <c r="B379" t="str">
        <f>_xlfn.XLOOKUP(A379,Investment_Advice[Company],Investment_Advice[Industry])</f>
        <v>Life Insurance</v>
      </c>
      <c r="C379">
        <f>_xlfn.XLOOKUP(A379,Investment_Advice[Company], Investment_Advice[3-Year Return])</f>
        <v>11.03</v>
      </c>
      <c r="D379" t="str" cm="1">
        <f t="array" ref="D379">_xlfn.IFS(C379&gt;0, "Positive", C379&lt;0,"Negative", C379=0, "Zero")</f>
        <v>Positive</v>
      </c>
    </row>
    <row r="380" spans="1:4" x14ac:dyDescent="0.35">
      <c r="A380" t="str">
        <v>Cholamandalam Financial Holdings Ltd.</v>
      </c>
      <c r="B380" t="str">
        <f>_xlfn.XLOOKUP(A380,Investment_Advice[Company],Investment_Advice[Industry])</f>
        <v>Misc. Fin.services</v>
      </c>
      <c r="C380">
        <f>_xlfn.XLOOKUP(A380,Investment_Advice[Company], Investment_Advice[3-Year Return])</f>
        <v>13.84</v>
      </c>
      <c r="D380" t="str" cm="1">
        <f t="array" ref="D380">_xlfn.IFS(C380&gt;0, "Positive", C380&lt;0,"Negative", C380=0, "Zero")</f>
        <v>Positive</v>
      </c>
    </row>
    <row r="381" spans="1:4" x14ac:dyDescent="0.35">
      <c r="A381" t="str">
        <v>Bank Of Maharashtra</v>
      </c>
      <c r="B381" t="str">
        <f>_xlfn.XLOOKUP(A381,Investment_Advice[Company],Investment_Advice[Industry])</f>
        <v>Banking</v>
      </c>
      <c r="C381">
        <f>_xlfn.XLOOKUP(A381,Investment_Advice[Company], Investment_Advice[3-Year Return])</f>
        <v>14.16</v>
      </c>
      <c r="D381" t="str" cm="1">
        <f t="array" ref="D381">_xlfn.IFS(C381&gt;0, "Positive", C381&lt;0,"Negative", C381=0, "Zero")</f>
        <v>Positive</v>
      </c>
    </row>
    <row r="382" spans="1:4" x14ac:dyDescent="0.35">
      <c r="A382" t="str">
        <v>L&amp;T Finance Holdings Ltd.</v>
      </c>
      <c r="B382" t="str">
        <f>_xlfn.XLOOKUP(A382,Investment_Advice[Company],Investment_Advice[Industry])</f>
        <v>Misc. Fin.services</v>
      </c>
      <c r="C382">
        <f>_xlfn.XLOOKUP(A382,Investment_Advice[Company], Investment_Advice[3-Year Return])</f>
        <v>-1.87</v>
      </c>
      <c r="D382" t="str" cm="1">
        <f t="array" ref="D382">_xlfn.IFS(C382&gt;0, "Positive", C382&lt;0,"Negative", C382=0, "Zero")</f>
        <v>Negative</v>
      </c>
    </row>
    <row r="383" spans="1:4" x14ac:dyDescent="0.35">
      <c r="A383" t="str">
        <v>Sterlite Technologies Ltd.</v>
      </c>
      <c r="B383" t="str">
        <f>_xlfn.XLOOKUP(A383,Investment_Advice[Company],Investment_Advice[Industry])</f>
        <v>Communication Equipment</v>
      </c>
      <c r="C383">
        <f>_xlfn.XLOOKUP(A383,Investment_Advice[Company], Investment_Advice[3-Year Return])</f>
        <v>13.61</v>
      </c>
      <c r="D383" t="str" cm="1">
        <f t="array" ref="D383">_xlfn.IFS(C383&gt;0, "Positive", C383&lt;0,"Negative", C383=0, "Zero")</f>
        <v>Positive</v>
      </c>
    </row>
    <row r="384" spans="1:4" x14ac:dyDescent="0.35">
      <c r="A384" t="str">
        <v>PNC Infratech Ltd.</v>
      </c>
      <c r="B384" t="str">
        <f>_xlfn.XLOOKUP(A384,Investment_Advice[Company],Investment_Advice[Industry])</f>
        <v>Construction</v>
      </c>
      <c r="C384">
        <f>_xlfn.XLOOKUP(A384,Investment_Advice[Company], Investment_Advice[3-Year Return])</f>
        <v>17.510000000000002</v>
      </c>
      <c r="D384" t="str" cm="1">
        <f t="array" ref="D384">_xlfn.IFS(C384&gt;0, "Positive", C384&lt;0,"Negative", C384=0, "Zero")</f>
        <v>Positive</v>
      </c>
    </row>
    <row r="385" spans="1:4" x14ac:dyDescent="0.35">
      <c r="A385" t="str">
        <v>Biocon Ltd.</v>
      </c>
      <c r="B385" t="str">
        <f>_xlfn.XLOOKUP(A385,Investment_Advice[Company],Investment_Advice[Industry])</f>
        <v>Drugs &amp; Pharma</v>
      </c>
      <c r="C385">
        <f>_xlfn.XLOOKUP(A385,Investment_Advice[Company], Investment_Advice[3-Year Return])</f>
        <v>8.18</v>
      </c>
      <c r="D385" t="str" cm="1">
        <f t="array" ref="D385">_xlfn.IFS(C385&gt;0, "Positive", C385&lt;0,"Negative", C385=0, "Zero")</f>
        <v>Positive</v>
      </c>
    </row>
    <row r="386" spans="1:4" x14ac:dyDescent="0.35">
      <c r="A386" t="str">
        <v>Rossari Biotech Ltd.</v>
      </c>
      <c r="B386" t="str">
        <f>_xlfn.XLOOKUP(A386,Investment_Advice[Company],Investment_Advice[Industry])</f>
        <v>Misc.Chem.</v>
      </c>
      <c r="C386">
        <f>_xlfn.XLOOKUP(A386,Investment_Advice[Company], Investment_Advice[3-Year Return])</f>
        <v>0</v>
      </c>
      <c r="D386" t="str" cm="1">
        <f t="array" ref="D386">_xlfn.IFS(C386&gt;0, "Positive", C386&lt;0,"Negative", C386=0, "Zero")</f>
        <v>Zero</v>
      </c>
    </row>
    <row r="387" spans="1:4" x14ac:dyDescent="0.35">
      <c r="A387" t="str">
        <v>NBCC India Ltd.</v>
      </c>
      <c r="B387" t="str">
        <f>_xlfn.XLOOKUP(A387,Investment_Advice[Company],Investment_Advice[Industry])</f>
        <v>Real Estate</v>
      </c>
      <c r="C387">
        <f>_xlfn.XLOOKUP(A387,Investment_Advice[Company], Investment_Advice[3-Year Return])</f>
        <v>1.18</v>
      </c>
      <c r="D387" t="str" cm="1">
        <f t="array" ref="D387">_xlfn.IFS(C387&gt;0, "Positive", C387&lt;0,"Negative", C387=0, "Zero")</f>
        <v>Positive</v>
      </c>
    </row>
    <row r="388" spans="1:4" x14ac:dyDescent="0.35">
      <c r="A388" t="str">
        <v>The Indian Hotels Company Ltd.</v>
      </c>
      <c r="B388" t="str">
        <f>_xlfn.XLOOKUP(A388,Investment_Advice[Company],Investment_Advice[Industry])</f>
        <v>Hotels</v>
      </c>
      <c r="C388">
        <f>_xlfn.XLOOKUP(A388,Investment_Advice[Company], Investment_Advice[3-Year Return])</f>
        <v>33.950000000000003</v>
      </c>
      <c r="D388" t="str" cm="1">
        <f t="array" ref="D388">_xlfn.IFS(C388&gt;0, "Positive", C388&lt;0,"Negative", C388=0, "Zero")</f>
        <v>Positive</v>
      </c>
    </row>
    <row r="389" spans="1:4" x14ac:dyDescent="0.35">
      <c r="A389" t="str">
        <v>Capri Global Capital Ltd.</v>
      </c>
      <c r="B389" t="str">
        <f>_xlfn.XLOOKUP(A389,Investment_Advice[Company],Investment_Advice[Industry])</f>
        <v>Misc. Fin.services</v>
      </c>
      <c r="C389">
        <f>_xlfn.XLOOKUP(A389,Investment_Advice[Company], Investment_Advice[3-Year Return])</f>
        <v>63.1</v>
      </c>
      <c r="D389" t="str" cm="1">
        <f t="array" ref="D389">_xlfn.IFS(C389&gt;0, "Positive", C389&lt;0,"Negative", C389=0, "Zero")</f>
        <v>Positive</v>
      </c>
    </row>
    <row r="390" spans="1:4" x14ac:dyDescent="0.35">
      <c r="A390" t="str">
        <v>Trident Ltd.</v>
      </c>
      <c r="B390" t="str">
        <f>_xlfn.XLOOKUP(A390,Investment_Advice[Company],Investment_Advice[Industry])</f>
        <v>Cotton &amp; Blended Yarn</v>
      </c>
      <c r="C390">
        <f>_xlfn.XLOOKUP(A390,Investment_Advice[Company], Investment_Advice[3-Year Return])</f>
        <v>93.52</v>
      </c>
      <c r="D390" t="str" cm="1">
        <f t="array" ref="D390">_xlfn.IFS(C390&gt;0, "Positive", C390&lt;0,"Negative", C390=0, "Zero")</f>
        <v>Positive</v>
      </c>
    </row>
    <row r="391" spans="1:4" x14ac:dyDescent="0.35">
      <c r="A391" t="str">
        <v>Jubilant Ingrevia Ltd.</v>
      </c>
      <c r="B391" t="str">
        <f>_xlfn.XLOOKUP(A391,Investment_Advice[Company],Investment_Advice[Industry])</f>
        <v>Speciality Chemicals</v>
      </c>
      <c r="C391">
        <f>_xlfn.XLOOKUP(A391,Investment_Advice[Company], Investment_Advice[3-Year Return])</f>
        <v>0</v>
      </c>
      <c r="D391" t="str" cm="1">
        <f t="array" ref="D391">_xlfn.IFS(C391&gt;0, "Positive", C391&lt;0,"Negative", C391=0, "Zero")</f>
        <v>Zero</v>
      </c>
    </row>
    <row r="392" spans="1:4" x14ac:dyDescent="0.35">
      <c r="A392" t="str">
        <v>Hindustan Copper Ltd.</v>
      </c>
      <c r="B392" t="str">
        <f>_xlfn.XLOOKUP(A392,Investment_Advice[Company],Investment_Advice[Industry])</f>
        <v>Non-Ferrous Metal</v>
      </c>
      <c r="C392">
        <f>_xlfn.XLOOKUP(A392,Investment_Advice[Company], Investment_Advice[3-Year Return])</f>
        <v>54.86</v>
      </c>
      <c r="D392" t="str" cm="1">
        <f t="array" ref="D392">_xlfn.IFS(C392&gt;0, "Positive", C392&lt;0,"Negative", C392=0, "Zero")</f>
        <v>Positive</v>
      </c>
    </row>
    <row r="393" spans="1:4" x14ac:dyDescent="0.35">
      <c r="A393" t="str">
        <v>Punjab &amp; Sind Bank</v>
      </c>
      <c r="B393" t="str">
        <f>_xlfn.XLOOKUP(A393,Investment_Advice[Company],Investment_Advice[Industry])</f>
        <v>Banking</v>
      </c>
      <c r="C393">
        <f>_xlfn.XLOOKUP(A393,Investment_Advice[Company], Investment_Advice[3-Year Return])</f>
        <v>-8.5500000000000007</v>
      </c>
      <c r="D393" t="str" cm="1">
        <f t="array" ref="D393">_xlfn.IFS(C393&gt;0, "Positive", C393&lt;0,"Negative", C393=0, "Zero")</f>
        <v>Negative</v>
      </c>
    </row>
    <row r="394" spans="1:4" x14ac:dyDescent="0.35">
      <c r="A394" t="str">
        <v>The New India Assurance Co. Ltd.</v>
      </c>
      <c r="B394" t="str">
        <f>_xlfn.XLOOKUP(A394,Investment_Advice[Company],Investment_Advice[Industry])</f>
        <v>General Insurance</v>
      </c>
      <c r="C394">
        <f>_xlfn.XLOOKUP(A394,Investment_Advice[Company], Investment_Advice[3-Year Return])</f>
        <v>-3.13</v>
      </c>
      <c r="D394" t="str" cm="1">
        <f t="array" ref="D394">_xlfn.IFS(C394&gt;0, "Positive", C394&lt;0,"Negative", C394=0, "Zero")</f>
        <v>Negative</v>
      </c>
    </row>
    <row r="395" spans="1:4" x14ac:dyDescent="0.35">
      <c r="A395" t="str">
        <v>Shipping Corporation Of India Ltd.</v>
      </c>
      <c r="B395" t="str">
        <f>_xlfn.XLOOKUP(A395,Investment_Advice[Company],Investment_Advice[Industry])</f>
        <v>Shipping</v>
      </c>
      <c r="C395">
        <f>_xlfn.XLOOKUP(A395,Investment_Advice[Company], Investment_Advice[3-Year Return])</f>
        <v>62.3</v>
      </c>
      <c r="D395" t="str" cm="1">
        <f t="array" ref="D395">_xlfn.IFS(C395&gt;0, "Positive", C395&lt;0,"Negative", C395=0, "Zero")</f>
        <v>Positive</v>
      </c>
    </row>
    <row r="396" spans="1:4" x14ac:dyDescent="0.35">
      <c r="A396" t="str">
        <v>KNR Constructions Ltd.</v>
      </c>
      <c r="B396" t="str">
        <f>_xlfn.XLOOKUP(A396,Investment_Advice[Company],Investment_Advice[Industry])</f>
        <v>Construction</v>
      </c>
      <c r="C396">
        <f>_xlfn.XLOOKUP(A396,Investment_Advice[Company], Investment_Advice[3-Year Return])</f>
        <v>33.549999999999997</v>
      </c>
      <c r="D396" t="str" cm="1">
        <f t="array" ref="D396">_xlfn.IFS(C396&gt;0, "Positive", C396&lt;0,"Negative", C396=0, "Zero")</f>
        <v>Positive</v>
      </c>
    </row>
    <row r="397" spans="1:4" x14ac:dyDescent="0.35">
      <c r="A397" t="str">
        <v>Adani Total Gas Ltd.</v>
      </c>
      <c r="B397" t="str">
        <f>_xlfn.XLOOKUP(A397,Investment_Advice[Company],Investment_Advice[Industry])</f>
        <v>Natural Gas Utilities</v>
      </c>
      <c r="C397">
        <f>_xlfn.XLOOKUP(A397,Investment_Advice[Company], Investment_Advice[3-Year Return])</f>
        <v>196.14</v>
      </c>
      <c r="D397" t="str" cm="1">
        <f t="array" ref="D397">_xlfn.IFS(C397&gt;0, "Positive", C397&lt;0,"Negative", C397=0, "Zero")</f>
        <v>Positive</v>
      </c>
    </row>
    <row r="398" spans="1:4" x14ac:dyDescent="0.35">
      <c r="A398" t="str">
        <v>Greaves Cotton Ltd.</v>
      </c>
      <c r="B398" t="str">
        <f>_xlfn.XLOOKUP(A398,Investment_Advice[Company],Investment_Advice[Industry])</f>
        <v>Diesel Engines</v>
      </c>
      <c r="C398">
        <f>_xlfn.XLOOKUP(A398,Investment_Advice[Company], Investment_Advice[3-Year Return])</f>
        <v>12.97</v>
      </c>
      <c r="D398" t="str" cm="1">
        <f t="array" ref="D398">_xlfn.IFS(C398&gt;0, "Positive", C398&lt;0,"Negative", C398=0, "Zero")</f>
        <v>Positive</v>
      </c>
    </row>
    <row r="399" spans="1:4" x14ac:dyDescent="0.35">
      <c r="A399" t="str">
        <v>HFCL Ltd.</v>
      </c>
      <c r="B399" t="str">
        <f>_xlfn.XLOOKUP(A399,Investment_Advice[Company],Investment_Advice[Industry])</f>
        <v>Communication Equipment</v>
      </c>
      <c r="C399">
        <f>_xlfn.XLOOKUP(A399,Investment_Advice[Company], Investment_Advice[3-Year Return])</f>
        <v>62.18</v>
      </c>
      <c r="D399" t="str" cm="1">
        <f t="array" ref="D399">_xlfn.IFS(C399&gt;0, "Positive", C399&lt;0,"Negative", C399=0, "Zero")</f>
        <v>Positive</v>
      </c>
    </row>
    <row r="400" spans="1:4" x14ac:dyDescent="0.35">
      <c r="A400" t="str">
        <v>Welspun India Ltd.</v>
      </c>
      <c r="B400" t="str">
        <f>_xlfn.XLOOKUP(A400,Investment_Advice[Company],Investment_Advice[Industry])</f>
        <v>Synthetic Yarn</v>
      </c>
      <c r="C400">
        <f>_xlfn.XLOOKUP(A400,Investment_Advice[Company], Investment_Advice[3-Year Return])</f>
        <v>14.28</v>
      </c>
      <c r="D400" t="str" cm="1">
        <f t="array" ref="D400">_xlfn.IFS(C400&gt;0, "Positive", C400&lt;0,"Negative", C400=0, "Zero")</f>
        <v>Positive</v>
      </c>
    </row>
    <row r="401" spans="1:4" x14ac:dyDescent="0.35">
      <c r="A401" t="str">
        <v>KPR Mills Ltd.</v>
      </c>
      <c r="B401" t="str">
        <f>_xlfn.XLOOKUP(A401,Investment_Advice[Company],Investment_Advice[Industry])</f>
        <v>Cotton &amp; Blended Yarn</v>
      </c>
      <c r="C401">
        <f>_xlfn.XLOOKUP(A401,Investment_Advice[Company], Investment_Advice[3-Year Return])</f>
        <v>74.36</v>
      </c>
      <c r="D401" t="str" cm="1">
        <f t="array" ref="D401">_xlfn.IFS(C401&gt;0, "Positive", C401&lt;0,"Negative", C401=0, "Zero")</f>
        <v>Positive</v>
      </c>
    </row>
    <row r="402" spans="1:4" x14ac:dyDescent="0.35">
      <c r="A402" t="str">
        <v>Responsive Industries Ltd.</v>
      </c>
      <c r="B402" t="str">
        <f>_xlfn.XLOOKUP(A402,Investment_Advice[Company],Investment_Advice[Industry])</f>
        <v>Other Plastic Products</v>
      </c>
      <c r="C402">
        <f>_xlfn.XLOOKUP(A402,Investment_Advice[Company], Investment_Advice[3-Year Return])</f>
        <v>15.86</v>
      </c>
      <c r="D402" t="str" cm="1">
        <f t="array" ref="D402">_xlfn.IFS(C402&gt;0, "Positive", C402&lt;0,"Negative", C402=0, "Zero")</f>
        <v>Positive</v>
      </c>
    </row>
    <row r="403" spans="1:4" x14ac:dyDescent="0.35">
      <c r="A403" t="str">
        <v>Swan Energy Ltd.</v>
      </c>
      <c r="B403" t="str">
        <f>_xlfn.XLOOKUP(A403,Investment_Advice[Company],Investment_Advice[Industry])</f>
        <v>Real Estate</v>
      </c>
      <c r="C403">
        <f>_xlfn.XLOOKUP(A403,Investment_Advice[Company], Investment_Advice[3-Year Return])</f>
        <v>24.76</v>
      </c>
      <c r="D403" t="str" cm="1">
        <f t="array" ref="D403">_xlfn.IFS(C403&gt;0, "Positive", C403&lt;0,"Negative", C403=0, "Zero")</f>
        <v>Positive</v>
      </c>
    </row>
    <row r="404" spans="1:4" x14ac:dyDescent="0.35">
      <c r="A404" t="str">
        <v>Brightcom Group Ltd.</v>
      </c>
      <c r="B404" t="str">
        <f>_xlfn.XLOOKUP(A404,Investment_Advice[Company],Investment_Advice[Industry])</f>
        <v>Software</v>
      </c>
      <c r="C404">
        <f>_xlfn.XLOOKUP(A404,Investment_Advice[Company], Investment_Advice[3-Year Return])</f>
        <v>202.46</v>
      </c>
      <c r="D404" t="str" cm="1">
        <f t="array" ref="D404">_xlfn.IFS(C404&gt;0, "Positive", C404&lt;0,"Negative", C404=0, "Zero")</f>
        <v>Positive</v>
      </c>
    </row>
    <row r="405" spans="1:4" x14ac:dyDescent="0.35">
      <c r="A405" t="str">
        <v>Infibeam Avenues Ltd.</v>
      </c>
      <c r="B405" t="str">
        <f>_xlfn.XLOOKUP(A405,Investment_Advice[Company],Investment_Advice[Industry])</f>
        <v>E-Commerce</v>
      </c>
      <c r="C405">
        <f>_xlfn.XLOOKUP(A405,Investment_Advice[Company], Investment_Advice[3-Year Return])</f>
        <v>16.66</v>
      </c>
      <c r="D405" t="str" cm="1">
        <f t="array" ref="D405">_xlfn.IFS(C405&gt;0, "Positive", C405&lt;0,"Negative", C405=0, "Zero")</f>
        <v>Positive</v>
      </c>
    </row>
    <row r="406" spans="1:4" x14ac:dyDescent="0.35">
      <c r="A406" t="str">
        <v>Vakrangee Ltd.</v>
      </c>
      <c r="B406" t="str">
        <f>_xlfn.XLOOKUP(A406,Investment_Advice[Company],Investment_Advice[Industry])</f>
        <v>Software</v>
      </c>
      <c r="C406">
        <f>_xlfn.XLOOKUP(A406,Investment_Advice[Company], Investment_Advice[3-Year Return])</f>
        <v>3.18</v>
      </c>
      <c r="D406" t="str" cm="1">
        <f t="array" ref="D406">_xlfn.IFS(C406&gt;0, "Positive", C406&lt;0,"Negative", C406=0, "Zero")</f>
        <v>Positive</v>
      </c>
    </row>
    <row r="407" spans="1:4" x14ac:dyDescent="0.35">
      <c r="A407" t="str">
        <v>General Insurance Corporation of India Ltd.</v>
      </c>
      <c r="B407" t="str">
        <f>_xlfn.XLOOKUP(A407,Investment_Advice[Company],Investment_Advice[Industry])</f>
        <v>Reinsurance</v>
      </c>
      <c r="C407">
        <f>_xlfn.XLOOKUP(A407,Investment_Advice[Company], Investment_Advice[3-Year Return])</f>
        <v>-9.06</v>
      </c>
      <c r="D407" t="str" cm="1">
        <f t="array" ref="D407">_xlfn.IFS(C407&gt;0, "Positive", C407&lt;0,"Negative", C407=0, "Zero")</f>
        <v>Negative</v>
      </c>
    </row>
    <row r="408" spans="1:4" x14ac:dyDescent="0.35">
      <c r="A408" t="str">
        <v>Bharat Heavy Electricals Ltd.</v>
      </c>
      <c r="B408" t="str">
        <f>_xlfn.XLOOKUP(A408,Investment_Advice[Company],Investment_Advice[Industry])</f>
        <v>Electrical Machinery</v>
      </c>
      <c r="C408">
        <f>_xlfn.XLOOKUP(A408,Investment_Advice[Company], Investment_Advice[3-Year Return])</f>
        <v>6.49</v>
      </c>
      <c r="D408" t="str" cm="1">
        <f t="array" ref="D408">_xlfn.IFS(C408&gt;0, "Positive", C408&lt;0,"Negative", C408=0, "Zero")</f>
        <v>Positive</v>
      </c>
    </row>
    <row r="409" spans="1:4" x14ac:dyDescent="0.35">
      <c r="A409" t="str">
        <v>Ruchi Soya Industries Ltd.</v>
      </c>
      <c r="B409" t="str">
        <f>_xlfn.XLOOKUP(A409,Investment_Advice[Company],Investment_Advice[Industry])</f>
        <v>Soyabean Prod.</v>
      </c>
      <c r="C409">
        <f>_xlfn.XLOOKUP(A409,Investment_Advice[Company], Investment_Advice[3-Year Return])</f>
        <v>564.07000000000005</v>
      </c>
      <c r="D409" t="str" cm="1">
        <f t="array" ref="D409">_xlfn.IFS(C409&gt;0, "Positive", C409&lt;0,"Negative", C409=0, "Zero")</f>
        <v>Positive</v>
      </c>
    </row>
    <row r="410" spans="1:4" x14ac:dyDescent="0.35">
      <c r="A410" t="str">
        <v>3M India Ltd.</v>
      </c>
      <c r="B410" t="str">
        <f>_xlfn.XLOOKUP(A410,Investment_Advice[Company],Investment_Advice[Industry])</f>
        <v>Diversified</v>
      </c>
      <c r="C410">
        <f>_xlfn.XLOOKUP(A410,Investment_Advice[Company], Investment_Advice[3-Year Return])</f>
        <v>4.53</v>
      </c>
      <c r="D410" t="str" cm="1">
        <f t="array" ref="D410">_xlfn.IFS(C410&gt;0, "Positive", C410&lt;0,"Negative", C410=0, "Zero")</f>
        <v>Positive</v>
      </c>
    </row>
    <row r="411" spans="1:4" x14ac:dyDescent="0.35">
      <c r="A411" t="str">
        <v>Aavas Financiers Ltd.</v>
      </c>
      <c r="B411" t="str">
        <f>_xlfn.XLOOKUP(A411,Investment_Advice[Company],Investment_Advice[Industry])</f>
        <v>Housing Finance</v>
      </c>
      <c r="C411">
        <f>_xlfn.XLOOKUP(A411,Investment_Advice[Company], Investment_Advice[3-Year Return])</f>
        <v>14.86</v>
      </c>
      <c r="D411" t="str" cm="1">
        <f t="array" ref="D411">_xlfn.IFS(C411&gt;0, "Positive", C411&lt;0,"Negative", C411=0, "Zero")</f>
        <v>Positive</v>
      </c>
    </row>
    <row r="412" spans="1:4" x14ac:dyDescent="0.35">
      <c r="A412" t="str">
        <v>Adani Green Energy Ltd.</v>
      </c>
      <c r="B412" t="str">
        <f>_xlfn.XLOOKUP(A412,Investment_Advice[Company],Investment_Advice[Industry])</f>
        <v>Power Projects</v>
      </c>
      <c r="C412">
        <f>_xlfn.XLOOKUP(A412,Investment_Advice[Company], Investment_Advice[3-Year Return])</f>
        <v>277.22000000000003</v>
      </c>
      <c r="D412" t="str" cm="1">
        <f t="array" ref="D412">_xlfn.IFS(C412&gt;0, "Positive", C412&lt;0,"Negative", C412=0, "Zero")</f>
        <v>Positive</v>
      </c>
    </row>
    <row r="413" spans="1:4" x14ac:dyDescent="0.35">
      <c r="A413" t="str">
        <v>Adani Power Ltd.</v>
      </c>
      <c r="B413" t="str">
        <f>_xlfn.XLOOKUP(A413,Investment_Advice[Company],Investment_Advice[Industry])</f>
        <v>Electricity Generation</v>
      </c>
      <c r="C413">
        <f>_xlfn.XLOOKUP(A413,Investment_Advice[Company], Investment_Advice[3-Year Return])</f>
        <v>90.21</v>
      </c>
      <c r="D413" t="str" cm="1">
        <f t="array" ref="D413">_xlfn.IFS(C413&gt;0, "Positive", C413&lt;0,"Negative", C413=0, "Zero")</f>
        <v>Positive</v>
      </c>
    </row>
    <row r="414" spans="1:4" x14ac:dyDescent="0.35">
      <c r="A414" t="str">
        <v>Adani Transmission Ltd.</v>
      </c>
      <c r="B414" t="str">
        <f>_xlfn.XLOOKUP(A414,Investment_Advice[Company],Investment_Advice[Industry])</f>
        <v>Electricity Distribution</v>
      </c>
      <c r="C414">
        <f>_xlfn.XLOOKUP(A414,Investment_Advice[Company], Investment_Advice[3-Year Return])</f>
        <v>154.29</v>
      </c>
      <c r="D414" t="str" cm="1">
        <f t="array" ref="D414">_xlfn.IFS(C414&gt;0, "Positive", C414&lt;0,"Negative", C414=0, "Zero")</f>
        <v>Positive</v>
      </c>
    </row>
    <row r="415" spans="1:4" x14ac:dyDescent="0.35">
      <c r="A415" t="str">
        <v>Aditya Birla Capital Ltd.</v>
      </c>
      <c r="B415" t="str">
        <f>_xlfn.XLOOKUP(A415,Investment_Advice[Company],Investment_Advice[Industry])</f>
        <v>Misc. Fin.services</v>
      </c>
      <c r="C415">
        <f>_xlfn.XLOOKUP(A415,Investment_Advice[Company], Investment_Advice[3-Year Return])</f>
        <v>8.48</v>
      </c>
      <c r="D415" t="str" cm="1">
        <f t="array" ref="D415">_xlfn.IFS(C415&gt;0, "Positive", C415&lt;0,"Negative", C415=0, "Zero")</f>
        <v>Positive</v>
      </c>
    </row>
    <row r="416" spans="1:4" x14ac:dyDescent="0.35">
      <c r="A416" t="str">
        <v>Aditya Birla Fashion and Retail Ltd.</v>
      </c>
      <c r="B416" t="str">
        <f>_xlfn.XLOOKUP(A416,Investment_Advice[Company],Investment_Advice[Industry])</f>
        <v>Retailing</v>
      </c>
      <c r="C416">
        <f>_xlfn.XLOOKUP(A416,Investment_Advice[Company], Investment_Advice[3-Year Return])</f>
        <v>19.149999999999999</v>
      </c>
      <c r="D416" t="str" cm="1">
        <f t="array" ref="D416">_xlfn.IFS(C416&gt;0, "Positive", C416&lt;0,"Negative", C416=0, "Zero")</f>
        <v>Positive</v>
      </c>
    </row>
    <row r="417" spans="1:4" x14ac:dyDescent="0.35">
      <c r="A417" t="str">
        <v>Affle (India) Ltd.</v>
      </c>
      <c r="B417" t="str">
        <f>_xlfn.XLOOKUP(A417,Investment_Advice[Company],Investment_Advice[Industry])</f>
        <v>Software</v>
      </c>
      <c r="C417">
        <f>_xlfn.XLOOKUP(A417,Investment_Advice[Company], Investment_Advice[3-Year Return])</f>
        <v>97.29</v>
      </c>
      <c r="D417" t="str" cm="1">
        <f t="array" ref="D417">_xlfn.IFS(C417&gt;0, "Positive", C417&lt;0,"Negative", C417=0, "Zero")</f>
        <v>Positive</v>
      </c>
    </row>
    <row r="418" spans="1:4" x14ac:dyDescent="0.35">
      <c r="A418" t="str">
        <v>Alok Industries Ltd.</v>
      </c>
      <c r="B418" t="str">
        <f>_xlfn.XLOOKUP(A418,Investment_Advice[Company],Investment_Advice[Industry])</f>
        <v>Cloth</v>
      </c>
      <c r="C418">
        <f>_xlfn.XLOOKUP(A418,Investment_Advice[Company], Investment_Advice[3-Year Return])</f>
        <v>101.98</v>
      </c>
      <c r="D418" t="str" cm="1">
        <f t="array" ref="D418">_xlfn.IFS(C418&gt;0, "Positive", C418&lt;0,"Negative", C418=0, "Zero")</f>
        <v>Positive</v>
      </c>
    </row>
    <row r="419" spans="1:4" x14ac:dyDescent="0.35">
      <c r="A419" t="str">
        <v>Amber Enterprises India Ltd.</v>
      </c>
      <c r="B419" t="str">
        <f>_xlfn.XLOOKUP(A419,Investment_Advice[Company],Investment_Advice[Industry])</f>
        <v>ACs &amp; Refrigerators</v>
      </c>
      <c r="C419">
        <f>_xlfn.XLOOKUP(A419,Investment_Advice[Company], Investment_Advice[3-Year Return])</f>
        <v>40.770000000000003</v>
      </c>
      <c r="D419" t="str" cm="1">
        <f t="array" ref="D419">_xlfn.IFS(C419&gt;0, "Positive", C419&lt;0,"Negative", C419=0, "Zero")</f>
        <v>Positive</v>
      </c>
    </row>
    <row r="420" spans="1:4" x14ac:dyDescent="0.35">
      <c r="A420" t="str">
        <v>Aptus Value Housing Finance India Ltd.</v>
      </c>
      <c r="B420" t="str">
        <f>_xlfn.XLOOKUP(A420,Investment_Advice[Company],Investment_Advice[Industry])</f>
        <v>Housing Finance</v>
      </c>
      <c r="C420">
        <f>_xlfn.XLOOKUP(A420,Investment_Advice[Company], Investment_Advice[3-Year Return])</f>
        <v>0</v>
      </c>
      <c r="D420" t="str" cm="1">
        <f t="array" ref="D420">_xlfn.IFS(C420&gt;0, "Positive", C420&lt;0,"Negative", C420=0, "Zero")</f>
        <v>Zero</v>
      </c>
    </row>
    <row r="421" spans="1:4" x14ac:dyDescent="0.35">
      <c r="A421" t="str">
        <v>Aster DM Healthcare Ltd.</v>
      </c>
      <c r="B421" t="str">
        <f>_xlfn.XLOOKUP(A421,Investment_Advice[Company],Investment_Advice[Industry])</f>
        <v>Health Services</v>
      </c>
      <c r="C421">
        <f>_xlfn.XLOOKUP(A421,Investment_Advice[Company], Investment_Advice[3-Year Return])</f>
        <v>27.3</v>
      </c>
      <c r="D421" t="str" cm="1">
        <f t="array" ref="D421">_xlfn.IFS(C421&gt;0, "Positive", C421&lt;0,"Negative", C421=0, "Zero")</f>
        <v>Positive</v>
      </c>
    </row>
    <row r="422" spans="1:4" x14ac:dyDescent="0.35">
      <c r="A422" t="str">
        <v>Avenue Supermarts Ltd.</v>
      </c>
      <c r="B422" t="str">
        <f>_xlfn.XLOOKUP(A422,Investment_Advice[Company],Investment_Advice[Industry])</f>
        <v>Retailing</v>
      </c>
      <c r="C422">
        <f>_xlfn.XLOOKUP(A422,Investment_Advice[Company], Investment_Advice[3-Year Return])</f>
        <v>44.26</v>
      </c>
      <c r="D422" t="str" cm="1">
        <f t="array" ref="D422">_xlfn.IFS(C422&gt;0, "Positive", C422&lt;0,"Negative", C422=0, "Zero")</f>
        <v>Positive</v>
      </c>
    </row>
    <row r="423" spans="1:4" x14ac:dyDescent="0.35">
      <c r="A423" t="str">
        <v>Bandhan Bank Ltd.</v>
      </c>
      <c r="B423" t="str">
        <f>_xlfn.XLOOKUP(A423,Investment_Advice[Company],Investment_Advice[Industry])</f>
        <v>Banking</v>
      </c>
      <c r="C423">
        <f>_xlfn.XLOOKUP(A423,Investment_Advice[Company], Investment_Advice[3-Year Return])</f>
        <v>-14.37</v>
      </c>
      <c r="D423" t="str" cm="1">
        <f t="array" ref="D423">_xlfn.IFS(C423&gt;0, "Positive", C423&lt;0,"Negative", C423=0, "Zero")</f>
        <v>Negative</v>
      </c>
    </row>
    <row r="424" spans="1:4" x14ac:dyDescent="0.35">
      <c r="A424" t="str">
        <v>Borosil Renewables Ltd.</v>
      </c>
      <c r="B424" t="str">
        <f>_xlfn.XLOOKUP(A424,Investment_Advice[Company],Investment_Advice[Industry])</f>
        <v>Glass &amp; Glassware</v>
      </c>
      <c r="C424">
        <f>_xlfn.XLOOKUP(A424,Investment_Advice[Company], Investment_Advice[3-Year Return])</f>
        <v>62.2</v>
      </c>
      <c r="D424" t="str" cm="1">
        <f t="array" ref="D424">_xlfn.IFS(C424&gt;0, "Positive", C424&lt;0,"Negative", C424=0, "Zero")</f>
        <v>Positive</v>
      </c>
    </row>
    <row r="425" spans="1:4" x14ac:dyDescent="0.35">
      <c r="A425" t="str">
        <v>Central Bank Of India</v>
      </c>
      <c r="B425" t="str">
        <f>_xlfn.XLOOKUP(A425,Investment_Advice[Company],Investment_Advice[Industry])</f>
        <v>Banking</v>
      </c>
      <c r="C425">
        <f>_xlfn.XLOOKUP(A425,Investment_Advice[Company], Investment_Advice[3-Year Return])</f>
        <v>0.61</v>
      </c>
      <c r="D425" t="str" cm="1">
        <f t="array" ref="D425">_xlfn.IFS(C425&gt;0, "Positive", C425&lt;0,"Negative", C425=0, "Zero")</f>
        <v>Positive</v>
      </c>
    </row>
    <row r="426" spans="1:4" x14ac:dyDescent="0.35">
      <c r="A426" t="str">
        <v>Chalet Hotels Ltd.</v>
      </c>
      <c r="B426" t="str">
        <f>_xlfn.XLOOKUP(A426,Investment_Advice[Company],Investment_Advice[Industry])</f>
        <v>Hotels</v>
      </c>
      <c r="C426">
        <f>_xlfn.XLOOKUP(A426,Investment_Advice[Company], Investment_Advice[3-Year Return])</f>
        <v>4.7300000000000004</v>
      </c>
      <c r="D426" t="str" cm="1">
        <f t="array" ref="D426">_xlfn.IFS(C426&gt;0, "Positive", C426&lt;0,"Negative", C426=0, "Zero")</f>
        <v>Positive</v>
      </c>
    </row>
    <row r="427" spans="1:4" x14ac:dyDescent="0.35">
      <c r="A427" t="str">
        <v>Chemplast Sanmar Ltd.</v>
      </c>
      <c r="B427" t="str">
        <f>_xlfn.XLOOKUP(A427,Investment_Advice[Company],Investment_Advice[Industry])</f>
        <v>Thermoplastics</v>
      </c>
      <c r="C427">
        <f>_xlfn.XLOOKUP(A427,Investment_Advice[Company], Investment_Advice[3-Year Return])</f>
        <v>0</v>
      </c>
      <c r="D427" t="str" cm="1">
        <f t="array" ref="D427">_xlfn.IFS(C427&gt;0, "Positive", C427&lt;0,"Negative", C427=0, "Zero")</f>
        <v>Zero</v>
      </c>
    </row>
    <row r="428" spans="1:4" x14ac:dyDescent="0.35">
      <c r="A428" t="str">
        <v>CreditAccess Grameen Ltd.</v>
      </c>
      <c r="B428" t="str">
        <f>_xlfn.XLOOKUP(A428,Investment_Advice[Company],Investment_Advice[Industry])</f>
        <v>Misc. Fin.services</v>
      </c>
      <c r="C428">
        <f>_xlfn.XLOOKUP(A428,Investment_Advice[Company], Investment_Advice[3-Year Return])</f>
        <v>21.44</v>
      </c>
      <c r="D428" t="str" cm="1">
        <f t="array" ref="D428">_xlfn.IFS(C428&gt;0, "Positive", C428&lt;0,"Negative", C428=0, "Zero")</f>
        <v>Positive</v>
      </c>
    </row>
    <row r="429" spans="1:4" x14ac:dyDescent="0.35">
      <c r="A429" t="str">
        <v>CSB Bank Ltd.</v>
      </c>
      <c r="B429" t="str">
        <f>_xlfn.XLOOKUP(A429,Investment_Advice[Company],Investment_Advice[Industry])</f>
        <v>Banking</v>
      </c>
      <c r="C429">
        <f>_xlfn.XLOOKUP(A429,Investment_Advice[Company], Investment_Advice[3-Year Return])</f>
        <v>0</v>
      </c>
      <c r="D429" t="str" cm="1">
        <f t="array" ref="D429">_xlfn.IFS(C429&gt;0, "Positive", C429&lt;0,"Negative", C429=0, "Zero")</f>
        <v>Zero</v>
      </c>
    </row>
    <row r="430" spans="1:4" x14ac:dyDescent="0.35">
      <c r="A430" t="str">
        <v>Devyani International Ltd.</v>
      </c>
      <c r="B430" t="str">
        <f>_xlfn.XLOOKUP(A430,Investment_Advice[Company],Investment_Advice[Industry])</f>
        <v>Restaurants</v>
      </c>
      <c r="C430">
        <f>_xlfn.XLOOKUP(A430,Investment_Advice[Company], Investment_Advice[3-Year Return])</f>
        <v>0</v>
      </c>
      <c r="D430" t="str" cm="1">
        <f t="array" ref="D430">_xlfn.IFS(C430&gt;0, "Positive", C430&lt;0,"Negative", C430=0, "Zero")</f>
        <v>Zero</v>
      </c>
    </row>
    <row r="431" spans="1:4" x14ac:dyDescent="0.35">
      <c r="A431" t="str">
        <v>EIH Ltd.</v>
      </c>
      <c r="B431" t="str">
        <f>_xlfn.XLOOKUP(A431,Investment_Advice[Company],Investment_Advice[Industry])</f>
        <v>Hotels</v>
      </c>
      <c r="C431">
        <f>_xlfn.XLOOKUP(A431,Investment_Advice[Company], Investment_Advice[3-Year Return])</f>
        <v>6.01</v>
      </c>
      <c r="D431" t="str" cm="1">
        <f t="array" ref="D431">_xlfn.IFS(C431&gt;0, "Positive", C431&lt;0,"Negative", C431=0, "Zero")</f>
        <v>Positive</v>
      </c>
    </row>
    <row r="432" spans="1:4" x14ac:dyDescent="0.35">
      <c r="A432" t="str">
        <v>Equitas Holdings Ltd.</v>
      </c>
      <c r="B432" t="str">
        <f>_xlfn.XLOOKUP(A432,Investment_Advice[Company],Investment_Advice[Industry])</f>
        <v>Misc. Fin.services</v>
      </c>
      <c r="C432">
        <f>_xlfn.XLOOKUP(A432,Investment_Advice[Company], Investment_Advice[3-Year Return])</f>
        <v>-1.58</v>
      </c>
      <c r="D432" t="str" cm="1">
        <f t="array" ref="D432">_xlfn.IFS(C432&gt;0, "Positive", C432&lt;0,"Negative", C432=0, "Zero")</f>
        <v>Negative</v>
      </c>
    </row>
    <row r="433" spans="1:4" x14ac:dyDescent="0.35">
      <c r="A433" t="str">
        <v>Equitas Small Finance Bank Ltd.</v>
      </c>
      <c r="B433" t="str">
        <f>_xlfn.XLOOKUP(A433,Investment_Advice[Company],Investment_Advice[Industry])</f>
        <v>Banking</v>
      </c>
      <c r="C433">
        <f>_xlfn.XLOOKUP(A433,Investment_Advice[Company], Investment_Advice[3-Year Return])</f>
        <v>0</v>
      </c>
      <c r="D433" t="str" cm="1">
        <f t="array" ref="D433">_xlfn.IFS(C433&gt;0, "Positive", C433&lt;0,"Negative", C433=0, "Zero")</f>
        <v>Zero</v>
      </c>
    </row>
    <row r="434" spans="1:4" x14ac:dyDescent="0.35">
      <c r="A434" t="str">
        <v>FDC Ltd.</v>
      </c>
      <c r="B434" t="str">
        <f>_xlfn.XLOOKUP(A434,Investment_Advice[Company],Investment_Advice[Industry])</f>
        <v>Drugs &amp; Pharma</v>
      </c>
      <c r="C434">
        <f>_xlfn.XLOOKUP(A434,Investment_Advice[Company], Investment_Advice[3-Year Return])</f>
        <v>19.82</v>
      </c>
      <c r="D434" t="str" cm="1">
        <f t="array" ref="D434">_xlfn.IFS(C434&gt;0, "Positive", C434&lt;0,"Negative", C434=0, "Zero")</f>
        <v>Positive</v>
      </c>
    </row>
    <row r="435" spans="1:4" x14ac:dyDescent="0.35">
      <c r="A435" t="str">
        <v>Fortis Healthcare Ltd.</v>
      </c>
      <c r="B435" t="str">
        <f>_xlfn.XLOOKUP(A435,Investment_Advice[Company],Investment_Advice[Industry])</f>
        <v>Health Services</v>
      </c>
      <c r="C435">
        <f>_xlfn.XLOOKUP(A435,Investment_Advice[Company], Investment_Advice[3-Year Return])</f>
        <v>32.03</v>
      </c>
      <c r="D435" t="str" cm="1">
        <f t="array" ref="D435">_xlfn.IFS(C435&gt;0, "Positive", C435&lt;0,"Negative", C435=0, "Zero")</f>
        <v>Positive</v>
      </c>
    </row>
    <row r="436" spans="1:4" x14ac:dyDescent="0.35">
      <c r="A436" t="str">
        <v>FSN E-Commerce Ventures Ltd.</v>
      </c>
      <c r="B436" t="str">
        <f>_xlfn.XLOOKUP(A436,Investment_Advice[Company],Investment_Advice[Industry])</f>
        <v>E-Commerce</v>
      </c>
      <c r="C436">
        <f>_xlfn.XLOOKUP(A436,Investment_Advice[Company], Investment_Advice[3-Year Return])</f>
        <v>0</v>
      </c>
      <c r="D436" t="str" cm="1">
        <f t="array" ref="D436">_xlfn.IFS(C436&gt;0, "Positive", C436&lt;0,"Negative", C436=0, "Zero")</f>
        <v>Zero</v>
      </c>
    </row>
    <row r="437" spans="1:4" x14ac:dyDescent="0.35">
      <c r="A437" t="str">
        <v>G R Infraprojects Ltd.</v>
      </c>
      <c r="B437" t="str">
        <f>_xlfn.XLOOKUP(A437,Investment_Advice[Company],Investment_Advice[Industry])</f>
        <v>Infrastructure</v>
      </c>
      <c r="C437">
        <f>_xlfn.XLOOKUP(A437,Investment_Advice[Company], Investment_Advice[3-Year Return])</f>
        <v>0</v>
      </c>
      <c r="D437" t="str" cm="1">
        <f t="array" ref="D437">_xlfn.IFS(C437&gt;0, "Positive", C437&lt;0,"Negative", C437=0, "Zero")</f>
        <v>Zero</v>
      </c>
    </row>
    <row r="438" spans="1:4" x14ac:dyDescent="0.35">
      <c r="A438" t="str">
        <v>Gland Pharma Ltd.</v>
      </c>
      <c r="B438" t="str">
        <f>_xlfn.XLOOKUP(A438,Investment_Advice[Company],Investment_Advice[Industry])</f>
        <v>Drugs &amp; Pharma</v>
      </c>
      <c r="C438">
        <f>_xlfn.XLOOKUP(A438,Investment_Advice[Company], Investment_Advice[3-Year Return])</f>
        <v>0</v>
      </c>
      <c r="D438" t="str" cm="1">
        <f t="array" ref="D438">_xlfn.IFS(C438&gt;0, "Positive", C438&lt;0,"Negative", C438=0, "Zero")</f>
        <v>Zero</v>
      </c>
    </row>
    <row r="439" spans="1:4" x14ac:dyDescent="0.35">
      <c r="A439" t="str">
        <v>Godrej Consumer Products Ltd.</v>
      </c>
      <c r="B439" t="str">
        <f>_xlfn.XLOOKUP(A439,Investment_Advice[Company],Investment_Advice[Industry])</f>
        <v>Household &amp; Personal Products</v>
      </c>
      <c r="C439">
        <f>_xlfn.XLOOKUP(A439,Investment_Advice[Company], Investment_Advice[3-Year Return])</f>
        <v>15.3</v>
      </c>
      <c r="D439" t="str" cm="1">
        <f t="array" ref="D439">_xlfn.IFS(C439&gt;0, "Positive", C439&lt;0,"Negative", C439=0, "Zero")</f>
        <v>Positive</v>
      </c>
    </row>
    <row r="440" spans="1:4" x14ac:dyDescent="0.35">
      <c r="A440" t="str">
        <v>Godrej Industries Ltd.</v>
      </c>
      <c r="B440" t="str">
        <f>_xlfn.XLOOKUP(A440,Investment_Advice[Company],Investment_Advice[Industry])</f>
        <v>Diversified</v>
      </c>
      <c r="C440">
        <f>_xlfn.XLOOKUP(A440,Investment_Advice[Company], Investment_Advice[3-Year Return])</f>
        <v>5.46</v>
      </c>
      <c r="D440" t="str" cm="1">
        <f t="array" ref="D440">_xlfn.IFS(C440&gt;0, "Positive", C440&lt;0,"Negative", C440=0, "Zero")</f>
        <v>Positive</v>
      </c>
    </row>
    <row r="441" spans="1:4" x14ac:dyDescent="0.35">
      <c r="A441" t="str">
        <v>Godrej Properties Ltd.</v>
      </c>
      <c r="B441" t="str">
        <f>_xlfn.XLOOKUP(A441,Investment_Advice[Company],Investment_Advice[Industry])</f>
        <v>Real Estate</v>
      </c>
      <c r="C441">
        <f>_xlfn.XLOOKUP(A441,Investment_Advice[Company], Investment_Advice[3-Year Return])</f>
        <v>16.97</v>
      </c>
      <c r="D441" t="str" cm="1">
        <f t="array" ref="D441">_xlfn.IFS(C441&gt;0, "Positive", C441&lt;0,"Negative", C441=0, "Zero")</f>
        <v>Positive</v>
      </c>
    </row>
    <row r="442" spans="1:4" x14ac:dyDescent="0.35">
      <c r="A442" t="str">
        <v>Gujarat Fluorochemicals Ltd.</v>
      </c>
      <c r="B442" t="str">
        <f>_xlfn.XLOOKUP(A442,Investment_Advice[Company],Investment_Advice[Industry])</f>
        <v>Misc.Chem.</v>
      </c>
      <c r="C442">
        <f>_xlfn.XLOOKUP(A442,Investment_Advice[Company], Investment_Advice[3-Year Return])</f>
        <v>0</v>
      </c>
      <c r="D442" t="str" cm="1">
        <f t="array" ref="D442">_xlfn.IFS(C442&gt;0, "Positive", C442&lt;0,"Negative", C442=0, "Zero")</f>
        <v>Zero</v>
      </c>
    </row>
    <row r="443" spans="1:4" x14ac:dyDescent="0.35">
      <c r="A443" t="str">
        <v>Hathway Cable &amp; Datacom Ltd.</v>
      </c>
      <c r="B443" t="str">
        <f>_xlfn.XLOOKUP(A443,Investment_Advice[Company],Investment_Advice[Industry])</f>
        <v>Telecom Services</v>
      </c>
      <c r="C443">
        <f>_xlfn.XLOOKUP(A443,Investment_Advice[Company], Investment_Advice[3-Year Return])</f>
        <v>-16.13</v>
      </c>
      <c r="D443" t="str" cm="1">
        <f t="array" ref="D443">_xlfn.IFS(C443&gt;0, "Positive", C443&lt;0,"Negative", C443=0, "Zero")</f>
        <v>Negative</v>
      </c>
    </row>
    <row r="444" spans="1:4" x14ac:dyDescent="0.35">
      <c r="A444" t="str">
        <v>IDBI Bank Ltd.</v>
      </c>
      <c r="B444" t="str">
        <f>_xlfn.XLOOKUP(A444,Investment_Advice[Company],Investment_Advice[Industry])</f>
        <v>Banking</v>
      </c>
      <c r="C444">
        <f>_xlfn.XLOOKUP(A444,Investment_Advice[Company], Investment_Advice[3-Year Return])</f>
        <v>16.98</v>
      </c>
      <c r="D444" t="str" cm="1">
        <f t="array" ref="D444">_xlfn.IFS(C444&gt;0, "Positive", C444&lt;0,"Negative", C444=0, "Zero")</f>
        <v>Positive</v>
      </c>
    </row>
    <row r="445" spans="1:4" x14ac:dyDescent="0.35">
      <c r="A445" t="str">
        <v>IDFC First Bank Ltd.</v>
      </c>
      <c r="B445" t="str">
        <f>_xlfn.XLOOKUP(A445,Investment_Advice[Company],Investment_Advice[Industry])</f>
        <v>Banking</v>
      </c>
      <c r="C445">
        <f>_xlfn.XLOOKUP(A445,Investment_Advice[Company], Investment_Advice[3-Year Return])</f>
        <v>5.96</v>
      </c>
      <c r="D445" t="str" cm="1">
        <f t="array" ref="D445">_xlfn.IFS(C445&gt;0, "Positive", C445&lt;0,"Negative", C445=0, "Zero")</f>
        <v>Positive</v>
      </c>
    </row>
    <row r="446" spans="1:4" x14ac:dyDescent="0.35">
      <c r="A446" t="str">
        <v>IDFC Ltd.</v>
      </c>
      <c r="B446" t="str">
        <f>_xlfn.XLOOKUP(A446,Investment_Advice[Company],Investment_Advice[Industry])</f>
        <v>SIDCs/SFCs</v>
      </c>
      <c r="C446">
        <f>_xlfn.XLOOKUP(A446,Investment_Advice[Company], Investment_Advice[3-Year Return])</f>
        <v>25.78</v>
      </c>
      <c r="D446" t="str" cm="1">
        <f t="array" ref="D446">_xlfn.IFS(C446&gt;0, "Positive", C446&lt;0,"Negative", C446=0, "Zero")</f>
        <v>Positive</v>
      </c>
    </row>
    <row r="447" spans="1:4" x14ac:dyDescent="0.35">
      <c r="A447" t="str">
        <v>IFB Industries Ltd.</v>
      </c>
      <c r="B447" t="str">
        <f>_xlfn.XLOOKUP(A447,Investment_Advice[Company],Investment_Advice[Industry])</f>
        <v>Kitchenware &amp; Appliances</v>
      </c>
      <c r="C447">
        <f>_xlfn.XLOOKUP(A447,Investment_Advice[Company], Investment_Advice[3-Year Return])</f>
        <v>13.1</v>
      </c>
      <c r="D447" t="str" cm="1">
        <f t="array" ref="D447">_xlfn.IFS(C447&gt;0, "Positive", C447&lt;0,"Negative", C447=0, "Zero")</f>
        <v>Positive</v>
      </c>
    </row>
    <row r="448" spans="1:4" x14ac:dyDescent="0.35">
      <c r="A448" t="str">
        <v>Indiabulls Real Estate Ltd.</v>
      </c>
      <c r="B448" t="str">
        <f>_xlfn.XLOOKUP(A448,Investment_Advice[Company],Investment_Advice[Industry])</f>
        <v>Real Estate</v>
      </c>
      <c r="C448">
        <f>_xlfn.XLOOKUP(A448,Investment_Advice[Company], Investment_Advice[3-Year Return])</f>
        <v>11.09</v>
      </c>
      <c r="D448" t="str" cm="1">
        <f t="array" ref="D448">_xlfn.IFS(C448&gt;0, "Positive", C448&lt;0,"Negative", C448=0, "Zero")</f>
        <v>Positive</v>
      </c>
    </row>
    <row r="449" spans="1:4" x14ac:dyDescent="0.35">
      <c r="A449" t="str">
        <v>Indian Overseas Bank</v>
      </c>
      <c r="B449" t="str">
        <f>_xlfn.XLOOKUP(A449,Investment_Advice[Company],Investment_Advice[Industry])</f>
        <v>Banking</v>
      </c>
      <c r="C449">
        <f>_xlfn.XLOOKUP(A449,Investment_Advice[Company], Investment_Advice[3-Year Return])</f>
        <v>21.19</v>
      </c>
      <c r="D449" t="str" cm="1">
        <f t="array" ref="D449">_xlfn.IFS(C449&gt;0, "Positive", C449&lt;0,"Negative", C449=0, "Zero")</f>
        <v>Positive</v>
      </c>
    </row>
    <row r="450" spans="1:4" x14ac:dyDescent="0.35">
      <c r="A450" t="str">
        <v>Inox Leisure Ltd.</v>
      </c>
      <c r="B450" t="str">
        <f>_xlfn.XLOOKUP(A450,Investment_Advice[Company],Investment_Advice[Industry])</f>
        <v>Leisure &amp; Recreation</v>
      </c>
      <c r="C450">
        <f>_xlfn.XLOOKUP(A450,Investment_Advice[Company], Investment_Advice[3-Year Return])</f>
        <v>25.14</v>
      </c>
      <c r="D450" t="str" cm="1">
        <f t="array" ref="D450">_xlfn.IFS(C450&gt;0, "Positive", C450&lt;0,"Negative", C450=0, "Zero")</f>
        <v>Positive</v>
      </c>
    </row>
    <row r="451" spans="1:4" x14ac:dyDescent="0.35">
      <c r="A451" t="str">
        <v>Interglobe Aviation Ltd.</v>
      </c>
      <c r="B451" t="str">
        <f>_xlfn.XLOOKUP(A451,Investment_Advice[Company],Investment_Advice[Industry])</f>
        <v>Air Transport</v>
      </c>
      <c r="C451">
        <f>_xlfn.XLOOKUP(A451,Investment_Advice[Company], Investment_Advice[3-Year Return])</f>
        <v>7.17</v>
      </c>
      <c r="D451" t="str" cm="1">
        <f t="array" ref="D451">_xlfn.IFS(C451&gt;0, "Positive", C451&lt;0,"Negative", C451=0, "Zero")</f>
        <v>Positive</v>
      </c>
    </row>
    <row r="452" spans="1:4" x14ac:dyDescent="0.35">
      <c r="A452" t="str">
        <v>IRB Infrastructure Developers Ltd.</v>
      </c>
      <c r="B452" t="str">
        <f>_xlfn.XLOOKUP(A452,Investment_Advice[Company],Investment_Advice[Industry])</f>
        <v>Construction</v>
      </c>
      <c r="C452">
        <f>_xlfn.XLOOKUP(A452,Investment_Advice[Company], Investment_Advice[3-Year Return])</f>
        <v>52.33</v>
      </c>
      <c r="D452" t="str" cm="1">
        <f t="array" ref="D452">_xlfn.IFS(C452&gt;0, "Positive", C452&lt;0,"Negative", C452=0, "Zero")</f>
        <v>Positive</v>
      </c>
    </row>
    <row r="453" spans="1:4" x14ac:dyDescent="0.35">
      <c r="A453" t="str">
        <v>ITI Ltd.</v>
      </c>
      <c r="B453" t="str">
        <f>_xlfn.XLOOKUP(A453,Investment_Advice[Company],Investment_Advice[Industry])</f>
        <v>Communication Equipment</v>
      </c>
      <c r="C453">
        <f>_xlfn.XLOOKUP(A453,Investment_Advice[Company], Investment_Advice[3-Year Return])</f>
        <v>19.63</v>
      </c>
      <c r="D453" t="str" cm="1">
        <f t="array" ref="D453">_xlfn.IFS(C453&gt;0, "Positive", C453&lt;0,"Negative", C453=0, "Zero")</f>
        <v>Positive</v>
      </c>
    </row>
    <row r="454" spans="1:4" x14ac:dyDescent="0.35">
      <c r="A454" t="str">
        <v>Jindal Stainless (Hisar) Ltd.</v>
      </c>
      <c r="B454" t="str">
        <f>_xlfn.XLOOKUP(A454,Investment_Advice[Company],Investment_Advice[Industry])</f>
        <v>Stainless Steel</v>
      </c>
      <c r="C454">
        <f>_xlfn.XLOOKUP(A454,Investment_Advice[Company], Investment_Advice[3-Year Return])</f>
        <v>60.29</v>
      </c>
      <c r="D454" t="str" cm="1">
        <f t="array" ref="D454">_xlfn.IFS(C454&gt;0, "Positive", C454&lt;0,"Negative", C454=0, "Zero")</f>
        <v>Positive</v>
      </c>
    </row>
    <row r="455" spans="1:4" x14ac:dyDescent="0.35">
      <c r="A455" t="str">
        <v>Jindal Stainless Ltd.</v>
      </c>
      <c r="B455" t="str">
        <f>_xlfn.XLOOKUP(A455,Investment_Advice[Company],Investment_Advice[Industry])</f>
        <v>Stainless Steel</v>
      </c>
      <c r="C455">
        <f>_xlfn.XLOOKUP(A455,Investment_Advice[Company], Investment_Advice[3-Year Return])</f>
        <v>62.43</v>
      </c>
      <c r="D455" t="str" cm="1">
        <f t="array" ref="D455">_xlfn.IFS(C455&gt;0, "Positive", C455&lt;0,"Negative", C455=0, "Zero")</f>
        <v>Positive</v>
      </c>
    </row>
    <row r="456" spans="1:4" x14ac:dyDescent="0.35">
      <c r="A456" t="str">
        <v>Jindal Steel &amp; Power Ltd.</v>
      </c>
      <c r="B456" t="str">
        <f>_xlfn.XLOOKUP(A456,Investment_Advice[Company],Investment_Advice[Industry])</f>
        <v>Sponge Iron</v>
      </c>
      <c r="C456">
        <f>_xlfn.XLOOKUP(A456,Investment_Advice[Company], Investment_Advice[3-Year Return])</f>
        <v>64.540000000000006</v>
      </c>
      <c r="D456" t="str" cm="1">
        <f t="array" ref="D456">_xlfn.IFS(C456&gt;0, "Positive", C456&lt;0,"Negative", C456=0, "Zero")</f>
        <v>Positive</v>
      </c>
    </row>
    <row r="457" spans="1:4" x14ac:dyDescent="0.35">
      <c r="A457" t="str">
        <v>Johnson Controls - Hitachi Air Conditioning India Ltd.</v>
      </c>
      <c r="B457" t="str">
        <f>_xlfn.XLOOKUP(A457,Investment_Advice[Company],Investment_Advice[Industry])</f>
        <v>ACs &amp; Refrigerators</v>
      </c>
      <c r="C457">
        <f>_xlfn.XLOOKUP(A457,Investment_Advice[Company], Investment_Advice[3-Year Return])</f>
        <v>-0.18</v>
      </c>
      <c r="D457" t="str" cm="1">
        <f t="array" ref="D457">_xlfn.IFS(C457&gt;0, "Positive", C457&lt;0,"Negative", C457=0, "Zero")</f>
        <v>Negative</v>
      </c>
    </row>
    <row r="458" spans="1:4" x14ac:dyDescent="0.35">
      <c r="A458" t="str">
        <v>Just Dial Ltd.</v>
      </c>
      <c r="B458" t="str">
        <f>_xlfn.XLOOKUP(A458,Investment_Advice[Company],Investment_Advice[Industry])</f>
        <v>E-Commerce</v>
      </c>
      <c r="C458">
        <f>_xlfn.XLOOKUP(A458,Investment_Advice[Company], Investment_Advice[3-Year Return])</f>
        <v>-4.58</v>
      </c>
      <c r="D458" t="str" cm="1">
        <f t="array" ref="D458">_xlfn.IFS(C458&gt;0, "Positive", C458&lt;0,"Negative", C458=0, "Zero")</f>
        <v>Negative</v>
      </c>
    </row>
    <row r="459" spans="1:4" x14ac:dyDescent="0.35">
      <c r="A459" t="str">
        <v>Kalyan Jewellers India Ltd.</v>
      </c>
      <c r="B459" t="str">
        <f>_xlfn.XLOOKUP(A459,Investment_Advice[Company],Investment_Advice[Industry])</f>
        <v>Gems, Jewellery &amp; Accessories</v>
      </c>
      <c r="C459">
        <f>_xlfn.XLOOKUP(A459,Investment_Advice[Company], Investment_Advice[3-Year Return])</f>
        <v>0</v>
      </c>
      <c r="D459" t="str" cm="1">
        <f t="array" ref="D459">_xlfn.IFS(C459&gt;0, "Positive", C459&lt;0,"Negative", C459=0, "Zero")</f>
        <v>Zero</v>
      </c>
    </row>
    <row r="460" spans="1:4" x14ac:dyDescent="0.35">
      <c r="A460" t="str">
        <v>Krishna Institute Of Medical Sciences Ltd.</v>
      </c>
      <c r="B460" t="str">
        <f>_xlfn.XLOOKUP(A460,Investment_Advice[Company],Investment_Advice[Industry])</f>
        <v>Health Services</v>
      </c>
      <c r="C460">
        <f>_xlfn.XLOOKUP(A460,Investment_Advice[Company], Investment_Advice[3-Year Return])</f>
        <v>0</v>
      </c>
      <c r="D460" t="str" cm="1">
        <f t="array" ref="D460">_xlfn.IFS(C460&gt;0, "Positive", C460&lt;0,"Negative", C460=0, "Zero")</f>
        <v>Zero</v>
      </c>
    </row>
    <row r="461" spans="1:4" x14ac:dyDescent="0.35">
      <c r="A461" t="str">
        <v>LatentView Analytics Ltd.</v>
      </c>
      <c r="B461" t="str">
        <f>_xlfn.XLOOKUP(A461,Investment_Advice[Company],Investment_Advice[Industry])</f>
        <v>Software</v>
      </c>
      <c r="C461">
        <f>_xlfn.XLOOKUP(A461,Investment_Advice[Company], Investment_Advice[3-Year Return])</f>
        <v>0</v>
      </c>
      <c r="D461" t="str" cm="1">
        <f t="array" ref="D461">_xlfn.IFS(C461&gt;0, "Positive", C461&lt;0,"Negative", C461=0, "Zero")</f>
        <v>Zero</v>
      </c>
    </row>
    <row r="462" spans="1:4" x14ac:dyDescent="0.35">
      <c r="A462" t="str">
        <v>Lemon Tree Hotels Ltd.</v>
      </c>
      <c r="B462" t="str">
        <f>_xlfn.XLOOKUP(A462,Investment_Advice[Company],Investment_Advice[Industry])</f>
        <v>Hotels</v>
      </c>
      <c r="C462">
        <f>_xlfn.XLOOKUP(A462,Investment_Advice[Company], Investment_Advice[3-Year Return])</f>
        <v>12.39</v>
      </c>
      <c r="D462" t="str" cm="1">
        <f t="array" ref="D462">_xlfn.IFS(C462&gt;0, "Positive", C462&lt;0,"Negative", C462=0, "Zero")</f>
        <v>Positive</v>
      </c>
    </row>
    <row r="463" spans="1:4" x14ac:dyDescent="0.35">
      <c r="A463" t="str">
        <v>Macrotech Developers Ltd.</v>
      </c>
      <c r="B463" t="str">
        <f>_xlfn.XLOOKUP(A463,Investment_Advice[Company],Investment_Advice[Industry])</f>
        <v>Real Estate</v>
      </c>
      <c r="C463">
        <f>_xlfn.XLOOKUP(A463,Investment_Advice[Company], Investment_Advice[3-Year Return])</f>
        <v>0</v>
      </c>
      <c r="D463" t="str" cm="1">
        <f t="array" ref="D463">_xlfn.IFS(C463&gt;0, "Positive", C463&lt;0,"Negative", C463=0, "Zero")</f>
        <v>Zero</v>
      </c>
    </row>
    <row r="464" spans="1:4" x14ac:dyDescent="0.35">
      <c r="A464" t="str">
        <v>Mahindra Holidays &amp; Resorts India Ltd</v>
      </c>
      <c r="B464" t="str">
        <f>_xlfn.XLOOKUP(A464,Investment_Advice[Company],Investment_Advice[Industry])</f>
        <v>Hotels</v>
      </c>
      <c r="C464">
        <f>_xlfn.XLOOKUP(A464,Investment_Advice[Company], Investment_Advice[3-Year Return])</f>
        <v>28.12</v>
      </c>
      <c r="D464" t="str" cm="1">
        <f t="array" ref="D464">_xlfn.IFS(C464&gt;0, "Positive", C464&lt;0,"Negative", C464=0, "Zero")</f>
        <v>Positive</v>
      </c>
    </row>
    <row r="465" spans="1:4" x14ac:dyDescent="0.35">
      <c r="A465" t="str">
        <v>Mangalore Refinery &amp; Petrochemicals Ltd.</v>
      </c>
      <c r="B465" t="str">
        <f>_xlfn.XLOOKUP(A465,Investment_Advice[Company],Investment_Advice[Industry])</f>
        <v>Oil Refineries &amp; Marketing</v>
      </c>
      <c r="C465">
        <f>_xlfn.XLOOKUP(A465,Investment_Advice[Company], Investment_Advice[3-Year Return])</f>
        <v>16.61</v>
      </c>
      <c r="D465" t="str" cm="1">
        <f t="array" ref="D465">_xlfn.IFS(C465&gt;0, "Positive", C465&lt;0,"Negative", C465=0, "Zero")</f>
        <v>Positive</v>
      </c>
    </row>
    <row r="466" spans="1:4" x14ac:dyDescent="0.35">
      <c r="A466" t="str">
        <v>Max Financial Services Ltd.</v>
      </c>
      <c r="B466" t="str">
        <f>_xlfn.XLOOKUP(A466,Investment_Advice[Company],Investment_Advice[Industry])</f>
        <v>Misc. Fin.services</v>
      </c>
      <c r="C466">
        <f>_xlfn.XLOOKUP(A466,Investment_Advice[Company], Investment_Advice[3-Year Return])</f>
        <v>24.27</v>
      </c>
      <c r="D466" t="str" cm="1">
        <f t="array" ref="D466">_xlfn.IFS(C466&gt;0, "Positive", C466&lt;0,"Negative", C466=0, "Zero")</f>
        <v>Positive</v>
      </c>
    </row>
    <row r="467" spans="1:4" x14ac:dyDescent="0.35">
      <c r="A467" t="str">
        <v>Max Healthcare Institute Ltd.</v>
      </c>
      <c r="B467" t="str">
        <f>_xlfn.XLOOKUP(A467,Investment_Advice[Company],Investment_Advice[Industry])</f>
        <v>Health Services</v>
      </c>
      <c r="C467">
        <f>_xlfn.XLOOKUP(A467,Investment_Advice[Company], Investment_Advice[3-Year Return])</f>
        <v>0</v>
      </c>
      <c r="D467" t="str" cm="1">
        <f t="array" ref="D467">_xlfn.IFS(C467&gt;0, "Positive", C467&lt;0,"Negative", C467=0, "Zero")</f>
        <v>Zero</v>
      </c>
    </row>
    <row r="468" spans="1:4" x14ac:dyDescent="0.35">
      <c r="A468" t="str">
        <v>Medplus Health Services Ltd.</v>
      </c>
      <c r="B468" t="str">
        <f>_xlfn.XLOOKUP(A468,Investment_Advice[Company],Investment_Advice[Industry])</f>
        <v>Health Services</v>
      </c>
      <c r="C468">
        <f>_xlfn.XLOOKUP(A468,Investment_Advice[Company], Investment_Advice[3-Year Return])</f>
        <v>0</v>
      </c>
      <c r="D468" t="str" cm="1">
        <f t="array" ref="D468">_xlfn.IFS(C468&gt;0, "Positive", C468&lt;0,"Negative", C468=0, "Zero")</f>
        <v>Zero</v>
      </c>
    </row>
    <row r="469" spans="1:4" x14ac:dyDescent="0.35">
      <c r="A469" t="str">
        <v>MMTC Ltd.</v>
      </c>
      <c r="B469" t="str">
        <f>_xlfn.XLOOKUP(A469,Investment_Advice[Company],Investment_Advice[Industry])</f>
        <v>Trading</v>
      </c>
      <c r="C469">
        <f>_xlfn.XLOOKUP(A469,Investment_Advice[Company], Investment_Advice[3-Year Return])</f>
        <v>27.7</v>
      </c>
      <c r="D469" t="str" cm="1">
        <f t="array" ref="D469">_xlfn.IFS(C469&gt;0, "Positive", C469&lt;0,"Negative", C469=0, "Zero")</f>
        <v>Positive</v>
      </c>
    </row>
    <row r="470" spans="1:4" x14ac:dyDescent="0.35">
      <c r="A470" t="str">
        <v>Network 18 Media &amp; Investments Ltd.</v>
      </c>
      <c r="B470" t="str">
        <f>_xlfn.XLOOKUP(A470,Investment_Advice[Company],Investment_Advice[Industry])</f>
        <v>Media &amp; Entertainment</v>
      </c>
      <c r="C470">
        <f>_xlfn.XLOOKUP(A470,Investment_Advice[Company], Investment_Advice[3-Year Return])</f>
        <v>49.78</v>
      </c>
      <c r="D470" t="str" cm="1">
        <f t="array" ref="D470">_xlfn.IFS(C470&gt;0, "Positive", C470&lt;0,"Negative", C470=0, "Zero")</f>
        <v>Positive</v>
      </c>
    </row>
    <row r="471" spans="1:4" x14ac:dyDescent="0.35">
      <c r="A471" t="str">
        <v>NUVOCO Vistas Corp Ltd.</v>
      </c>
      <c r="B471" t="str">
        <f>_xlfn.XLOOKUP(A471,Investment_Advice[Company],Investment_Advice[Industry])</f>
        <v>Cement</v>
      </c>
      <c r="C471">
        <f>_xlfn.XLOOKUP(A471,Investment_Advice[Company], Investment_Advice[3-Year Return])</f>
        <v>0</v>
      </c>
      <c r="D471" t="str" cm="1">
        <f t="array" ref="D471">_xlfn.IFS(C471&gt;0, "Positive", C471&lt;0,"Negative", C471=0, "Zero")</f>
        <v>Zero</v>
      </c>
    </row>
    <row r="472" spans="1:4" x14ac:dyDescent="0.35">
      <c r="A472" t="str">
        <v>One 97 Communications Ltd.</v>
      </c>
      <c r="B472" t="str">
        <f>_xlfn.XLOOKUP(A472,Investment_Advice[Company],Investment_Advice[Industry])</f>
        <v>E-Commerce</v>
      </c>
      <c r="C472">
        <f>_xlfn.XLOOKUP(A472,Investment_Advice[Company], Investment_Advice[3-Year Return])</f>
        <v>0</v>
      </c>
      <c r="D472" t="str" cm="1">
        <f t="array" ref="D472">_xlfn.IFS(C472&gt;0, "Positive", C472&lt;0,"Negative", C472=0, "Zero")</f>
        <v>Zero</v>
      </c>
    </row>
    <row r="473" spans="1:4" x14ac:dyDescent="0.35">
      <c r="A473" t="str">
        <v>PB Fintech Ltd.</v>
      </c>
      <c r="B473" t="str">
        <f>_xlfn.XLOOKUP(A473,Investment_Advice[Company],Investment_Advice[Industry])</f>
        <v>E-Commerce</v>
      </c>
      <c r="C473">
        <f>_xlfn.XLOOKUP(A473,Investment_Advice[Company], Investment_Advice[3-Year Return])</f>
        <v>0</v>
      </c>
      <c r="D473" t="str" cm="1">
        <f t="array" ref="D473">_xlfn.IFS(C473&gt;0, "Positive", C473&lt;0,"Negative", C473=0, "Zero")</f>
        <v>Zero</v>
      </c>
    </row>
    <row r="474" spans="1:4" x14ac:dyDescent="0.35">
      <c r="A474" t="str">
        <v>PNB Housing Finance Ltd.</v>
      </c>
      <c r="B474" t="str">
        <f>_xlfn.XLOOKUP(A474,Investment_Advice[Company],Investment_Advice[Industry])</f>
        <v>Housing Finance</v>
      </c>
      <c r="C474">
        <f>_xlfn.XLOOKUP(A474,Investment_Advice[Company], Investment_Advice[3-Year Return])</f>
        <v>-16.309999999999999</v>
      </c>
      <c r="D474" t="str" cm="1">
        <f t="array" ref="D474">_xlfn.IFS(C474&gt;0, "Positive", C474&lt;0,"Negative", C474=0, "Zero")</f>
        <v>Negative</v>
      </c>
    </row>
    <row r="475" spans="1:4" x14ac:dyDescent="0.35">
      <c r="A475" t="str">
        <v>Prism Johnson Ltd.</v>
      </c>
      <c r="B475" t="str">
        <f>_xlfn.XLOOKUP(A475,Investment_Advice[Company],Investment_Advice[Industry])</f>
        <v>Cement</v>
      </c>
      <c r="C475">
        <f>_xlfn.XLOOKUP(A475,Investment_Advice[Company], Investment_Advice[3-Year Return])</f>
        <v>13.59</v>
      </c>
      <c r="D475" t="str" cm="1">
        <f t="array" ref="D475">_xlfn.IFS(C475&gt;0, "Positive", C475&lt;0,"Negative", C475=0, "Zero")</f>
        <v>Positive</v>
      </c>
    </row>
    <row r="476" spans="1:4" x14ac:dyDescent="0.35">
      <c r="A476" t="str">
        <v>PVR Ltd.</v>
      </c>
      <c r="B476" t="str">
        <f>_xlfn.XLOOKUP(A476,Investment_Advice[Company],Investment_Advice[Industry])</f>
        <v>Leisure &amp; Recreation</v>
      </c>
      <c r="C476">
        <f>_xlfn.XLOOKUP(A476,Investment_Advice[Company], Investment_Advice[3-Year Return])</f>
        <v>9.8800000000000008</v>
      </c>
      <c r="D476" t="str" cm="1">
        <f t="array" ref="D476">_xlfn.IFS(C476&gt;0, "Positive", C476&lt;0,"Negative", C476=0, "Zero")</f>
        <v>Positive</v>
      </c>
    </row>
    <row r="477" spans="1:4" x14ac:dyDescent="0.35">
      <c r="A477" t="str">
        <v>RBL Bank Ltd.</v>
      </c>
      <c r="B477" t="str">
        <f>_xlfn.XLOOKUP(A477,Investment_Advice[Company],Investment_Advice[Industry])</f>
        <v>Banking</v>
      </c>
      <c r="C477">
        <f>_xlfn.XLOOKUP(A477,Investment_Advice[Company], Investment_Advice[3-Year Return])</f>
        <v>-27.45</v>
      </c>
      <c r="D477" t="str" cm="1">
        <f t="array" ref="D477">_xlfn.IFS(C477&gt;0, "Positive", C477&lt;0,"Negative", C477=0, "Zero")</f>
        <v>Negative</v>
      </c>
    </row>
    <row r="478" spans="1:4" x14ac:dyDescent="0.35">
      <c r="A478" t="str">
        <v>Restaurant Brands Asia Ltd.</v>
      </c>
      <c r="B478" t="str">
        <f>_xlfn.XLOOKUP(A478,Investment_Advice[Company],Investment_Advice[Industry])</f>
        <v>Restaurants</v>
      </c>
      <c r="C478">
        <f>_xlfn.XLOOKUP(A478,Investment_Advice[Company], Investment_Advice[3-Year Return])</f>
        <v>0</v>
      </c>
      <c r="D478" t="str" cm="1">
        <f t="array" ref="D478">_xlfn.IFS(C478&gt;0, "Positive", C478&lt;0,"Negative", C478=0, "Zero")</f>
        <v>Zero</v>
      </c>
    </row>
    <row r="479" spans="1:4" x14ac:dyDescent="0.35">
      <c r="A479" t="str">
        <v>Sapphire Foods India Ltd.</v>
      </c>
      <c r="B479" t="str">
        <f>_xlfn.XLOOKUP(A479,Investment_Advice[Company],Investment_Advice[Industry])</f>
        <v>Restaurants</v>
      </c>
      <c r="C479">
        <f>_xlfn.XLOOKUP(A479,Investment_Advice[Company], Investment_Advice[3-Year Return])</f>
        <v>0</v>
      </c>
      <c r="D479" t="str" cm="1">
        <f t="array" ref="D479">_xlfn.IFS(C479&gt;0, "Positive", C479&lt;0,"Negative", C479=0, "Zero")</f>
        <v>Zero</v>
      </c>
    </row>
    <row r="480" spans="1:4" x14ac:dyDescent="0.35">
      <c r="A480" t="str">
        <v>Sheela Foam Ltd.</v>
      </c>
      <c r="B480" t="str">
        <f>_xlfn.XLOOKUP(A480,Investment_Advice[Company],Investment_Advice[Industry])</f>
        <v>Home Furnishings</v>
      </c>
      <c r="C480">
        <f>_xlfn.XLOOKUP(A480,Investment_Advice[Company], Investment_Advice[3-Year Return])</f>
        <v>39.25</v>
      </c>
      <c r="D480" t="str" cm="1">
        <f t="array" ref="D480">_xlfn.IFS(C480&gt;0, "Positive", C480&lt;0,"Negative", C480=0, "Zero")</f>
        <v>Positive</v>
      </c>
    </row>
    <row r="481" spans="1:4" x14ac:dyDescent="0.35">
      <c r="A481" t="str">
        <v>Shree Renuka Sugars Ltd.</v>
      </c>
      <c r="B481" t="str">
        <f>_xlfn.XLOOKUP(A481,Investment_Advice[Company],Investment_Advice[Industry])</f>
        <v>Sugar</v>
      </c>
      <c r="C481">
        <f>_xlfn.XLOOKUP(A481,Investment_Advice[Company], Investment_Advice[3-Year Return])</f>
        <v>86.85</v>
      </c>
      <c r="D481" t="str" cm="1">
        <f t="array" ref="D481">_xlfn.IFS(C481&gt;0, "Positive", C481&lt;0,"Negative", C481=0, "Zero")</f>
        <v>Positive</v>
      </c>
    </row>
    <row r="482" spans="1:4" x14ac:dyDescent="0.35">
      <c r="A482" t="str">
        <v>SIS Ltd.</v>
      </c>
      <c r="B482" t="str">
        <f>_xlfn.XLOOKUP(A482,Investment_Advice[Company],Investment_Advice[Industry])</f>
        <v>Misc.Other Services</v>
      </c>
      <c r="C482">
        <f>_xlfn.XLOOKUP(A482,Investment_Advice[Company], Investment_Advice[3-Year Return])</f>
        <v>6.1</v>
      </c>
      <c r="D482" t="str" cm="1">
        <f t="array" ref="D482">_xlfn.IFS(C482&gt;0, "Positive", C482&lt;0,"Negative", C482=0, "Zero")</f>
        <v>Positive</v>
      </c>
    </row>
    <row r="483" spans="1:4" x14ac:dyDescent="0.35">
      <c r="A483" t="str">
        <v>SpiceJet Ltd.</v>
      </c>
      <c r="B483" t="str">
        <f>_xlfn.XLOOKUP(A483,Investment_Advice[Company],Investment_Advice[Industry])</f>
        <v>Air Transport</v>
      </c>
      <c r="C483">
        <f>_xlfn.XLOOKUP(A483,Investment_Advice[Company], Investment_Advice[3-Year Return])</f>
        <v>-29.76</v>
      </c>
      <c r="D483" t="str" cm="1">
        <f t="array" ref="D483">_xlfn.IFS(C483&gt;0, "Positive", C483&lt;0,"Negative", C483=0, "Zero")</f>
        <v>Negative</v>
      </c>
    </row>
    <row r="484" spans="1:4" x14ac:dyDescent="0.35">
      <c r="A484" t="str">
        <v>Star Cement Ltd</v>
      </c>
      <c r="B484" t="str">
        <f>_xlfn.XLOOKUP(A484,Investment_Advice[Company],Investment_Advice[Industry])</f>
        <v>Cement</v>
      </c>
      <c r="C484">
        <f>_xlfn.XLOOKUP(A484,Investment_Advice[Company], Investment_Advice[3-Year Return])</f>
        <v>0.5</v>
      </c>
      <c r="D484" t="str" cm="1">
        <f t="array" ref="D484">_xlfn.IFS(C484&gt;0, "Positive", C484&lt;0,"Negative", C484=0, "Zero")</f>
        <v>Positive</v>
      </c>
    </row>
    <row r="485" spans="1:4" x14ac:dyDescent="0.35">
      <c r="A485" t="str">
        <v>Star Health &amp; Allied Insurance Co. Ltd.</v>
      </c>
      <c r="B485" t="str">
        <f>_xlfn.XLOOKUP(A485,Investment_Advice[Company],Investment_Advice[Industry])</f>
        <v>General Insurance</v>
      </c>
      <c r="C485">
        <f>_xlfn.XLOOKUP(A485,Investment_Advice[Company], Investment_Advice[3-Year Return])</f>
        <v>0</v>
      </c>
      <c r="D485" t="str" cm="1">
        <f t="array" ref="D485">_xlfn.IFS(C485&gt;0, "Positive", C485&lt;0,"Negative", C485=0, "Zero")</f>
        <v>Zero</v>
      </c>
    </row>
    <row r="486" spans="1:4" x14ac:dyDescent="0.35">
      <c r="A486" t="str">
        <v>Sterling and Wilson Renewable Energy Ltd.</v>
      </c>
      <c r="B486" t="str">
        <f>_xlfn.XLOOKUP(A486,Investment_Advice[Company],Investment_Advice[Industry])</f>
        <v>Power Projects</v>
      </c>
      <c r="C486">
        <f>_xlfn.XLOOKUP(A486,Investment_Advice[Company], Investment_Advice[3-Year Return])</f>
        <v>-19.13</v>
      </c>
      <c r="D486" t="str" cm="1">
        <f t="array" ref="D486">_xlfn.IFS(C486&gt;0, "Positive", C486&lt;0,"Negative", C486=0, "Zero")</f>
        <v>Negative</v>
      </c>
    </row>
    <row r="487" spans="1:4" x14ac:dyDescent="0.35">
      <c r="A487" t="str">
        <v>Strides Pharma Science Ltd.</v>
      </c>
      <c r="B487" t="str">
        <f>_xlfn.XLOOKUP(A487,Investment_Advice[Company],Investment_Advice[Industry])</f>
        <v>Drugs &amp; Pharma</v>
      </c>
      <c r="C487">
        <f>_xlfn.XLOOKUP(A487,Investment_Advice[Company], Investment_Advice[3-Year Return])</f>
        <v>-4.4800000000000004</v>
      </c>
      <c r="D487" t="str" cm="1">
        <f t="array" ref="D487">_xlfn.IFS(C487&gt;0, "Positive", C487&lt;0,"Negative", C487=0, "Zero")</f>
        <v>Negative</v>
      </c>
    </row>
    <row r="488" spans="1:4" x14ac:dyDescent="0.35">
      <c r="A488" t="str">
        <v>Sun Pharma Advanced Research Company Ltd.</v>
      </c>
      <c r="B488" t="str">
        <f>_xlfn.XLOOKUP(A488,Investment_Advice[Company],Investment_Advice[Industry])</f>
        <v>Drugs &amp; Pharma</v>
      </c>
      <c r="C488">
        <f>_xlfn.XLOOKUP(A488,Investment_Advice[Company], Investment_Advice[3-Year Return])</f>
        <v>15.12</v>
      </c>
      <c r="D488" t="str" cm="1">
        <f t="array" ref="D488">_xlfn.IFS(C488&gt;0, "Positive", C488&lt;0,"Negative", C488=0, "Zero")</f>
        <v>Positive</v>
      </c>
    </row>
    <row r="489" spans="1:4" x14ac:dyDescent="0.35">
      <c r="A489" t="str">
        <v>Suzlon Energy Ltd.</v>
      </c>
      <c r="B489" t="str">
        <f>_xlfn.XLOOKUP(A489,Investment_Advice[Company],Investment_Advice[Industry])</f>
        <v>Electrical Machinery</v>
      </c>
      <c r="C489">
        <f>_xlfn.XLOOKUP(A489,Investment_Advice[Company], Investment_Advice[3-Year Return])</f>
        <v>44.45</v>
      </c>
      <c r="D489" t="str" cm="1">
        <f t="array" ref="D489">_xlfn.IFS(C489&gt;0, "Positive", C489&lt;0,"Negative", C489=0, "Zero")</f>
        <v>Positive</v>
      </c>
    </row>
    <row r="490" spans="1:4" x14ac:dyDescent="0.35">
      <c r="A490" t="str">
        <v>Tata Motors DVR</v>
      </c>
      <c r="B490" t="str">
        <f>_xlfn.XLOOKUP(A490,Investment_Advice[Company],Investment_Advice[Industry])</f>
        <v>Commercial Vehicles</v>
      </c>
      <c r="C490">
        <f>_xlfn.XLOOKUP(A490,Investment_Advice[Company], Investment_Advice[3-Year Return])</f>
        <v>65.83</v>
      </c>
      <c r="D490" t="str" cm="1">
        <f t="array" ref="D490">_xlfn.IFS(C490&gt;0, "Positive", C490&lt;0,"Negative", C490=0, "Zero")</f>
        <v>Positive</v>
      </c>
    </row>
    <row r="491" spans="1:4" x14ac:dyDescent="0.35">
      <c r="A491" t="str">
        <v>Tata Motors Ltd.</v>
      </c>
      <c r="B491" t="str">
        <f>_xlfn.XLOOKUP(A491,Investment_Advice[Company],Investment_Advice[Industry])</f>
        <v>Commercial Vehicles</v>
      </c>
      <c r="C491">
        <f>_xlfn.XLOOKUP(A491,Investment_Advice[Company], Investment_Advice[3-Year Return])</f>
        <v>61.24</v>
      </c>
      <c r="D491" t="str" cm="1">
        <f t="array" ref="D491">_xlfn.IFS(C491&gt;0, "Positive", C491&lt;0,"Negative", C491=0, "Zero")</f>
        <v>Positive</v>
      </c>
    </row>
    <row r="492" spans="1:4" x14ac:dyDescent="0.35">
      <c r="A492" t="str">
        <v>Tata Teleservices (Maharashtra) Ltd.</v>
      </c>
      <c r="B492" t="str">
        <f>_xlfn.XLOOKUP(A492,Investment_Advice[Company],Investment_Advice[Industry])</f>
        <v>Telecom Services</v>
      </c>
      <c r="C492">
        <f>_xlfn.XLOOKUP(A492,Investment_Advice[Company], Investment_Advice[3-Year Return])</f>
        <v>281.01</v>
      </c>
      <c r="D492" t="str" cm="1">
        <f t="array" ref="D492">_xlfn.IFS(C492&gt;0, "Positive", C492&lt;0,"Negative", C492=0, "Zero")</f>
        <v>Positive</v>
      </c>
    </row>
    <row r="493" spans="1:4" x14ac:dyDescent="0.35">
      <c r="A493" t="str">
        <v>TCNS Clothing Co Ltd.</v>
      </c>
      <c r="B493" t="str">
        <f>_xlfn.XLOOKUP(A493,Investment_Advice[Company],Investment_Advice[Industry])</f>
        <v>Cloth</v>
      </c>
      <c r="C493">
        <f>_xlfn.XLOOKUP(A493,Investment_Advice[Company], Investment_Advice[3-Year Return])</f>
        <v>2.2400000000000002</v>
      </c>
      <c r="D493" t="str" cm="1">
        <f t="array" ref="D493">_xlfn.IFS(C493&gt;0, "Positive", C493&lt;0,"Negative", C493=0, "Zero")</f>
        <v>Positive</v>
      </c>
    </row>
    <row r="494" spans="1:4" x14ac:dyDescent="0.35">
      <c r="A494" t="str">
        <v>TeamLease Services Ltd.</v>
      </c>
      <c r="B494" t="str">
        <f>_xlfn.XLOOKUP(A494,Investment_Advice[Company],Investment_Advice[Industry])</f>
        <v>Business Services</v>
      </c>
      <c r="C494">
        <f>_xlfn.XLOOKUP(A494,Investment_Advice[Company], Investment_Advice[3-Year Return])</f>
        <v>7.24</v>
      </c>
      <c r="D494" t="str" cm="1">
        <f t="array" ref="D494">_xlfn.IFS(C494&gt;0, "Positive", C494&lt;0,"Negative", C494=0, "Zero")</f>
        <v>Positive</v>
      </c>
    </row>
    <row r="495" spans="1:4" x14ac:dyDescent="0.35">
      <c r="A495" t="str">
        <v>TV18 Broadcast Ltd.</v>
      </c>
      <c r="B495" t="str">
        <f>_xlfn.XLOOKUP(A495,Investment_Advice[Company],Investment_Advice[Industry])</f>
        <v>Media &amp; Entertainment</v>
      </c>
      <c r="C495">
        <f>_xlfn.XLOOKUP(A495,Investment_Advice[Company], Investment_Advice[3-Year Return])</f>
        <v>30.48</v>
      </c>
      <c r="D495" t="str" cm="1">
        <f t="array" ref="D495">_xlfn.IFS(C495&gt;0, "Positive", C495&lt;0,"Negative", C495=0, "Zero")</f>
        <v>Positive</v>
      </c>
    </row>
    <row r="496" spans="1:4" x14ac:dyDescent="0.35">
      <c r="A496" t="str">
        <v>UCO Bank</v>
      </c>
      <c r="B496" t="str">
        <f>_xlfn.XLOOKUP(A496,Investment_Advice[Company],Investment_Advice[Industry])</f>
        <v>Banking</v>
      </c>
      <c r="C496">
        <f>_xlfn.XLOOKUP(A496,Investment_Advice[Company], Investment_Advice[3-Year Return])</f>
        <v>-6.42</v>
      </c>
      <c r="D496" t="str" cm="1">
        <f t="array" ref="D496">_xlfn.IFS(C496&gt;0, "Positive", C496&lt;0,"Negative", C496=0, "Zero")</f>
        <v>Negative</v>
      </c>
    </row>
    <row r="497" spans="1:4" x14ac:dyDescent="0.35">
      <c r="A497" t="str">
        <v>Varroc Engineering Ltd.</v>
      </c>
      <c r="B497" t="str">
        <f>_xlfn.XLOOKUP(A497,Investment_Advice[Company],Investment_Advice[Industry])</f>
        <v>Auto Ancillaries</v>
      </c>
      <c r="C497">
        <f>_xlfn.XLOOKUP(A497,Investment_Advice[Company], Investment_Advice[3-Year Return])</f>
        <v>-4.05</v>
      </c>
      <c r="D497" t="str" cm="1">
        <f t="array" ref="D497">_xlfn.IFS(C497&gt;0, "Positive", C497&lt;0,"Negative", C497=0, "Zero")</f>
        <v>Negative</v>
      </c>
    </row>
    <row r="498" spans="1:4" x14ac:dyDescent="0.35">
      <c r="A498" t="str">
        <v>Vodafone Idea Ltd.</v>
      </c>
      <c r="B498" t="str">
        <f>_xlfn.XLOOKUP(A498,Investment_Advice[Company],Investment_Advice[Industry])</f>
        <v>Telecom Services</v>
      </c>
      <c r="C498">
        <f>_xlfn.XLOOKUP(A498,Investment_Advice[Company], Investment_Advice[3-Year Return])</f>
        <v>22.98</v>
      </c>
      <c r="D498" t="str" cm="1">
        <f t="array" ref="D498">_xlfn.IFS(C498&gt;0, "Positive", C498&lt;0,"Negative", C498=0, "Zero")</f>
        <v>Positive</v>
      </c>
    </row>
    <row r="499" spans="1:4" x14ac:dyDescent="0.35">
      <c r="A499" t="str">
        <v>Westlife Development Ltd.</v>
      </c>
      <c r="B499" t="str">
        <f>_xlfn.XLOOKUP(A499,Investment_Advice[Company],Investment_Advice[Industry])</f>
        <v>Restaurants</v>
      </c>
      <c r="C499">
        <f>_xlfn.XLOOKUP(A499,Investment_Advice[Company], Investment_Advice[3-Year Return])</f>
        <v>32.950000000000003</v>
      </c>
      <c r="D499" t="str" cm="1">
        <f t="array" ref="D499">_xlfn.IFS(C499&gt;0, "Positive", C499&lt;0,"Negative", C499=0, "Zero")</f>
        <v>Positive</v>
      </c>
    </row>
    <row r="500" spans="1:4" x14ac:dyDescent="0.35">
      <c r="A500" t="str">
        <v>Wockhardt Ltd.</v>
      </c>
      <c r="B500" t="str">
        <f>_xlfn.XLOOKUP(A500,Investment_Advice[Company],Investment_Advice[Industry])</f>
        <v>Drugs &amp; Pharma</v>
      </c>
      <c r="C500">
        <f>_xlfn.XLOOKUP(A500,Investment_Advice[Company], Investment_Advice[3-Year Return])</f>
        <v>4.16</v>
      </c>
      <c r="D500" t="str" cm="1">
        <f t="array" ref="D500">_xlfn.IFS(C500&gt;0, "Positive", C500&lt;0,"Negative", C500=0, "Zero")</f>
        <v>Positive</v>
      </c>
    </row>
    <row r="501" spans="1:4" x14ac:dyDescent="0.35">
      <c r="A501" t="str">
        <v>Yes Bank Ltd.</v>
      </c>
      <c r="B501" t="str">
        <f>_xlfn.XLOOKUP(A501,Investment_Advice[Company],Investment_Advice[Industry])</f>
        <v>Banking</v>
      </c>
      <c r="C501">
        <f>_xlfn.XLOOKUP(A501,Investment_Advice[Company], Investment_Advice[3-Year Return])</f>
        <v>-34.57</v>
      </c>
      <c r="D501" t="str" cm="1">
        <f t="array" ref="D501">_xlfn.IFS(C501&gt;0, "Positive", C501&lt;0,"Negative", C501=0, "Zero")</f>
        <v>Negative</v>
      </c>
    </row>
    <row r="502" spans="1:4" x14ac:dyDescent="0.35">
      <c r="A502" t="str">
        <v>Zomato Ltd.</v>
      </c>
      <c r="B502" t="str">
        <f>_xlfn.XLOOKUP(A502,Investment_Advice[Company],Investment_Advice[Industry])</f>
        <v>E-Commerce</v>
      </c>
      <c r="C502">
        <f>_xlfn.XLOOKUP(A502,Investment_Advice[Company], Investment_Advice[3-Year Return])</f>
        <v>0</v>
      </c>
      <c r="D502" t="str" cm="1">
        <f t="array" ref="D502">_xlfn.IFS(C502&gt;0, "Positive", C502&lt;0,"Negative", C502=0, "Zero")</f>
        <v>Zero</v>
      </c>
    </row>
  </sheetData>
  <pageMargins left="0.7" right="0.7" top="0.75" bottom="0.75" header="0.3" footer="0.3"/>
  <pageSetup paperSize="9" orientation="portrait"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5EE37-C5F6-40BD-9A91-939FF3E6D68B}">
  <dimension ref="A1:L502"/>
  <sheetViews>
    <sheetView topLeftCell="C1" workbookViewId="0">
      <selection activeCell="K1" sqref="K1"/>
    </sheetView>
  </sheetViews>
  <sheetFormatPr defaultRowHeight="14.5" x14ac:dyDescent="0.35"/>
  <cols>
    <col min="1" max="1" width="16.1796875" customWidth="1"/>
    <col min="2" max="2" width="45.6328125" bestFit="1" customWidth="1"/>
    <col min="3" max="3" width="24.26953125" bestFit="1" customWidth="1"/>
    <col min="4" max="4" width="21.08984375" bestFit="1" customWidth="1"/>
    <col min="5" max="5" width="11.90625" customWidth="1"/>
    <col min="11" max="11" width="21.08984375" bestFit="1" customWidth="1"/>
    <col min="12" max="12" width="16.6328125" bestFit="1" customWidth="1"/>
  </cols>
  <sheetData>
    <row r="1" spans="1:12" x14ac:dyDescent="0.35">
      <c r="A1" s="2" t="s">
        <v>4</v>
      </c>
      <c r="B1" s="2" t="s">
        <v>0</v>
      </c>
      <c r="C1" t="s">
        <v>1697</v>
      </c>
      <c r="E1" t="str" cm="1">
        <f t="array" ref="E1:G502">A1:C502</f>
        <v>Sector</v>
      </c>
      <c r="F1" t="str">
        <v>Company</v>
      </c>
      <c r="G1" t="str">
        <v>Sum of Enterprise Value(Cr)</v>
      </c>
      <c r="H1" t="s">
        <v>1708</v>
      </c>
      <c r="K1" s="2" t="s">
        <v>1705</v>
      </c>
      <c r="L1" t="s">
        <v>1709</v>
      </c>
    </row>
    <row r="2" spans="1:12" x14ac:dyDescent="0.35">
      <c r="A2" t="s">
        <v>62</v>
      </c>
      <c r="B2" t="s">
        <v>915</v>
      </c>
      <c r="C2" s="30">
        <v>20565.61</v>
      </c>
      <c r="E2" t="str">
        <v>Automobile</v>
      </c>
      <c r="F2" t="str">
        <v>Apollo Tyres Ltd.</v>
      </c>
      <c r="G2">
        <v>20565.61</v>
      </c>
      <c r="H2" cm="1">
        <f t="array" ref="H2">MEDIAN(IF($E$2:$E$502=E2,$G$2:$G$502,""))</f>
        <v>34562.869999999995</v>
      </c>
      <c r="K2" s="3" t="s">
        <v>62</v>
      </c>
      <c r="L2">
        <v>34562.869999999995</v>
      </c>
    </row>
    <row r="3" spans="1:12" x14ac:dyDescent="0.35">
      <c r="A3" t="s">
        <v>62</v>
      </c>
      <c r="B3" t="s">
        <v>1258</v>
      </c>
      <c r="C3" s="30">
        <v>68211.509999999995</v>
      </c>
      <c r="E3" t="str">
        <v>Automobile</v>
      </c>
      <c r="F3" t="str">
        <v>Ashok Leyland Ltd.</v>
      </c>
      <c r="G3">
        <v>68211.509999999995</v>
      </c>
      <c r="H3" cm="1">
        <f t="array" ref="H3">MEDIAN(IF($E$2:$E$502=E3,$G$2:$G$502,""))</f>
        <v>34562.869999999995</v>
      </c>
      <c r="K3" s="3" t="s">
        <v>110</v>
      </c>
      <c r="L3">
        <v>12998.280000000013</v>
      </c>
    </row>
    <row r="4" spans="1:12" x14ac:dyDescent="0.35">
      <c r="A4" t="s">
        <v>62</v>
      </c>
      <c r="B4" t="s">
        <v>82</v>
      </c>
      <c r="C4" s="30">
        <v>109302.81</v>
      </c>
      <c r="E4" t="str">
        <v>Automobile</v>
      </c>
      <c r="F4" t="str">
        <v>Bajaj Auto Ltd.</v>
      </c>
      <c r="G4">
        <v>109302.81</v>
      </c>
      <c r="H4" cm="1">
        <f t="array" ref="H4">MEDIAN(IF($E$2:$E$502=E4,$G$2:$G$502,""))</f>
        <v>34562.869999999995</v>
      </c>
      <c r="K4" s="3" t="s">
        <v>76</v>
      </c>
      <c r="L4">
        <v>13704.380000000001</v>
      </c>
    </row>
    <row r="5" spans="1:12" x14ac:dyDescent="0.35">
      <c r="A5" t="s">
        <v>62</v>
      </c>
      <c r="B5" t="s">
        <v>257</v>
      </c>
      <c r="C5" s="30">
        <v>40308.78</v>
      </c>
      <c r="E5" t="str">
        <v>Automobile</v>
      </c>
      <c r="F5" t="str">
        <v>Balkrishna Industries Ltd.</v>
      </c>
      <c r="G5">
        <v>40308.78</v>
      </c>
      <c r="H5" cm="1">
        <f t="array" ref="H5">MEDIAN(IF($E$2:$E$502=E5,$G$2:$G$502,""))</f>
        <v>34562.869999999995</v>
      </c>
      <c r="K5" s="3" t="s">
        <v>307</v>
      </c>
      <c r="L5">
        <v>42214.5</v>
      </c>
    </row>
    <row r="6" spans="1:12" x14ac:dyDescent="0.35">
      <c r="A6" t="s">
        <v>62</v>
      </c>
      <c r="B6" t="s">
        <v>645</v>
      </c>
      <c r="C6" s="30">
        <v>38847.160000000003</v>
      </c>
      <c r="E6" t="str">
        <v>Automobile</v>
      </c>
      <c r="F6" t="str">
        <v>Bharat Forge Ltd.</v>
      </c>
      <c r="G6">
        <v>38847.160000000003</v>
      </c>
      <c r="H6" cm="1">
        <f t="array" ref="H6">MEDIAN(IF($E$2:$E$502=E6,$G$2:$G$502,""))</f>
        <v>34562.869999999995</v>
      </c>
      <c r="K6" s="3" t="s">
        <v>293</v>
      </c>
      <c r="L6">
        <v>10062.269999999997</v>
      </c>
    </row>
    <row r="7" spans="1:12" x14ac:dyDescent="0.35">
      <c r="A7" t="s">
        <v>62</v>
      </c>
      <c r="B7" t="s">
        <v>59</v>
      </c>
      <c r="C7" s="30">
        <v>48919.9</v>
      </c>
      <c r="E7" t="str">
        <v>Automobile</v>
      </c>
      <c r="F7" t="str">
        <v>Bosch Ltd.</v>
      </c>
      <c r="G7">
        <v>48919.9</v>
      </c>
      <c r="H7" cm="1">
        <f t="array" ref="H7">MEDIAN(IF($E$2:$E$502=E7,$G$2:$G$502,""))</f>
        <v>34562.869999999995</v>
      </c>
      <c r="K7" s="3" t="s">
        <v>157</v>
      </c>
      <c r="L7">
        <v>13239.34</v>
      </c>
    </row>
    <row r="8" spans="1:12" x14ac:dyDescent="0.35">
      <c r="A8" t="s">
        <v>62</v>
      </c>
      <c r="B8" t="s">
        <v>948</v>
      </c>
      <c r="C8" s="30">
        <v>7778.7</v>
      </c>
      <c r="E8" t="str">
        <v>Automobile</v>
      </c>
      <c r="F8" t="str">
        <v>Ceat Ltd.</v>
      </c>
      <c r="G8">
        <v>7778.7</v>
      </c>
      <c r="H8" cm="1">
        <f t="array" ref="H8">MEDIAN(IF($E$2:$E$502=E8,$G$2:$G$502,""))</f>
        <v>34562.869999999995</v>
      </c>
      <c r="K8" s="3" t="s">
        <v>54</v>
      </c>
      <c r="L8">
        <v>16451.255000000001</v>
      </c>
    </row>
    <row r="9" spans="1:12" x14ac:dyDescent="0.35">
      <c r="A9" t="s">
        <v>62</v>
      </c>
      <c r="B9" t="s">
        <v>295</v>
      </c>
      <c r="C9" s="30">
        <v>90481.39</v>
      </c>
      <c r="E9" t="str">
        <v>Automobile</v>
      </c>
      <c r="F9" t="str">
        <v>Eicher Motors Ltd.</v>
      </c>
      <c r="G9">
        <v>90481.39</v>
      </c>
      <c r="H9" cm="1">
        <f t="array" ref="H9">MEDIAN(IF($E$2:$E$502=E9,$G$2:$G$502,""))</f>
        <v>34562.869999999995</v>
      </c>
      <c r="K9" s="3" t="s">
        <v>350</v>
      </c>
      <c r="L9">
        <v>24475.61</v>
      </c>
    </row>
    <row r="10" spans="1:12" x14ac:dyDescent="0.35">
      <c r="A10" t="s">
        <v>62</v>
      </c>
      <c r="B10" t="s">
        <v>695</v>
      </c>
      <c r="C10" s="30">
        <v>20844.150000000001</v>
      </c>
      <c r="E10" t="str">
        <v>Automobile</v>
      </c>
      <c r="F10" t="str">
        <v>Endurance Technologies Ltd.</v>
      </c>
      <c r="G10">
        <v>20844.150000000001</v>
      </c>
      <c r="H10" cm="1">
        <f t="array" ref="H10">MEDIAN(IF($E$2:$E$502=E10,$G$2:$G$502,""))</f>
        <v>34562.869999999995</v>
      </c>
      <c r="K10" s="3" t="s">
        <v>278</v>
      </c>
      <c r="L10">
        <v>63786.425000000025</v>
      </c>
    </row>
    <row r="11" spans="1:12" x14ac:dyDescent="0.35">
      <c r="A11" t="s">
        <v>62</v>
      </c>
      <c r="B11" t="s">
        <v>651</v>
      </c>
      <c r="C11" s="30">
        <v>22517.02</v>
      </c>
      <c r="E11" t="str">
        <v>Automobile</v>
      </c>
      <c r="F11" t="str">
        <v>Escorts Ltd.</v>
      </c>
      <c r="G11">
        <v>22517.02</v>
      </c>
      <c r="H11" cm="1">
        <f t="array" ref="H11">MEDIAN(IF($E$2:$E$502=E11,$G$2:$G$502,""))</f>
        <v>34562.869999999995</v>
      </c>
      <c r="K11" s="3" t="s">
        <v>99</v>
      </c>
      <c r="L11">
        <v>31462.740000000005</v>
      </c>
    </row>
    <row r="12" spans="1:12" x14ac:dyDescent="0.35">
      <c r="A12" t="s">
        <v>62</v>
      </c>
      <c r="B12" t="s">
        <v>101</v>
      </c>
      <c r="C12" s="30">
        <v>50633.21</v>
      </c>
      <c r="E12" t="str">
        <v>Automobile</v>
      </c>
      <c r="F12" t="str">
        <v>Hero MotoCorp Ltd.</v>
      </c>
      <c r="G12">
        <v>50633.21</v>
      </c>
      <c r="H12" cm="1">
        <f t="array" ref="H12">MEDIAN(IF($E$2:$E$502=E12,$G$2:$G$502,""))</f>
        <v>34562.869999999995</v>
      </c>
      <c r="K12" s="3" t="s">
        <v>44</v>
      </c>
      <c r="L12">
        <v>13374.630000000003</v>
      </c>
    </row>
    <row r="13" spans="1:12" x14ac:dyDescent="0.35">
      <c r="A13" t="s">
        <v>62</v>
      </c>
      <c r="B13" t="s">
        <v>1198</v>
      </c>
      <c r="C13" s="30">
        <v>4851.05</v>
      </c>
      <c r="E13" t="str">
        <v>Automobile</v>
      </c>
      <c r="F13" t="str">
        <v>Jamna Auto Industries Ltd.</v>
      </c>
      <c r="G13">
        <v>4851.05</v>
      </c>
      <c r="H13" cm="1">
        <f t="array" ref="H13">MEDIAN(IF($E$2:$E$502=E13,$G$2:$G$502,""))</f>
        <v>34562.869999999995</v>
      </c>
      <c r="K13" s="3" t="s">
        <v>580</v>
      </c>
      <c r="L13">
        <v>73724.11</v>
      </c>
    </row>
    <row r="14" spans="1:12" x14ac:dyDescent="0.35">
      <c r="A14" t="s">
        <v>62</v>
      </c>
      <c r="B14" t="s">
        <v>117</v>
      </c>
      <c r="C14" s="30">
        <v>4637.09</v>
      </c>
      <c r="E14" t="str">
        <v>Automobile</v>
      </c>
      <c r="F14" t="str">
        <v>Maharashtra Scooters Ltd.</v>
      </c>
      <c r="G14">
        <v>4637.09</v>
      </c>
      <c r="H14" cm="1">
        <f t="array" ref="H14">MEDIAN(IF($E$2:$E$502=E14,$G$2:$G$502,""))</f>
        <v>34562.869999999995</v>
      </c>
      <c r="K14" s="3" t="s">
        <v>115</v>
      </c>
      <c r="L14">
        <v>12834.114999999996</v>
      </c>
    </row>
    <row r="15" spans="1:12" x14ac:dyDescent="0.35">
      <c r="A15" t="s">
        <v>62</v>
      </c>
      <c r="B15" t="s">
        <v>463</v>
      </c>
      <c r="C15" s="30">
        <v>216260.32</v>
      </c>
      <c r="E15" t="str">
        <v>Automobile</v>
      </c>
      <c r="F15" t="str">
        <v>Mahindra &amp; Mahindra Ltd.</v>
      </c>
      <c r="G15">
        <v>216260.32</v>
      </c>
      <c r="H15" cm="1">
        <f t="array" ref="H15">MEDIAN(IF($E$2:$E$502=E15,$G$2:$G$502,""))</f>
        <v>34562.869999999995</v>
      </c>
      <c r="K15" s="3" t="s">
        <v>182</v>
      </c>
      <c r="L15">
        <v>16216.109999999991</v>
      </c>
    </row>
    <row r="16" spans="1:12" x14ac:dyDescent="0.35">
      <c r="A16" t="s">
        <v>62</v>
      </c>
      <c r="B16" t="s">
        <v>137</v>
      </c>
      <c r="C16" s="30">
        <v>262700.73</v>
      </c>
      <c r="E16" t="str">
        <v>Automobile</v>
      </c>
      <c r="F16" t="str">
        <v>Maruti Suzuki India Ltd.</v>
      </c>
      <c r="G16">
        <v>262700.73</v>
      </c>
      <c r="H16" cm="1">
        <f t="array" ref="H16">MEDIAN(IF($E$2:$E$502=E16,$G$2:$G$502,""))</f>
        <v>34562.869999999995</v>
      </c>
      <c r="K16" s="3" t="s">
        <v>604</v>
      </c>
      <c r="L16">
        <v>13393.37</v>
      </c>
    </row>
    <row r="17" spans="1:12" x14ac:dyDescent="0.35">
      <c r="A17" t="s">
        <v>62</v>
      </c>
      <c r="B17" t="s">
        <v>1280</v>
      </c>
      <c r="C17" s="30">
        <v>5407.4</v>
      </c>
      <c r="E17" t="str">
        <v>Automobile</v>
      </c>
      <c r="F17" t="str">
        <v>Minda Corporation Ltd.</v>
      </c>
      <c r="G17">
        <v>5407.4</v>
      </c>
      <c r="H17" cm="1">
        <f t="array" ref="H17">MEDIAN(IF($E$2:$E$502=E17,$G$2:$G$502,""))</f>
        <v>34562.869999999995</v>
      </c>
      <c r="K17" s="3" t="s">
        <v>131</v>
      </c>
      <c r="L17">
        <v>9644.6300000000028</v>
      </c>
    </row>
    <row r="18" spans="1:12" x14ac:dyDescent="0.35">
      <c r="A18" t="s">
        <v>62</v>
      </c>
      <c r="B18" t="s">
        <v>1207</v>
      </c>
      <c r="C18" s="30">
        <v>33216.68</v>
      </c>
      <c r="E18" t="str">
        <v>Automobile</v>
      </c>
      <c r="F18" t="str">
        <v>Minda Industries Ltd.</v>
      </c>
      <c r="G18">
        <v>33216.68</v>
      </c>
      <c r="H18" cm="1">
        <f t="array" ref="H18">MEDIAN(IF($E$2:$E$502=E18,$G$2:$G$502,""))</f>
        <v>34562.869999999995</v>
      </c>
      <c r="K18" s="3" t="s">
        <v>71</v>
      </c>
      <c r="L18">
        <v>15692.094999999988</v>
      </c>
    </row>
    <row r="19" spans="1:12" x14ac:dyDescent="0.35">
      <c r="A19" t="s">
        <v>62</v>
      </c>
      <c r="B19" t="s">
        <v>78</v>
      </c>
      <c r="C19" s="30">
        <v>35909.06</v>
      </c>
      <c r="E19" t="str">
        <v>Automobile</v>
      </c>
      <c r="F19" t="str">
        <v>MRF Ltd.</v>
      </c>
      <c r="G19">
        <v>35909.06</v>
      </c>
      <c r="H19" cm="1">
        <f t="array" ref="H19">MEDIAN(IF($E$2:$E$502=E19,$G$2:$G$502,""))</f>
        <v>34562.869999999995</v>
      </c>
      <c r="K19" s="3" t="s">
        <v>49</v>
      </c>
      <c r="L19">
        <v>10884.83</v>
      </c>
    </row>
    <row r="20" spans="1:12" x14ac:dyDescent="0.35">
      <c r="A20" t="s">
        <v>62</v>
      </c>
      <c r="B20" t="s">
        <v>1181</v>
      </c>
      <c r="C20" s="30">
        <v>30577.45</v>
      </c>
      <c r="E20" t="str">
        <v>Automobile</v>
      </c>
      <c r="F20" t="str">
        <v>Sona BLW Precision Forgings Ltd.</v>
      </c>
      <c r="G20">
        <v>30577.45</v>
      </c>
      <c r="H20" cm="1">
        <f t="array" ref="H20">MEDIAN(IF($E$2:$E$502=E20,$G$2:$G$502,""))</f>
        <v>34562.869999999995</v>
      </c>
    </row>
    <row r="21" spans="1:12" x14ac:dyDescent="0.35">
      <c r="A21" t="s">
        <v>62</v>
      </c>
      <c r="B21" t="s">
        <v>184</v>
      </c>
      <c r="C21" s="30">
        <v>21466.41</v>
      </c>
      <c r="E21" t="str">
        <v>Automobile</v>
      </c>
      <c r="F21" t="str">
        <v>Sundaram-Clayton Ltd.</v>
      </c>
      <c r="G21">
        <v>21466.41</v>
      </c>
      <c r="H21" cm="1">
        <f t="array" ref="H21">MEDIAN(IF($E$2:$E$502=E21,$G$2:$G$502,""))</f>
        <v>34562.869999999995</v>
      </c>
    </row>
    <row r="22" spans="1:12" x14ac:dyDescent="0.35">
      <c r="A22" t="s">
        <v>62</v>
      </c>
      <c r="B22" t="s">
        <v>1690</v>
      </c>
      <c r="C22" s="30">
        <v>0</v>
      </c>
      <c r="E22" t="str">
        <v>Automobile</v>
      </c>
      <c r="F22" t="str">
        <v>Tata Motors DVR</v>
      </c>
      <c r="G22">
        <v>0</v>
      </c>
      <c r="H22" cm="1">
        <f t="array" ref="H22">MEDIAN(IF($E$2:$E$502=E22,$G$2:$G$502,""))</f>
        <v>34562.869999999995</v>
      </c>
    </row>
    <row r="23" spans="1:12" x14ac:dyDescent="0.35">
      <c r="A23" t="s">
        <v>62</v>
      </c>
      <c r="B23" t="s">
        <v>1654</v>
      </c>
      <c r="C23" s="30">
        <v>229786.74</v>
      </c>
      <c r="E23" t="str">
        <v>Automobile</v>
      </c>
      <c r="F23" t="str">
        <v>Tata Motors Ltd.</v>
      </c>
      <c r="G23">
        <v>229786.74</v>
      </c>
      <c r="H23" cm="1">
        <f t="array" ref="H23">MEDIAN(IF($E$2:$E$502=E23,$G$2:$G$502,""))</f>
        <v>34562.869999999995</v>
      </c>
    </row>
    <row r="24" spans="1:12" x14ac:dyDescent="0.35">
      <c r="A24" t="s">
        <v>62</v>
      </c>
      <c r="B24" t="s">
        <v>908</v>
      </c>
      <c r="C24" s="30">
        <v>44134.65</v>
      </c>
      <c r="E24" t="str">
        <v>Automobile</v>
      </c>
      <c r="F24" t="str">
        <v>Tube Investments of India Ltd.</v>
      </c>
      <c r="G24">
        <v>44134.65</v>
      </c>
      <c r="H24" cm="1">
        <f t="array" ref="H24">MEDIAN(IF($E$2:$E$502=E24,$G$2:$G$502,""))</f>
        <v>34562.869999999995</v>
      </c>
    </row>
    <row r="25" spans="1:12" x14ac:dyDescent="0.35">
      <c r="A25" t="s">
        <v>62</v>
      </c>
      <c r="B25" t="s">
        <v>872</v>
      </c>
      <c r="C25" s="30">
        <v>62373</v>
      </c>
      <c r="E25" t="str">
        <v>Automobile</v>
      </c>
      <c r="F25" t="str">
        <v>TVS Motor Company Ltd.</v>
      </c>
      <c r="G25">
        <v>62373</v>
      </c>
      <c r="H25" cm="1">
        <f t="array" ref="H25">MEDIAN(IF($E$2:$E$502=E25,$G$2:$G$502,""))</f>
        <v>34562.869999999995</v>
      </c>
    </row>
    <row r="26" spans="1:12" x14ac:dyDescent="0.35">
      <c r="A26" t="s">
        <v>62</v>
      </c>
      <c r="B26" t="s">
        <v>1672</v>
      </c>
      <c r="C26" s="30">
        <v>8066.24</v>
      </c>
      <c r="E26" t="str">
        <v>Automobile</v>
      </c>
      <c r="F26" t="str">
        <v>Varroc Engineering Ltd.</v>
      </c>
      <c r="G26">
        <v>8066.24</v>
      </c>
      <c r="H26" cm="1">
        <f t="array" ref="H26">MEDIAN(IF($E$2:$E$502=E26,$G$2:$G$502,""))</f>
        <v>34562.869999999995</v>
      </c>
    </row>
    <row r="27" spans="1:12" x14ac:dyDescent="0.35">
      <c r="A27" t="s">
        <v>62</v>
      </c>
      <c r="B27" t="s">
        <v>456</v>
      </c>
      <c r="C27" s="30">
        <v>17313.37</v>
      </c>
      <c r="E27" t="str">
        <v>Automobile</v>
      </c>
      <c r="F27" t="str">
        <v>ZF Commercial Vehicle Control Systems India Ltd.</v>
      </c>
      <c r="G27">
        <v>17313.37</v>
      </c>
      <c r="H27" cm="1">
        <f t="array" ref="H27">MEDIAN(IF($E$2:$E$502=E27,$G$2:$G$502,""))</f>
        <v>34562.869999999995</v>
      </c>
    </row>
    <row r="28" spans="1:12" x14ac:dyDescent="0.35">
      <c r="A28" t="s">
        <v>110</v>
      </c>
      <c r="B28" t="s">
        <v>751</v>
      </c>
      <c r="C28" s="30">
        <v>68657.570000000007</v>
      </c>
      <c r="E28" t="str">
        <v>Capital Goods</v>
      </c>
      <c r="F28" t="str">
        <v>ABB India Ltd.</v>
      </c>
      <c r="G28">
        <v>68657.570000000007</v>
      </c>
      <c r="H28" cm="1">
        <f t="array" ref="H28">MEDIAN(IF($E$2:$E$502=E28,$G$2:$G$502,""))</f>
        <v>12998.28</v>
      </c>
    </row>
    <row r="29" spans="1:12" x14ac:dyDescent="0.35">
      <c r="A29" t="s">
        <v>110</v>
      </c>
      <c r="B29" t="s">
        <v>1403</v>
      </c>
      <c r="C29" s="30">
        <v>427576.86</v>
      </c>
      <c r="E29" t="str">
        <v>Capital Goods</v>
      </c>
      <c r="F29" t="str">
        <v>Adani Green Energy Ltd.</v>
      </c>
      <c r="G29">
        <v>427576.86</v>
      </c>
      <c r="H29" cm="1">
        <f t="array" ref="H29">MEDIAN(IF($E$2:$E$502=E29,$G$2:$G$502,""))</f>
        <v>12998.28</v>
      </c>
    </row>
    <row r="30" spans="1:12" x14ac:dyDescent="0.35">
      <c r="A30" t="s">
        <v>110</v>
      </c>
      <c r="B30" t="s">
        <v>820</v>
      </c>
      <c r="C30" s="30">
        <v>8646.83</v>
      </c>
      <c r="E30" t="str">
        <v>Capital Goods</v>
      </c>
      <c r="F30" t="str">
        <v>Amara Raja Batteries Ltd.</v>
      </c>
      <c r="G30">
        <v>8646.83</v>
      </c>
      <c r="H30" cm="1">
        <f t="array" ref="H30">MEDIAN(IF($E$2:$E$502=E30,$G$2:$G$502,""))</f>
        <v>12998.28</v>
      </c>
    </row>
    <row r="31" spans="1:12" x14ac:dyDescent="0.35">
      <c r="A31" t="s">
        <v>110</v>
      </c>
      <c r="B31" t="s">
        <v>505</v>
      </c>
      <c r="C31" s="30">
        <v>8669.43</v>
      </c>
      <c r="E31" t="str">
        <v>Capital Goods</v>
      </c>
      <c r="F31" t="str">
        <v>BEML Ltd.</v>
      </c>
      <c r="G31">
        <v>8669.43</v>
      </c>
      <c r="H31" cm="1">
        <f t="array" ref="H31">MEDIAN(IF($E$2:$E$502=E31,$G$2:$G$502,""))</f>
        <v>12998.28</v>
      </c>
    </row>
    <row r="32" spans="1:12" x14ac:dyDescent="0.35">
      <c r="A32" t="s">
        <v>110</v>
      </c>
      <c r="B32" t="s">
        <v>824</v>
      </c>
      <c r="C32" s="30">
        <v>71515.88</v>
      </c>
      <c r="E32" t="str">
        <v>Capital Goods</v>
      </c>
      <c r="F32" t="str">
        <v>Bharat Electronics Ltd.</v>
      </c>
      <c r="G32">
        <v>71515.88</v>
      </c>
      <c r="H32" cm="1">
        <f t="array" ref="H32">MEDIAN(IF($E$2:$E$502=E32,$G$2:$G$502,""))</f>
        <v>12998.28</v>
      </c>
    </row>
    <row r="33" spans="1:8" x14ac:dyDescent="0.35">
      <c r="A33" t="s">
        <v>110</v>
      </c>
      <c r="B33" t="s">
        <v>1439</v>
      </c>
      <c r="C33" s="30">
        <v>18796.47</v>
      </c>
      <c r="E33" t="str">
        <v>Capital Goods</v>
      </c>
      <c r="F33" t="str">
        <v>Bharat Heavy Electricals Ltd.</v>
      </c>
      <c r="G33">
        <v>18796.47</v>
      </c>
      <c r="H33" cm="1">
        <f t="array" ref="H33">MEDIAN(IF($E$2:$E$502=E33,$G$2:$G$502,""))</f>
        <v>12998.28</v>
      </c>
    </row>
    <row r="34" spans="1:8" x14ac:dyDescent="0.35">
      <c r="A34" t="s">
        <v>110</v>
      </c>
      <c r="B34" t="s">
        <v>362</v>
      </c>
      <c r="C34" s="30">
        <v>2903.39</v>
      </c>
      <c r="E34" t="str">
        <v>Capital Goods</v>
      </c>
      <c r="F34" t="str">
        <v>Cochin Shipyard Ltd.</v>
      </c>
      <c r="G34">
        <v>2903.39</v>
      </c>
      <c r="H34" cm="1">
        <f t="array" ref="H34">MEDIAN(IF($E$2:$E$502=E34,$G$2:$G$502,""))</f>
        <v>12998.28</v>
      </c>
    </row>
    <row r="35" spans="1:8" x14ac:dyDescent="0.35">
      <c r="A35" t="s">
        <v>110</v>
      </c>
      <c r="B35" t="s">
        <v>325</v>
      </c>
      <c r="C35" s="30">
        <v>31687.65</v>
      </c>
      <c r="E35" t="str">
        <v>Capital Goods</v>
      </c>
      <c r="F35" t="str">
        <v>Cummins India Ltd.</v>
      </c>
      <c r="G35">
        <v>31687.65</v>
      </c>
      <c r="H35" cm="1">
        <f t="array" ref="H35">MEDIAN(IF($E$2:$E$502=E35,$G$2:$G$502,""))</f>
        <v>12998.28</v>
      </c>
    </row>
    <row r="36" spans="1:8" x14ac:dyDescent="0.35">
      <c r="A36" t="s">
        <v>110</v>
      </c>
      <c r="B36" t="s">
        <v>1098</v>
      </c>
      <c r="C36" s="30">
        <v>24510.29</v>
      </c>
      <c r="E36" t="str">
        <v>Capital Goods</v>
      </c>
      <c r="F36" t="str">
        <v>Dixon Technologies (India) Ltd.</v>
      </c>
      <c r="G36">
        <v>24510.29</v>
      </c>
      <c r="H36" cm="1">
        <f t="array" ref="H36">MEDIAN(IF($E$2:$E$502=E36,$G$2:$G$502,""))</f>
        <v>12998.28</v>
      </c>
    </row>
    <row r="37" spans="1:8" x14ac:dyDescent="0.35">
      <c r="A37" t="s">
        <v>110</v>
      </c>
      <c r="B37" t="s">
        <v>1240</v>
      </c>
      <c r="C37" s="30">
        <v>17044.95</v>
      </c>
      <c r="E37" t="str">
        <v>Capital Goods</v>
      </c>
      <c r="F37" t="str">
        <v>Elgi Equipments Ltd.</v>
      </c>
      <c r="G37">
        <v>17044.95</v>
      </c>
      <c r="H37" cm="1">
        <f t="array" ref="H37">MEDIAN(IF($E$2:$E$502=E37,$G$2:$G$502,""))</f>
        <v>12998.28</v>
      </c>
    </row>
    <row r="38" spans="1:8" x14ac:dyDescent="0.35">
      <c r="A38" t="s">
        <v>110</v>
      </c>
      <c r="B38" t="s">
        <v>133</v>
      </c>
      <c r="C38" s="30">
        <v>4905.2700000000004</v>
      </c>
      <c r="E38" t="str">
        <v>Capital Goods</v>
      </c>
      <c r="F38" t="str">
        <v>Esab India Ltd.</v>
      </c>
      <c r="G38">
        <v>4905.2700000000004</v>
      </c>
      <c r="H38" cm="1">
        <f t="array" ref="H38">MEDIAN(IF($E$2:$E$502=E38,$G$2:$G$502,""))</f>
        <v>12998.28</v>
      </c>
    </row>
    <row r="39" spans="1:8" x14ac:dyDescent="0.35">
      <c r="A39" t="s">
        <v>110</v>
      </c>
      <c r="B39" t="s">
        <v>1104</v>
      </c>
      <c r="C39" s="30">
        <v>12843.45</v>
      </c>
      <c r="E39" t="str">
        <v>Capital Goods</v>
      </c>
      <c r="F39" t="str">
        <v>Exide Industries Ltd.</v>
      </c>
      <c r="G39">
        <v>12843.45</v>
      </c>
      <c r="H39" cm="1">
        <f t="array" ref="H39">MEDIAN(IF($E$2:$E$502=E39,$G$2:$G$502,""))</f>
        <v>12998.28</v>
      </c>
    </row>
    <row r="40" spans="1:8" x14ac:dyDescent="0.35">
      <c r="A40" t="s">
        <v>110</v>
      </c>
      <c r="B40" t="s">
        <v>738</v>
      </c>
      <c r="C40" s="30">
        <v>6446.83</v>
      </c>
      <c r="E40" t="str">
        <v>Capital Goods</v>
      </c>
      <c r="F40" t="str">
        <v>Finolex Cables Ltd.</v>
      </c>
      <c r="G40">
        <v>6446.83</v>
      </c>
      <c r="H40" cm="1">
        <f t="array" ref="H40">MEDIAN(IF($E$2:$E$502=E40,$G$2:$G$502,""))</f>
        <v>12998.28</v>
      </c>
    </row>
    <row r="41" spans="1:8" x14ac:dyDescent="0.35">
      <c r="A41" t="s">
        <v>110</v>
      </c>
      <c r="B41" t="s">
        <v>711</v>
      </c>
      <c r="C41" s="30">
        <v>8187</v>
      </c>
      <c r="E41" t="str">
        <v>Capital Goods</v>
      </c>
      <c r="F41" t="str">
        <v>GMM Pfaudler Ltd.</v>
      </c>
      <c r="G41">
        <v>8187</v>
      </c>
      <c r="H41" cm="1">
        <f t="array" ref="H41">MEDIAN(IF($E$2:$E$502=E41,$G$2:$G$502,""))</f>
        <v>12998.28</v>
      </c>
    </row>
    <row r="42" spans="1:8" x14ac:dyDescent="0.35">
      <c r="A42" t="s">
        <v>110</v>
      </c>
      <c r="B42" t="s">
        <v>516</v>
      </c>
      <c r="C42" s="30">
        <v>6576.74</v>
      </c>
      <c r="E42" t="str">
        <v>Capital Goods</v>
      </c>
      <c r="F42" t="str">
        <v>Graphite India Ltd.</v>
      </c>
      <c r="G42">
        <v>6576.74</v>
      </c>
      <c r="H42" cm="1">
        <f t="array" ref="H42">MEDIAN(IF($E$2:$E$502=E42,$G$2:$G$502,""))</f>
        <v>12998.28</v>
      </c>
    </row>
    <row r="43" spans="1:8" x14ac:dyDescent="0.35">
      <c r="A43" t="s">
        <v>110</v>
      </c>
      <c r="B43" t="s">
        <v>1368</v>
      </c>
      <c r="C43" s="30">
        <v>3825.63</v>
      </c>
      <c r="E43" t="str">
        <v>Capital Goods</v>
      </c>
      <c r="F43" t="str">
        <v>Greaves Cotton Ltd.</v>
      </c>
      <c r="G43">
        <v>3825.63</v>
      </c>
      <c r="H43" cm="1">
        <f t="array" ref="H43">MEDIAN(IF($E$2:$E$502=E43,$G$2:$G$502,""))</f>
        <v>12998.28</v>
      </c>
    </row>
    <row r="44" spans="1:8" x14ac:dyDescent="0.35">
      <c r="A44" t="s">
        <v>110</v>
      </c>
      <c r="B44" t="s">
        <v>628</v>
      </c>
      <c r="C44" s="30">
        <v>84266.3</v>
      </c>
      <c r="E44" t="str">
        <v>Capital Goods</v>
      </c>
      <c r="F44" t="str">
        <v>Havells India Ltd.</v>
      </c>
      <c r="G44">
        <v>84266.3</v>
      </c>
      <c r="H44" cm="1">
        <f t="array" ref="H44">MEDIAN(IF($E$2:$E$502=E44,$G$2:$G$502,""))</f>
        <v>12998.28</v>
      </c>
    </row>
    <row r="45" spans="1:8" x14ac:dyDescent="0.35">
      <c r="A45" t="s">
        <v>110</v>
      </c>
      <c r="B45" t="s">
        <v>203</v>
      </c>
      <c r="C45" s="30">
        <v>4238.3500000000004</v>
      </c>
      <c r="E45" t="str">
        <v>Capital Goods</v>
      </c>
      <c r="F45" t="str">
        <v>HEG Ltd.</v>
      </c>
      <c r="G45">
        <v>4238.3500000000004</v>
      </c>
      <c r="H45" cm="1">
        <f t="array" ref="H45">MEDIAN(IF($E$2:$E$502=E45,$G$2:$G$502,""))</f>
        <v>12998.28</v>
      </c>
    </row>
    <row r="46" spans="1:8" x14ac:dyDescent="0.35">
      <c r="A46" t="s">
        <v>110</v>
      </c>
      <c r="B46" t="s">
        <v>162</v>
      </c>
      <c r="C46" s="30">
        <v>64945.55</v>
      </c>
      <c r="E46" t="str">
        <v>Capital Goods</v>
      </c>
      <c r="F46" t="str">
        <v>Hindustan Aeronautics Ltd.</v>
      </c>
      <c r="G46">
        <v>64945.55</v>
      </c>
      <c r="H46" cm="1">
        <f t="array" ref="H46">MEDIAN(IF($E$2:$E$502=E46,$G$2:$G$502,""))</f>
        <v>12998.28</v>
      </c>
    </row>
    <row r="47" spans="1:8" x14ac:dyDescent="0.35">
      <c r="A47" t="s">
        <v>110</v>
      </c>
      <c r="B47" t="s">
        <v>955</v>
      </c>
      <c r="C47" s="30">
        <v>16023.52</v>
      </c>
      <c r="E47" t="str">
        <v>Capital Goods</v>
      </c>
      <c r="F47" t="str">
        <v>Hitachi Energy India Ltd.</v>
      </c>
      <c r="G47">
        <v>16023.52</v>
      </c>
      <c r="H47" cm="1">
        <f t="array" ref="H47">MEDIAN(IF($E$2:$E$502=E47,$G$2:$G$502,""))</f>
        <v>12998.28</v>
      </c>
    </row>
    <row r="48" spans="1:8" x14ac:dyDescent="0.35">
      <c r="A48" t="s">
        <v>110</v>
      </c>
      <c r="B48" t="s">
        <v>775</v>
      </c>
      <c r="C48" s="30">
        <v>5554.81</v>
      </c>
      <c r="E48" t="str">
        <v>Capital Goods</v>
      </c>
      <c r="F48" t="str">
        <v>HLE Glascoat Ltd.</v>
      </c>
      <c r="G48">
        <v>5554.81</v>
      </c>
      <c r="H48" cm="1">
        <f t="array" ref="H48">MEDIAN(IF($E$2:$E$502=E48,$G$2:$G$502,""))</f>
        <v>12998.28</v>
      </c>
    </row>
    <row r="49" spans="1:8" x14ac:dyDescent="0.35">
      <c r="A49" t="s">
        <v>110</v>
      </c>
      <c r="B49" t="s">
        <v>107</v>
      </c>
      <c r="C49" s="30">
        <v>35295.15</v>
      </c>
      <c r="E49" t="str">
        <v>Capital Goods</v>
      </c>
      <c r="F49" t="str">
        <v>Honeywell Automation India Ltd.</v>
      </c>
      <c r="G49">
        <v>35295.15</v>
      </c>
      <c r="H49" cm="1">
        <f t="array" ref="H49">MEDIAN(IF($E$2:$E$502=E49,$G$2:$G$502,""))</f>
        <v>12998.28</v>
      </c>
    </row>
    <row r="50" spans="1:8" x14ac:dyDescent="0.35">
      <c r="A50" t="s">
        <v>110</v>
      </c>
      <c r="B50" t="s">
        <v>1119</v>
      </c>
      <c r="C50" s="30">
        <v>63824.99</v>
      </c>
      <c r="E50" t="str">
        <v>Capital Goods</v>
      </c>
      <c r="F50" t="str">
        <v>JSW Energy Ltd.</v>
      </c>
      <c r="G50">
        <v>63824.99</v>
      </c>
      <c r="H50" cm="1">
        <f t="array" ref="H50">MEDIAN(IF($E$2:$E$502=E50,$G$2:$G$502,""))</f>
        <v>12998.28</v>
      </c>
    </row>
    <row r="51" spans="1:8" x14ac:dyDescent="0.35">
      <c r="A51" t="s">
        <v>110</v>
      </c>
      <c r="B51" t="s">
        <v>673</v>
      </c>
      <c r="C51" s="30">
        <v>8466.6</v>
      </c>
      <c r="E51" t="str">
        <v>Capital Goods</v>
      </c>
      <c r="F51" t="str">
        <v>Kalpataru Power Transmission Ltd.</v>
      </c>
      <c r="G51">
        <v>8466.6</v>
      </c>
      <c r="H51" cm="1">
        <f t="array" ref="H51">MEDIAN(IF($E$2:$E$502=E51,$G$2:$G$502,""))</f>
        <v>12998.28</v>
      </c>
    </row>
    <row r="52" spans="1:8" x14ac:dyDescent="0.35">
      <c r="A52" t="s">
        <v>110</v>
      </c>
      <c r="B52" t="s">
        <v>859</v>
      </c>
      <c r="C52" s="30">
        <v>12938.51</v>
      </c>
      <c r="E52" t="str">
        <v>Capital Goods</v>
      </c>
      <c r="F52" t="str">
        <v>KEC International Ltd.</v>
      </c>
      <c r="G52">
        <v>12938.51</v>
      </c>
      <c r="H52" cm="1">
        <f t="array" ref="H52">MEDIAN(IF($E$2:$E$502=E52,$G$2:$G$502,""))</f>
        <v>12998.28</v>
      </c>
    </row>
    <row r="53" spans="1:8" x14ac:dyDescent="0.35">
      <c r="A53" t="s">
        <v>110</v>
      </c>
      <c r="B53" t="s">
        <v>1029</v>
      </c>
      <c r="C53" s="30">
        <v>12998.28</v>
      </c>
      <c r="E53" t="str">
        <v>Capital Goods</v>
      </c>
      <c r="F53" t="str">
        <v>KEI Industries Ltd.</v>
      </c>
      <c r="G53">
        <v>12998.28</v>
      </c>
      <c r="H53" cm="1">
        <f t="array" ref="H53">MEDIAN(IF($E$2:$E$502=E53,$G$2:$G$502,""))</f>
        <v>12998.28</v>
      </c>
    </row>
    <row r="54" spans="1:8" x14ac:dyDescent="0.35">
      <c r="A54" t="s">
        <v>110</v>
      </c>
      <c r="B54" t="s">
        <v>431</v>
      </c>
      <c r="C54" s="30">
        <v>6407.59</v>
      </c>
      <c r="E54" t="str">
        <v>Capital Goods</v>
      </c>
      <c r="F54" t="str">
        <v>KSB Ltd.</v>
      </c>
      <c r="G54">
        <v>6407.59</v>
      </c>
      <c r="H54" cm="1">
        <f t="array" ref="H54">MEDIAN(IF($E$2:$E$502=E54,$G$2:$G$502,""))</f>
        <v>12998.28</v>
      </c>
    </row>
    <row r="55" spans="1:8" x14ac:dyDescent="0.35">
      <c r="A55" t="s">
        <v>110</v>
      </c>
      <c r="B55" t="s">
        <v>207</v>
      </c>
      <c r="C55" s="30">
        <v>12477.43</v>
      </c>
      <c r="E55" t="str">
        <v>Capital Goods</v>
      </c>
      <c r="F55" t="str">
        <v>Lakshmi Machine Works Ltd.</v>
      </c>
      <c r="G55">
        <v>12477.43</v>
      </c>
      <c r="H55" cm="1">
        <f t="array" ref="H55">MEDIAN(IF($E$2:$E$502=E55,$G$2:$G$502,""))</f>
        <v>12998.28</v>
      </c>
    </row>
    <row r="56" spans="1:8" x14ac:dyDescent="0.35">
      <c r="A56" t="s">
        <v>110</v>
      </c>
      <c r="B56" t="s">
        <v>639</v>
      </c>
      <c r="C56" s="30">
        <v>-9.7200000000000006</v>
      </c>
      <c r="E56" t="str">
        <v>Capital Goods</v>
      </c>
      <c r="F56" t="str">
        <v>Mazagon Dock Shipbuilders Ltd.</v>
      </c>
      <c r="G56">
        <v>-9.7200000000000006</v>
      </c>
      <c r="H56" cm="1">
        <f t="array" ref="H56">MEDIAN(IF($E$2:$E$502=E56,$G$2:$G$502,""))</f>
        <v>12998.28</v>
      </c>
    </row>
    <row r="57" spans="1:8" x14ac:dyDescent="0.35">
      <c r="A57" t="s">
        <v>110</v>
      </c>
      <c r="B57" t="s">
        <v>412</v>
      </c>
      <c r="C57" s="30">
        <v>35943.050000000003</v>
      </c>
      <c r="E57" t="str">
        <v>Capital Goods</v>
      </c>
      <c r="F57" t="str">
        <v>Polycab India Ltd.</v>
      </c>
      <c r="G57">
        <v>35943.050000000003</v>
      </c>
      <c r="H57" cm="1">
        <f t="array" ref="H57">MEDIAN(IF($E$2:$E$502=E57,$G$2:$G$502,""))</f>
        <v>12998.28</v>
      </c>
    </row>
    <row r="58" spans="1:8" x14ac:dyDescent="0.35">
      <c r="A58" t="s">
        <v>110</v>
      </c>
      <c r="B58" t="s">
        <v>838</v>
      </c>
      <c r="C58" s="30">
        <v>7208.15</v>
      </c>
      <c r="E58" t="str">
        <v>Capital Goods</v>
      </c>
      <c r="F58" t="str">
        <v>Praj Industries Ltd.</v>
      </c>
      <c r="G58">
        <v>7208.15</v>
      </c>
      <c r="H58" cm="1">
        <f t="array" ref="H58">MEDIAN(IF($E$2:$E$502=E58,$G$2:$G$502,""))</f>
        <v>12998.28</v>
      </c>
    </row>
    <row r="59" spans="1:8" x14ac:dyDescent="0.35">
      <c r="A59" t="s">
        <v>110</v>
      </c>
      <c r="B59" t="s">
        <v>1045</v>
      </c>
      <c r="C59" s="30">
        <v>10033.56</v>
      </c>
      <c r="E59" t="str">
        <v>Capital Goods</v>
      </c>
      <c r="F59" t="str">
        <v>RHI Magnesita India Ltd.</v>
      </c>
      <c r="G59">
        <v>10033.56</v>
      </c>
      <c r="H59" cm="1">
        <f t="array" ref="H59">MEDIAN(IF($E$2:$E$502=E59,$G$2:$G$502,""))</f>
        <v>12998.28</v>
      </c>
    </row>
    <row r="60" spans="1:8" x14ac:dyDescent="0.35">
      <c r="A60" t="s">
        <v>110</v>
      </c>
      <c r="B60" t="s">
        <v>358</v>
      </c>
      <c r="C60" s="30">
        <v>47671.5</v>
      </c>
      <c r="E60" t="str">
        <v>Capital Goods</v>
      </c>
      <c r="F60" t="str">
        <v>Schaeffler India Ltd.</v>
      </c>
      <c r="G60">
        <v>47671.5</v>
      </c>
      <c r="H60" cm="1">
        <f t="array" ref="H60">MEDIAN(IF($E$2:$E$502=E60,$G$2:$G$502,""))</f>
        <v>12998.28</v>
      </c>
    </row>
    <row r="61" spans="1:8" x14ac:dyDescent="0.35">
      <c r="A61" t="s">
        <v>110</v>
      </c>
      <c r="B61" t="s">
        <v>618</v>
      </c>
      <c r="C61" s="30">
        <v>98556.12</v>
      </c>
      <c r="E61" t="str">
        <v>Capital Goods</v>
      </c>
      <c r="F61" t="str">
        <v>Siemens Ltd.</v>
      </c>
      <c r="G61">
        <v>98556.12</v>
      </c>
      <c r="H61" cm="1">
        <f t="array" ref="H61">MEDIAN(IF($E$2:$E$502=E61,$G$2:$G$502,""))</f>
        <v>12998.28</v>
      </c>
    </row>
    <row r="62" spans="1:8" x14ac:dyDescent="0.35">
      <c r="A62" t="s">
        <v>110</v>
      </c>
      <c r="B62" t="s">
        <v>396</v>
      </c>
      <c r="C62" s="30">
        <v>23980.71</v>
      </c>
      <c r="E62" t="str">
        <v>Capital Goods</v>
      </c>
      <c r="F62" t="str">
        <v>SKF India Ltd.</v>
      </c>
      <c r="G62">
        <v>23980.71</v>
      </c>
      <c r="H62" cm="1">
        <f t="array" ref="H62">MEDIAN(IF($E$2:$E$502=E62,$G$2:$G$502,""))</f>
        <v>12998.28</v>
      </c>
    </row>
    <row r="63" spans="1:8" x14ac:dyDescent="0.35">
      <c r="A63" t="s">
        <v>110</v>
      </c>
      <c r="B63" t="s">
        <v>1642</v>
      </c>
      <c r="C63" s="30">
        <v>5920.37</v>
      </c>
      <c r="E63" t="str">
        <v>Capital Goods</v>
      </c>
      <c r="F63" t="str">
        <v>Sterling and Wilson Renewable Energy Ltd.</v>
      </c>
      <c r="G63">
        <v>5920.37</v>
      </c>
      <c r="H63" cm="1">
        <f t="array" ref="H63">MEDIAN(IF($E$2:$E$502=E63,$G$2:$G$502,""))</f>
        <v>12998.28</v>
      </c>
    </row>
    <row r="64" spans="1:8" x14ac:dyDescent="0.35">
      <c r="A64" t="s">
        <v>110</v>
      </c>
      <c r="B64" t="s">
        <v>684</v>
      </c>
      <c r="C64" s="30">
        <v>18295.8</v>
      </c>
      <c r="E64" t="str">
        <v>Capital Goods</v>
      </c>
      <c r="F64" t="str">
        <v>Sundram Fasteners Ltd.</v>
      </c>
      <c r="G64">
        <v>18295.8</v>
      </c>
      <c r="H64" cm="1">
        <f t="array" ref="H64">MEDIAN(IF($E$2:$E$502=E64,$G$2:$G$502,""))</f>
        <v>12998.28</v>
      </c>
    </row>
    <row r="65" spans="1:8" x14ac:dyDescent="0.35">
      <c r="A65" t="s">
        <v>110</v>
      </c>
      <c r="B65" t="s">
        <v>1651</v>
      </c>
      <c r="C65" s="30">
        <v>15220.01</v>
      </c>
      <c r="E65" t="str">
        <v>Capital Goods</v>
      </c>
      <c r="F65" t="str">
        <v>Suzlon Energy Ltd.</v>
      </c>
      <c r="G65">
        <v>15220.01</v>
      </c>
      <c r="H65" cm="1">
        <f t="array" ref="H65">MEDIAN(IF($E$2:$E$502=E65,$G$2:$G$502,""))</f>
        <v>12998.28</v>
      </c>
    </row>
    <row r="66" spans="1:8" x14ac:dyDescent="0.35">
      <c r="A66" t="s">
        <v>110</v>
      </c>
      <c r="B66" t="s">
        <v>588</v>
      </c>
      <c r="C66" s="30">
        <v>27235.279999999999</v>
      </c>
      <c r="E66" t="str">
        <v>Capital Goods</v>
      </c>
      <c r="F66" t="str">
        <v>Thermax Ltd.</v>
      </c>
      <c r="G66">
        <v>27235.279999999999</v>
      </c>
      <c r="H66" cm="1">
        <f t="array" ref="H66">MEDIAN(IF($E$2:$E$502=E66,$G$2:$G$502,""))</f>
        <v>12998.28</v>
      </c>
    </row>
    <row r="67" spans="1:8" x14ac:dyDescent="0.35">
      <c r="A67" t="s">
        <v>110</v>
      </c>
      <c r="B67" t="s">
        <v>1216</v>
      </c>
      <c r="C67" s="30">
        <v>24240.25</v>
      </c>
      <c r="E67" t="str">
        <v>Capital Goods</v>
      </c>
      <c r="F67" t="str">
        <v>Timken India Ltd.</v>
      </c>
      <c r="G67">
        <v>24240.25</v>
      </c>
      <c r="H67" cm="1">
        <f t="array" ref="H67">MEDIAN(IF($E$2:$E$502=E67,$G$2:$G$502,""))</f>
        <v>12998.28</v>
      </c>
    </row>
    <row r="68" spans="1:8" x14ac:dyDescent="0.35">
      <c r="A68" t="s">
        <v>110</v>
      </c>
      <c r="B68" t="s">
        <v>1005</v>
      </c>
      <c r="C68" s="30">
        <v>6173.12</v>
      </c>
      <c r="E68" t="str">
        <v>Capital Goods</v>
      </c>
      <c r="F68" t="str">
        <v>Triveni Turbine Ltd.</v>
      </c>
      <c r="G68">
        <v>6173.12</v>
      </c>
      <c r="H68" cm="1">
        <f t="array" ref="H68">MEDIAN(IF($E$2:$E$502=E68,$G$2:$G$502,""))</f>
        <v>12998.28</v>
      </c>
    </row>
    <row r="69" spans="1:8" x14ac:dyDescent="0.35">
      <c r="A69" t="s">
        <v>76</v>
      </c>
      <c r="B69" t="s">
        <v>927</v>
      </c>
      <c r="C69" s="30">
        <v>32798.480000000003</v>
      </c>
      <c r="E69" t="str">
        <v>Chemicals</v>
      </c>
      <c r="F69" t="str">
        <v>Aarti Industries Ltd.</v>
      </c>
      <c r="G69">
        <v>32798.480000000003</v>
      </c>
      <c r="H69" cm="1">
        <f t="array" ref="H69">MEDIAN(IF($E$2:$E$502=E69,$G$2:$G$502,""))</f>
        <v>13704.38</v>
      </c>
    </row>
    <row r="70" spans="1:8" x14ac:dyDescent="0.35">
      <c r="A70" t="s">
        <v>76</v>
      </c>
      <c r="B70" t="s">
        <v>1255</v>
      </c>
      <c r="C70" s="30">
        <v>2646.06</v>
      </c>
      <c r="E70" t="str">
        <v>Chemicals</v>
      </c>
      <c r="F70" t="str">
        <v>Advanced Enzyme Technologies Ltd.</v>
      </c>
      <c r="G70">
        <v>2646.06</v>
      </c>
      <c r="H70" cm="1">
        <f t="array" ref="H70">MEDIAN(IF($E$2:$E$502=E70,$G$2:$G$502,""))</f>
        <v>13704.38</v>
      </c>
    </row>
    <row r="71" spans="1:8" x14ac:dyDescent="0.35">
      <c r="A71" t="s">
        <v>76</v>
      </c>
      <c r="B71" t="s">
        <v>499</v>
      </c>
      <c r="C71" s="30">
        <v>15267.06</v>
      </c>
      <c r="E71" t="str">
        <v>Chemicals</v>
      </c>
      <c r="F71" t="str">
        <v>Alkyl Amines Chemicals Ltd.</v>
      </c>
      <c r="G71">
        <v>15267.06</v>
      </c>
      <c r="H71" cm="1">
        <f t="array" ref="H71">MEDIAN(IF($E$2:$E$502=E71,$G$2:$G$502,""))</f>
        <v>13704.38</v>
      </c>
    </row>
    <row r="72" spans="1:8" x14ac:dyDescent="0.35">
      <c r="A72" t="s">
        <v>76</v>
      </c>
      <c r="B72" t="s">
        <v>1184</v>
      </c>
      <c r="C72" s="30">
        <v>8242.56</v>
      </c>
      <c r="E72" t="str">
        <v>Chemicals</v>
      </c>
      <c r="F72" t="str">
        <v>Anupam Rasayan India Ltd.</v>
      </c>
      <c r="G72">
        <v>8242.56</v>
      </c>
      <c r="H72" cm="1">
        <f t="array" ref="H72">MEDIAN(IF($E$2:$E$502=E72,$G$2:$G$502,""))</f>
        <v>13704.38</v>
      </c>
    </row>
    <row r="73" spans="1:8" x14ac:dyDescent="0.35">
      <c r="A73" t="s">
        <v>76</v>
      </c>
      <c r="B73" t="s">
        <v>271</v>
      </c>
      <c r="C73" s="30">
        <v>26715.119999999999</v>
      </c>
      <c r="E73" t="str">
        <v>Chemicals</v>
      </c>
      <c r="F73" t="str">
        <v>Atul Ltd.</v>
      </c>
      <c r="G73">
        <v>26715.119999999999</v>
      </c>
      <c r="H73" cm="1">
        <f t="array" ref="H73">MEDIAN(IF($E$2:$E$502=E73,$G$2:$G$502,""))</f>
        <v>13704.38</v>
      </c>
    </row>
    <row r="74" spans="1:8" x14ac:dyDescent="0.35">
      <c r="A74" t="s">
        <v>76</v>
      </c>
      <c r="B74" t="s">
        <v>705</v>
      </c>
      <c r="C74" s="30">
        <v>11144.65</v>
      </c>
      <c r="E74" t="str">
        <v>Chemicals</v>
      </c>
      <c r="F74" t="str">
        <v>Balaji Amines Ltd.</v>
      </c>
      <c r="G74">
        <v>11144.65</v>
      </c>
      <c r="H74" cm="1">
        <f t="array" ref="H74">MEDIAN(IF($E$2:$E$502=E74,$G$2:$G$502,""))</f>
        <v>13704.38</v>
      </c>
    </row>
    <row r="75" spans="1:8" x14ac:dyDescent="0.35">
      <c r="A75" t="s">
        <v>76</v>
      </c>
      <c r="B75" t="s">
        <v>708</v>
      </c>
      <c r="C75" s="30">
        <v>13759.16</v>
      </c>
      <c r="E75" t="str">
        <v>Chemicals</v>
      </c>
      <c r="F75" t="str">
        <v>BASF India Ltd.</v>
      </c>
      <c r="G75">
        <v>13759.16</v>
      </c>
      <c r="H75" cm="1">
        <f t="array" ref="H75">MEDIAN(IF($E$2:$E$502=E75,$G$2:$G$502,""))</f>
        <v>13704.38</v>
      </c>
    </row>
    <row r="76" spans="1:8" x14ac:dyDescent="0.35">
      <c r="A76" t="s">
        <v>76</v>
      </c>
      <c r="B76" t="s">
        <v>73</v>
      </c>
      <c r="C76" s="30">
        <v>23263.96</v>
      </c>
      <c r="E76" t="str">
        <v>Chemicals</v>
      </c>
      <c r="F76" t="str">
        <v>Bayer CropScience Ltd.</v>
      </c>
      <c r="G76">
        <v>23263.96</v>
      </c>
      <c r="H76" cm="1">
        <f t="array" ref="H76">MEDIAN(IF($E$2:$E$502=E76,$G$2:$G$502,""))</f>
        <v>13704.38</v>
      </c>
    </row>
    <row r="77" spans="1:8" x14ac:dyDescent="0.35">
      <c r="A77" t="s">
        <v>76</v>
      </c>
      <c r="B77" t="s">
        <v>734</v>
      </c>
      <c r="C77" s="30">
        <v>9975.7900000000009</v>
      </c>
      <c r="E77" t="str">
        <v>Chemicals</v>
      </c>
      <c r="F77" t="str">
        <v>Castrol India Ltd.</v>
      </c>
      <c r="G77">
        <v>9975.7900000000009</v>
      </c>
      <c r="H77" cm="1">
        <f t="array" ref="H77">MEDIAN(IF($E$2:$E$502=E77,$G$2:$G$502,""))</f>
        <v>13704.38</v>
      </c>
    </row>
    <row r="78" spans="1:8" x14ac:dyDescent="0.35">
      <c r="A78" t="s">
        <v>76</v>
      </c>
      <c r="B78" t="s">
        <v>625</v>
      </c>
      <c r="C78" s="30">
        <v>18146.849999999999</v>
      </c>
      <c r="E78" t="str">
        <v>Chemicals</v>
      </c>
      <c r="F78" t="str">
        <v>Chambal Fertilisers &amp; Chemicals Ltd.</v>
      </c>
      <c r="G78">
        <v>18146.849999999999</v>
      </c>
      <c r="H78" cm="1">
        <f t="array" ref="H78">MEDIAN(IF($E$2:$E$502=E78,$G$2:$G$502,""))</f>
        <v>13704.38</v>
      </c>
    </row>
    <row r="79" spans="1:8" x14ac:dyDescent="0.35">
      <c r="A79" t="s">
        <v>76</v>
      </c>
      <c r="B79" t="s">
        <v>1452</v>
      </c>
      <c r="C79" s="30">
        <v>6353.43</v>
      </c>
      <c r="E79" t="str">
        <v>Chemicals</v>
      </c>
      <c r="F79" t="str">
        <v>Chemplast Sanmar Ltd.</v>
      </c>
      <c r="G79">
        <v>6353.43</v>
      </c>
      <c r="H79" cm="1">
        <f t="array" ref="H79">MEDIAN(IF($E$2:$E$502=E79,$G$2:$G$502,""))</f>
        <v>13704.38</v>
      </c>
    </row>
    <row r="80" spans="1:8" x14ac:dyDescent="0.35">
      <c r="A80" t="s">
        <v>76</v>
      </c>
      <c r="B80" t="s">
        <v>918</v>
      </c>
      <c r="C80" s="30">
        <v>18385.59</v>
      </c>
      <c r="E80" t="str">
        <v>Chemicals</v>
      </c>
      <c r="F80" t="str">
        <v>Clean Science And Technology Ltd.</v>
      </c>
      <c r="G80">
        <v>18385.59</v>
      </c>
      <c r="H80" cm="1">
        <f t="array" ref="H80">MEDIAN(IF($E$2:$E$502=E80,$G$2:$G$502,""))</f>
        <v>13704.38</v>
      </c>
    </row>
    <row r="81" spans="1:8" x14ac:dyDescent="0.35">
      <c r="A81" t="s">
        <v>76</v>
      </c>
      <c r="B81" t="s">
        <v>438</v>
      </c>
      <c r="C81" s="30">
        <v>28970.17</v>
      </c>
      <c r="E81" t="str">
        <v>Chemicals</v>
      </c>
      <c r="F81" t="str">
        <v>Coromandel International Ltd.</v>
      </c>
      <c r="G81">
        <v>28970.17</v>
      </c>
      <c r="H81" cm="1">
        <f t="array" ref="H81">MEDIAN(IF($E$2:$E$502=E81,$G$2:$G$502,""))</f>
        <v>13704.38</v>
      </c>
    </row>
    <row r="82" spans="1:8" x14ac:dyDescent="0.35">
      <c r="A82" t="s">
        <v>76</v>
      </c>
      <c r="B82" t="s">
        <v>565</v>
      </c>
      <c r="C82" s="30">
        <v>12330.31</v>
      </c>
      <c r="E82" t="str">
        <v>Chemicals</v>
      </c>
      <c r="F82" t="str">
        <v>Deepak Fertilisers &amp; Petrochemicals Corporation Ltd.</v>
      </c>
      <c r="G82">
        <v>12330.31</v>
      </c>
      <c r="H82" cm="1">
        <f t="array" ref="H82">MEDIAN(IF($E$2:$E$502=E82,$G$2:$G$502,""))</f>
        <v>13704.38</v>
      </c>
    </row>
    <row r="83" spans="1:8" x14ac:dyDescent="0.35">
      <c r="A83" t="s">
        <v>76</v>
      </c>
      <c r="B83" t="s">
        <v>648</v>
      </c>
      <c r="C83" s="30">
        <v>26855.200000000001</v>
      </c>
      <c r="E83" t="str">
        <v>Chemicals</v>
      </c>
      <c r="F83" t="str">
        <v>Deepak Nitrite Ltd.</v>
      </c>
      <c r="G83">
        <v>26855.200000000001</v>
      </c>
      <c r="H83" cm="1">
        <f t="array" ref="H83">MEDIAN(IF($E$2:$E$502=E83,$G$2:$G$502,""))</f>
        <v>13704.38</v>
      </c>
    </row>
    <row r="84" spans="1:8" x14ac:dyDescent="0.35">
      <c r="A84" t="s">
        <v>76</v>
      </c>
      <c r="B84" t="s">
        <v>406</v>
      </c>
      <c r="C84" s="30">
        <v>3159.83</v>
      </c>
      <c r="E84" t="str">
        <v>Chemicals</v>
      </c>
      <c r="F84" t="str">
        <v>Dhanuka Agritech Ltd.</v>
      </c>
      <c r="G84">
        <v>3159.83</v>
      </c>
      <c r="H84" cm="1">
        <f t="array" ref="H84">MEDIAN(IF($E$2:$E$502=E84,$G$2:$G$502,""))</f>
        <v>13704.38</v>
      </c>
    </row>
    <row r="85" spans="1:8" x14ac:dyDescent="0.35">
      <c r="A85" t="s">
        <v>76</v>
      </c>
      <c r="B85" t="s">
        <v>568</v>
      </c>
      <c r="C85" s="30">
        <v>18666.22</v>
      </c>
      <c r="E85" t="str">
        <v>Chemicals</v>
      </c>
      <c r="F85" t="str">
        <v>Fine Organic Industries Ltd.</v>
      </c>
      <c r="G85">
        <v>18666.22</v>
      </c>
      <c r="H85" cm="1">
        <f t="array" ref="H85">MEDIAN(IF($E$2:$E$502=E85,$G$2:$G$502,""))</f>
        <v>13704.38</v>
      </c>
    </row>
    <row r="86" spans="1:8" x14ac:dyDescent="0.35">
      <c r="A86" t="s">
        <v>76</v>
      </c>
      <c r="B86" t="s">
        <v>329</v>
      </c>
      <c r="C86" s="30">
        <v>11898.21</v>
      </c>
      <c r="E86" t="str">
        <v>Chemicals</v>
      </c>
      <c r="F86" t="str">
        <v>Galaxy Surfactants Ltd.</v>
      </c>
      <c r="G86">
        <v>11898.21</v>
      </c>
      <c r="H86" cm="1">
        <f t="array" ref="H86">MEDIAN(IF($E$2:$E$502=E86,$G$2:$G$502,""))</f>
        <v>13704.38</v>
      </c>
    </row>
    <row r="87" spans="1:8" x14ac:dyDescent="0.35">
      <c r="A87" t="s">
        <v>76</v>
      </c>
      <c r="B87" t="s">
        <v>374</v>
      </c>
      <c r="C87" s="30">
        <v>6372.11</v>
      </c>
      <c r="E87" t="str">
        <v>Chemicals</v>
      </c>
      <c r="F87" t="str">
        <v>GHCL Ltd.</v>
      </c>
      <c r="G87">
        <v>6372.11</v>
      </c>
      <c r="H87" cm="1">
        <f t="array" ref="H87">MEDIAN(IF($E$2:$E$502=E87,$G$2:$G$502,""))</f>
        <v>13704.38</v>
      </c>
    </row>
    <row r="88" spans="1:8" x14ac:dyDescent="0.35">
      <c r="A88" t="s">
        <v>76</v>
      </c>
      <c r="B88" t="s">
        <v>608</v>
      </c>
      <c r="C88" s="30">
        <v>6630.7</v>
      </c>
      <c r="E88" t="str">
        <v>Chemicals</v>
      </c>
      <c r="F88" t="str">
        <v>Gujarat Alkalies &amp; Chemicals Ltd.</v>
      </c>
      <c r="G88">
        <v>6630.7</v>
      </c>
      <c r="H88" cm="1">
        <f t="array" ref="H88">MEDIAN(IF($E$2:$E$502=E88,$G$2:$G$502,""))</f>
        <v>13704.38</v>
      </c>
    </row>
    <row r="89" spans="1:8" x14ac:dyDescent="0.35">
      <c r="A89" t="s">
        <v>76</v>
      </c>
      <c r="B89" t="s">
        <v>1502</v>
      </c>
      <c r="C89" s="30">
        <v>38356.199999999997</v>
      </c>
      <c r="E89" t="str">
        <v>Chemicals</v>
      </c>
      <c r="F89" t="str">
        <v>Gujarat Fluorochemicals Ltd.</v>
      </c>
      <c r="G89">
        <v>38356.199999999997</v>
      </c>
      <c r="H89" cm="1">
        <f t="array" ref="H89">MEDIAN(IF($E$2:$E$502=E89,$G$2:$G$502,""))</f>
        <v>13704.38</v>
      </c>
    </row>
    <row r="90" spans="1:8" x14ac:dyDescent="0.35">
      <c r="A90" t="s">
        <v>76</v>
      </c>
      <c r="B90" t="s">
        <v>522</v>
      </c>
      <c r="C90" s="30">
        <v>10250.42</v>
      </c>
      <c r="E90" t="str">
        <v>Chemicals</v>
      </c>
      <c r="F90" t="str">
        <v>Gujarat Narmada Valley Fertilizers &amp; Chemicals Ltd.</v>
      </c>
      <c r="G90">
        <v>10250.42</v>
      </c>
      <c r="H90" cm="1">
        <f t="array" ref="H90">MEDIAN(IF($E$2:$E$502=E90,$G$2:$G$502,""))</f>
        <v>13704.38</v>
      </c>
    </row>
    <row r="91" spans="1:8" x14ac:dyDescent="0.35">
      <c r="A91" t="s">
        <v>76</v>
      </c>
      <c r="B91" t="s">
        <v>1079</v>
      </c>
      <c r="C91" s="30">
        <v>6039.32</v>
      </c>
      <c r="E91" t="str">
        <v>Chemicals</v>
      </c>
      <c r="F91" t="str">
        <v>Gujarat State Fertilizers &amp; Chemicals Ltd.</v>
      </c>
      <c r="G91">
        <v>6039.32</v>
      </c>
      <c r="H91" cm="1">
        <f t="array" ref="H91">MEDIAN(IF($E$2:$E$502=E91,$G$2:$G$502,""))</f>
        <v>13704.38</v>
      </c>
    </row>
    <row r="92" spans="1:8" x14ac:dyDescent="0.35">
      <c r="A92" t="s">
        <v>76</v>
      </c>
      <c r="B92" t="s">
        <v>1350</v>
      </c>
      <c r="C92" s="30">
        <v>7897.59</v>
      </c>
      <c r="E92" t="str">
        <v>Chemicals</v>
      </c>
      <c r="F92" t="str">
        <v>Jubilant Ingrevia Ltd.</v>
      </c>
      <c r="G92">
        <v>7897.59</v>
      </c>
      <c r="H92" cm="1">
        <f t="array" ref="H92">MEDIAN(IF($E$2:$E$502=E92,$G$2:$G$502,""))</f>
        <v>13704.38</v>
      </c>
    </row>
    <row r="93" spans="1:8" x14ac:dyDescent="0.35">
      <c r="A93" t="s">
        <v>76</v>
      </c>
      <c r="B93" t="s">
        <v>1304</v>
      </c>
      <c r="C93" s="30">
        <v>8617</v>
      </c>
      <c r="E93" t="str">
        <v>Chemicals</v>
      </c>
      <c r="F93" t="str">
        <v>Laxmi Organic Industries Ltd.</v>
      </c>
      <c r="G93">
        <v>8617</v>
      </c>
      <c r="H93" cm="1">
        <f t="array" ref="H93">MEDIAN(IF($E$2:$E$502=E93,$G$2:$G$502,""))</f>
        <v>13704.38</v>
      </c>
    </row>
    <row r="94" spans="1:8" x14ac:dyDescent="0.35">
      <c r="A94" t="s">
        <v>76</v>
      </c>
      <c r="B94" t="s">
        <v>420</v>
      </c>
      <c r="C94" s="30">
        <v>27838.52</v>
      </c>
      <c r="E94" t="str">
        <v>Chemicals</v>
      </c>
      <c r="F94" t="str">
        <v>Linde India Ltd.</v>
      </c>
      <c r="G94">
        <v>27838.52</v>
      </c>
      <c r="H94" cm="1">
        <f t="array" ref="H94">MEDIAN(IF($E$2:$E$502=E94,$G$2:$G$502,""))</f>
        <v>13704.38</v>
      </c>
    </row>
    <row r="95" spans="1:8" x14ac:dyDescent="0.35">
      <c r="A95" t="s">
        <v>76</v>
      </c>
      <c r="B95" t="s">
        <v>486</v>
      </c>
      <c r="C95" s="30">
        <v>21063.35</v>
      </c>
      <c r="E95" t="str">
        <v>Chemicals</v>
      </c>
      <c r="F95" t="str">
        <v>Navin Fluorine International Ltd.</v>
      </c>
      <c r="G95">
        <v>21063.35</v>
      </c>
      <c r="H95" cm="1">
        <f t="array" ref="H95">MEDIAN(IF($E$2:$E$502=E95,$G$2:$G$502,""))</f>
        <v>13704.38</v>
      </c>
    </row>
    <row r="96" spans="1:8" x14ac:dyDescent="0.35">
      <c r="A96" t="s">
        <v>76</v>
      </c>
      <c r="B96" t="s">
        <v>787</v>
      </c>
      <c r="C96" s="30">
        <v>5549.21</v>
      </c>
      <c r="E96" t="str">
        <v>Chemicals</v>
      </c>
      <c r="F96" t="str">
        <v>PCBL Ltd.</v>
      </c>
      <c r="G96">
        <v>5549.21</v>
      </c>
      <c r="H96" cm="1">
        <f t="array" ref="H96">MEDIAN(IF($E$2:$E$502=E96,$G$2:$G$502,""))</f>
        <v>13704.38</v>
      </c>
    </row>
    <row r="97" spans="1:8" x14ac:dyDescent="0.35">
      <c r="A97" t="s">
        <v>76</v>
      </c>
      <c r="B97" t="s">
        <v>721</v>
      </c>
      <c r="C97" s="30">
        <v>49030.25</v>
      </c>
      <c r="E97" t="str">
        <v>Chemicals</v>
      </c>
      <c r="F97" t="str">
        <v>PI Industries Ltd.</v>
      </c>
      <c r="G97">
        <v>49030.25</v>
      </c>
      <c r="H97" cm="1">
        <f t="array" ref="H97">MEDIAN(IF($E$2:$E$502=E97,$G$2:$G$502,""))</f>
        <v>13704.38</v>
      </c>
    </row>
    <row r="98" spans="1:8" x14ac:dyDescent="0.35">
      <c r="A98" t="s">
        <v>76</v>
      </c>
      <c r="B98" t="s">
        <v>529</v>
      </c>
      <c r="C98" s="30">
        <v>145457.46</v>
      </c>
      <c r="E98" t="str">
        <v>Chemicals</v>
      </c>
      <c r="F98" t="str">
        <v>Pidilite Industries Ltd.</v>
      </c>
      <c r="G98">
        <v>145457.46</v>
      </c>
      <c r="H98" cm="1">
        <f t="array" ref="H98">MEDIAN(IF($E$2:$E$502=E98,$G$2:$G$502,""))</f>
        <v>13704.38</v>
      </c>
    </row>
    <row r="99" spans="1:8" x14ac:dyDescent="0.35">
      <c r="A99" t="s">
        <v>76</v>
      </c>
      <c r="B99" t="s">
        <v>1137</v>
      </c>
      <c r="C99" s="30">
        <v>6391.37</v>
      </c>
      <c r="E99" t="str">
        <v>Chemicals</v>
      </c>
      <c r="F99" t="str">
        <v>Privi Speciality Chemicals Ltd.</v>
      </c>
      <c r="G99">
        <v>6391.37</v>
      </c>
      <c r="H99" cm="1">
        <f t="array" ref="H99">MEDIAN(IF($E$2:$E$502=E99,$G$2:$G$502,""))</f>
        <v>13704.38</v>
      </c>
    </row>
    <row r="100" spans="1:8" x14ac:dyDescent="0.35">
      <c r="A100" t="s">
        <v>76</v>
      </c>
      <c r="B100" t="s">
        <v>1286</v>
      </c>
      <c r="C100" s="30">
        <v>13704.38</v>
      </c>
      <c r="E100" t="str">
        <v>Chemicals</v>
      </c>
      <c r="F100" t="str">
        <v>Rain Industries Ltd.</v>
      </c>
      <c r="G100">
        <v>13704.38</v>
      </c>
      <c r="H100" cm="1">
        <f t="array" ref="H100">MEDIAN(IF($E$2:$E$502=E100,$G$2:$G$502,""))</f>
        <v>13704.38</v>
      </c>
    </row>
    <row r="101" spans="1:8" x14ac:dyDescent="0.35">
      <c r="A101" t="s">
        <v>76</v>
      </c>
      <c r="B101" t="s">
        <v>978</v>
      </c>
      <c r="C101" s="30">
        <v>4181.03</v>
      </c>
      <c r="E101" t="str">
        <v>Chemicals</v>
      </c>
      <c r="F101" t="str">
        <v>Rallis India Ltd.</v>
      </c>
      <c r="G101">
        <v>4181.03</v>
      </c>
      <c r="H101" cm="1">
        <f t="array" ref="H101">MEDIAN(IF($E$2:$E$502=E101,$G$2:$G$502,""))</f>
        <v>13704.38</v>
      </c>
    </row>
    <row r="102" spans="1:8" x14ac:dyDescent="0.35">
      <c r="A102" t="s">
        <v>76</v>
      </c>
      <c r="B102" t="s">
        <v>993</v>
      </c>
      <c r="C102" s="30">
        <v>6021.97</v>
      </c>
      <c r="E102" t="str">
        <v>Chemicals</v>
      </c>
      <c r="F102" t="str">
        <v>Rashtriya Chemicals &amp; Fertilizers Ltd.</v>
      </c>
      <c r="G102">
        <v>6021.97</v>
      </c>
      <c r="H102" cm="1">
        <f t="array" ref="H102">MEDIAN(IF($E$2:$E$502=E102,$G$2:$G$502,""))</f>
        <v>13704.38</v>
      </c>
    </row>
    <row r="103" spans="1:8" x14ac:dyDescent="0.35">
      <c r="A103" t="s">
        <v>76</v>
      </c>
      <c r="B103" t="s">
        <v>1328</v>
      </c>
      <c r="C103" s="30">
        <v>5381.71</v>
      </c>
      <c r="E103" t="str">
        <v>Chemicals</v>
      </c>
      <c r="F103" t="str">
        <v>Rossari Biotech Ltd.</v>
      </c>
      <c r="G103">
        <v>5381.71</v>
      </c>
      <c r="H103" cm="1">
        <f t="array" ref="H103">MEDIAN(IF($E$2:$E$502=E103,$G$2:$G$502,""))</f>
        <v>13704.38</v>
      </c>
    </row>
    <row r="104" spans="1:8" x14ac:dyDescent="0.35">
      <c r="A104" t="s">
        <v>76</v>
      </c>
      <c r="B104" t="s">
        <v>631</v>
      </c>
      <c r="C104" s="30">
        <v>30931.31</v>
      </c>
      <c r="E104" t="str">
        <v>Chemicals</v>
      </c>
      <c r="F104" t="str">
        <v>Solar Industries India Ltd.</v>
      </c>
      <c r="G104">
        <v>30931.31</v>
      </c>
      <c r="H104" cm="1">
        <f t="array" ref="H104">MEDIAN(IF($E$2:$E$502=E104,$G$2:$G$502,""))</f>
        <v>13704.38</v>
      </c>
    </row>
    <row r="105" spans="1:8" x14ac:dyDescent="0.35">
      <c r="A105" t="s">
        <v>76</v>
      </c>
      <c r="B105" t="s">
        <v>794</v>
      </c>
      <c r="C105" s="30">
        <v>4005.63</v>
      </c>
      <c r="E105" t="str">
        <v>Chemicals</v>
      </c>
      <c r="F105" t="str">
        <v>Sudarshan Chemical Industries Ltd.</v>
      </c>
      <c r="G105">
        <v>4005.63</v>
      </c>
      <c r="H105" cm="1">
        <f t="array" ref="H105">MEDIAN(IF($E$2:$E$502=E105,$G$2:$G$502,""))</f>
        <v>13704.38</v>
      </c>
    </row>
    <row r="106" spans="1:8" x14ac:dyDescent="0.35">
      <c r="A106" t="s">
        <v>76</v>
      </c>
      <c r="B106" t="s">
        <v>1292</v>
      </c>
      <c r="C106" s="30">
        <v>23508.87</v>
      </c>
      <c r="E106" t="str">
        <v>Chemicals</v>
      </c>
      <c r="F106" t="str">
        <v>Sumitomo Chemical India Ltd.</v>
      </c>
      <c r="G106">
        <v>23508.87</v>
      </c>
      <c r="H106" cm="1">
        <f t="array" ref="H106">MEDIAN(IF($E$2:$E$502=E106,$G$2:$G$502,""))</f>
        <v>13704.38</v>
      </c>
    </row>
    <row r="107" spans="1:8" x14ac:dyDescent="0.35">
      <c r="A107" t="s">
        <v>76</v>
      </c>
      <c r="B107" t="s">
        <v>435</v>
      </c>
      <c r="C107" s="30">
        <v>32694.799999999999</v>
      </c>
      <c r="E107" t="str">
        <v>Chemicals</v>
      </c>
      <c r="F107" t="str">
        <v>Tata Chemicals Ltd.</v>
      </c>
      <c r="G107">
        <v>32694.799999999999</v>
      </c>
      <c r="H107" cm="1">
        <f t="array" ref="H107">MEDIAN(IF($E$2:$E$502=E107,$G$2:$G$502,""))</f>
        <v>13704.38</v>
      </c>
    </row>
    <row r="108" spans="1:8" x14ac:dyDescent="0.35">
      <c r="A108" t="s">
        <v>76</v>
      </c>
      <c r="B108" t="s">
        <v>536</v>
      </c>
      <c r="C108" s="30">
        <v>74897.58</v>
      </c>
      <c r="E108" t="str">
        <v>Chemicals</v>
      </c>
      <c r="F108" t="str">
        <v>UPL Ltd.</v>
      </c>
      <c r="G108">
        <v>74897.58</v>
      </c>
      <c r="H108" cm="1">
        <f t="array" ref="H108">MEDIAN(IF($E$2:$E$502=E108,$G$2:$G$502,""))</f>
        <v>13704.38</v>
      </c>
    </row>
    <row r="109" spans="1:8" x14ac:dyDescent="0.35">
      <c r="A109" t="s">
        <v>76</v>
      </c>
      <c r="B109" t="s">
        <v>681</v>
      </c>
      <c r="C109" s="30">
        <v>23056.18</v>
      </c>
      <c r="E109" t="str">
        <v>Chemicals</v>
      </c>
      <c r="F109" t="str">
        <v>Vinati Organics Ltd.</v>
      </c>
      <c r="G109">
        <v>23056.18</v>
      </c>
      <c r="H109" cm="1">
        <f t="array" ref="H109">MEDIAN(IF($E$2:$E$502=E109,$G$2:$G$502,""))</f>
        <v>13704.38</v>
      </c>
    </row>
    <row r="110" spans="1:8" x14ac:dyDescent="0.35">
      <c r="A110" t="s">
        <v>307</v>
      </c>
      <c r="B110" t="s">
        <v>939</v>
      </c>
      <c r="C110" s="30">
        <v>556081.03</v>
      </c>
      <c r="E110" t="str">
        <v>Communication</v>
      </c>
      <c r="F110" t="str">
        <v>Bharti Airtel Ltd.</v>
      </c>
      <c r="G110">
        <v>556081.03</v>
      </c>
      <c r="H110" cm="1">
        <f t="array" ref="H110">MEDIAN(IF($E$2:$E$502=E110,$G$2:$G$502,""))</f>
        <v>42214.5</v>
      </c>
    </row>
    <row r="111" spans="1:8" x14ac:dyDescent="0.35">
      <c r="A111" t="s">
        <v>307</v>
      </c>
      <c r="B111" t="s">
        <v>1505</v>
      </c>
      <c r="C111" s="30">
        <v>2289.54</v>
      </c>
      <c r="E111" t="str">
        <v>Communication</v>
      </c>
      <c r="F111" t="str">
        <v>Hathway Cable &amp; Datacom Ltd.</v>
      </c>
      <c r="G111">
        <v>2289.54</v>
      </c>
      <c r="H111" cm="1">
        <f t="array" ref="H111">MEDIAN(IF($E$2:$E$502=E111,$G$2:$G$502,""))</f>
        <v>42214.5</v>
      </c>
    </row>
    <row r="112" spans="1:8" x14ac:dyDescent="0.35">
      <c r="A112" t="s">
        <v>307</v>
      </c>
      <c r="B112" t="s">
        <v>1371</v>
      </c>
      <c r="C112" s="30">
        <v>11126.57</v>
      </c>
      <c r="E112" t="str">
        <v>Communication</v>
      </c>
      <c r="F112" t="str">
        <v>HFCL Ltd.</v>
      </c>
      <c r="G112">
        <v>11126.57</v>
      </c>
      <c r="H112" cm="1">
        <f t="array" ref="H112">MEDIAN(IF($E$2:$E$502=E112,$G$2:$G$502,""))</f>
        <v>42214.5</v>
      </c>
    </row>
    <row r="113" spans="1:8" x14ac:dyDescent="0.35">
      <c r="A113" t="s">
        <v>307</v>
      </c>
      <c r="B113" t="s">
        <v>479</v>
      </c>
      <c r="C113" s="30">
        <v>56564.59</v>
      </c>
      <c r="E113" t="str">
        <v>Communication</v>
      </c>
      <c r="F113" t="str">
        <v>Indus Towers Ltd.</v>
      </c>
      <c r="G113">
        <v>56564.59</v>
      </c>
      <c r="H113" cm="1">
        <f t="array" ref="H113">MEDIAN(IF($E$2:$E$502=E113,$G$2:$G$502,""))</f>
        <v>42214.5</v>
      </c>
    </row>
    <row r="114" spans="1:8" x14ac:dyDescent="0.35">
      <c r="A114" t="s">
        <v>307</v>
      </c>
      <c r="B114" t="s">
        <v>1536</v>
      </c>
      <c r="C114" s="30">
        <v>11578.3</v>
      </c>
      <c r="E114" t="str">
        <v>Communication</v>
      </c>
      <c r="F114" t="str">
        <v>ITI Ltd.</v>
      </c>
      <c r="G114">
        <v>11578.3</v>
      </c>
      <c r="H114" cm="1">
        <f t="array" ref="H114">MEDIAN(IF($E$2:$E$502=E114,$G$2:$G$502,""))</f>
        <v>42214.5</v>
      </c>
    </row>
    <row r="115" spans="1:8" x14ac:dyDescent="0.35">
      <c r="A115" t="s">
        <v>307</v>
      </c>
      <c r="B115" t="s">
        <v>1331</v>
      </c>
      <c r="C115" s="30">
        <v>9520.3700000000008</v>
      </c>
      <c r="E115" t="str">
        <v>Communication</v>
      </c>
      <c r="F115" t="str">
        <v>Sterlite Technologies Ltd.</v>
      </c>
      <c r="G115">
        <v>9520.3700000000008</v>
      </c>
      <c r="H115" cm="1">
        <f t="array" ref="H115">MEDIAN(IF($E$2:$E$502=E115,$G$2:$G$502,""))</f>
        <v>42214.5</v>
      </c>
    </row>
    <row r="116" spans="1:8" x14ac:dyDescent="0.35">
      <c r="A116" t="s">
        <v>307</v>
      </c>
      <c r="B116" t="s">
        <v>304</v>
      </c>
      <c r="C116" s="30">
        <v>42214.5</v>
      </c>
      <c r="E116" t="str">
        <v>Communication</v>
      </c>
      <c r="F116" t="str">
        <v>Tata Communications Ltd.</v>
      </c>
      <c r="G116">
        <v>42214.5</v>
      </c>
      <c r="H116" cm="1">
        <f t="array" ref="H116">MEDIAN(IF($E$2:$E$502=E116,$G$2:$G$502,""))</f>
        <v>42214.5</v>
      </c>
    </row>
    <row r="117" spans="1:8" x14ac:dyDescent="0.35">
      <c r="A117" t="s">
        <v>307</v>
      </c>
      <c r="B117" t="s">
        <v>1657</v>
      </c>
      <c r="C117" s="30">
        <v>45938.75</v>
      </c>
      <c r="E117" t="str">
        <v>Communication</v>
      </c>
      <c r="F117" t="str">
        <v>Tata Teleservices (Maharashtra) Ltd.</v>
      </c>
      <c r="G117">
        <v>45938.75</v>
      </c>
      <c r="H117" cm="1">
        <f t="array" ref="H117">MEDIAN(IF($E$2:$E$502=E117,$G$2:$G$502,""))</f>
        <v>42214.5</v>
      </c>
    </row>
    <row r="118" spans="1:8" x14ac:dyDescent="0.35">
      <c r="A118" t="s">
        <v>307</v>
      </c>
      <c r="B118" t="s">
        <v>1675</v>
      </c>
      <c r="C118" s="30">
        <v>216231.71</v>
      </c>
      <c r="E118" t="str">
        <v>Communication</v>
      </c>
      <c r="F118" t="str">
        <v>Vodafone Idea Ltd.</v>
      </c>
      <c r="G118">
        <v>216231.71</v>
      </c>
      <c r="H118" cm="1">
        <f t="array" ref="H118">MEDIAN(IF($E$2:$E$502=E118,$G$2:$G$502,""))</f>
        <v>42214.5</v>
      </c>
    </row>
    <row r="119" spans="1:8" x14ac:dyDescent="0.35">
      <c r="A119" t="s">
        <v>293</v>
      </c>
      <c r="B119" t="s">
        <v>1188</v>
      </c>
      <c r="C119" s="30">
        <v>15430.23</v>
      </c>
      <c r="E119" t="str">
        <v>Construction</v>
      </c>
      <c r="F119" t="str">
        <v>Brigade Enterprises Ltd.</v>
      </c>
      <c r="G119">
        <v>15430.23</v>
      </c>
      <c r="H119" cm="1">
        <f t="array" ref="H119">MEDIAN(IF($E$2:$E$502=E119,$G$2:$G$502,""))</f>
        <v>10062.27</v>
      </c>
    </row>
    <row r="120" spans="1:8" x14ac:dyDescent="0.35">
      <c r="A120" t="s">
        <v>293</v>
      </c>
      <c r="B120" t="s">
        <v>1271</v>
      </c>
      <c r="C120" s="30">
        <v>13234.13</v>
      </c>
      <c r="E120" t="str">
        <v>Construction</v>
      </c>
      <c r="F120" t="str">
        <v>Dilip Buildcon Ltd.</v>
      </c>
      <c r="G120">
        <v>13234.13</v>
      </c>
      <c r="H120" cm="1">
        <f t="array" ref="H120">MEDIAN(IF($E$2:$E$502=E120,$G$2:$G$502,""))</f>
        <v>10062.27</v>
      </c>
    </row>
    <row r="121" spans="1:8" x14ac:dyDescent="0.35">
      <c r="A121" t="s">
        <v>293</v>
      </c>
      <c r="B121" t="s">
        <v>951</v>
      </c>
      <c r="C121" s="30">
        <v>100535.37</v>
      </c>
      <c r="E121" t="str">
        <v>Construction</v>
      </c>
      <c r="F121" t="str">
        <v>DLF Ltd.</v>
      </c>
      <c r="G121">
        <v>100535.37</v>
      </c>
      <c r="H121" cm="1">
        <f t="array" ref="H121">MEDIAN(IF($E$2:$E$502=E121,$G$2:$G$502,""))</f>
        <v>10062.27</v>
      </c>
    </row>
    <row r="122" spans="1:8" x14ac:dyDescent="0.35">
      <c r="A122" t="s">
        <v>293</v>
      </c>
      <c r="B122" t="s">
        <v>1101</v>
      </c>
      <c r="C122" s="30">
        <v>2284.77</v>
      </c>
      <c r="E122" t="str">
        <v>Construction</v>
      </c>
      <c r="F122" t="str">
        <v>Engineers India Ltd.</v>
      </c>
      <c r="G122">
        <v>2284.77</v>
      </c>
      <c r="H122" cm="1">
        <f t="array" ref="H122">MEDIAN(IF($E$2:$E$502=E122,$G$2:$G$502,""))</f>
        <v>10062.27</v>
      </c>
    </row>
    <row r="123" spans="1:8" x14ac:dyDescent="0.35">
      <c r="A123" t="s">
        <v>293</v>
      </c>
      <c r="B123" t="s">
        <v>1499</v>
      </c>
      <c r="C123" s="30">
        <v>17180.16</v>
      </c>
      <c r="E123" t="str">
        <v>Construction</v>
      </c>
      <c r="F123" t="str">
        <v>G R Infraprojects Ltd.</v>
      </c>
      <c r="G123">
        <v>17180.16</v>
      </c>
      <c r="H123" cm="1">
        <f t="array" ref="H123">MEDIAN(IF($E$2:$E$502=E123,$G$2:$G$502,""))</f>
        <v>10062.27</v>
      </c>
    </row>
    <row r="124" spans="1:8" x14ac:dyDescent="0.35">
      <c r="A124" t="s">
        <v>293</v>
      </c>
      <c r="B124" t="s">
        <v>1496</v>
      </c>
      <c r="C124" s="30">
        <v>39899.53</v>
      </c>
      <c r="E124" t="str">
        <v>Construction</v>
      </c>
      <c r="F124" t="str">
        <v>Godrej Properties Ltd.</v>
      </c>
      <c r="G124">
        <v>39899.53</v>
      </c>
      <c r="H124" cm="1">
        <f t="array" ref="H124">MEDIAN(IF($E$2:$E$502=E124,$G$2:$G$502,""))</f>
        <v>10062.27</v>
      </c>
    </row>
    <row r="125" spans="1:8" x14ac:dyDescent="0.35">
      <c r="A125" t="s">
        <v>293</v>
      </c>
      <c r="B125" t="s">
        <v>1520</v>
      </c>
      <c r="C125" s="30">
        <v>5747.71</v>
      </c>
      <c r="E125" t="str">
        <v>Construction</v>
      </c>
      <c r="F125" t="str">
        <v>Indiabulls Real Estate Ltd.</v>
      </c>
      <c r="G125">
        <v>5747.71</v>
      </c>
      <c r="H125" cm="1">
        <f t="array" ref="H125">MEDIAN(IF($E$2:$E$502=E125,$G$2:$G$502,""))</f>
        <v>10062.27</v>
      </c>
    </row>
    <row r="126" spans="1:8" x14ac:dyDescent="0.35">
      <c r="A126" t="s">
        <v>293</v>
      </c>
      <c r="B126" t="s">
        <v>1533</v>
      </c>
      <c r="C126" s="30">
        <v>27853.75</v>
      </c>
      <c r="E126" t="str">
        <v>Construction</v>
      </c>
      <c r="F126" t="str">
        <v>IRB Infrastructure Developers Ltd.</v>
      </c>
      <c r="G126">
        <v>27853.75</v>
      </c>
      <c r="H126" cm="1">
        <f t="array" ref="H126">MEDIAN(IF($E$2:$E$502=E126,$G$2:$G$502,""))</f>
        <v>10062.27</v>
      </c>
    </row>
    <row r="127" spans="1:8" x14ac:dyDescent="0.35">
      <c r="A127" t="s">
        <v>293</v>
      </c>
      <c r="B127" t="s">
        <v>1023</v>
      </c>
      <c r="C127" s="30">
        <v>-115.28</v>
      </c>
      <c r="E127" t="str">
        <v>Construction</v>
      </c>
      <c r="F127" t="str">
        <v>Ircon International Ltd.</v>
      </c>
      <c r="G127">
        <v>-115.28</v>
      </c>
      <c r="H127" cm="1">
        <f t="array" ref="H127">MEDIAN(IF($E$2:$E$502=E127,$G$2:$G$502,""))</f>
        <v>10062.27</v>
      </c>
    </row>
    <row r="128" spans="1:8" x14ac:dyDescent="0.35">
      <c r="A128" t="s">
        <v>293</v>
      </c>
      <c r="B128" t="s">
        <v>1362</v>
      </c>
      <c r="C128" s="30">
        <v>7799.71</v>
      </c>
      <c r="E128" t="str">
        <v>Construction</v>
      </c>
      <c r="F128" t="str">
        <v>KNR Constructions Ltd.</v>
      </c>
      <c r="G128">
        <v>7799.71</v>
      </c>
      <c r="H128" cm="1">
        <f t="array" ref="H128">MEDIAN(IF($E$2:$E$502=E128,$G$2:$G$502,""))</f>
        <v>10062.27</v>
      </c>
    </row>
    <row r="129" spans="1:8" x14ac:dyDescent="0.35">
      <c r="A129" t="s">
        <v>293</v>
      </c>
      <c r="B129" t="s">
        <v>290</v>
      </c>
      <c r="C129" s="30">
        <v>347336.67</v>
      </c>
      <c r="E129" t="str">
        <v>Construction</v>
      </c>
      <c r="F129" t="str">
        <v>Larsen &amp; Toubro Ltd.</v>
      </c>
      <c r="G129">
        <v>347336.67</v>
      </c>
      <c r="H129" cm="1">
        <f t="array" ref="H129">MEDIAN(IF($E$2:$E$502=E129,$G$2:$G$502,""))</f>
        <v>10062.27</v>
      </c>
    </row>
    <row r="130" spans="1:8" x14ac:dyDescent="0.35">
      <c r="A130" t="s">
        <v>293</v>
      </c>
      <c r="B130" t="s">
        <v>1568</v>
      </c>
      <c r="C130" s="30">
        <v>62400.25</v>
      </c>
      <c r="E130" t="str">
        <v>Construction</v>
      </c>
      <c r="F130" t="str">
        <v>Macrotech Developers Ltd.</v>
      </c>
      <c r="G130">
        <v>62400.25</v>
      </c>
      <c r="H130" cm="1">
        <f t="array" ref="H130">MEDIAN(IF($E$2:$E$502=E130,$G$2:$G$502,""))</f>
        <v>10062.27</v>
      </c>
    </row>
    <row r="131" spans="1:8" x14ac:dyDescent="0.35">
      <c r="A131" t="s">
        <v>293</v>
      </c>
      <c r="B131" t="s">
        <v>1125</v>
      </c>
      <c r="C131" s="30">
        <v>8034.17</v>
      </c>
      <c r="E131" t="str">
        <v>Construction</v>
      </c>
      <c r="F131" t="str">
        <v>Mahindra Lifespace Developers Ltd.</v>
      </c>
      <c r="G131">
        <v>8034.17</v>
      </c>
      <c r="H131" cm="1">
        <f t="array" ref="H131">MEDIAN(IF($E$2:$E$502=E131,$G$2:$G$502,""))</f>
        <v>10062.27</v>
      </c>
    </row>
    <row r="132" spans="1:8" x14ac:dyDescent="0.35">
      <c r="A132" t="s">
        <v>293</v>
      </c>
      <c r="B132" t="s">
        <v>1334</v>
      </c>
      <c r="C132" s="30">
        <v>469.31</v>
      </c>
      <c r="E132" t="str">
        <v>Construction</v>
      </c>
      <c r="F132" t="str">
        <v>NBCC India Ltd.</v>
      </c>
      <c r="G132">
        <v>469.31</v>
      </c>
      <c r="H132" cm="1">
        <f t="array" ref="H132">MEDIAN(IF($E$2:$E$502=E132,$G$2:$G$502,""))</f>
        <v>10062.27</v>
      </c>
    </row>
    <row r="133" spans="1:8" x14ac:dyDescent="0.35">
      <c r="A133" t="s">
        <v>293</v>
      </c>
      <c r="B133" t="s">
        <v>1131</v>
      </c>
      <c r="C133" s="30">
        <v>5338.66</v>
      </c>
      <c r="E133" t="str">
        <v>Construction</v>
      </c>
      <c r="F133" t="str">
        <v>NCC Ltd.</v>
      </c>
      <c r="G133">
        <v>5338.66</v>
      </c>
      <c r="H133" cm="1">
        <f t="array" ref="H133">MEDIAN(IF($E$2:$E$502=E133,$G$2:$G$502,""))</f>
        <v>10062.27</v>
      </c>
    </row>
    <row r="134" spans="1:8" x14ac:dyDescent="0.35">
      <c r="A134" t="s">
        <v>293</v>
      </c>
      <c r="B134" t="s">
        <v>967</v>
      </c>
      <c r="C134" s="30">
        <v>3832.97</v>
      </c>
      <c r="E134" t="str">
        <v>Construction</v>
      </c>
      <c r="F134" t="str">
        <v>Nesco Ltd.</v>
      </c>
      <c r="G134">
        <v>3832.97</v>
      </c>
      <c r="H134" cm="1">
        <f t="array" ref="H134">MEDIAN(IF($E$2:$E$502=E134,$G$2:$G$502,""))</f>
        <v>10062.27</v>
      </c>
    </row>
    <row r="135" spans="1:8" x14ac:dyDescent="0.35">
      <c r="A135" t="s">
        <v>293</v>
      </c>
      <c r="B135" t="s">
        <v>975</v>
      </c>
      <c r="C135" s="30">
        <v>38870.49</v>
      </c>
      <c r="E135" t="str">
        <v>Construction</v>
      </c>
      <c r="F135" t="str">
        <v>Oberoi Realty Ltd.</v>
      </c>
      <c r="G135">
        <v>38870.49</v>
      </c>
      <c r="H135" cm="1">
        <f t="array" ref="H135">MEDIAN(IF($E$2:$E$502=E135,$G$2:$G$502,""))</f>
        <v>10062.27</v>
      </c>
    </row>
    <row r="136" spans="1:8" x14ac:dyDescent="0.35">
      <c r="A136" t="s">
        <v>293</v>
      </c>
      <c r="B136" t="s">
        <v>1063</v>
      </c>
      <c r="C136" s="30">
        <v>26375.82</v>
      </c>
      <c r="E136" t="str">
        <v>Construction</v>
      </c>
      <c r="F136" t="str">
        <v>Phoenix Mills Ltd.</v>
      </c>
      <c r="G136">
        <v>26375.82</v>
      </c>
      <c r="H136" cm="1">
        <f t="array" ref="H136">MEDIAN(IF($E$2:$E$502=E136,$G$2:$G$502,""))</f>
        <v>10062.27</v>
      </c>
    </row>
    <row r="137" spans="1:8" x14ac:dyDescent="0.35">
      <c r="A137" t="s">
        <v>293</v>
      </c>
      <c r="B137" t="s">
        <v>1325</v>
      </c>
      <c r="C137" s="30">
        <v>10062.27</v>
      </c>
      <c r="E137" t="str">
        <v>Construction</v>
      </c>
      <c r="F137" t="str">
        <v>PNC Infratech Ltd.</v>
      </c>
      <c r="G137">
        <v>10062.27</v>
      </c>
      <c r="H137" cm="1">
        <f t="array" ref="H137">MEDIAN(IF($E$2:$E$502=E137,$G$2:$G$502,""))</f>
        <v>10062.27</v>
      </c>
    </row>
    <row r="138" spans="1:8" x14ac:dyDescent="0.35">
      <c r="A138" t="s">
        <v>293</v>
      </c>
      <c r="B138" t="s">
        <v>1210</v>
      </c>
      <c r="C138" s="30">
        <v>20868.259999999998</v>
      </c>
      <c r="E138" t="str">
        <v>Construction</v>
      </c>
      <c r="F138" t="str">
        <v>Prestige Estates Projects Ltd.</v>
      </c>
      <c r="G138">
        <v>20868.259999999998</v>
      </c>
      <c r="H138" cm="1">
        <f t="array" ref="H138">MEDIAN(IF($E$2:$E$502=E138,$G$2:$G$502,""))</f>
        <v>10062.27</v>
      </c>
    </row>
    <row r="139" spans="1:8" x14ac:dyDescent="0.35">
      <c r="A139" t="s">
        <v>293</v>
      </c>
      <c r="B139" t="s">
        <v>1178</v>
      </c>
      <c r="C139" s="30">
        <v>10700.95</v>
      </c>
      <c r="E139" t="str">
        <v>Construction</v>
      </c>
      <c r="F139" t="str">
        <v>Rail Vikas Nigam Ltd.</v>
      </c>
      <c r="G139">
        <v>10700.95</v>
      </c>
      <c r="H139" cm="1">
        <f t="array" ref="H139">MEDIAN(IF($E$2:$E$502=E139,$G$2:$G$502,""))</f>
        <v>10062.27</v>
      </c>
    </row>
    <row r="140" spans="1:8" x14ac:dyDescent="0.35">
      <c r="A140" t="s">
        <v>293</v>
      </c>
      <c r="B140" t="s">
        <v>344</v>
      </c>
      <c r="C140" s="30">
        <v>3827.22</v>
      </c>
      <c r="E140" t="str">
        <v>Construction</v>
      </c>
      <c r="F140" t="str">
        <v>Rites Ltd.</v>
      </c>
      <c r="G140">
        <v>3827.22</v>
      </c>
      <c r="H140" cm="1">
        <f t="array" ref="H140">MEDIAN(IF($E$2:$E$502=E140,$G$2:$G$502,""))</f>
        <v>10062.27</v>
      </c>
    </row>
    <row r="141" spans="1:8" x14ac:dyDescent="0.35">
      <c r="A141" t="s">
        <v>293</v>
      </c>
      <c r="B141" t="s">
        <v>984</v>
      </c>
      <c r="C141" s="30">
        <v>9000.19</v>
      </c>
      <c r="E141" t="str">
        <v>Construction</v>
      </c>
      <c r="F141" t="str">
        <v>Sobha Ltd.</v>
      </c>
      <c r="G141">
        <v>9000.19</v>
      </c>
      <c r="H141" cm="1">
        <f t="array" ref="H141">MEDIAN(IF($E$2:$E$502=E141,$G$2:$G$502,""))</f>
        <v>10062.27</v>
      </c>
    </row>
    <row r="142" spans="1:8" x14ac:dyDescent="0.35">
      <c r="A142" t="s">
        <v>293</v>
      </c>
      <c r="B142" t="s">
        <v>1213</v>
      </c>
      <c r="C142" s="30">
        <v>7634.04</v>
      </c>
      <c r="E142" t="str">
        <v>Construction</v>
      </c>
      <c r="F142" t="str">
        <v>Sunteck Realty Ltd.</v>
      </c>
      <c r="G142">
        <v>7634.04</v>
      </c>
      <c r="H142" cm="1">
        <f t="array" ref="H142">MEDIAN(IF($E$2:$E$502=E142,$G$2:$G$502,""))</f>
        <v>10062.27</v>
      </c>
    </row>
    <row r="143" spans="1:8" x14ac:dyDescent="0.35">
      <c r="A143" t="s">
        <v>293</v>
      </c>
      <c r="B143" t="s">
        <v>1385</v>
      </c>
      <c r="C143" s="30">
        <v>9065.24</v>
      </c>
      <c r="E143" t="str">
        <v>Construction</v>
      </c>
      <c r="F143" t="str">
        <v>Swan Energy Ltd.</v>
      </c>
      <c r="G143">
        <v>9065.24</v>
      </c>
      <c r="H143" cm="1">
        <f t="array" ref="H143">MEDIAN(IF($E$2:$E$502=E143,$G$2:$G$502,""))</f>
        <v>10062.27</v>
      </c>
    </row>
    <row r="144" spans="1:8" x14ac:dyDescent="0.35">
      <c r="A144" t="s">
        <v>157</v>
      </c>
      <c r="B144" t="s">
        <v>1424</v>
      </c>
      <c r="C144" s="30">
        <v>7972.86</v>
      </c>
      <c r="E144" t="str">
        <v>Consumer Discretionary</v>
      </c>
      <c r="F144" t="str">
        <v>Amber Enterprises India Ltd.</v>
      </c>
      <c r="G144">
        <v>7972.86</v>
      </c>
      <c r="H144" cm="1">
        <f t="array" ref="H144">MEDIAN(IF($E$2:$E$502=E144,$G$2:$G$502,""))</f>
        <v>13239.34</v>
      </c>
    </row>
    <row r="145" spans="1:8" x14ac:dyDescent="0.35">
      <c r="A145" t="s">
        <v>157</v>
      </c>
      <c r="B145" t="s">
        <v>936</v>
      </c>
      <c r="C145" s="30">
        <v>13927.36</v>
      </c>
      <c r="E145" t="str">
        <v>Consumer Discretionary</v>
      </c>
      <c r="F145" t="str">
        <v>Bajaj Electricals Ltd.</v>
      </c>
      <c r="G145">
        <v>13927.36</v>
      </c>
      <c r="H145" cm="1">
        <f t="array" ref="H145">MEDIAN(IF($E$2:$E$502=E145,$G$2:$G$502,""))</f>
        <v>13239.34</v>
      </c>
    </row>
    <row r="146" spans="1:8" x14ac:dyDescent="0.35">
      <c r="A146" t="s">
        <v>157</v>
      </c>
      <c r="B146" t="s">
        <v>154</v>
      </c>
      <c r="C146" s="30">
        <v>23554.28</v>
      </c>
      <c r="E146" t="str">
        <v>Consumer Discretionary</v>
      </c>
      <c r="F146" t="str">
        <v>Bata India Ltd.</v>
      </c>
      <c r="G146">
        <v>23554.28</v>
      </c>
      <c r="H146" cm="1">
        <f t="array" ref="H146">MEDIAN(IF($E$2:$E$502=E146,$G$2:$G$502,""))</f>
        <v>13239.34</v>
      </c>
    </row>
    <row r="147" spans="1:8" x14ac:dyDescent="0.35">
      <c r="A147" t="s">
        <v>157</v>
      </c>
      <c r="B147" t="s">
        <v>512</v>
      </c>
      <c r="C147" s="30">
        <v>10581.58</v>
      </c>
      <c r="E147" t="str">
        <v>Consumer Discretionary</v>
      </c>
      <c r="F147" t="str">
        <v>Blue Star Ltd.</v>
      </c>
      <c r="G147">
        <v>10581.58</v>
      </c>
      <c r="H147" cm="1">
        <f t="array" ref="H147">MEDIAN(IF($E$2:$E$502=E147,$G$2:$G$502,""))</f>
        <v>13239.34</v>
      </c>
    </row>
    <row r="148" spans="1:8" x14ac:dyDescent="0.35">
      <c r="A148" t="s">
        <v>157</v>
      </c>
      <c r="B148" t="s">
        <v>1014</v>
      </c>
      <c r="C148" s="30">
        <v>25193</v>
      </c>
      <c r="E148" t="str">
        <v>Consumer Discretionary</v>
      </c>
      <c r="F148" t="str">
        <v>Crompton Greaves Consumer Electricals Ltd.</v>
      </c>
      <c r="G148">
        <v>25193</v>
      </c>
      <c r="H148" cm="1">
        <f t="array" ref="H148">MEDIAN(IF($E$2:$E$502=E148,$G$2:$G$502,""))</f>
        <v>13239.34</v>
      </c>
    </row>
    <row r="149" spans="1:8" x14ac:dyDescent="0.35">
      <c r="A149" t="s">
        <v>157</v>
      </c>
      <c r="B149" t="s">
        <v>1517</v>
      </c>
      <c r="C149" s="30">
        <v>3986.61</v>
      </c>
      <c r="E149" t="str">
        <v>Consumer Discretionary</v>
      </c>
      <c r="F149" t="str">
        <v>IFB Industries Ltd.</v>
      </c>
      <c r="G149">
        <v>3986.61</v>
      </c>
      <c r="H149" cm="1">
        <f t="array" ref="H149">MEDIAN(IF($E$2:$E$502=E149,$G$2:$G$502,""))</f>
        <v>13239.34</v>
      </c>
    </row>
    <row r="150" spans="1:8" x14ac:dyDescent="0.35">
      <c r="A150" t="s">
        <v>157</v>
      </c>
      <c r="B150" t="s">
        <v>1550</v>
      </c>
      <c r="C150" s="30">
        <v>4297.3500000000004</v>
      </c>
      <c r="E150" t="str">
        <v>Consumer Discretionary</v>
      </c>
      <c r="F150" t="str">
        <v>Johnson Controls - Hitachi Air Conditioning India Ltd.</v>
      </c>
      <c r="G150">
        <v>4297.3500000000004</v>
      </c>
      <c r="H150" cm="1">
        <f t="array" ref="H150">MEDIAN(IF($E$2:$E$502=E150,$G$2:$G$502,""))</f>
        <v>13239.34</v>
      </c>
    </row>
    <row r="151" spans="1:8" x14ac:dyDescent="0.35">
      <c r="A151" t="s">
        <v>157</v>
      </c>
      <c r="B151" t="s">
        <v>1556</v>
      </c>
      <c r="C151" s="30">
        <v>11320.83</v>
      </c>
      <c r="E151" t="str">
        <v>Consumer Discretionary</v>
      </c>
      <c r="F151" t="str">
        <v>Kalyan Jewellers India Ltd.</v>
      </c>
      <c r="G151">
        <v>11320.83</v>
      </c>
      <c r="H151" cm="1">
        <f t="array" ref="H151">MEDIAN(IF($E$2:$E$502=E151,$G$2:$G$502,""))</f>
        <v>13239.34</v>
      </c>
    </row>
    <row r="152" spans="1:8" x14ac:dyDescent="0.35">
      <c r="A152" t="s">
        <v>157</v>
      </c>
      <c r="B152" t="s">
        <v>1076</v>
      </c>
      <c r="C152" s="30">
        <v>20733.169999999998</v>
      </c>
      <c r="E152" t="str">
        <v>Consumer Discretionary</v>
      </c>
      <c r="F152" t="str">
        <v>Metro Brands Ltd.</v>
      </c>
      <c r="G152">
        <v>20733.169999999998</v>
      </c>
      <c r="H152" cm="1">
        <f t="array" ref="H152">MEDIAN(IF($E$2:$E$502=E152,$G$2:$G$502,""))</f>
        <v>13239.34</v>
      </c>
    </row>
    <row r="153" spans="1:8" x14ac:dyDescent="0.35">
      <c r="A153" t="s">
        <v>157</v>
      </c>
      <c r="B153" t="s">
        <v>1134</v>
      </c>
      <c r="C153" s="30">
        <v>5270.45</v>
      </c>
      <c r="E153" t="str">
        <v>Consumer Discretionary</v>
      </c>
      <c r="F153" t="str">
        <v>Orient Electric Ltd.</v>
      </c>
      <c r="G153">
        <v>5270.45</v>
      </c>
      <c r="H153" cm="1">
        <f t="array" ref="H153">MEDIAN(IF($E$2:$E$502=E153,$G$2:$G$502,""))</f>
        <v>13239.34</v>
      </c>
    </row>
    <row r="154" spans="1:8" x14ac:dyDescent="0.35">
      <c r="A154" t="s">
        <v>157</v>
      </c>
      <c r="B154" t="s">
        <v>1289</v>
      </c>
      <c r="C154" s="30">
        <v>16208.24</v>
      </c>
      <c r="E154" t="str">
        <v>Consumer Discretionary</v>
      </c>
      <c r="F154" t="str">
        <v>Rajesh Exports Ltd.</v>
      </c>
      <c r="G154">
        <v>16208.24</v>
      </c>
      <c r="H154" cm="1">
        <f t="array" ref="H154">MEDIAN(IF($E$2:$E$502=E154,$G$2:$G$502,""))</f>
        <v>13239.34</v>
      </c>
    </row>
    <row r="155" spans="1:8" x14ac:dyDescent="0.35">
      <c r="A155" t="s">
        <v>157</v>
      </c>
      <c r="B155" t="s">
        <v>1042</v>
      </c>
      <c r="C155" s="30">
        <v>24927.49</v>
      </c>
      <c r="E155" t="str">
        <v>Consumer Discretionary</v>
      </c>
      <c r="F155" t="str">
        <v>Relaxo Footwears Ltd.</v>
      </c>
      <c r="G155">
        <v>24927.49</v>
      </c>
      <c r="H155" cm="1">
        <f t="array" ref="H155">MEDIAN(IF($E$2:$E$502=E155,$G$2:$G$502,""))</f>
        <v>13239.34</v>
      </c>
    </row>
    <row r="156" spans="1:8" x14ac:dyDescent="0.35">
      <c r="A156" t="s">
        <v>157</v>
      </c>
      <c r="B156" t="s">
        <v>1623</v>
      </c>
      <c r="C156" s="30">
        <v>16036.78</v>
      </c>
      <c r="E156" t="str">
        <v>Consumer Discretionary</v>
      </c>
      <c r="F156" t="str">
        <v>Sheela Foam Ltd.</v>
      </c>
      <c r="G156">
        <v>16036.78</v>
      </c>
      <c r="H156" cm="1">
        <f t="array" ref="H156">MEDIAN(IF($E$2:$E$502=E156,$G$2:$G$502,""))</f>
        <v>13239.34</v>
      </c>
    </row>
    <row r="157" spans="1:8" x14ac:dyDescent="0.35">
      <c r="A157" t="s">
        <v>157</v>
      </c>
      <c r="B157" t="s">
        <v>585</v>
      </c>
      <c r="C157" s="30">
        <v>6362.6</v>
      </c>
      <c r="E157" t="str">
        <v>Consumer Discretionary</v>
      </c>
      <c r="F157" t="str">
        <v>Symphony Ltd.</v>
      </c>
      <c r="G157">
        <v>6362.6</v>
      </c>
      <c r="H157" cm="1">
        <f t="array" ref="H157">MEDIAN(IF($E$2:$E$502=E157,$G$2:$G$502,""))</f>
        <v>13239.34</v>
      </c>
    </row>
    <row r="158" spans="1:8" x14ac:dyDescent="0.35">
      <c r="A158" t="s">
        <v>157</v>
      </c>
      <c r="B158" t="s">
        <v>635</v>
      </c>
      <c r="C158" s="30">
        <v>236217.74</v>
      </c>
      <c r="E158" t="str">
        <v>Consumer Discretionary</v>
      </c>
      <c r="F158" t="str">
        <v>Titan Company Ltd.</v>
      </c>
      <c r="G158">
        <v>236217.74</v>
      </c>
      <c r="H158" cm="1">
        <f t="array" ref="H158">MEDIAN(IF($E$2:$E$502=E158,$G$2:$G$502,""))</f>
        <v>13239.34</v>
      </c>
    </row>
    <row r="159" spans="1:8" x14ac:dyDescent="0.35">
      <c r="A159" t="s">
        <v>157</v>
      </c>
      <c r="B159" t="s">
        <v>724</v>
      </c>
      <c r="C159" s="30">
        <v>12551.32</v>
      </c>
      <c r="E159" t="str">
        <v>Consumer Discretionary</v>
      </c>
      <c r="F159" t="str">
        <v>TTK Prestige Ltd.</v>
      </c>
      <c r="G159">
        <v>12551.32</v>
      </c>
      <c r="H159" cm="1">
        <f t="array" ref="H159">MEDIAN(IF($E$2:$E$502=E159,$G$2:$G$502,""))</f>
        <v>13239.34</v>
      </c>
    </row>
    <row r="160" spans="1:8" x14ac:dyDescent="0.35">
      <c r="A160" t="s">
        <v>157</v>
      </c>
      <c r="B160" t="s">
        <v>728</v>
      </c>
      <c r="C160" s="30">
        <v>5549.24</v>
      </c>
      <c r="E160" t="str">
        <v>Consumer Discretionary</v>
      </c>
      <c r="F160" t="str">
        <v>Vaibhav Global Ltd.</v>
      </c>
      <c r="G160">
        <v>5549.24</v>
      </c>
      <c r="H160" cm="1">
        <f t="array" ref="H160">MEDIAN(IF($E$2:$E$502=E160,$G$2:$G$502,""))</f>
        <v>13239.34</v>
      </c>
    </row>
    <row r="161" spans="1:8" x14ac:dyDescent="0.35">
      <c r="A161" t="s">
        <v>157</v>
      </c>
      <c r="B161" t="s">
        <v>1226</v>
      </c>
      <c r="C161" s="30">
        <v>10436.040000000001</v>
      </c>
      <c r="E161" t="str">
        <v>Consumer Discretionary</v>
      </c>
      <c r="F161" t="str">
        <v>V-Guard Industries Ltd.</v>
      </c>
      <c r="G161">
        <v>10436.040000000001</v>
      </c>
      <c r="H161" cm="1">
        <f t="array" ref="H161">MEDIAN(IF($E$2:$E$502=E161,$G$2:$G$502,""))</f>
        <v>13239.34</v>
      </c>
    </row>
    <row r="162" spans="1:8" x14ac:dyDescent="0.35">
      <c r="A162" t="s">
        <v>157</v>
      </c>
      <c r="B162" t="s">
        <v>745</v>
      </c>
      <c r="C162" s="30">
        <v>31511.919999999998</v>
      </c>
      <c r="E162" t="str">
        <v>Consumer Discretionary</v>
      </c>
      <c r="F162" t="str">
        <v>Voltas Ltd.</v>
      </c>
      <c r="G162">
        <v>31511.919999999998</v>
      </c>
      <c r="H162" cm="1">
        <f t="array" ref="H162">MEDIAN(IF($E$2:$E$502=E162,$G$2:$G$502,""))</f>
        <v>13239.34</v>
      </c>
    </row>
    <row r="163" spans="1:8" x14ac:dyDescent="0.35">
      <c r="A163" t="s">
        <v>157</v>
      </c>
      <c r="B163" t="s">
        <v>807</v>
      </c>
      <c r="C163" s="30">
        <v>21148.77</v>
      </c>
      <c r="E163" t="str">
        <v>Consumer Discretionary</v>
      </c>
      <c r="F163" t="str">
        <v>Whirlpool Of India Ltd.</v>
      </c>
      <c r="G163">
        <v>21148.77</v>
      </c>
      <c r="H163" cm="1">
        <f t="array" ref="H163">MEDIAN(IF($E$2:$E$502=E163,$G$2:$G$502,""))</f>
        <v>13239.34</v>
      </c>
    </row>
    <row r="164" spans="1:8" x14ac:dyDescent="0.35">
      <c r="A164" t="s">
        <v>54</v>
      </c>
      <c r="B164" t="s">
        <v>691</v>
      </c>
      <c r="C164" s="30">
        <v>5451.96</v>
      </c>
      <c r="E164" t="str">
        <v>Consumer Staples</v>
      </c>
      <c r="F164" t="str">
        <v>Avanti Feeds Ltd.</v>
      </c>
      <c r="G164">
        <v>5451.96</v>
      </c>
      <c r="H164" cm="1">
        <f t="array" ref="H164">MEDIAN(IF($E$2:$E$502=E164,$G$2:$G$502,""))</f>
        <v>16451.254999999997</v>
      </c>
    </row>
    <row r="165" spans="1:8" x14ac:dyDescent="0.35">
      <c r="A165" t="s">
        <v>54</v>
      </c>
      <c r="B165" t="s">
        <v>1011</v>
      </c>
      <c r="C165" s="30">
        <v>8570.16</v>
      </c>
      <c r="E165" t="str">
        <v>Consumer Staples</v>
      </c>
      <c r="F165" t="str">
        <v>Balrampur Chini Mills Ltd.</v>
      </c>
      <c r="G165">
        <v>8570.16</v>
      </c>
      <c r="H165" cm="1">
        <f t="array" ref="H165">MEDIAN(IF($E$2:$E$502=E165,$G$2:$G$502,""))</f>
        <v>16451.254999999997</v>
      </c>
    </row>
    <row r="166" spans="1:8" x14ac:dyDescent="0.35">
      <c r="A166" t="s">
        <v>54</v>
      </c>
      <c r="B166" t="s">
        <v>1233</v>
      </c>
      <c r="C166" s="30">
        <v>6763.03</v>
      </c>
      <c r="E166" t="str">
        <v>Consumer Staples</v>
      </c>
      <c r="F166" t="str">
        <v>Bombay Burmah Trading Corporation Ltd.</v>
      </c>
      <c r="G166">
        <v>6763.03</v>
      </c>
      <c r="H166" cm="1">
        <f t="array" ref="H166">MEDIAN(IF($E$2:$E$502=E166,$G$2:$G$502,""))</f>
        <v>16451.254999999997</v>
      </c>
    </row>
    <row r="167" spans="1:8" x14ac:dyDescent="0.35">
      <c r="A167" t="s">
        <v>54</v>
      </c>
      <c r="B167" t="s">
        <v>144</v>
      </c>
      <c r="C167" s="30">
        <v>90640.44</v>
      </c>
      <c r="E167" t="str">
        <v>Consumer Staples</v>
      </c>
      <c r="F167" t="str">
        <v>Britannia Industries Ltd.</v>
      </c>
      <c r="G167">
        <v>90640.44</v>
      </c>
      <c r="H167" cm="1">
        <f t="array" ref="H167">MEDIAN(IF($E$2:$E$502=E167,$G$2:$G$502,""))</f>
        <v>16451.254999999997</v>
      </c>
    </row>
    <row r="168" spans="1:8" x14ac:dyDescent="0.35">
      <c r="A168" t="s">
        <v>54</v>
      </c>
      <c r="B168" t="s">
        <v>764</v>
      </c>
      <c r="C168" s="30">
        <v>7080.26</v>
      </c>
      <c r="E168" t="str">
        <v>Consumer Staples</v>
      </c>
      <c r="F168" t="str">
        <v>CCL Products (India) Ltd.</v>
      </c>
      <c r="G168">
        <v>7080.26</v>
      </c>
      <c r="H168" cm="1">
        <f t="array" ref="H168">MEDIAN(IF($E$2:$E$502=E168,$G$2:$G$502,""))</f>
        <v>16451.254999999997</v>
      </c>
    </row>
    <row r="169" spans="1:8" x14ac:dyDescent="0.35">
      <c r="A169" t="s">
        <v>54</v>
      </c>
      <c r="B169" t="s">
        <v>844</v>
      </c>
      <c r="C169" s="30">
        <v>10566.63</v>
      </c>
      <c r="E169" t="str">
        <v>Consumer Staples</v>
      </c>
      <c r="F169" t="str">
        <v>Century Textiles &amp; Industries Ltd.</v>
      </c>
      <c r="G169">
        <v>10566.63</v>
      </c>
      <c r="H169" cm="1">
        <f t="array" ref="H169">MEDIAN(IF($E$2:$E$502=E169,$G$2:$G$502,""))</f>
        <v>16451.254999999997</v>
      </c>
    </row>
    <row r="170" spans="1:8" x14ac:dyDescent="0.35">
      <c r="A170" t="s">
        <v>54</v>
      </c>
      <c r="B170" t="s">
        <v>200</v>
      </c>
      <c r="C170" s="30">
        <v>44819.199999999997</v>
      </c>
      <c r="E170" t="str">
        <v>Consumer Staples</v>
      </c>
      <c r="F170" t="str">
        <v>Colgate-Palmolive (India) Ltd.</v>
      </c>
      <c r="G170">
        <v>44819.199999999997</v>
      </c>
      <c r="H170" cm="1">
        <f t="array" ref="H170">MEDIAN(IF($E$2:$E$502=E170,$G$2:$G$502,""))</f>
        <v>16451.254999999997</v>
      </c>
    </row>
    <row r="171" spans="1:8" x14ac:dyDescent="0.35">
      <c r="A171" t="s">
        <v>54</v>
      </c>
      <c r="B171" t="s">
        <v>754</v>
      </c>
      <c r="C171" s="30">
        <v>100575.21</v>
      </c>
      <c r="E171" t="str">
        <v>Consumer Staples</v>
      </c>
      <c r="F171" t="str">
        <v>Dabur India Ltd.</v>
      </c>
      <c r="G171">
        <v>100575.21</v>
      </c>
      <c r="H171" cm="1">
        <f t="array" ref="H171">MEDIAN(IF($E$2:$E$502=E171,$G$2:$G$502,""))</f>
        <v>16451.254999999997</v>
      </c>
    </row>
    <row r="172" spans="1:8" x14ac:dyDescent="0.35">
      <c r="A172" t="s">
        <v>54</v>
      </c>
      <c r="B172" t="s">
        <v>475</v>
      </c>
      <c r="C172" s="30">
        <v>8383.27</v>
      </c>
      <c r="E172" t="str">
        <v>Consumer Staples</v>
      </c>
      <c r="F172" t="str">
        <v>EID-Parry (India) Ltd.</v>
      </c>
      <c r="G172">
        <v>8383.27</v>
      </c>
      <c r="H172" cm="1">
        <f t="array" ref="H172">MEDIAN(IF($E$2:$E$502=E172,$G$2:$G$502,""))</f>
        <v>16451.254999999997</v>
      </c>
    </row>
    <row r="173" spans="1:8" x14ac:dyDescent="0.35">
      <c r="A173" t="s">
        <v>54</v>
      </c>
      <c r="B173" t="s">
        <v>605</v>
      </c>
      <c r="C173" s="30">
        <v>21823.8</v>
      </c>
      <c r="E173" t="str">
        <v>Consumer Staples</v>
      </c>
      <c r="F173" t="str">
        <v>Emami Ltd.</v>
      </c>
      <c r="G173">
        <v>21823.8</v>
      </c>
      <c r="H173" cm="1">
        <f t="array" ref="H173">MEDIAN(IF($E$2:$E$502=E173,$G$2:$G$502,""))</f>
        <v>16451.254999999997</v>
      </c>
    </row>
    <row r="174" spans="1:8" x14ac:dyDescent="0.35">
      <c r="A174" t="s">
        <v>54</v>
      </c>
      <c r="B174" t="s">
        <v>93</v>
      </c>
      <c r="C174" s="30">
        <v>17600.28</v>
      </c>
      <c r="E174" t="str">
        <v>Consumer Staples</v>
      </c>
      <c r="F174" t="str">
        <v>Gillette India Ltd.</v>
      </c>
      <c r="G174">
        <v>17600.28</v>
      </c>
      <c r="H174" cm="1">
        <f t="array" ref="H174">MEDIAN(IF($E$2:$E$502=E174,$G$2:$G$502,""))</f>
        <v>16451.254999999997</v>
      </c>
    </row>
    <row r="175" spans="1:8" x14ac:dyDescent="0.35">
      <c r="A175" t="s">
        <v>54</v>
      </c>
      <c r="B175" t="s">
        <v>260</v>
      </c>
      <c r="C175" s="30">
        <v>5091.51</v>
      </c>
      <c r="E175" t="str">
        <v>Consumer Staples</v>
      </c>
      <c r="F175" t="str">
        <v>Godfrey Phillips India Ltd.</v>
      </c>
      <c r="G175">
        <v>5091.51</v>
      </c>
      <c r="H175" cm="1">
        <f t="array" ref="H175">MEDIAN(IF($E$2:$E$502=E175,$G$2:$G$502,""))</f>
        <v>16451.254999999997</v>
      </c>
    </row>
    <row r="176" spans="1:8" x14ac:dyDescent="0.35">
      <c r="A176" t="s">
        <v>54</v>
      </c>
      <c r="B176" t="s">
        <v>547</v>
      </c>
      <c r="C176" s="30">
        <v>11554.42</v>
      </c>
      <c r="E176" t="str">
        <v>Consumer Staples</v>
      </c>
      <c r="F176" t="str">
        <v>Godrej Agrovet Ltd.</v>
      </c>
      <c r="G176">
        <v>11554.42</v>
      </c>
      <c r="H176" cm="1">
        <f t="array" ref="H176">MEDIAN(IF($E$2:$E$502=E176,$G$2:$G$502,""))</f>
        <v>16451.254999999997</v>
      </c>
    </row>
    <row r="177" spans="1:8" x14ac:dyDescent="0.35">
      <c r="A177" t="s">
        <v>54</v>
      </c>
      <c r="B177" t="s">
        <v>1490</v>
      </c>
      <c r="C177" s="30">
        <v>93153.7</v>
      </c>
      <c r="E177" t="str">
        <v>Consumer Staples</v>
      </c>
      <c r="F177" t="str">
        <v>Godrej Consumer Products Ltd.</v>
      </c>
      <c r="G177">
        <v>93153.7</v>
      </c>
      <c r="H177" cm="1">
        <f t="array" ref="H177">MEDIAN(IF($E$2:$E$502=E177,$G$2:$G$502,""))</f>
        <v>16451.254999999997</v>
      </c>
    </row>
    <row r="178" spans="1:8" x14ac:dyDescent="0.35">
      <c r="A178" t="s">
        <v>54</v>
      </c>
      <c r="B178" t="s">
        <v>715</v>
      </c>
      <c r="C178" s="30">
        <v>23307.919999999998</v>
      </c>
      <c r="E178" t="str">
        <v>Consumer Staples</v>
      </c>
      <c r="F178" t="str">
        <v>Hatsun Agro Products Ltd.</v>
      </c>
      <c r="G178">
        <v>23307.919999999998</v>
      </c>
      <c r="H178" cm="1">
        <f t="array" ref="H178">MEDIAN(IF($E$2:$E$502=E178,$G$2:$G$502,""))</f>
        <v>16451.254999999997</v>
      </c>
    </row>
    <row r="179" spans="1:8" x14ac:dyDescent="0.35">
      <c r="A179" t="s">
        <v>54</v>
      </c>
      <c r="B179" t="s">
        <v>238</v>
      </c>
      <c r="C179" s="30">
        <v>604327.59</v>
      </c>
      <c r="E179" t="str">
        <v>Consumer Staples</v>
      </c>
      <c r="F179" t="str">
        <v>Hindustan Unilever Ltd.</v>
      </c>
      <c r="G179">
        <v>604327.59</v>
      </c>
      <c r="H179" cm="1">
        <f t="array" ref="H179">MEDIAN(IF($E$2:$E$502=E179,$G$2:$G$502,""))</f>
        <v>16451.254999999997</v>
      </c>
    </row>
    <row r="180" spans="1:8" x14ac:dyDescent="0.35">
      <c r="A180" t="s">
        <v>54</v>
      </c>
      <c r="B180" t="s">
        <v>466</v>
      </c>
      <c r="C180" s="30">
        <v>383377.24</v>
      </c>
      <c r="E180" t="str">
        <v>Consumer Staples</v>
      </c>
      <c r="F180" t="str">
        <v>ITC Ltd.</v>
      </c>
      <c r="G180">
        <v>383377.24</v>
      </c>
      <c r="H180" cm="1">
        <f t="array" ref="H180">MEDIAN(IF($E$2:$E$502=E180,$G$2:$G$502,""))</f>
        <v>16451.254999999997</v>
      </c>
    </row>
    <row r="181" spans="1:8" x14ac:dyDescent="0.35">
      <c r="A181" t="s">
        <v>54</v>
      </c>
      <c r="B181" t="s">
        <v>741</v>
      </c>
      <c r="C181" s="30">
        <v>9598.7900000000009</v>
      </c>
      <c r="E181" t="str">
        <v>Consumer Staples</v>
      </c>
      <c r="F181" t="str">
        <v>JK Paper Ltd.</v>
      </c>
      <c r="G181">
        <v>9598.7900000000009</v>
      </c>
      <c r="H181" cm="1">
        <f t="array" ref="H181">MEDIAN(IF($E$2:$E$502=E181,$G$2:$G$502,""))</f>
        <v>16451.254999999997</v>
      </c>
    </row>
    <row r="182" spans="1:8" x14ac:dyDescent="0.35">
      <c r="A182" t="s">
        <v>54</v>
      </c>
      <c r="B182" t="s">
        <v>1026</v>
      </c>
      <c r="C182" s="30">
        <v>6861.09</v>
      </c>
      <c r="E182" t="str">
        <v>Consumer Staples</v>
      </c>
      <c r="F182" t="str">
        <v>Jyothy Labs Ltd.</v>
      </c>
      <c r="G182">
        <v>6861.09</v>
      </c>
      <c r="H182" cm="1">
        <f t="array" ref="H182">MEDIAN(IF($E$2:$E$502=E182,$G$2:$G$502,""))</f>
        <v>16451.254999999997</v>
      </c>
    </row>
    <row r="183" spans="1:8" x14ac:dyDescent="0.35">
      <c r="A183" t="s">
        <v>54</v>
      </c>
      <c r="B183" t="s">
        <v>901</v>
      </c>
      <c r="C183" s="30">
        <v>7479.45</v>
      </c>
      <c r="E183" t="str">
        <v>Consumer Staples</v>
      </c>
      <c r="F183" t="str">
        <v>KRBL Ltd.</v>
      </c>
      <c r="G183">
        <v>7479.45</v>
      </c>
      <c r="H183" cm="1">
        <f t="array" ref="H183">MEDIAN(IF($E$2:$E$502=E183,$G$2:$G$502,""))</f>
        <v>16451.254999999997</v>
      </c>
    </row>
    <row r="184" spans="1:8" x14ac:dyDescent="0.35">
      <c r="A184" t="s">
        <v>54</v>
      </c>
      <c r="B184" t="s">
        <v>551</v>
      </c>
      <c r="C184" s="30">
        <v>66674.7</v>
      </c>
      <c r="E184" t="str">
        <v>Consumer Staples</v>
      </c>
      <c r="F184" t="str">
        <v>Marico Ltd.</v>
      </c>
      <c r="G184">
        <v>66674.7</v>
      </c>
      <c r="H184" cm="1">
        <f t="array" ref="H184">MEDIAN(IF($E$2:$E$502=E184,$G$2:$G$502,""))</f>
        <v>16451.254999999997</v>
      </c>
    </row>
    <row r="185" spans="1:8" x14ac:dyDescent="0.35">
      <c r="A185" t="s">
        <v>54</v>
      </c>
      <c r="B185" t="s">
        <v>64</v>
      </c>
      <c r="C185" s="30">
        <v>187823.55</v>
      </c>
      <c r="E185" t="str">
        <v>Consumer Staples</v>
      </c>
      <c r="F185" t="str">
        <v>Nestle India Ltd.</v>
      </c>
      <c r="G185">
        <v>187823.55</v>
      </c>
      <c r="H185" cm="1">
        <f t="array" ref="H185">MEDIAN(IF($E$2:$E$502=E185,$G$2:$G$502,""))</f>
        <v>16451.254999999997</v>
      </c>
    </row>
    <row r="186" spans="1:8" x14ac:dyDescent="0.35">
      <c r="A186" t="s">
        <v>54</v>
      </c>
      <c r="B186" t="s">
        <v>51</v>
      </c>
      <c r="C186" s="30">
        <v>45026.95</v>
      </c>
      <c r="E186" t="str">
        <v>Consumer Staples</v>
      </c>
      <c r="F186" t="str">
        <v>Procter &amp; Gamble Hygiene &amp; Health Care Ltd.</v>
      </c>
      <c r="G186">
        <v>45026.95</v>
      </c>
      <c r="H186" cm="1">
        <f t="array" ref="H186">MEDIAN(IF($E$2:$E$502=E186,$G$2:$G$502,""))</f>
        <v>16451.254999999997</v>
      </c>
    </row>
    <row r="187" spans="1:8" x14ac:dyDescent="0.35">
      <c r="A187" t="s">
        <v>54</v>
      </c>
      <c r="B187" t="s">
        <v>1066</v>
      </c>
      <c r="C187" s="30">
        <v>13883.71</v>
      </c>
      <c r="E187" t="str">
        <v>Consumer Staples</v>
      </c>
      <c r="F187" t="str">
        <v>Radico Khaitan Ltd.</v>
      </c>
      <c r="G187">
        <v>13883.71</v>
      </c>
      <c r="H187" cm="1">
        <f t="array" ref="H187">MEDIAN(IF($E$2:$E$502=E187,$G$2:$G$502,""))</f>
        <v>16451.254999999997</v>
      </c>
    </row>
    <row r="188" spans="1:8" x14ac:dyDescent="0.35">
      <c r="A188" t="s">
        <v>54</v>
      </c>
      <c r="B188" t="s">
        <v>1616</v>
      </c>
      <c r="C188" s="30">
        <v>48915.91</v>
      </c>
      <c r="E188" t="str">
        <v>Consumer Staples</v>
      </c>
      <c r="F188" t="str">
        <v>Ruchi Soya Industries Ltd.</v>
      </c>
      <c r="G188">
        <v>48915.91</v>
      </c>
      <c r="H188" cm="1">
        <f t="array" ref="H188">MEDIAN(IF($E$2:$E$502=E188,$G$2:$G$502,""))</f>
        <v>16451.254999999997</v>
      </c>
    </row>
    <row r="189" spans="1:8" x14ac:dyDescent="0.35">
      <c r="A189" t="s">
        <v>54</v>
      </c>
      <c r="B189" t="s">
        <v>1627</v>
      </c>
      <c r="C189" s="30">
        <v>15302.23</v>
      </c>
      <c r="E189" t="str">
        <v>Consumer Staples</v>
      </c>
      <c r="F189" t="str">
        <v>Shree Renuka Sugars Ltd.</v>
      </c>
      <c r="G189">
        <v>15302.23</v>
      </c>
      <c r="H189" cm="1">
        <f t="array" ref="H189">MEDIAN(IF($E$2:$E$502=E189,$G$2:$G$502,""))</f>
        <v>16451.254999999997</v>
      </c>
    </row>
    <row r="190" spans="1:8" x14ac:dyDescent="0.35">
      <c r="A190" t="s">
        <v>54</v>
      </c>
      <c r="B190" t="s">
        <v>1147</v>
      </c>
      <c r="C190" s="30">
        <v>5357.42</v>
      </c>
      <c r="E190" t="str">
        <v>Consumer Staples</v>
      </c>
      <c r="F190" t="str">
        <v>Tata Coffee Ltd.</v>
      </c>
      <c r="G190">
        <v>5357.42</v>
      </c>
      <c r="H190" cm="1">
        <f t="array" ref="H190">MEDIAN(IF($E$2:$E$502=E190,$G$2:$G$502,""))</f>
        <v>16451.254999999997</v>
      </c>
    </row>
    <row r="191" spans="1:8" x14ac:dyDescent="0.35">
      <c r="A191" t="s">
        <v>54</v>
      </c>
      <c r="B191" t="s">
        <v>698</v>
      </c>
      <c r="C191" s="30">
        <v>74982.539999999994</v>
      </c>
      <c r="E191" t="str">
        <v>Consumer Staples</v>
      </c>
      <c r="F191" t="str">
        <v>Tata Consumer Products Ltd.</v>
      </c>
      <c r="G191">
        <v>74982.539999999994</v>
      </c>
      <c r="H191" cm="1">
        <f t="array" ref="H191">MEDIAN(IF($E$2:$E$502=E191,$G$2:$G$502,""))</f>
        <v>16451.254999999997</v>
      </c>
    </row>
    <row r="192" spans="1:8" x14ac:dyDescent="0.35">
      <c r="A192" t="s">
        <v>54</v>
      </c>
      <c r="B192" t="s">
        <v>495</v>
      </c>
      <c r="C192" s="30">
        <v>44167.43</v>
      </c>
      <c r="E192" t="str">
        <v>Consumer Staples</v>
      </c>
      <c r="F192" t="str">
        <v>United Breweries Ltd.</v>
      </c>
      <c r="G192">
        <v>44167.43</v>
      </c>
      <c r="H192" cm="1">
        <f t="array" ref="H192">MEDIAN(IF($E$2:$E$502=E192,$G$2:$G$502,""))</f>
        <v>16451.254999999997</v>
      </c>
    </row>
    <row r="193" spans="1:8" x14ac:dyDescent="0.35">
      <c r="A193" t="s">
        <v>54</v>
      </c>
      <c r="B193" t="s">
        <v>1051</v>
      </c>
      <c r="C193" s="30">
        <v>70091.37</v>
      </c>
      <c r="E193" t="str">
        <v>Consumer Staples</v>
      </c>
      <c r="F193" t="str">
        <v>Varun Beverages Ltd.</v>
      </c>
      <c r="G193">
        <v>70091.37</v>
      </c>
      <c r="H193" cm="1">
        <f t="array" ref="H193">MEDIAN(IF($E$2:$E$502=E193,$G$2:$G$502,""))</f>
        <v>16451.254999999997</v>
      </c>
    </row>
    <row r="194" spans="1:8" x14ac:dyDescent="0.35">
      <c r="A194" t="s">
        <v>54</v>
      </c>
      <c r="B194" t="s">
        <v>86</v>
      </c>
      <c r="C194" s="30">
        <v>4210.3599999999997</v>
      </c>
      <c r="E194" t="str">
        <v>Consumer Staples</v>
      </c>
      <c r="F194" t="str">
        <v>VST Industries Ltd.</v>
      </c>
      <c r="G194">
        <v>4210.3599999999997</v>
      </c>
      <c r="H194" cm="1">
        <f t="array" ref="H194">MEDIAN(IF($E$2:$E$502=E194,$G$2:$G$502,""))</f>
        <v>16451.254999999997</v>
      </c>
    </row>
    <row r="195" spans="1:8" x14ac:dyDescent="0.35">
      <c r="A195" t="s">
        <v>54</v>
      </c>
      <c r="B195" t="s">
        <v>813</v>
      </c>
      <c r="C195" s="30">
        <v>10523.95</v>
      </c>
      <c r="E195" t="str">
        <v>Consumer Staples</v>
      </c>
      <c r="F195" t="str">
        <v>Zydus Wellness Ltd.</v>
      </c>
      <c r="G195">
        <v>10523.95</v>
      </c>
      <c r="H195" cm="1">
        <f t="array" ref="H195">MEDIAN(IF($E$2:$E$502=E195,$G$2:$G$502,""))</f>
        <v>16451.254999999997</v>
      </c>
    </row>
    <row r="196" spans="1:8" x14ac:dyDescent="0.35">
      <c r="A196" t="s">
        <v>350</v>
      </c>
      <c r="B196" t="s">
        <v>1397</v>
      </c>
      <c r="C196" s="30">
        <v>24613.4</v>
      </c>
      <c r="E196" t="str">
        <v>Diversified</v>
      </c>
      <c r="F196" t="str">
        <v>3M India Ltd.</v>
      </c>
      <c r="G196">
        <v>24613.4</v>
      </c>
      <c r="H196" cm="1">
        <f t="array" ref="H196">MEDIAN(IF($E$2:$E$502=E196,$G$2:$G$502,""))</f>
        <v>24475.61</v>
      </c>
    </row>
    <row r="197" spans="1:8" x14ac:dyDescent="0.35">
      <c r="A197" t="s">
        <v>350</v>
      </c>
      <c r="B197" t="s">
        <v>393</v>
      </c>
      <c r="C197" s="30">
        <v>15929.72</v>
      </c>
      <c r="E197" t="str">
        <v>Diversified</v>
      </c>
      <c r="F197" t="str">
        <v>DCM Shriram Ltd.</v>
      </c>
      <c r="G197">
        <v>15929.72</v>
      </c>
      <c r="H197" cm="1">
        <f t="array" ref="H197">MEDIAN(IF($E$2:$E$502=E197,$G$2:$G$502,""))</f>
        <v>24475.61</v>
      </c>
    </row>
    <row r="198" spans="1:8" x14ac:dyDescent="0.35">
      <c r="A198" t="s">
        <v>350</v>
      </c>
      <c r="B198" t="s">
        <v>1493</v>
      </c>
      <c r="C198" s="30">
        <v>24337.82</v>
      </c>
      <c r="E198" t="str">
        <v>Diversified</v>
      </c>
      <c r="F198" t="str">
        <v>Godrej Industries Ltd.</v>
      </c>
      <c r="G198">
        <v>24337.82</v>
      </c>
      <c r="H198" cm="1">
        <f t="array" ref="H198">MEDIAN(IF($E$2:$E$502=E198,$G$2:$G$502,""))</f>
        <v>24475.61</v>
      </c>
    </row>
    <row r="199" spans="1:8" x14ac:dyDescent="0.35">
      <c r="A199" t="s">
        <v>350</v>
      </c>
      <c r="B199" t="s">
        <v>347</v>
      </c>
      <c r="C199" s="30">
        <v>79922.64</v>
      </c>
      <c r="E199" t="str">
        <v>Diversified</v>
      </c>
      <c r="F199" t="str">
        <v>SRF Ltd.</v>
      </c>
      <c r="G199">
        <v>79922.64</v>
      </c>
      <c r="H199" cm="1">
        <f t="array" ref="H199">MEDIAN(IF($E$2:$E$502=E199,$G$2:$G$502,""))</f>
        <v>24475.61</v>
      </c>
    </row>
    <row r="200" spans="1:8" x14ac:dyDescent="0.35">
      <c r="A200" t="s">
        <v>278</v>
      </c>
      <c r="B200" t="s">
        <v>1406</v>
      </c>
      <c r="C200" s="30">
        <v>200891.73</v>
      </c>
      <c r="E200" t="str">
        <v>Energy</v>
      </c>
      <c r="F200" t="str">
        <v>Adani Power Ltd.</v>
      </c>
      <c r="G200">
        <v>200891.73</v>
      </c>
      <c r="H200" cm="1">
        <f t="array" ref="H200">MEDIAN(IF($E$2:$E$502=E200,$G$2:$G$502,""))</f>
        <v>63786.425000000003</v>
      </c>
    </row>
    <row r="201" spans="1:8" x14ac:dyDescent="0.35">
      <c r="A201" t="s">
        <v>278</v>
      </c>
      <c r="B201" t="s">
        <v>1359</v>
      </c>
      <c r="C201" s="30">
        <v>399697.3</v>
      </c>
      <c r="E201" t="str">
        <v>Energy</v>
      </c>
      <c r="F201" t="str">
        <v>Adani Total Gas Ltd.</v>
      </c>
      <c r="G201">
        <v>399697.3</v>
      </c>
      <c r="H201" cm="1">
        <f t="array" ref="H201">MEDIAN(IF($E$2:$E$502=E201,$G$2:$G$502,""))</f>
        <v>63786.425000000003</v>
      </c>
    </row>
    <row r="202" spans="1:8" x14ac:dyDescent="0.35">
      <c r="A202" t="s">
        <v>278</v>
      </c>
      <c r="B202" t="s">
        <v>1409</v>
      </c>
      <c r="C202" s="30">
        <v>461923.63</v>
      </c>
      <c r="E202" t="str">
        <v>Energy</v>
      </c>
      <c r="F202" t="str">
        <v>Adani Transmission Ltd.</v>
      </c>
      <c r="G202">
        <v>461923.63</v>
      </c>
      <c r="H202" cm="1">
        <f t="array" ref="H202">MEDIAN(IF($E$2:$E$502=E202,$G$2:$G$502,""))</f>
        <v>63786.425000000003</v>
      </c>
    </row>
    <row r="203" spans="1:8" x14ac:dyDescent="0.35">
      <c r="A203" t="s">
        <v>278</v>
      </c>
      <c r="B203" t="s">
        <v>354</v>
      </c>
      <c r="C203" s="30">
        <v>119675.29</v>
      </c>
      <c r="E203" t="str">
        <v>Energy</v>
      </c>
      <c r="F203" t="str">
        <v>Bharat Petroleum Corporation Ltd.</v>
      </c>
      <c r="G203">
        <v>119675.29</v>
      </c>
      <c r="H203" cm="1">
        <f t="array" ref="H203">MEDIAN(IF($E$2:$E$502=E203,$G$2:$G$502,""))</f>
        <v>63786.425000000003</v>
      </c>
    </row>
    <row r="204" spans="1:8" x14ac:dyDescent="0.35">
      <c r="A204" t="s">
        <v>278</v>
      </c>
      <c r="B204" t="s">
        <v>831</v>
      </c>
      <c r="C204" s="30">
        <v>21742.21</v>
      </c>
      <c r="E204" t="str">
        <v>Energy</v>
      </c>
      <c r="F204" t="str">
        <v>CESC Ltd.</v>
      </c>
      <c r="G204">
        <v>21742.21</v>
      </c>
      <c r="H204" cm="1">
        <f t="array" ref="H204">MEDIAN(IF($E$2:$E$502=E204,$G$2:$G$502,""))</f>
        <v>63786.425000000003</v>
      </c>
    </row>
    <row r="205" spans="1:8" x14ac:dyDescent="0.35">
      <c r="A205" t="s">
        <v>278</v>
      </c>
      <c r="B205" t="s">
        <v>571</v>
      </c>
      <c r="C205" s="30">
        <v>64377.52</v>
      </c>
      <c r="E205" t="str">
        <v>Energy</v>
      </c>
      <c r="F205" t="str">
        <v>GAIL (India) Ltd.</v>
      </c>
      <c r="G205">
        <v>64377.52</v>
      </c>
      <c r="H205" cm="1">
        <f t="array" ref="H205">MEDIAN(IF($E$2:$E$502=E205,$G$2:$G$502,""))</f>
        <v>63786.425000000003</v>
      </c>
    </row>
    <row r="206" spans="1:8" x14ac:dyDescent="0.35">
      <c r="A206" t="s">
        <v>278</v>
      </c>
      <c r="B206" t="s">
        <v>1107</v>
      </c>
      <c r="C206" s="30">
        <v>33595.43</v>
      </c>
      <c r="E206" t="str">
        <v>Energy</v>
      </c>
      <c r="F206" t="str">
        <v>Gujarat Gas Ltd.</v>
      </c>
      <c r="G206">
        <v>33595.43</v>
      </c>
      <c r="H206" cm="1">
        <f t="array" ref="H206">MEDIAN(IF($E$2:$E$502=E206,$G$2:$G$502,""))</f>
        <v>63786.425000000003</v>
      </c>
    </row>
    <row r="207" spans="1:8" x14ac:dyDescent="0.35">
      <c r="A207" t="s">
        <v>278</v>
      </c>
      <c r="B207" t="s">
        <v>1110</v>
      </c>
      <c r="C207" s="30">
        <v>13861.13</v>
      </c>
      <c r="E207" t="str">
        <v>Energy</v>
      </c>
      <c r="F207" t="str">
        <v>Gujarat State Petronet Ltd.</v>
      </c>
      <c r="G207">
        <v>13861.13</v>
      </c>
      <c r="H207" cm="1">
        <f t="array" ref="H207">MEDIAN(IF($E$2:$E$502=E207,$G$2:$G$502,""))</f>
        <v>63786.425000000003</v>
      </c>
    </row>
    <row r="208" spans="1:8" x14ac:dyDescent="0.35">
      <c r="A208" t="s">
        <v>278</v>
      </c>
      <c r="B208" t="s">
        <v>409</v>
      </c>
      <c r="C208" s="30">
        <v>73139.06</v>
      </c>
      <c r="E208" t="str">
        <v>Energy</v>
      </c>
      <c r="F208" t="str">
        <v>Hindustan Petroleum Corporation Ltd.</v>
      </c>
      <c r="G208">
        <v>73139.06</v>
      </c>
      <c r="H208" cm="1">
        <f t="array" ref="H208">MEDIAN(IF($E$2:$E$502=E208,$G$2:$G$502,""))</f>
        <v>63786.425000000003</v>
      </c>
    </row>
    <row r="209" spans="1:8" x14ac:dyDescent="0.35">
      <c r="A209" t="s">
        <v>278</v>
      </c>
      <c r="B209" t="s">
        <v>428</v>
      </c>
      <c r="C209" s="30">
        <v>214259.98</v>
      </c>
      <c r="E209" t="str">
        <v>Energy</v>
      </c>
      <c r="F209" t="str">
        <v>Indian Oil Corporation Ltd.</v>
      </c>
      <c r="G209">
        <v>214259.98</v>
      </c>
      <c r="H209" cm="1">
        <f t="array" ref="H209">MEDIAN(IF($E$2:$E$502=E209,$G$2:$G$502,""))</f>
        <v>63786.425000000003</v>
      </c>
    </row>
    <row r="210" spans="1:8" x14ac:dyDescent="0.35">
      <c r="A210" t="s">
        <v>278</v>
      </c>
      <c r="B210" t="s">
        <v>875</v>
      </c>
      <c r="C210" s="30">
        <v>26567.040000000001</v>
      </c>
      <c r="E210" t="str">
        <v>Energy</v>
      </c>
      <c r="F210" t="str">
        <v>Indraprastha Gas Ltd.</v>
      </c>
      <c r="G210">
        <v>26567.040000000001</v>
      </c>
      <c r="H210" cm="1">
        <f t="array" ref="H210">MEDIAN(IF($E$2:$E$502=E210,$G$2:$G$502,""))</f>
        <v>63786.425000000003</v>
      </c>
    </row>
    <row r="211" spans="1:8" x14ac:dyDescent="0.35">
      <c r="A211" t="s">
        <v>278</v>
      </c>
      <c r="B211" t="s">
        <v>275</v>
      </c>
      <c r="C211" s="30">
        <v>7049.59</v>
      </c>
      <c r="E211" t="str">
        <v>Energy</v>
      </c>
      <c r="F211" t="str">
        <v>Mahanagar Gas Ltd.</v>
      </c>
      <c r="G211">
        <v>7049.59</v>
      </c>
      <c r="H211" cm="1">
        <f t="array" ref="H211">MEDIAN(IF($E$2:$E$502=E211,$G$2:$G$502,""))</f>
        <v>63786.425000000003</v>
      </c>
    </row>
    <row r="212" spans="1:8" x14ac:dyDescent="0.35">
      <c r="A212" t="s">
        <v>278</v>
      </c>
      <c r="B212" t="s">
        <v>1574</v>
      </c>
      <c r="C212" s="30">
        <v>33773.949999999997</v>
      </c>
      <c r="E212" t="str">
        <v>Energy</v>
      </c>
      <c r="F212" t="str">
        <v>Mangalore Refinery &amp; Petrochemicals Ltd.</v>
      </c>
      <c r="G212">
        <v>33773.949999999997</v>
      </c>
      <c r="H212" cm="1">
        <f t="array" ref="H212">MEDIAN(IF($E$2:$E$502=E212,$G$2:$G$502,""))</f>
        <v>63786.425000000003</v>
      </c>
    </row>
    <row r="213" spans="1:8" x14ac:dyDescent="0.35">
      <c r="A213" t="s">
        <v>278</v>
      </c>
      <c r="B213" t="s">
        <v>1153</v>
      </c>
      <c r="C213" s="30">
        <v>63195.33</v>
      </c>
      <c r="E213" t="str">
        <v>Energy</v>
      </c>
      <c r="F213" t="str">
        <v>NHPC Ltd.</v>
      </c>
      <c r="G213">
        <v>63195.33</v>
      </c>
      <c r="H213" cm="1">
        <f t="array" ref="H213">MEDIAN(IF($E$2:$E$502=E213,$G$2:$G$502,""))</f>
        <v>63786.425000000003</v>
      </c>
    </row>
    <row r="214" spans="1:8" x14ac:dyDescent="0.35">
      <c r="A214" t="s">
        <v>278</v>
      </c>
      <c r="B214" t="s">
        <v>1035</v>
      </c>
      <c r="C214" s="30">
        <v>37205.919999999998</v>
      </c>
      <c r="E214" t="str">
        <v>Energy</v>
      </c>
      <c r="F214" t="str">
        <v>NLC India Ltd.</v>
      </c>
      <c r="G214">
        <v>37205.919999999998</v>
      </c>
      <c r="H214" cm="1">
        <f t="array" ref="H214">MEDIAN(IF($E$2:$E$502=E214,$G$2:$G$502,""))</f>
        <v>63786.425000000003</v>
      </c>
    </row>
    <row r="215" spans="1:8" x14ac:dyDescent="0.35">
      <c r="A215" t="s">
        <v>278</v>
      </c>
      <c r="B215" t="s">
        <v>659</v>
      </c>
      <c r="C215" s="30">
        <v>361892.27</v>
      </c>
      <c r="E215" t="str">
        <v>Energy</v>
      </c>
      <c r="F215" t="str">
        <v>NTPC Ltd.</v>
      </c>
      <c r="G215">
        <v>361892.27</v>
      </c>
      <c r="H215" cm="1">
        <f t="array" ref="H215">MEDIAN(IF($E$2:$E$502=E215,$G$2:$G$502,""))</f>
        <v>63786.425000000003</v>
      </c>
    </row>
    <row r="216" spans="1:8" x14ac:dyDescent="0.35">
      <c r="A216" t="s">
        <v>278</v>
      </c>
      <c r="B216" t="s">
        <v>492</v>
      </c>
      <c r="C216" s="30">
        <v>262440.75</v>
      </c>
      <c r="E216" t="str">
        <v>Energy</v>
      </c>
      <c r="F216" t="str">
        <v>Oil &amp; Natural Gas Corporation Ltd.</v>
      </c>
      <c r="G216">
        <v>262440.75</v>
      </c>
      <c r="H216" cm="1">
        <f t="array" ref="H216">MEDIAN(IF($E$2:$E$502=E216,$G$2:$G$502,""))</f>
        <v>63786.425000000003</v>
      </c>
    </row>
    <row r="217" spans="1:8" x14ac:dyDescent="0.35">
      <c r="A217" t="s">
        <v>278</v>
      </c>
      <c r="B217" t="s">
        <v>399</v>
      </c>
      <c r="C217" s="30">
        <v>34992.31</v>
      </c>
      <c r="E217" t="str">
        <v>Energy</v>
      </c>
      <c r="F217" t="str">
        <v>Oil India Ltd.</v>
      </c>
      <c r="G217">
        <v>34992.31</v>
      </c>
      <c r="H217" cm="1">
        <f t="array" ref="H217">MEDIAN(IF($E$2:$E$502=E217,$G$2:$G$502,""))</f>
        <v>63786.425000000003</v>
      </c>
    </row>
    <row r="218" spans="1:8" x14ac:dyDescent="0.35">
      <c r="A218" t="s">
        <v>278</v>
      </c>
      <c r="B218" t="s">
        <v>469</v>
      </c>
      <c r="C218" s="30">
        <v>27280.89</v>
      </c>
      <c r="E218" t="str">
        <v>Energy</v>
      </c>
      <c r="F218" t="str">
        <v>Petronet LNG Ltd.</v>
      </c>
      <c r="G218">
        <v>27280.89</v>
      </c>
      <c r="H218" cm="1">
        <f t="array" ref="H218">MEDIAN(IF($E$2:$E$502=E218,$G$2:$G$502,""))</f>
        <v>63786.425000000003</v>
      </c>
    </row>
    <row r="219" spans="1:8" x14ac:dyDescent="0.35">
      <c r="A219" t="s">
        <v>278</v>
      </c>
      <c r="B219" t="s">
        <v>385</v>
      </c>
      <c r="C219" s="30">
        <v>286006.74</v>
      </c>
      <c r="E219" t="str">
        <v>Energy</v>
      </c>
      <c r="F219" t="str">
        <v>Power Grid Corporation Of India Ltd.</v>
      </c>
      <c r="G219">
        <v>286006.74</v>
      </c>
      <c r="H219" cm="1">
        <f t="array" ref="H219">MEDIAN(IF($E$2:$E$502=E219,$G$2:$G$502,""))</f>
        <v>63786.425000000003</v>
      </c>
    </row>
    <row r="220" spans="1:8" x14ac:dyDescent="0.35">
      <c r="A220" t="s">
        <v>278</v>
      </c>
      <c r="B220" t="s">
        <v>615</v>
      </c>
      <c r="C220" s="30">
        <v>1833670.16</v>
      </c>
      <c r="E220" t="str">
        <v>Energy</v>
      </c>
      <c r="F220" t="str">
        <v>Reliance Industries Ltd.</v>
      </c>
      <c r="G220">
        <v>1833670.16</v>
      </c>
      <c r="H220" cm="1">
        <f t="array" ref="H220">MEDIAN(IF($E$2:$E$502=E220,$G$2:$G$502,""))</f>
        <v>63786.425000000003</v>
      </c>
    </row>
    <row r="221" spans="1:8" x14ac:dyDescent="0.35">
      <c r="A221" t="s">
        <v>278</v>
      </c>
      <c r="B221" t="s">
        <v>1082</v>
      </c>
      <c r="C221" s="30">
        <v>13109.88</v>
      </c>
      <c r="E221" t="str">
        <v>Energy</v>
      </c>
      <c r="F221" t="str">
        <v>SJVN Ltd.</v>
      </c>
      <c r="G221">
        <v>13109.88</v>
      </c>
      <c r="H221" cm="1">
        <f t="array" ref="H221">MEDIAN(IF($E$2:$E$502=E221,$G$2:$G$502,""))</f>
        <v>63786.425000000003</v>
      </c>
    </row>
    <row r="222" spans="1:8" x14ac:dyDescent="0.35">
      <c r="A222" t="s">
        <v>278</v>
      </c>
      <c r="B222" t="s">
        <v>1162</v>
      </c>
      <c r="C222" s="30">
        <v>115629.26</v>
      </c>
      <c r="E222" t="str">
        <v>Energy</v>
      </c>
      <c r="F222" t="str">
        <v>Tata Power Company Ltd.</v>
      </c>
      <c r="G222">
        <v>115629.26</v>
      </c>
      <c r="H222" cm="1">
        <f t="array" ref="H222">MEDIAN(IF($E$2:$E$502=E222,$G$2:$G$502,""))</f>
        <v>63786.425000000003</v>
      </c>
    </row>
    <row r="223" spans="1:8" x14ac:dyDescent="0.35">
      <c r="A223" t="s">
        <v>278</v>
      </c>
      <c r="B223" t="s">
        <v>592</v>
      </c>
      <c r="C223" s="30">
        <v>36211.18</v>
      </c>
      <c r="E223" t="str">
        <v>Energy</v>
      </c>
      <c r="F223" t="str">
        <v>Torrent Power Ltd.</v>
      </c>
      <c r="G223">
        <v>36211.18</v>
      </c>
      <c r="H223" cm="1">
        <f t="array" ref="H223">MEDIAN(IF($E$2:$E$502=E223,$G$2:$G$502,""))</f>
        <v>63786.425000000003</v>
      </c>
    </row>
    <row r="224" spans="1:8" x14ac:dyDescent="0.35">
      <c r="A224" t="s">
        <v>99</v>
      </c>
      <c r="B224" t="s">
        <v>1400</v>
      </c>
      <c r="C224" s="30">
        <v>24383.25</v>
      </c>
      <c r="E224" t="str">
        <v>Financial</v>
      </c>
      <c r="F224" t="str">
        <v>Aavas Financiers Ltd.</v>
      </c>
      <c r="G224">
        <v>24383.25</v>
      </c>
      <c r="H224" cm="1">
        <f t="array" ref="H224">MEDIAN(IF($E$2:$E$502=E224,$G$2:$G$502,""))</f>
        <v>31462.74</v>
      </c>
    </row>
    <row r="225" spans="1:8" x14ac:dyDescent="0.35">
      <c r="A225" t="s">
        <v>99</v>
      </c>
      <c r="B225" t="s">
        <v>1412</v>
      </c>
      <c r="C225" s="30">
        <v>82630.649999999994</v>
      </c>
      <c r="E225" t="str">
        <v>Financial</v>
      </c>
      <c r="F225" t="str">
        <v>Aditya Birla Capital Ltd.</v>
      </c>
      <c r="G225">
        <v>82630.649999999994</v>
      </c>
      <c r="H225" cm="1">
        <f t="array" ref="H225">MEDIAN(IF($E$2:$E$502=E225,$G$2:$G$502,""))</f>
        <v>31462.74</v>
      </c>
    </row>
    <row r="226" spans="1:8" x14ac:dyDescent="0.35">
      <c r="A226" t="s">
        <v>99</v>
      </c>
      <c r="B226" t="s">
        <v>472</v>
      </c>
      <c r="C226" s="30">
        <v>13551.83</v>
      </c>
      <c r="E226" t="str">
        <v>Financial</v>
      </c>
      <c r="F226" t="str">
        <v>Aditya Birla Sun Life AMC Ltd.</v>
      </c>
      <c r="G226">
        <v>13551.83</v>
      </c>
      <c r="H226" cm="1">
        <f t="array" ref="H226">MEDIAN(IF($E$2:$E$502=E226,$G$2:$G$502,""))</f>
        <v>31462.74</v>
      </c>
    </row>
    <row r="227" spans="1:8" x14ac:dyDescent="0.35">
      <c r="A227" t="s">
        <v>99</v>
      </c>
      <c r="B227" t="s">
        <v>267</v>
      </c>
      <c r="C227" s="30">
        <v>7427.74</v>
      </c>
      <c r="E227" t="str">
        <v>Financial</v>
      </c>
      <c r="F227" t="str">
        <v>Angel One Ltd.</v>
      </c>
      <c r="G227">
        <v>7427.74</v>
      </c>
      <c r="H227" cm="1">
        <f t="array" ref="H227">MEDIAN(IF($E$2:$E$502=E227,$G$2:$G$502,""))</f>
        <v>31462.74</v>
      </c>
    </row>
    <row r="228" spans="1:8" x14ac:dyDescent="0.35">
      <c r="A228" t="s">
        <v>99</v>
      </c>
      <c r="B228" t="s">
        <v>1427</v>
      </c>
      <c r="C228" s="30">
        <v>19802.22</v>
      </c>
      <c r="E228" t="str">
        <v>Financial</v>
      </c>
      <c r="F228" t="str">
        <v>Aptus Value Housing Finance India Ltd.</v>
      </c>
      <c r="G228">
        <v>19802.22</v>
      </c>
      <c r="H228" cm="1">
        <f t="array" ref="H228">MEDIAN(IF($E$2:$E$502=E228,$G$2:$G$502,""))</f>
        <v>31462.74</v>
      </c>
    </row>
    <row r="229" spans="1:8" x14ac:dyDescent="0.35">
      <c r="A229" t="s">
        <v>99</v>
      </c>
      <c r="B229" t="s">
        <v>1262</v>
      </c>
      <c r="C229" s="30">
        <v>42984.84</v>
      </c>
      <c r="E229" t="str">
        <v>Financial</v>
      </c>
      <c r="F229" t="str">
        <v>AU Small Finance Bank Ltd.</v>
      </c>
      <c r="G229">
        <v>42984.84</v>
      </c>
      <c r="H229" cm="1">
        <f t="array" ref="H229">MEDIAN(IF($E$2:$E$502=E229,$G$2:$G$502,""))</f>
        <v>31462.74</v>
      </c>
    </row>
    <row r="230" spans="1:8" x14ac:dyDescent="0.35">
      <c r="A230" t="s">
        <v>99</v>
      </c>
      <c r="B230" t="s">
        <v>1265</v>
      </c>
      <c r="C230" s="30">
        <v>318161.27</v>
      </c>
      <c r="E230" t="str">
        <v>Financial</v>
      </c>
      <c r="F230" t="str">
        <v>Axis Bank Ltd.</v>
      </c>
      <c r="G230">
        <v>318161.27</v>
      </c>
      <c r="H230" cm="1">
        <f t="array" ref="H230">MEDIAN(IF($E$2:$E$502=E230,$G$2:$G$502,""))</f>
        <v>31462.74</v>
      </c>
    </row>
    <row r="231" spans="1:8" x14ac:dyDescent="0.35">
      <c r="A231" t="s">
        <v>99</v>
      </c>
      <c r="B231" t="s">
        <v>309</v>
      </c>
      <c r="C231" s="30">
        <v>595322.42000000004</v>
      </c>
      <c r="E231" t="str">
        <v>Financial</v>
      </c>
      <c r="F231" t="str">
        <v>Bajaj Finance Ltd.</v>
      </c>
      <c r="G231">
        <v>595322.42000000004</v>
      </c>
      <c r="H231" cm="1">
        <f t="array" ref="H231">MEDIAN(IF($E$2:$E$502=E231,$G$2:$G$502,""))</f>
        <v>31462.74</v>
      </c>
    </row>
    <row r="232" spans="1:8" x14ac:dyDescent="0.35">
      <c r="A232" t="s">
        <v>99</v>
      </c>
      <c r="B232" t="s">
        <v>841</v>
      </c>
      <c r="C232" s="30">
        <v>424736.21</v>
      </c>
      <c r="E232" t="str">
        <v>Financial</v>
      </c>
      <c r="F232" t="str">
        <v>Bajaj Finserv Ltd.</v>
      </c>
      <c r="G232">
        <v>424736.21</v>
      </c>
      <c r="H232" cm="1">
        <f t="array" ref="H232">MEDIAN(IF($E$2:$E$502=E232,$G$2:$G$502,""))</f>
        <v>31462.74</v>
      </c>
    </row>
    <row r="233" spans="1:8" x14ac:dyDescent="0.35">
      <c r="A233" t="s">
        <v>99</v>
      </c>
      <c r="B233" t="s">
        <v>96</v>
      </c>
      <c r="C233" s="30">
        <v>62495.99</v>
      </c>
      <c r="E233" t="str">
        <v>Financial</v>
      </c>
      <c r="F233" t="str">
        <v>Bajaj Holdings &amp; Investment Ltd.</v>
      </c>
      <c r="G233">
        <v>62495.99</v>
      </c>
      <c r="H233" cm="1">
        <f t="array" ref="H233">MEDIAN(IF($E$2:$E$502=E233,$G$2:$G$502,""))</f>
        <v>31462.74</v>
      </c>
    </row>
    <row r="234" spans="1:8" x14ac:dyDescent="0.35">
      <c r="A234" t="s">
        <v>99</v>
      </c>
      <c r="B234" t="s">
        <v>1436</v>
      </c>
      <c r="C234" s="30">
        <v>55082.51</v>
      </c>
      <c r="E234" t="str">
        <v>Financial</v>
      </c>
      <c r="F234" t="str">
        <v>Bandhan Bank Ltd.</v>
      </c>
      <c r="G234">
        <v>55082.51</v>
      </c>
      <c r="H234" cm="1">
        <f t="array" ref="H234">MEDIAN(IF($E$2:$E$502=E234,$G$2:$G$502,""))</f>
        <v>31462.74</v>
      </c>
    </row>
    <row r="235" spans="1:8" x14ac:dyDescent="0.35">
      <c r="A235" t="s">
        <v>99</v>
      </c>
      <c r="B235" t="s">
        <v>996</v>
      </c>
      <c r="C235" s="30">
        <v>47094.07</v>
      </c>
      <c r="E235" t="str">
        <v>Financial</v>
      </c>
      <c r="F235" t="str">
        <v>Bank Of Baroda</v>
      </c>
      <c r="G235">
        <v>47094.07</v>
      </c>
      <c r="H235" cm="1">
        <f t="array" ref="H235">MEDIAN(IF($E$2:$E$502=E235,$G$2:$G$502,""))</f>
        <v>31462.74</v>
      </c>
    </row>
    <row r="236" spans="1:8" x14ac:dyDescent="0.35">
      <c r="A236" t="s">
        <v>99</v>
      </c>
      <c r="B236" t="s">
        <v>1089</v>
      </c>
      <c r="C236" s="30">
        <v>-44000.62</v>
      </c>
      <c r="E236" t="str">
        <v>Financial</v>
      </c>
      <c r="F236" t="str">
        <v>Bank Of India</v>
      </c>
      <c r="G236">
        <v>-44000.62</v>
      </c>
      <c r="H236" cm="1">
        <f t="array" ref="H236">MEDIAN(IF($E$2:$E$502=E236,$G$2:$G$502,""))</f>
        <v>31462.74</v>
      </c>
    </row>
    <row r="237" spans="1:8" x14ac:dyDescent="0.35">
      <c r="A237" t="s">
        <v>99</v>
      </c>
      <c r="B237" t="s">
        <v>1316</v>
      </c>
      <c r="C237" s="30">
        <v>-88.03</v>
      </c>
      <c r="E237" t="str">
        <v>Financial</v>
      </c>
      <c r="F237" t="str">
        <v>Bank Of Maharashtra</v>
      </c>
      <c r="G237">
        <v>-88.03</v>
      </c>
      <c r="H237" cm="1">
        <f t="array" ref="H237">MEDIAN(IF($E$2:$E$502=E237,$G$2:$G$502,""))</f>
        <v>31462.74</v>
      </c>
    </row>
    <row r="238" spans="1:8" x14ac:dyDescent="0.35">
      <c r="A238" t="s">
        <v>99</v>
      </c>
      <c r="B238" t="s">
        <v>942</v>
      </c>
      <c r="C238" s="30">
        <v>32788.870000000003</v>
      </c>
      <c r="E238" t="str">
        <v>Financial</v>
      </c>
      <c r="F238" t="str">
        <v>Can Fin Homes Ltd.</v>
      </c>
      <c r="G238">
        <v>32788.870000000003</v>
      </c>
      <c r="H238" cm="1">
        <f t="array" ref="H238">MEDIAN(IF($E$2:$E$502=E238,$G$2:$G$502,""))</f>
        <v>31462.74</v>
      </c>
    </row>
    <row r="239" spans="1:8" x14ac:dyDescent="0.35">
      <c r="A239" t="s">
        <v>99</v>
      </c>
      <c r="B239" t="s">
        <v>667</v>
      </c>
      <c r="C239" s="30">
        <v>-91877.97</v>
      </c>
      <c r="E239" t="str">
        <v>Financial</v>
      </c>
      <c r="F239" t="str">
        <v>Canara Bank</v>
      </c>
      <c r="G239">
        <v>-91877.97</v>
      </c>
      <c r="H239" cm="1">
        <f t="array" ref="H239">MEDIAN(IF($E$2:$E$502=E239,$G$2:$G$502,""))</f>
        <v>31462.74</v>
      </c>
    </row>
    <row r="240" spans="1:8" x14ac:dyDescent="0.35">
      <c r="A240" t="s">
        <v>99</v>
      </c>
      <c r="B240" t="s">
        <v>1337</v>
      </c>
      <c r="C240" s="30">
        <v>15538.89</v>
      </c>
      <c r="E240" t="str">
        <v>Financial</v>
      </c>
      <c r="F240" t="str">
        <v>Capri Global Capital Ltd.</v>
      </c>
      <c r="G240">
        <v>15538.89</v>
      </c>
      <c r="H240" cm="1">
        <f t="array" ref="H240">MEDIAN(IF($E$2:$E$502=E240,$G$2:$G$502,""))</f>
        <v>31462.74</v>
      </c>
    </row>
    <row r="241" spans="1:8" x14ac:dyDescent="0.35">
      <c r="A241" t="s">
        <v>99</v>
      </c>
      <c r="B241" t="s">
        <v>1446</v>
      </c>
      <c r="C241" s="30">
        <v>-28853.040000000001</v>
      </c>
      <c r="E241" t="str">
        <v>Financial</v>
      </c>
      <c r="F241" t="str">
        <v>Central Bank Of India</v>
      </c>
      <c r="G241">
        <v>-28853.040000000001</v>
      </c>
      <c r="H241" cm="1">
        <f t="array" ref="H241">MEDIAN(IF($E$2:$E$502=E241,$G$2:$G$502,""))</f>
        <v>31462.74</v>
      </c>
    </row>
    <row r="242" spans="1:8" x14ac:dyDescent="0.35">
      <c r="A242" t="s">
        <v>99</v>
      </c>
      <c r="B242" t="s">
        <v>1310</v>
      </c>
      <c r="C242" s="30">
        <v>75998.67</v>
      </c>
      <c r="E242" t="str">
        <v>Financial</v>
      </c>
      <c r="F242" t="str">
        <v>Cholamandalam Financial Holdings Ltd.</v>
      </c>
      <c r="G242">
        <v>75998.67</v>
      </c>
      <c r="H242" cm="1">
        <f t="array" ref="H242">MEDIAN(IF($E$2:$E$502=E242,$G$2:$G$502,""))</f>
        <v>31462.74</v>
      </c>
    </row>
    <row r="243" spans="1:8" x14ac:dyDescent="0.35">
      <c r="A243" t="s">
        <v>99</v>
      </c>
      <c r="B243" t="s">
        <v>1095</v>
      </c>
      <c r="C243" s="30">
        <v>129826.98</v>
      </c>
      <c r="E243" t="str">
        <v>Financial</v>
      </c>
      <c r="F243" t="str">
        <v>Cholamandalam Investment &amp; Finance Company Ltd.</v>
      </c>
      <c r="G243">
        <v>129826.98</v>
      </c>
      <c r="H243" cm="1">
        <f t="array" ref="H243">MEDIAN(IF($E$2:$E$502=E243,$G$2:$G$502,""))</f>
        <v>31462.74</v>
      </c>
    </row>
    <row r="244" spans="1:8" x14ac:dyDescent="0.35">
      <c r="A244" t="s">
        <v>99</v>
      </c>
      <c r="B244" t="s">
        <v>1268</v>
      </c>
      <c r="C244" s="30">
        <v>11937.42</v>
      </c>
      <c r="E244" t="str">
        <v>Financial</v>
      </c>
      <c r="F244" t="str">
        <v>City Union Bank Ltd.</v>
      </c>
      <c r="G244">
        <v>11937.42</v>
      </c>
      <c r="H244" cm="1">
        <f t="array" ref="H244">MEDIAN(IF($E$2:$E$502=E244,$G$2:$G$502,""))</f>
        <v>31462.74</v>
      </c>
    </row>
    <row r="245" spans="1:8" x14ac:dyDescent="0.35">
      <c r="A245" t="s">
        <v>99</v>
      </c>
      <c r="B245" t="s">
        <v>1456</v>
      </c>
      <c r="C245" s="30">
        <v>26670.89</v>
      </c>
      <c r="E245" t="str">
        <v>Financial</v>
      </c>
      <c r="F245" t="str">
        <v>CreditAccess Grameen Ltd.</v>
      </c>
      <c r="G245">
        <v>26670.89</v>
      </c>
      <c r="H245" cm="1">
        <f t="array" ref="H245">MEDIAN(IF($E$2:$E$502=E245,$G$2:$G$502,""))</f>
        <v>31462.74</v>
      </c>
    </row>
    <row r="246" spans="1:8" x14ac:dyDescent="0.35">
      <c r="A246" t="s">
        <v>99</v>
      </c>
      <c r="B246" t="s">
        <v>1459</v>
      </c>
      <c r="C246" s="30">
        <v>3461.75</v>
      </c>
      <c r="E246" t="str">
        <v>Financial</v>
      </c>
      <c r="F246" t="str">
        <v>CSB Bank Ltd.</v>
      </c>
      <c r="G246">
        <v>3461.75</v>
      </c>
      <c r="H246" cm="1">
        <f t="array" ref="H246">MEDIAN(IF($E$2:$E$502=E246,$G$2:$G$502,""))</f>
        <v>31462.74</v>
      </c>
    </row>
    <row r="247" spans="1:8" x14ac:dyDescent="0.35">
      <c r="A247" t="s">
        <v>99</v>
      </c>
      <c r="B247" t="s">
        <v>1219</v>
      </c>
      <c r="C247" s="30">
        <v>12993.01</v>
      </c>
      <c r="E247" t="str">
        <v>Financial</v>
      </c>
      <c r="F247" t="str">
        <v>Edelweiss Financial Services Ltd.</v>
      </c>
      <c r="G247">
        <v>12993.01</v>
      </c>
      <c r="H247" cm="1">
        <f t="array" ref="H247">MEDIAN(IF($E$2:$E$502=E247,$G$2:$G$502,""))</f>
        <v>31462.74</v>
      </c>
    </row>
    <row r="248" spans="1:8" x14ac:dyDescent="0.35">
      <c r="A248" t="s">
        <v>99</v>
      </c>
      <c r="B248" t="s">
        <v>1468</v>
      </c>
      <c r="C248" s="30">
        <v>19061.53</v>
      </c>
      <c r="E248" t="str">
        <v>Financial</v>
      </c>
      <c r="F248" t="str">
        <v>Equitas Holdings Ltd.</v>
      </c>
      <c r="G248">
        <v>19061.53</v>
      </c>
      <c r="H248" cm="1">
        <f t="array" ref="H248">MEDIAN(IF($E$2:$E$502=E248,$G$2:$G$502,""))</f>
        <v>31462.74</v>
      </c>
    </row>
    <row r="249" spans="1:8" x14ac:dyDescent="0.35">
      <c r="A249" t="s">
        <v>99</v>
      </c>
      <c r="B249" t="s">
        <v>1471</v>
      </c>
      <c r="C249" s="30">
        <v>6206.4</v>
      </c>
      <c r="E249" t="str">
        <v>Financial</v>
      </c>
      <c r="F249" t="str">
        <v>Equitas Small Finance Bank Ltd.</v>
      </c>
      <c r="G249">
        <v>6206.4</v>
      </c>
      <c r="H249" cm="1">
        <f t="array" ref="H249">MEDIAN(IF($E$2:$E$502=E249,$G$2:$G$502,""))</f>
        <v>31462.74</v>
      </c>
    </row>
    <row r="250" spans="1:8" x14ac:dyDescent="0.35">
      <c r="A250" t="s">
        <v>99</v>
      </c>
      <c r="B250" t="s">
        <v>196</v>
      </c>
      <c r="C250" s="30">
        <v>38031.47</v>
      </c>
      <c r="E250" t="str">
        <v>Financial</v>
      </c>
      <c r="F250" t="str">
        <v>HDFC Asset Management Company Ltd.</v>
      </c>
      <c r="G250">
        <v>38031.47</v>
      </c>
      <c r="H250" cm="1">
        <f t="array" ref="H250">MEDIAN(IF($E$2:$E$502=E250,$G$2:$G$502,""))</f>
        <v>31462.74</v>
      </c>
    </row>
    <row r="251" spans="1:8" x14ac:dyDescent="0.35">
      <c r="A251" t="s">
        <v>99</v>
      </c>
      <c r="B251" t="s">
        <v>366</v>
      </c>
      <c r="C251" s="30">
        <v>898755.88</v>
      </c>
      <c r="E251" t="str">
        <v>Financial</v>
      </c>
      <c r="F251" t="str">
        <v>HDFC Bank Ltd.</v>
      </c>
      <c r="G251">
        <v>898755.88</v>
      </c>
      <c r="H251" cm="1">
        <f t="array" ref="H251">MEDIAN(IF($E$2:$E$502=E251,$G$2:$G$502,""))</f>
        <v>31462.74</v>
      </c>
    </row>
    <row r="252" spans="1:8" x14ac:dyDescent="0.35">
      <c r="A252" t="s">
        <v>99</v>
      </c>
      <c r="B252" t="s">
        <v>891</v>
      </c>
      <c r="C252" s="30">
        <v>69194.27</v>
      </c>
      <c r="E252" t="str">
        <v>Financial</v>
      </c>
      <c r="F252" t="str">
        <v>Housing &amp; Urban Development Corporation Ltd.</v>
      </c>
      <c r="G252">
        <v>69194.27</v>
      </c>
      <c r="H252" cm="1">
        <f t="array" ref="H252">MEDIAN(IF($E$2:$E$502=E252,$G$2:$G$502,""))</f>
        <v>31462.74</v>
      </c>
    </row>
    <row r="253" spans="1:8" x14ac:dyDescent="0.35">
      <c r="A253" t="s">
        <v>99</v>
      </c>
      <c r="B253" t="s">
        <v>253</v>
      </c>
      <c r="C253" s="30">
        <v>708294.41</v>
      </c>
      <c r="E253" t="str">
        <v>Financial</v>
      </c>
      <c r="F253" t="str">
        <v>Housing Development Finance Corpn. Ltd.</v>
      </c>
      <c r="G253">
        <v>708294.41</v>
      </c>
      <c r="H253" cm="1">
        <f t="array" ref="H253">MEDIAN(IF($E$2:$E$502=E253,$G$2:$G$502,""))</f>
        <v>31462.74</v>
      </c>
    </row>
    <row r="254" spans="1:8" x14ac:dyDescent="0.35">
      <c r="A254" t="s">
        <v>99</v>
      </c>
      <c r="B254" t="s">
        <v>778</v>
      </c>
      <c r="C254" s="30">
        <v>585848.54</v>
      </c>
      <c r="E254" t="str">
        <v>Financial</v>
      </c>
      <c r="F254" t="str">
        <v>ICICI Bank Ltd.</v>
      </c>
      <c r="G254">
        <v>585848.54</v>
      </c>
      <c r="H254" cm="1">
        <f t="array" ref="H254">MEDIAN(IF($E$2:$E$502=E254,$G$2:$G$502,""))</f>
        <v>31462.74</v>
      </c>
    </row>
    <row r="255" spans="1:8" x14ac:dyDescent="0.35">
      <c r="A255" t="s">
        <v>99</v>
      </c>
      <c r="B255" t="s">
        <v>283</v>
      </c>
      <c r="C255" s="30">
        <v>18271.560000000001</v>
      </c>
      <c r="E255" t="str">
        <v>Financial</v>
      </c>
      <c r="F255" t="str">
        <v>ICICI Securities Ltd.</v>
      </c>
      <c r="G255">
        <v>18271.560000000001</v>
      </c>
      <c r="H255" cm="1">
        <f t="array" ref="H255">MEDIAN(IF($E$2:$E$502=E255,$G$2:$G$502,""))</f>
        <v>31462.74</v>
      </c>
    </row>
    <row r="256" spans="1:8" x14ac:dyDescent="0.35">
      <c r="A256" t="s">
        <v>99</v>
      </c>
      <c r="B256" t="s">
        <v>1508</v>
      </c>
      <c r="C256" s="30">
        <v>33994.89</v>
      </c>
      <c r="E256" t="str">
        <v>Financial</v>
      </c>
      <c r="F256" t="str">
        <v>IDBI Bank Ltd.</v>
      </c>
      <c r="G256">
        <v>33994.89</v>
      </c>
      <c r="H256" cm="1">
        <f t="array" ref="H256">MEDIAN(IF($E$2:$E$502=E256,$G$2:$G$502,""))</f>
        <v>31462.74</v>
      </c>
    </row>
    <row r="257" spans="1:8" x14ac:dyDescent="0.35">
      <c r="A257" t="s">
        <v>99</v>
      </c>
      <c r="B257" t="s">
        <v>1511</v>
      </c>
      <c r="C257" s="30">
        <v>67490.789999999994</v>
      </c>
      <c r="E257" t="str">
        <v>Financial</v>
      </c>
      <c r="F257" t="str">
        <v>IDFC First Bank Ltd.</v>
      </c>
      <c r="G257">
        <v>67490.789999999994</v>
      </c>
      <c r="H257" cm="1">
        <f t="array" ref="H257">MEDIAN(IF($E$2:$E$502=E257,$G$2:$G$502,""))</f>
        <v>31462.74</v>
      </c>
    </row>
    <row r="258" spans="1:8" x14ac:dyDescent="0.35">
      <c r="A258" t="s">
        <v>99</v>
      </c>
      <c r="B258" t="s">
        <v>1514</v>
      </c>
      <c r="C258" s="30">
        <v>10560.17</v>
      </c>
      <c r="E258" t="str">
        <v>Financial</v>
      </c>
      <c r="F258" t="str">
        <v>IDFC Ltd.</v>
      </c>
      <c r="G258">
        <v>10560.17</v>
      </c>
      <c r="H258" cm="1">
        <f t="array" ref="H258">MEDIAN(IF($E$2:$E$502=E258,$G$2:$G$502,""))</f>
        <v>31462.74</v>
      </c>
    </row>
    <row r="259" spans="1:8" x14ac:dyDescent="0.35">
      <c r="A259" t="s">
        <v>99</v>
      </c>
      <c r="B259" t="s">
        <v>894</v>
      </c>
      <c r="C259" s="30">
        <v>40968.080000000002</v>
      </c>
      <c r="E259" t="str">
        <v>Financial</v>
      </c>
      <c r="F259" t="str">
        <v>IIFL Finance Ltd.</v>
      </c>
      <c r="G259">
        <v>40968.080000000002</v>
      </c>
      <c r="H259" cm="1">
        <f t="array" ref="H259">MEDIAN(IF($E$2:$E$502=E259,$G$2:$G$502,""))</f>
        <v>31462.74</v>
      </c>
    </row>
    <row r="260" spans="1:8" x14ac:dyDescent="0.35">
      <c r="A260" t="s">
        <v>99</v>
      </c>
      <c r="B260" t="s">
        <v>124</v>
      </c>
      <c r="C260" s="30">
        <v>17106.259999999998</v>
      </c>
      <c r="E260" t="str">
        <v>Financial</v>
      </c>
      <c r="F260" t="str">
        <v>IIFL Wealth Management Ltd</v>
      </c>
      <c r="G260">
        <v>17106.259999999998</v>
      </c>
      <c r="H260" cm="1">
        <f t="array" ref="H260">MEDIAN(IF($E$2:$E$502=E260,$G$2:$G$502,""))</f>
        <v>31462.74</v>
      </c>
    </row>
    <row r="261" spans="1:8" x14ac:dyDescent="0.35">
      <c r="A261" t="s">
        <v>99</v>
      </c>
      <c r="B261" t="s">
        <v>582</v>
      </c>
      <c r="C261" s="30">
        <v>53113.61</v>
      </c>
      <c r="E261" t="str">
        <v>Financial</v>
      </c>
      <c r="F261" t="str">
        <v>Indiabulls Housing Finance Ltd.</v>
      </c>
      <c r="G261">
        <v>53113.61</v>
      </c>
      <c r="H261" cm="1">
        <f t="array" ref="H261">MEDIAN(IF($E$2:$E$502=E261,$G$2:$G$502,""))</f>
        <v>31462.74</v>
      </c>
    </row>
    <row r="262" spans="1:8" x14ac:dyDescent="0.35">
      <c r="A262" t="s">
        <v>99</v>
      </c>
      <c r="B262" t="s">
        <v>670</v>
      </c>
      <c r="C262" s="30">
        <v>-38940.26</v>
      </c>
      <c r="E262" t="str">
        <v>Financial</v>
      </c>
      <c r="F262" t="str">
        <v>Indian Bank</v>
      </c>
      <c r="G262">
        <v>-38940.26</v>
      </c>
      <c r="H262" cm="1">
        <f t="array" ref="H262">MEDIAN(IF($E$2:$E$502=E262,$G$2:$G$502,""))</f>
        <v>31462.74</v>
      </c>
    </row>
    <row r="263" spans="1:8" x14ac:dyDescent="0.35">
      <c r="A263" t="s">
        <v>99</v>
      </c>
      <c r="B263" t="s">
        <v>1523</v>
      </c>
      <c r="C263" s="30">
        <v>-517.87</v>
      </c>
      <c r="E263" t="str">
        <v>Financial</v>
      </c>
      <c r="F263" t="str">
        <v>Indian Overseas Bank</v>
      </c>
      <c r="G263">
        <v>-517.87</v>
      </c>
      <c r="H263" cm="1">
        <f t="array" ref="H263">MEDIAN(IF($E$2:$E$502=E263,$G$2:$G$502,""))</f>
        <v>31462.74</v>
      </c>
    </row>
    <row r="264" spans="1:8" x14ac:dyDescent="0.35">
      <c r="A264" t="s">
        <v>99</v>
      </c>
      <c r="B264" t="s">
        <v>1222</v>
      </c>
      <c r="C264" s="30">
        <v>416863.96</v>
      </c>
      <c r="E264" t="str">
        <v>Financial</v>
      </c>
      <c r="F264" t="str">
        <v>Indian Railway Finance Corporation Ltd.</v>
      </c>
      <c r="G264">
        <v>416863.96</v>
      </c>
      <c r="H264" cm="1">
        <f t="array" ref="H264">MEDIAN(IF($E$2:$E$502=E264,$G$2:$G$502,""))</f>
        <v>31462.74</v>
      </c>
    </row>
    <row r="265" spans="1:8" x14ac:dyDescent="0.35">
      <c r="A265" t="s">
        <v>99</v>
      </c>
      <c r="B265" t="s">
        <v>595</v>
      </c>
      <c r="C265" s="30">
        <v>64081.52</v>
      </c>
      <c r="E265" t="str">
        <v>Financial</v>
      </c>
      <c r="F265" t="str">
        <v>IndusInd Bank Ltd.</v>
      </c>
      <c r="G265">
        <v>64081.52</v>
      </c>
      <c r="H265" cm="1">
        <f t="array" ref="H265">MEDIAN(IF($E$2:$E$502=E265,$G$2:$G$502,""))</f>
        <v>31462.74</v>
      </c>
    </row>
    <row r="266" spans="1:8" x14ac:dyDescent="0.35">
      <c r="A266" t="s">
        <v>99</v>
      </c>
      <c r="B266" t="s">
        <v>1172</v>
      </c>
      <c r="C266" s="30">
        <v>13959.25</v>
      </c>
      <c r="E266" t="str">
        <v>Financial</v>
      </c>
      <c r="F266" t="str">
        <v>JM Financial Ltd.</v>
      </c>
      <c r="G266">
        <v>13959.25</v>
      </c>
      <c r="H266" cm="1">
        <f t="array" ref="H266">MEDIAN(IF($E$2:$E$502=E266,$G$2:$G$502,""))</f>
        <v>31462.74</v>
      </c>
    </row>
    <row r="267" spans="1:8" x14ac:dyDescent="0.35">
      <c r="A267" t="s">
        <v>99</v>
      </c>
      <c r="B267" t="s">
        <v>1243</v>
      </c>
      <c r="C267" s="30">
        <v>383378.35</v>
      </c>
      <c r="E267" t="str">
        <v>Financial</v>
      </c>
      <c r="F267" t="str">
        <v>Kotak Mahindra Bank Ltd.</v>
      </c>
      <c r="G267">
        <v>383378.35</v>
      </c>
      <c r="H267" cm="1">
        <f t="array" ref="H267">MEDIAN(IF($E$2:$E$502=E267,$G$2:$G$502,""))</f>
        <v>31462.74</v>
      </c>
    </row>
    <row r="268" spans="1:8" x14ac:dyDescent="0.35">
      <c r="A268" t="s">
        <v>99</v>
      </c>
      <c r="B268" t="s">
        <v>1322</v>
      </c>
      <c r="C268" s="30">
        <v>95494.07</v>
      </c>
      <c r="E268" t="str">
        <v>Financial</v>
      </c>
      <c r="F268" t="str">
        <v>L&amp;T Finance Holdings Ltd.</v>
      </c>
      <c r="G268">
        <v>95494.07</v>
      </c>
      <c r="H268" cm="1">
        <f t="array" ref="H268">MEDIAN(IF($E$2:$E$502=E268,$G$2:$G$502,""))</f>
        <v>31462.74</v>
      </c>
    </row>
    <row r="269" spans="1:8" x14ac:dyDescent="0.35">
      <c r="A269" t="s">
        <v>99</v>
      </c>
      <c r="B269" t="s">
        <v>598</v>
      </c>
      <c r="C269" s="30">
        <v>227212.01</v>
      </c>
      <c r="E269" t="str">
        <v>Financial</v>
      </c>
      <c r="F269" t="str">
        <v>LIC Housing Finance Ltd.</v>
      </c>
      <c r="G269">
        <v>227212.01</v>
      </c>
      <c r="H269" cm="1">
        <f t="array" ref="H269">MEDIAN(IF($E$2:$E$502=E269,$G$2:$G$502,""))</f>
        <v>31462.74</v>
      </c>
    </row>
    <row r="270" spans="1:8" x14ac:dyDescent="0.35">
      <c r="A270" t="s">
        <v>99</v>
      </c>
      <c r="B270" t="s">
        <v>878</v>
      </c>
      <c r="C270" s="30">
        <v>83082.14</v>
      </c>
      <c r="E270" t="str">
        <v>Financial</v>
      </c>
      <c r="F270" t="str">
        <v>Mahindra &amp; Mahindra Financial Services Ltd.</v>
      </c>
      <c r="G270">
        <v>83082.14</v>
      </c>
      <c r="H270" cm="1">
        <f t="array" ref="H270">MEDIAN(IF($E$2:$E$502=E270,$G$2:$G$502,""))</f>
        <v>31462.74</v>
      </c>
    </row>
    <row r="271" spans="1:8" x14ac:dyDescent="0.35">
      <c r="A271" t="s">
        <v>99</v>
      </c>
      <c r="B271" t="s">
        <v>961</v>
      </c>
      <c r="C271" s="30">
        <v>30136.61</v>
      </c>
      <c r="E271" t="str">
        <v>Financial</v>
      </c>
      <c r="F271" t="str">
        <v>Manappuram Finance Ltd.</v>
      </c>
      <c r="G271">
        <v>30136.61</v>
      </c>
      <c r="H271" cm="1">
        <f t="array" ref="H271">MEDIAN(IF($E$2:$E$502=E271,$G$2:$G$502,""))</f>
        <v>31462.74</v>
      </c>
    </row>
    <row r="272" spans="1:8" x14ac:dyDescent="0.35">
      <c r="A272" t="s">
        <v>99</v>
      </c>
      <c r="B272" t="s">
        <v>964</v>
      </c>
      <c r="C272" s="30">
        <v>7632.78</v>
      </c>
      <c r="E272" t="str">
        <v>Financial</v>
      </c>
      <c r="F272" t="str">
        <v>MAS Financial Services Ltd.</v>
      </c>
      <c r="G272">
        <v>7632.78</v>
      </c>
      <c r="H272" cm="1">
        <f t="array" ref="H272">MEDIAN(IF($E$2:$E$502=E272,$G$2:$G$502,""))</f>
        <v>31462.74</v>
      </c>
    </row>
    <row r="273" spans="1:8" x14ac:dyDescent="0.35">
      <c r="A273" t="s">
        <v>99</v>
      </c>
      <c r="B273" t="s">
        <v>1577</v>
      </c>
      <c r="C273" s="30">
        <v>-81955.100000000006</v>
      </c>
      <c r="E273" t="str">
        <v>Financial</v>
      </c>
      <c r="F273" t="str">
        <v>Max Financial Services Ltd.</v>
      </c>
      <c r="G273">
        <v>-81955.100000000006</v>
      </c>
      <c r="H273" cm="1">
        <f t="array" ref="H273">MEDIAN(IF($E$2:$E$502=E273,$G$2:$G$502,""))</f>
        <v>31462.74</v>
      </c>
    </row>
    <row r="274" spans="1:8" x14ac:dyDescent="0.35">
      <c r="A274" t="s">
        <v>99</v>
      </c>
      <c r="B274" t="s">
        <v>526</v>
      </c>
      <c r="C274" s="30">
        <v>12115.77</v>
      </c>
      <c r="E274" t="str">
        <v>Financial</v>
      </c>
      <c r="F274" t="str">
        <v>Motilal Oswal Financial Services Ltd</v>
      </c>
      <c r="G274">
        <v>12115.77</v>
      </c>
      <c r="H274" cm="1">
        <f t="array" ref="H274">MEDIAN(IF($E$2:$E$502=E274,$G$2:$G$502,""))</f>
        <v>31462.74</v>
      </c>
    </row>
    <row r="275" spans="1:8" x14ac:dyDescent="0.35">
      <c r="A275" t="s">
        <v>99</v>
      </c>
      <c r="B275" t="s">
        <v>313</v>
      </c>
      <c r="C275" s="30">
        <v>85524.07</v>
      </c>
      <c r="E275" t="str">
        <v>Financial</v>
      </c>
      <c r="F275" t="str">
        <v>Muthoot Finance Ltd.</v>
      </c>
      <c r="G275">
        <v>85524.07</v>
      </c>
      <c r="H275" cm="1">
        <f t="array" ref="H275">MEDIAN(IF($E$2:$E$502=E275,$G$2:$G$502,""))</f>
        <v>31462.74</v>
      </c>
    </row>
    <row r="276" spans="1:8" x14ac:dyDescent="0.35">
      <c r="A276" t="s">
        <v>99</v>
      </c>
      <c r="B276" t="s">
        <v>489</v>
      </c>
      <c r="C276" s="30">
        <v>17819.21</v>
      </c>
      <c r="E276" t="str">
        <v>Financial</v>
      </c>
      <c r="F276" t="str">
        <v>Nippon Life India Asset Management Ltd.</v>
      </c>
      <c r="G276">
        <v>17819.21</v>
      </c>
      <c r="H276" cm="1">
        <f t="array" ref="H276">MEDIAN(IF($E$2:$E$502=E276,$G$2:$G$502,""))</f>
        <v>31462.74</v>
      </c>
    </row>
    <row r="277" spans="1:8" x14ac:dyDescent="0.35">
      <c r="A277" t="s">
        <v>99</v>
      </c>
      <c r="B277" t="s">
        <v>1601</v>
      </c>
      <c r="C277" s="30">
        <v>52998.9</v>
      </c>
      <c r="E277" t="str">
        <v>Financial</v>
      </c>
      <c r="F277" t="str">
        <v>PNB Housing Finance Ltd.</v>
      </c>
      <c r="G277">
        <v>52998.9</v>
      </c>
      <c r="H277" cm="1">
        <f t="array" ref="H277">MEDIAN(IF($E$2:$E$502=E277,$G$2:$G$502,""))</f>
        <v>31462.74</v>
      </c>
    </row>
    <row r="278" spans="1:8" x14ac:dyDescent="0.35">
      <c r="A278" t="s">
        <v>99</v>
      </c>
      <c r="B278" t="s">
        <v>453</v>
      </c>
      <c r="C278" s="30">
        <v>682695.5</v>
      </c>
      <c r="E278" t="str">
        <v>Financial</v>
      </c>
      <c r="F278" t="str">
        <v>Power Finance Corporation Ltd.</v>
      </c>
      <c r="G278">
        <v>682695.5</v>
      </c>
      <c r="H278" cm="1">
        <f t="array" ref="H278">MEDIAN(IF($E$2:$E$502=E278,$G$2:$G$502,""))</f>
        <v>31462.74</v>
      </c>
    </row>
    <row r="279" spans="1:8" x14ac:dyDescent="0.35">
      <c r="A279" t="s">
        <v>99</v>
      </c>
      <c r="B279" t="s">
        <v>1353</v>
      </c>
      <c r="C279" s="30">
        <v>6728.76</v>
      </c>
      <c r="E279" t="str">
        <v>Financial</v>
      </c>
      <c r="F279" t="str">
        <v>Punjab &amp; Sind Bank</v>
      </c>
      <c r="G279">
        <v>6728.76</v>
      </c>
      <c r="H279" cm="1">
        <f t="array" ref="H279">MEDIAN(IF($E$2:$E$502=E279,$G$2:$G$502,""))</f>
        <v>31462.74</v>
      </c>
    </row>
    <row r="280" spans="1:8" x14ac:dyDescent="0.35">
      <c r="A280" t="s">
        <v>99</v>
      </c>
      <c r="B280" t="s">
        <v>1307</v>
      </c>
      <c r="C280" s="30">
        <v>-36063.440000000002</v>
      </c>
      <c r="E280" t="str">
        <v>Financial</v>
      </c>
      <c r="F280" t="str">
        <v>Punjab National Bank</v>
      </c>
      <c r="G280">
        <v>-36063.440000000002</v>
      </c>
      <c r="H280" cm="1">
        <f t="array" ref="H280">MEDIAN(IF($E$2:$E$502=E280,$G$2:$G$502,""))</f>
        <v>31462.74</v>
      </c>
    </row>
    <row r="281" spans="1:8" x14ac:dyDescent="0.35">
      <c r="A281" t="s">
        <v>99</v>
      </c>
      <c r="B281" t="s">
        <v>865</v>
      </c>
      <c r="C281" s="30">
        <v>8409.82</v>
      </c>
      <c r="E281" t="str">
        <v>Financial</v>
      </c>
      <c r="F281" t="str">
        <v>Quess Corp Ltd.</v>
      </c>
      <c r="G281">
        <v>8409.82</v>
      </c>
      <c r="H281" cm="1">
        <f t="array" ref="H281">MEDIAN(IF($E$2:$E$502=E281,$G$2:$G$502,""))</f>
        <v>31462.74</v>
      </c>
    </row>
    <row r="282" spans="1:8" x14ac:dyDescent="0.35">
      <c r="A282" t="s">
        <v>99</v>
      </c>
      <c r="B282" t="s">
        <v>1610</v>
      </c>
      <c r="C282" s="30">
        <v>854.57</v>
      </c>
      <c r="E282" t="str">
        <v>Financial</v>
      </c>
      <c r="F282" t="str">
        <v>RBL Bank Ltd.</v>
      </c>
      <c r="G282">
        <v>854.57</v>
      </c>
      <c r="H282" cm="1">
        <f t="array" ref="H282">MEDIAN(IF($E$2:$E$502=E282,$G$2:$G$502,""))</f>
        <v>31462.74</v>
      </c>
    </row>
    <row r="283" spans="1:8" x14ac:dyDescent="0.35">
      <c r="A283" t="s">
        <v>99</v>
      </c>
      <c r="B283" t="s">
        <v>370</v>
      </c>
      <c r="C283" s="30">
        <v>358296.27</v>
      </c>
      <c r="E283" t="str">
        <v>Financial</v>
      </c>
      <c r="F283" t="str">
        <v>REC Ltd.</v>
      </c>
      <c r="G283">
        <v>358296.27</v>
      </c>
      <c r="H283" cm="1">
        <f t="array" ref="H283">MEDIAN(IF($E$2:$E$502=E283,$G$2:$G$502,""))</f>
        <v>31462.74</v>
      </c>
    </row>
    <row r="284" spans="1:8" x14ac:dyDescent="0.35">
      <c r="A284" t="s">
        <v>99</v>
      </c>
      <c r="B284" t="s">
        <v>1048</v>
      </c>
      <c r="C284" s="30">
        <v>108938.76</v>
      </c>
      <c r="E284" t="str">
        <v>Financial</v>
      </c>
      <c r="F284" t="str">
        <v>SBI Cards &amp; Payments Services Ltd.</v>
      </c>
      <c r="G284">
        <v>108938.76</v>
      </c>
      <c r="H284" cm="1">
        <f t="array" ref="H284">MEDIAN(IF($E$2:$E$502=E284,$G$2:$G$502,""))</f>
        <v>31462.74</v>
      </c>
    </row>
    <row r="285" spans="1:8" x14ac:dyDescent="0.35">
      <c r="A285" t="s">
        <v>99</v>
      </c>
      <c r="B285" t="s">
        <v>221</v>
      </c>
      <c r="C285" s="30">
        <v>39819.1</v>
      </c>
      <c r="E285" t="str">
        <v>Financial</v>
      </c>
      <c r="F285" t="str">
        <v>Shriram City Union Finance Ltd.</v>
      </c>
      <c r="G285">
        <v>39819.1</v>
      </c>
      <c r="H285" cm="1">
        <f t="array" ref="H285">MEDIAN(IF($E$2:$E$502=E285,$G$2:$G$502,""))</f>
        <v>31462.74</v>
      </c>
    </row>
    <row r="286" spans="1:8" x14ac:dyDescent="0.35">
      <c r="A286" t="s">
        <v>99</v>
      </c>
      <c r="B286" t="s">
        <v>316</v>
      </c>
      <c r="C286" s="30">
        <v>133529.59</v>
      </c>
      <c r="E286" t="str">
        <v>Financial</v>
      </c>
      <c r="F286" t="str">
        <v>Shriram Transport Finance Company Ltd.</v>
      </c>
      <c r="G286">
        <v>133529.59</v>
      </c>
      <c r="H286" cm="1">
        <f t="array" ref="H286">MEDIAN(IF($E$2:$E$502=E286,$G$2:$G$502,""))</f>
        <v>31462.74</v>
      </c>
    </row>
    <row r="287" spans="1:8" x14ac:dyDescent="0.35">
      <c r="A287" t="s">
        <v>99</v>
      </c>
      <c r="B287" t="s">
        <v>642</v>
      </c>
      <c r="C287" s="30">
        <v>529015.46</v>
      </c>
      <c r="E287" t="str">
        <v>Financial</v>
      </c>
      <c r="F287" t="str">
        <v>State Bank Of India</v>
      </c>
      <c r="G287">
        <v>529015.46</v>
      </c>
      <c r="H287" cm="1">
        <f t="array" ref="H287">MEDIAN(IF($E$2:$E$502=E287,$G$2:$G$502,""))</f>
        <v>31462.74</v>
      </c>
    </row>
    <row r="288" spans="1:8" x14ac:dyDescent="0.35">
      <c r="A288" t="s">
        <v>99</v>
      </c>
      <c r="B288" t="s">
        <v>151</v>
      </c>
      <c r="C288" s="30">
        <v>7895.1</v>
      </c>
      <c r="E288" t="str">
        <v>Financial</v>
      </c>
      <c r="F288" t="str">
        <v>Tata Investment Corporation Ltd.</v>
      </c>
      <c r="G288">
        <v>7895.1</v>
      </c>
      <c r="H288" cm="1">
        <f t="array" ref="H288">MEDIAN(IF($E$2:$E$502=E288,$G$2:$G$502,""))</f>
        <v>31462.74</v>
      </c>
    </row>
    <row r="289" spans="1:8" x14ac:dyDescent="0.35">
      <c r="A289" t="s">
        <v>99</v>
      </c>
      <c r="B289" t="s">
        <v>1156</v>
      </c>
      <c r="C289" s="30">
        <v>23605.61</v>
      </c>
      <c r="E289" t="str">
        <v>Financial</v>
      </c>
      <c r="F289" t="str">
        <v>The Federal Bank Ltd.</v>
      </c>
      <c r="G289">
        <v>23605.61</v>
      </c>
      <c r="H289" cm="1">
        <f t="array" ref="H289">MEDIAN(IF($E$2:$E$502=E289,$G$2:$G$502,""))</f>
        <v>31462.74</v>
      </c>
    </row>
    <row r="290" spans="1:8" x14ac:dyDescent="0.35">
      <c r="A290" t="s">
        <v>99</v>
      </c>
      <c r="B290" t="s">
        <v>1669</v>
      </c>
      <c r="C290" s="30">
        <v>1647.52</v>
      </c>
      <c r="E290" t="str">
        <v>Financial</v>
      </c>
      <c r="F290" t="str">
        <v>UCO Bank</v>
      </c>
      <c r="G290">
        <v>1647.52</v>
      </c>
      <c r="H290" cm="1">
        <f t="array" ref="H290">MEDIAN(IF($E$2:$E$502=E290,$G$2:$G$502,""))</f>
        <v>31462.74</v>
      </c>
    </row>
    <row r="291" spans="1:8" x14ac:dyDescent="0.35">
      <c r="A291" t="s">
        <v>99</v>
      </c>
      <c r="B291" t="s">
        <v>1150</v>
      </c>
      <c r="C291" s="30">
        <v>-39465.339999999997</v>
      </c>
      <c r="E291" t="str">
        <v>Financial</v>
      </c>
      <c r="F291" t="str">
        <v>Union Bank Of India</v>
      </c>
      <c r="G291">
        <v>-39465.339999999997</v>
      </c>
      <c r="H291" cm="1">
        <f t="array" ref="H291">MEDIAN(IF($E$2:$E$502=E291,$G$2:$G$502,""))</f>
        <v>31462.74</v>
      </c>
    </row>
    <row r="292" spans="1:8" x14ac:dyDescent="0.35">
      <c r="A292" t="s">
        <v>99</v>
      </c>
      <c r="B292" t="s">
        <v>301</v>
      </c>
      <c r="C292" s="30">
        <v>10396.52</v>
      </c>
      <c r="E292" t="str">
        <v>Financial</v>
      </c>
      <c r="F292" t="str">
        <v>UTI Asset Management Company Ltd.</v>
      </c>
      <c r="G292">
        <v>10396.52</v>
      </c>
      <c r="H292" cm="1">
        <f t="array" ref="H292">MEDIAN(IF($E$2:$E$502=E292,$G$2:$G$502,""))</f>
        <v>31462.74</v>
      </c>
    </row>
    <row r="293" spans="1:8" x14ac:dyDescent="0.35">
      <c r="A293" t="s">
        <v>99</v>
      </c>
      <c r="B293" t="s">
        <v>1684</v>
      </c>
      <c r="C293" s="30">
        <v>66306.64</v>
      </c>
      <c r="E293" t="str">
        <v>Financial</v>
      </c>
      <c r="F293" t="str">
        <v>Yes Bank Ltd.</v>
      </c>
      <c r="G293">
        <v>66306.64</v>
      </c>
      <c r="H293" cm="1">
        <f t="array" ref="H293">MEDIAN(IF($E$2:$E$502=E293,$G$2:$G$502,""))</f>
        <v>31462.74</v>
      </c>
    </row>
    <row r="294" spans="1:8" x14ac:dyDescent="0.35">
      <c r="A294" t="s">
        <v>44</v>
      </c>
      <c r="B294" t="s">
        <v>1249</v>
      </c>
      <c r="C294" s="30">
        <v>4549.67</v>
      </c>
      <c r="E294" t="str">
        <v>Healthcare</v>
      </c>
      <c r="F294" t="str">
        <v>Aarti Drugs Ltd.</v>
      </c>
      <c r="G294">
        <v>4549.67</v>
      </c>
      <c r="H294" cm="1">
        <f t="array" ref="H294">MEDIAN(IF($E$2:$E$502=E294,$G$2:$G$502,""))</f>
        <v>13374.63</v>
      </c>
    </row>
    <row r="295" spans="1:8" x14ac:dyDescent="0.35">
      <c r="A295" t="s">
        <v>44</v>
      </c>
      <c r="B295" t="s">
        <v>56</v>
      </c>
      <c r="C295" s="30">
        <v>36476.35</v>
      </c>
      <c r="E295" t="str">
        <v>Healthcare</v>
      </c>
      <c r="F295" t="str">
        <v>Abbott India Ltd.</v>
      </c>
      <c r="G295">
        <v>36476.35</v>
      </c>
      <c r="H295" cm="1">
        <f t="array" ref="H295">MEDIAN(IF($E$2:$E$502=E295,$G$2:$G$502,""))</f>
        <v>13374.63</v>
      </c>
    </row>
    <row r="296" spans="1:8" x14ac:dyDescent="0.35">
      <c r="A296" t="s">
        <v>44</v>
      </c>
      <c r="B296" t="s">
        <v>544</v>
      </c>
      <c r="C296" s="30">
        <v>16981.810000000001</v>
      </c>
      <c r="E296" t="str">
        <v>Healthcare</v>
      </c>
      <c r="F296" t="str">
        <v>Ajanta Pharma Ltd.</v>
      </c>
      <c r="G296">
        <v>16981.810000000001</v>
      </c>
      <c r="H296" cm="1">
        <f t="array" ref="H296">MEDIAN(IF($E$2:$E$502=E296,$G$2:$G$502,""))</f>
        <v>13374.63</v>
      </c>
    </row>
    <row r="297" spans="1:8" x14ac:dyDescent="0.35">
      <c r="A297" t="s">
        <v>44</v>
      </c>
      <c r="B297" t="s">
        <v>403</v>
      </c>
      <c r="C297" s="30">
        <v>12860.73</v>
      </c>
      <c r="E297" t="str">
        <v>Healthcare</v>
      </c>
      <c r="F297" t="str">
        <v>Alembic Pharmaceuticals Ltd.</v>
      </c>
      <c r="G297">
        <v>12860.73</v>
      </c>
      <c r="H297" cm="1">
        <f t="array" ref="H297">MEDIAN(IF($E$2:$E$502=E297,$G$2:$G$502,""))</f>
        <v>13374.63</v>
      </c>
    </row>
    <row r="298" spans="1:8" x14ac:dyDescent="0.35">
      <c r="A298" t="s">
        <v>44</v>
      </c>
      <c r="B298" t="s">
        <v>235</v>
      </c>
      <c r="C298" s="30">
        <v>35411.300000000003</v>
      </c>
      <c r="E298" t="str">
        <v>Healthcare</v>
      </c>
      <c r="F298" t="str">
        <v>Alkem Laboratories Ltd.</v>
      </c>
      <c r="G298">
        <v>35411.300000000003</v>
      </c>
      <c r="H298" cm="1">
        <f t="array" ref="H298">MEDIAN(IF($E$2:$E$502=E298,$G$2:$G$502,""))</f>
        <v>13374.63</v>
      </c>
    </row>
    <row r="299" spans="1:8" x14ac:dyDescent="0.35">
      <c r="A299" t="s">
        <v>44</v>
      </c>
      <c r="B299" t="s">
        <v>459</v>
      </c>
      <c r="C299" s="30">
        <v>63090.54</v>
      </c>
      <c r="E299" t="str">
        <v>Healthcare</v>
      </c>
      <c r="F299" t="str">
        <v>Apollo Hospitals Enterprise Ltd.</v>
      </c>
      <c r="G299">
        <v>63090.54</v>
      </c>
      <c r="H299" cm="1">
        <f t="array" ref="H299">MEDIAN(IF($E$2:$E$502=E299,$G$2:$G$502,""))</f>
        <v>13374.63</v>
      </c>
    </row>
    <row r="300" spans="1:8" x14ac:dyDescent="0.35">
      <c r="A300" t="s">
        <v>44</v>
      </c>
      <c r="B300" t="s">
        <v>1430</v>
      </c>
      <c r="C300" s="30">
        <v>13374.63</v>
      </c>
      <c r="E300" t="str">
        <v>Healthcare</v>
      </c>
      <c r="F300" t="str">
        <v>Aster DM Healthcare Ltd.</v>
      </c>
      <c r="G300">
        <v>13374.63</v>
      </c>
      <c r="H300" cm="1">
        <f t="array" ref="H300">MEDIAN(IF($E$2:$E$502=E300,$G$2:$G$502,""))</f>
        <v>13374.63</v>
      </c>
    </row>
    <row r="301" spans="1:8" x14ac:dyDescent="0.35">
      <c r="A301" t="s">
        <v>44</v>
      </c>
      <c r="B301" t="s">
        <v>502</v>
      </c>
      <c r="C301" s="30">
        <v>7133.04</v>
      </c>
      <c r="E301" t="str">
        <v>Healthcare</v>
      </c>
      <c r="F301" t="str">
        <v>Astrazeneca Pharma India Ltd.</v>
      </c>
      <c r="G301">
        <v>7133.04</v>
      </c>
      <c r="H301" cm="1">
        <f t="array" ref="H301">MEDIAN(IF($E$2:$E$502=E301,$G$2:$G$502,""))</f>
        <v>13374.63</v>
      </c>
    </row>
    <row r="302" spans="1:8" x14ac:dyDescent="0.35">
      <c r="A302" t="s">
        <v>44</v>
      </c>
      <c r="B302" t="s">
        <v>559</v>
      </c>
      <c r="C302" s="30">
        <v>29128.19</v>
      </c>
      <c r="E302" t="str">
        <v>Healthcare</v>
      </c>
      <c r="F302" t="str">
        <v>Aurobindo Pharma Ltd.</v>
      </c>
      <c r="G302">
        <v>29128.19</v>
      </c>
      <c r="H302" cm="1">
        <f t="array" ref="H302">MEDIAN(IF($E$2:$E$502=E302,$G$2:$G$502,""))</f>
        <v>13374.63</v>
      </c>
    </row>
    <row r="303" spans="1:8" x14ac:dyDescent="0.35">
      <c r="A303" t="s">
        <v>44</v>
      </c>
      <c r="B303" t="s">
        <v>1319</v>
      </c>
      <c r="C303" s="30">
        <v>37428.54</v>
      </c>
      <c r="E303" t="str">
        <v>Healthcare</v>
      </c>
      <c r="F303" t="str">
        <v>Biocon Ltd.</v>
      </c>
      <c r="G303">
        <v>37428.54</v>
      </c>
      <c r="H303" cm="1">
        <f t="array" ref="H303">MEDIAN(IF($E$2:$E$502=E303,$G$2:$G$502,""))</f>
        <v>13374.63</v>
      </c>
    </row>
    <row r="304" spans="1:8" x14ac:dyDescent="0.35">
      <c r="A304" t="s">
        <v>44</v>
      </c>
      <c r="B304" t="s">
        <v>945</v>
      </c>
      <c r="C304" s="30">
        <v>5412.78</v>
      </c>
      <c r="E304" t="str">
        <v>Healthcare</v>
      </c>
      <c r="F304" t="str">
        <v>Caplin Point Laboratories Ltd.</v>
      </c>
      <c r="G304">
        <v>5412.78</v>
      </c>
      <c r="H304" cm="1">
        <f t="array" ref="H304">MEDIAN(IF($E$2:$E$502=E304,$G$2:$G$502,""))</f>
        <v>13374.63</v>
      </c>
    </row>
    <row r="305" spans="1:8" x14ac:dyDescent="0.35">
      <c r="A305" t="s">
        <v>44</v>
      </c>
      <c r="B305" t="s">
        <v>768</v>
      </c>
      <c r="C305" s="30">
        <v>78655.16</v>
      </c>
      <c r="E305" t="str">
        <v>Healthcare</v>
      </c>
      <c r="F305" t="str">
        <v>Cipla Ltd.</v>
      </c>
      <c r="G305">
        <v>78655.16</v>
      </c>
      <c r="H305" cm="1">
        <f t="array" ref="H305">MEDIAN(IF($E$2:$E$502=E305,$G$2:$G$502,""))</f>
        <v>13374.63</v>
      </c>
    </row>
    <row r="306" spans="1:8" x14ac:dyDescent="0.35">
      <c r="A306" t="s">
        <v>44</v>
      </c>
      <c r="B306" t="s">
        <v>247</v>
      </c>
      <c r="C306" s="30">
        <v>92801.58</v>
      </c>
      <c r="E306" t="str">
        <v>Healthcare</v>
      </c>
      <c r="F306" t="str">
        <v>Divi's Laboratories Ltd.</v>
      </c>
      <c r="G306">
        <v>92801.58</v>
      </c>
      <c r="H306" cm="1">
        <f t="array" ref="H306">MEDIAN(IF($E$2:$E$502=E306,$G$2:$G$502,""))</f>
        <v>13374.63</v>
      </c>
    </row>
    <row r="307" spans="1:8" x14ac:dyDescent="0.35">
      <c r="A307" t="s">
        <v>44</v>
      </c>
      <c r="B307" t="s">
        <v>442</v>
      </c>
      <c r="C307" s="30">
        <v>19995.87</v>
      </c>
      <c r="E307" t="str">
        <v>Healthcare</v>
      </c>
      <c r="F307" t="str">
        <v>Dr. Lal Pathlabs Ltd.</v>
      </c>
      <c r="G307">
        <v>19995.87</v>
      </c>
      <c r="H307" cm="1">
        <f t="array" ref="H307">MEDIAN(IF($E$2:$E$502=E307,$G$2:$G$502,""))</f>
        <v>13374.63</v>
      </c>
    </row>
    <row r="308" spans="1:8" x14ac:dyDescent="0.35">
      <c r="A308" t="s">
        <v>44</v>
      </c>
      <c r="B308" t="s">
        <v>250</v>
      </c>
      <c r="C308" s="30">
        <v>68657.67</v>
      </c>
      <c r="E308" t="str">
        <v>Healthcare</v>
      </c>
      <c r="F308" t="str">
        <v>Dr. Reddy's Laboratories Ltd.</v>
      </c>
      <c r="G308">
        <v>68657.67</v>
      </c>
      <c r="H308" cm="1">
        <f t="array" ref="H308">MEDIAN(IF($E$2:$E$502=E308,$G$2:$G$502,""))</f>
        <v>13374.63</v>
      </c>
    </row>
    <row r="309" spans="1:8" x14ac:dyDescent="0.35">
      <c r="A309" t="s">
        <v>44</v>
      </c>
      <c r="B309" t="s">
        <v>702</v>
      </c>
      <c r="C309" s="30">
        <v>9323.52</v>
      </c>
      <c r="E309" t="str">
        <v>Healthcare</v>
      </c>
      <c r="F309" t="str">
        <v>Eris Lifesciences Ltd.</v>
      </c>
      <c r="G309">
        <v>9323.52</v>
      </c>
      <c r="H309" cm="1">
        <f t="array" ref="H309">MEDIAN(IF($E$2:$E$502=E309,$G$2:$G$502,""))</f>
        <v>13374.63</v>
      </c>
    </row>
    <row r="310" spans="1:8" x14ac:dyDescent="0.35">
      <c r="A310" t="s">
        <v>44</v>
      </c>
      <c r="B310" t="s">
        <v>1474</v>
      </c>
      <c r="C310" s="30">
        <v>4001.64</v>
      </c>
      <c r="E310" t="str">
        <v>Healthcare</v>
      </c>
      <c r="F310" t="str">
        <v>FDC Ltd.</v>
      </c>
      <c r="G310">
        <v>4001.64</v>
      </c>
      <c r="H310" cm="1">
        <f t="array" ref="H310">MEDIAN(IF($E$2:$E$502=E310,$G$2:$G$502,""))</f>
        <v>13374.63</v>
      </c>
    </row>
    <row r="311" spans="1:8" x14ac:dyDescent="0.35">
      <c r="A311" t="s">
        <v>44</v>
      </c>
      <c r="B311" t="s">
        <v>1477</v>
      </c>
      <c r="C311" s="30">
        <v>22563.78</v>
      </c>
      <c r="E311" t="str">
        <v>Healthcare</v>
      </c>
      <c r="F311" t="str">
        <v>Fortis Healthcare Ltd.</v>
      </c>
      <c r="G311">
        <v>22563.78</v>
      </c>
      <c r="H311" cm="1">
        <f t="array" ref="H311">MEDIAN(IF($E$2:$E$502=E311,$G$2:$G$502,""))</f>
        <v>13374.63</v>
      </c>
    </row>
    <row r="312" spans="1:8" x14ac:dyDescent="0.35">
      <c r="A312" t="s">
        <v>44</v>
      </c>
      <c r="B312" t="s">
        <v>1487</v>
      </c>
      <c r="C312" s="30">
        <v>39010.44</v>
      </c>
      <c r="E312" t="str">
        <v>Healthcare</v>
      </c>
      <c r="F312" t="str">
        <v>Gland Pharma Ltd.</v>
      </c>
      <c r="G312">
        <v>39010.44</v>
      </c>
      <c r="H312" cm="1">
        <f t="array" ref="H312">MEDIAN(IF($E$2:$E$502=E312,$G$2:$G$502,""))</f>
        <v>13374.63</v>
      </c>
    </row>
    <row r="313" spans="1:8" x14ac:dyDescent="0.35">
      <c r="A313" t="s">
        <v>44</v>
      </c>
      <c r="B313" t="s">
        <v>104</v>
      </c>
      <c r="C313" s="30">
        <v>21464.75</v>
      </c>
      <c r="E313" t="str">
        <v>Healthcare</v>
      </c>
      <c r="F313" t="str">
        <v>Glaxosmithkline Pharmaceuticals Ltd.</v>
      </c>
      <c r="G313">
        <v>21464.75</v>
      </c>
      <c r="H313" cm="1">
        <f t="array" ref="H313">MEDIAN(IF($E$2:$E$502=E313,$G$2:$G$502,""))</f>
        <v>13374.63</v>
      </c>
    </row>
    <row r="314" spans="1:8" x14ac:dyDescent="0.35">
      <c r="A314" t="s">
        <v>44</v>
      </c>
      <c r="B314" t="s">
        <v>1017</v>
      </c>
      <c r="C314" s="30">
        <v>12690.59</v>
      </c>
      <c r="E314" t="str">
        <v>Healthcare</v>
      </c>
      <c r="F314" t="str">
        <v>Glenmark Pharmaceuticals Ltd.</v>
      </c>
      <c r="G314">
        <v>12690.59</v>
      </c>
      <c r="H314" cm="1">
        <f t="array" ref="H314">MEDIAN(IF($E$2:$E$502=E314,$G$2:$G$502,""))</f>
        <v>13374.63</v>
      </c>
    </row>
    <row r="315" spans="1:8" x14ac:dyDescent="0.35">
      <c r="A315" t="s">
        <v>44</v>
      </c>
      <c r="B315" t="s">
        <v>1195</v>
      </c>
      <c r="C315" s="30">
        <v>8261.2000000000007</v>
      </c>
      <c r="E315" t="str">
        <v>Healthcare</v>
      </c>
      <c r="F315" t="str">
        <v>Granules India Ltd.</v>
      </c>
      <c r="G315">
        <v>8261.2000000000007</v>
      </c>
      <c r="H315" cm="1">
        <f t="array" ref="H315">MEDIAN(IF($E$2:$E$502=E315,$G$2:$G$502,""))</f>
        <v>13374.63</v>
      </c>
    </row>
    <row r="316" spans="1:8" x14ac:dyDescent="0.35">
      <c r="A316" t="s">
        <v>44</v>
      </c>
      <c r="B316" t="s">
        <v>1175</v>
      </c>
      <c r="C316" s="30">
        <v>4732.09</v>
      </c>
      <c r="E316" t="str">
        <v>Healthcare</v>
      </c>
      <c r="F316" t="str">
        <v>Hikal Ltd.</v>
      </c>
      <c r="G316">
        <v>4732.09</v>
      </c>
      <c r="H316" cm="1">
        <f t="array" ref="H316">MEDIAN(IF($E$2:$E$502=E316,$G$2:$G$502,""))</f>
        <v>13374.63</v>
      </c>
    </row>
    <row r="317" spans="1:8" x14ac:dyDescent="0.35">
      <c r="A317" t="s">
        <v>44</v>
      </c>
      <c r="B317" t="s">
        <v>1070</v>
      </c>
      <c r="C317" s="30">
        <v>3586.08</v>
      </c>
      <c r="E317" t="str">
        <v>Healthcare</v>
      </c>
      <c r="F317" t="str">
        <v>Indoco Remedies Ltd.</v>
      </c>
      <c r="G317">
        <v>3586.08</v>
      </c>
      <c r="H317" cm="1">
        <f t="array" ref="H317">MEDIAN(IF($E$2:$E$502=E317,$G$2:$G$502,""))</f>
        <v>13374.63</v>
      </c>
    </row>
    <row r="318" spans="1:8" x14ac:dyDescent="0.35">
      <c r="A318" t="s">
        <v>44</v>
      </c>
      <c r="B318" t="s">
        <v>856</v>
      </c>
      <c r="C318" s="30">
        <v>21994.45</v>
      </c>
      <c r="E318" t="str">
        <v>Healthcare</v>
      </c>
      <c r="F318" t="str">
        <v>Ipca Laboratories Ltd.</v>
      </c>
      <c r="G318">
        <v>21994.45</v>
      </c>
      <c r="H318" cm="1">
        <f t="array" ref="H318">MEDIAN(IF($E$2:$E$502=E318,$G$2:$G$502,""))</f>
        <v>13374.63</v>
      </c>
    </row>
    <row r="319" spans="1:8" x14ac:dyDescent="0.35">
      <c r="A319" t="s">
        <v>44</v>
      </c>
      <c r="B319" t="s">
        <v>351</v>
      </c>
      <c r="C319" s="30">
        <v>13805.64</v>
      </c>
      <c r="E319" t="str">
        <v>Healthcare</v>
      </c>
      <c r="F319" t="str">
        <v>JB Chemicals &amp; Pharmaceuticals Ltd.</v>
      </c>
      <c r="G319">
        <v>13805.64</v>
      </c>
      <c r="H319" cm="1">
        <f t="array" ref="H319">MEDIAN(IF($E$2:$E$502=E319,$G$2:$G$502,""))</f>
        <v>13374.63</v>
      </c>
    </row>
    <row r="320" spans="1:8" x14ac:dyDescent="0.35">
      <c r="A320" t="s">
        <v>44</v>
      </c>
      <c r="B320" t="s">
        <v>784</v>
      </c>
      <c r="C320" s="30">
        <v>7207.16</v>
      </c>
      <c r="E320" t="str">
        <v>Healthcare</v>
      </c>
      <c r="F320" t="str">
        <v>Jubilant Pharmova Ltd.</v>
      </c>
      <c r="G320">
        <v>7207.16</v>
      </c>
      <c r="H320" cm="1">
        <f t="array" ref="H320">MEDIAN(IF($E$2:$E$502=E320,$G$2:$G$502,""))</f>
        <v>13374.63</v>
      </c>
    </row>
    <row r="321" spans="1:8" x14ac:dyDescent="0.35">
      <c r="A321" t="s">
        <v>44</v>
      </c>
      <c r="B321" t="s">
        <v>1559</v>
      </c>
      <c r="C321" s="30">
        <v>10059.67</v>
      </c>
      <c r="E321" t="str">
        <v>Healthcare</v>
      </c>
      <c r="F321" t="str">
        <v>Krishna Institute Of Medical Sciences Ltd.</v>
      </c>
      <c r="G321">
        <v>10059.67</v>
      </c>
      <c r="H321" cm="1">
        <f t="array" ref="H321">MEDIAN(IF($E$2:$E$502=E321,$G$2:$G$502,""))</f>
        <v>13374.63</v>
      </c>
    </row>
    <row r="322" spans="1:8" x14ac:dyDescent="0.35">
      <c r="A322" t="s">
        <v>44</v>
      </c>
      <c r="B322" t="s">
        <v>1122</v>
      </c>
      <c r="C322" s="30">
        <v>32264.080000000002</v>
      </c>
      <c r="E322" t="str">
        <v>Healthcare</v>
      </c>
      <c r="F322" t="str">
        <v>Laurus Labs Ltd.</v>
      </c>
      <c r="G322">
        <v>32264.080000000002</v>
      </c>
      <c r="H322" cm="1">
        <f t="array" ref="H322">MEDIAN(IF($E$2:$E$502=E322,$G$2:$G$502,""))</f>
        <v>13374.63</v>
      </c>
    </row>
    <row r="323" spans="1:8" x14ac:dyDescent="0.35">
      <c r="A323" t="s">
        <v>44</v>
      </c>
      <c r="B323" t="s">
        <v>862</v>
      </c>
      <c r="C323" s="30">
        <v>31624.97</v>
      </c>
      <c r="E323" t="str">
        <v>Healthcare</v>
      </c>
      <c r="F323" t="str">
        <v>Lupin Ltd.</v>
      </c>
      <c r="G323">
        <v>31624.97</v>
      </c>
      <c r="H323" cm="1">
        <f t="array" ref="H323">MEDIAN(IF($E$2:$E$502=E323,$G$2:$G$502,""))</f>
        <v>13374.63</v>
      </c>
    </row>
    <row r="324" spans="1:8" x14ac:dyDescent="0.35">
      <c r="A324" t="s">
        <v>44</v>
      </c>
      <c r="B324" t="s">
        <v>1580</v>
      </c>
      <c r="C324" s="30">
        <v>37152.32</v>
      </c>
      <c r="E324" t="str">
        <v>Healthcare</v>
      </c>
      <c r="F324" t="str">
        <v>Max Healthcare Institute Ltd.</v>
      </c>
      <c r="G324">
        <v>37152.32</v>
      </c>
      <c r="H324" cm="1">
        <f t="array" ref="H324">MEDIAN(IF($E$2:$E$502=E324,$G$2:$G$502,""))</f>
        <v>13374.63</v>
      </c>
    </row>
    <row r="325" spans="1:8" x14ac:dyDescent="0.35">
      <c r="A325" t="s">
        <v>44</v>
      </c>
      <c r="B325" t="s">
        <v>1583</v>
      </c>
      <c r="C325" s="30">
        <v>8807.65</v>
      </c>
      <c r="E325" t="str">
        <v>Healthcare</v>
      </c>
      <c r="F325" t="str">
        <v>Medplus Health Services Ltd.</v>
      </c>
      <c r="G325">
        <v>8807.65</v>
      </c>
      <c r="H325" cm="1">
        <f t="array" ref="H325">MEDIAN(IF($E$2:$E$502=E325,$G$2:$G$502,""))</f>
        <v>13374.63</v>
      </c>
    </row>
    <row r="326" spans="1:8" x14ac:dyDescent="0.35">
      <c r="A326" t="s">
        <v>44</v>
      </c>
      <c r="B326" t="s">
        <v>612</v>
      </c>
      <c r="C326" s="30">
        <v>7277.89</v>
      </c>
      <c r="E326" t="str">
        <v>Healthcare</v>
      </c>
      <c r="F326" t="str">
        <v>Metropolis Healthcare Ltd.</v>
      </c>
      <c r="G326">
        <v>7277.89</v>
      </c>
      <c r="H326" cm="1">
        <f t="array" ref="H326">MEDIAN(IF($E$2:$E$502=E326,$G$2:$G$502,""))</f>
        <v>13374.63</v>
      </c>
    </row>
    <row r="327" spans="1:8" x14ac:dyDescent="0.35">
      <c r="A327" t="s">
        <v>44</v>
      </c>
      <c r="B327" t="s">
        <v>1283</v>
      </c>
      <c r="C327" s="30">
        <v>14803.2</v>
      </c>
      <c r="E327" t="str">
        <v>Healthcare</v>
      </c>
      <c r="F327" t="str">
        <v>Narayana Hrudayalaya Ltd.</v>
      </c>
      <c r="G327">
        <v>14803.2</v>
      </c>
      <c r="H327" cm="1">
        <f t="array" ref="H327">MEDIAN(IF($E$2:$E$502=E327,$G$2:$G$502,""))</f>
        <v>13374.63</v>
      </c>
    </row>
    <row r="328" spans="1:8" x14ac:dyDescent="0.35">
      <c r="A328" t="s">
        <v>44</v>
      </c>
      <c r="B328" t="s">
        <v>748</v>
      </c>
      <c r="C328" s="30">
        <v>10961.18</v>
      </c>
      <c r="E328" t="str">
        <v>Healthcare</v>
      </c>
      <c r="F328" t="str">
        <v>Natco Pharma Ltd.</v>
      </c>
      <c r="G328">
        <v>10961.18</v>
      </c>
      <c r="H328" cm="1">
        <f t="array" ref="H328">MEDIAN(IF($E$2:$E$502=E328,$G$2:$G$502,""))</f>
        <v>13374.63</v>
      </c>
    </row>
    <row r="329" spans="1:8" x14ac:dyDescent="0.35">
      <c r="A329" t="s">
        <v>44</v>
      </c>
      <c r="B329" t="s">
        <v>232</v>
      </c>
      <c r="C329" s="30">
        <v>17819.5</v>
      </c>
      <c r="E329" t="str">
        <v>Healthcare</v>
      </c>
      <c r="F329" t="str">
        <v>Pfizer Ltd.</v>
      </c>
      <c r="G329">
        <v>17819.5</v>
      </c>
      <c r="H329" cm="1">
        <f t="array" ref="H329">MEDIAN(IF($E$2:$E$502=E329,$G$2:$G$502,""))</f>
        <v>13374.63</v>
      </c>
    </row>
    <row r="330" spans="1:8" x14ac:dyDescent="0.35">
      <c r="A330" t="s">
        <v>44</v>
      </c>
      <c r="B330" t="s">
        <v>1038</v>
      </c>
      <c r="C330" s="30">
        <v>8385.5</v>
      </c>
      <c r="E330" t="str">
        <v>Healthcare</v>
      </c>
      <c r="F330" t="str">
        <v>Poly Medicure Ltd.</v>
      </c>
      <c r="G330">
        <v>8385.5</v>
      </c>
      <c r="H330" cm="1">
        <f t="array" ref="H330">MEDIAN(IF($E$2:$E$502=E330,$G$2:$G$502,""))</f>
        <v>13374.63</v>
      </c>
    </row>
    <row r="331" spans="1:8" x14ac:dyDescent="0.35">
      <c r="A331" t="s">
        <v>44</v>
      </c>
      <c r="B331" t="s">
        <v>90</v>
      </c>
      <c r="C331" s="30">
        <v>6533.46</v>
      </c>
      <c r="E331" t="str">
        <v>Healthcare</v>
      </c>
      <c r="F331" t="str">
        <v>Procter &amp; Gamble Health Ltd.</v>
      </c>
      <c r="G331">
        <v>6533.46</v>
      </c>
      <c r="H331" cm="1">
        <f t="array" ref="H331">MEDIAN(IF($E$2:$E$502=E331,$G$2:$G$502,""))</f>
        <v>13374.63</v>
      </c>
    </row>
    <row r="332" spans="1:8" x14ac:dyDescent="0.35">
      <c r="A332" t="s">
        <v>44</v>
      </c>
      <c r="B332" t="s">
        <v>41</v>
      </c>
      <c r="C332" s="30">
        <v>12556.76</v>
      </c>
      <c r="E332" t="str">
        <v>Healthcare</v>
      </c>
      <c r="F332" t="str">
        <v>Sanofi India Ltd.</v>
      </c>
      <c r="G332">
        <v>12556.76</v>
      </c>
      <c r="H332" cm="1">
        <f t="array" ref="H332">MEDIAN(IF($E$2:$E$502=E332,$G$2:$G$502,""))</f>
        <v>13374.63</v>
      </c>
    </row>
    <row r="333" spans="1:8" x14ac:dyDescent="0.35">
      <c r="A333" t="s">
        <v>44</v>
      </c>
      <c r="B333" t="s">
        <v>1246</v>
      </c>
      <c r="C333" s="30">
        <v>4030.74</v>
      </c>
      <c r="E333" t="str">
        <v>Healthcare</v>
      </c>
      <c r="F333" t="str">
        <v>Shilpa Medicare Ltd.</v>
      </c>
      <c r="G333">
        <v>4030.74</v>
      </c>
      <c r="H333" cm="1">
        <f t="array" ref="H333">MEDIAN(IF($E$2:$E$502=E333,$G$2:$G$502,""))</f>
        <v>13374.63</v>
      </c>
    </row>
    <row r="334" spans="1:8" x14ac:dyDescent="0.35">
      <c r="A334" t="s">
        <v>44</v>
      </c>
      <c r="B334" t="s">
        <v>1645</v>
      </c>
      <c r="C334" s="30">
        <v>5573.33</v>
      </c>
      <c r="E334" t="str">
        <v>Healthcare</v>
      </c>
      <c r="F334" t="str">
        <v>Strides Pharma Science Ltd.</v>
      </c>
      <c r="G334">
        <v>5573.33</v>
      </c>
      <c r="H334" cm="1">
        <f t="array" ref="H334">MEDIAN(IF($E$2:$E$502=E334,$G$2:$G$502,""))</f>
        <v>13374.63</v>
      </c>
    </row>
    <row r="335" spans="1:8" x14ac:dyDescent="0.35">
      <c r="A335" t="s">
        <v>44</v>
      </c>
      <c r="B335" t="s">
        <v>1648</v>
      </c>
      <c r="C335" s="30">
        <v>6226.96</v>
      </c>
      <c r="E335" t="str">
        <v>Healthcare</v>
      </c>
      <c r="F335" t="str">
        <v>Sun Pharma Advanced Research Company Ltd.</v>
      </c>
      <c r="G335">
        <v>6226.96</v>
      </c>
      <c r="H335" cm="1">
        <f t="array" ref="H335">MEDIAN(IF($E$2:$E$502=E335,$G$2:$G$502,""))</f>
        <v>13374.63</v>
      </c>
    </row>
    <row r="336" spans="1:8" x14ac:dyDescent="0.35">
      <c r="A336" t="s">
        <v>44</v>
      </c>
      <c r="B336" t="s">
        <v>533</v>
      </c>
      <c r="C336" s="30">
        <v>196837.59</v>
      </c>
      <c r="E336" t="str">
        <v>Healthcare</v>
      </c>
      <c r="F336" t="str">
        <v>Sun Pharmaceutical Industries Ltd.</v>
      </c>
      <c r="G336">
        <v>196837.59</v>
      </c>
      <c r="H336" cm="1">
        <f t="array" ref="H336">MEDIAN(IF($E$2:$E$502=E336,$G$2:$G$502,""))</f>
        <v>13374.63</v>
      </c>
    </row>
    <row r="337" spans="1:8" x14ac:dyDescent="0.35">
      <c r="A337" t="s">
        <v>44</v>
      </c>
      <c r="B337" t="s">
        <v>801</v>
      </c>
      <c r="C337" s="30">
        <v>12058.55</v>
      </c>
      <c r="E337" t="str">
        <v>Healthcare</v>
      </c>
      <c r="F337" t="str">
        <v>Suven Pharmaceuticals Ltd.</v>
      </c>
      <c r="G337">
        <v>12058.55</v>
      </c>
      <c r="H337" cm="1">
        <f t="array" ref="H337">MEDIAN(IF($E$2:$E$502=E337,$G$2:$G$502,""))</f>
        <v>13374.63</v>
      </c>
    </row>
    <row r="338" spans="1:8" x14ac:dyDescent="0.35">
      <c r="A338" t="s">
        <v>44</v>
      </c>
      <c r="B338" t="s">
        <v>1295</v>
      </c>
      <c r="C338" s="30">
        <v>23351.1</v>
      </c>
      <c r="E338" t="str">
        <v>Healthcare</v>
      </c>
      <c r="F338" t="str">
        <v>Syngene International Ltd.</v>
      </c>
      <c r="G338">
        <v>23351.1</v>
      </c>
      <c r="H338" cm="1">
        <f t="array" ref="H338">MEDIAN(IF($E$2:$E$502=E338,$G$2:$G$502,""))</f>
        <v>13374.63</v>
      </c>
    </row>
    <row r="339" spans="1:8" x14ac:dyDescent="0.35">
      <c r="A339" t="s">
        <v>44</v>
      </c>
      <c r="B339" t="s">
        <v>381</v>
      </c>
      <c r="C339" s="30">
        <v>3141.15</v>
      </c>
      <c r="E339" t="str">
        <v>Healthcare</v>
      </c>
      <c r="F339" t="str">
        <v>Thyrocare Technologies Ltd.</v>
      </c>
      <c r="G339">
        <v>3141.15</v>
      </c>
      <c r="H339" cm="1">
        <f t="array" ref="H339">MEDIAN(IF($E$2:$E$502=E339,$G$2:$G$502,""))</f>
        <v>13374.63</v>
      </c>
    </row>
    <row r="340" spans="1:8" x14ac:dyDescent="0.35">
      <c r="A340" t="s">
        <v>44</v>
      </c>
      <c r="B340" t="s">
        <v>166</v>
      </c>
      <c r="C340" s="30">
        <v>54845.65</v>
      </c>
      <c r="E340" t="str">
        <v>Healthcare</v>
      </c>
      <c r="F340" t="str">
        <v>Torrent Pharmaceuticals Ltd.</v>
      </c>
      <c r="G340">
        <v>54845.65</v>
      </c>
      <c r="H340" cm="1">
        <f t="array" ref="H340">MEDIAN(IF($E$2:$E$502=E340,$G$2:$G$502,""))</f>
        <v>13374.63</v>
      </c>
    </row>
    <row r="341" spans="1:8" x14ac:dyDescent="0.35">
      <c r="A341" t="s">
        <v>44</v>
      </c>
      <c r="B341" t="s">
        <v>1681</v>
      </c>
      <c r="C341" s="30">
        <v>4848.62</v>
      </c>
      <c r="E341" t="str">
        <v>Healthcare</v>
      </c>
      <c r="F341" t="str">
        <v>Wockhardt Ltd.</v>
      </c>
      <c r="G341">
        <v>4848.62</v>
      </c>
      <c r="H341" cm="1">
        <f t="array" ref="H341">MEDIAN(IF($E$2:$E$502=E341,$G$2:$G$502,""))</f>
        <v>13374.63</v>
      </c>
    </row>
    <row r="342" spans="1:8" x14ac:dyDescent="0.35">
      <c r="A342" t="s">
        <v>44</v>
      </c>
      <c r="B342" t="s">
        <v>1060</v>
      </c>
      <c r="C342" s="30">
        <v>38106.480000000003</v>
      </c>
      <c r="E342" t="str">
        <v>Healthcare</v>
      </c>
      <c r="F342" t="str">
        <v>Zydus Lifesciences Ltd.</v>
      </c>
      <c r="G342">
        <v>38106.480000000003</v>
      </c>
      <c r="H342" cm="1">
        <f t="array" ref="H342">MEDIAN(IF($E$2:$E$502=E342,$G$2:$G$502,""))</f>
        <v>13374.63</v>
      </c>
    </row>
    <row r="343" spans="1:8" x14ac:dyDescent="0.35">
      <c r="A343" t="s">
        <v>580</v>
      </c>
      <c r="B343" t="s">
        <v>1483</v>
      </c>
      <c r="C343" s="30">
        <v>3200.84</v>
      </c>
      <c r="E343" t="str">
        <v>Insurance</v>
      </c>
      <c r="F343" t="str">
        <v>General Insurance Corporation of India Ltd.</v>
      </c>
      <c r="G343">
        <v>3200.84</v>
      </c>
      <c r="H343" cm="1">
        <f t="array" ref="H343">MEDIAN(IF($E$2:$E$502=E343,$G$2:$G$502,""))</f>
        <v>73724.11</v>
      </c>
    </row>
    <row r="344" spans="1:8" x14ac:dyDescent="0.35">
      <c r="A344" t="s">
        <v>580</v>
      </c>
      <c r="B344" t="s">
        <v>1165</v>
      </c>
      <c r="C344" s="30">
        <v>120716.16</v>
      </c>
      <c r="E344" t="str">
        <v>Insurance</v>
      </c>
      <c r="F344" t="str">
        <v>HDFC Life Insurance Co Ltd.</v>
      </c>
      <c r="G344">
        <v>120716.16</v>
      </c>
      <c r="H344" cm="1">
        <f t="array" ref="H344">MEDIAN(IF($E$2:$E$502=E344,$G$2:$G$502,""))</f>
        <v>73724.11</v>
      </c>
    </row>
    <row r="345" spans="1:8" x14ac:dyDescent="0.35">
      <c r="A345" t="s">
        <v>580</v>
      </c>
      <c r="B345" t="s">
        <v>577</v>
      </c>
      <c r="C345" s="30">
        <v>61717.81</v>
      </c>
      <c r="E345" t="str">
        <v>Insurance</v>
      </c>
      <c r="F345" t="str">
        <v>ICICI Lombard General Insurance Company Ltd.</v>
      </c>
      <c r="G345">
        <v>61717.81</v>
      </c>
      <c r="H345" cm="1">
        <f t="array" ref="H345">MEDIAN(IF($E$2:$E$502=E345,$G$2:$G$502,""))</f>
        <v>73724.11</v>
      </c>
    </row>
    <row r="346" spans="1:8" x14ac:dyDescent="0.35">
      <c r="A346" t="s">
        <v>580</v>
      </c>
      <c r="B346" t="s">
        <v>1313</v>
      </c>
      <c r="C346" s="30">
        <v>85730.41</v>
      </c>
      <c r="E346" t="str">
        <v>Insurance</v>
      </c>
      <c r="F346" t="str">
        <v>ICICI Prudential Life Insurance Company Ltd.</v>
      </c>
      <c r="G346">
        <v>85730.41</v>
      </c>
      <c r="H346" cm="1">
        <f t="array" ref="H346">MEDIAN(IF($E$2:$E$502=E346,$G$2:$G$502,""))</f>
        <v>73724.11</v>
      </c>
    </row>
    <row r="347" spans="1:8" x14ac:dyDescent="0.35">
      <c r="A347" t="s">
        <v>580</v>
      </c>
      <c r="B347" t="s">
        <v>1204</v>
      </c>
      <c r="C347" s="30">
        <v>383116.96</v>
      </c>
      <c r="E347" t="str">
        <v>Insurance</v>
      </c>
      <c r="F347" t="str">
        <v>Life Insurance Corporation of India</v>
      </c>
      <c r="G347">
        <v>383116.96</v>
      </c>
      <c r="H347" cm="1">
        <f t="array" ref="H347">MEDIAN(IF($E$2:$E$502=E347,$G$2:$G$502,""))</f>
        <v>73724.11</v>
      </c>
    </row>
    <row r="348" spans="1:8" x14ac:dyDescent="0.35">
      <c r="A348" t="s">
        <v>580</v>
      </c>
      <c r="B348" t="s">
        <v>1140</v>
      </c>
      <c r="C348" s="30">
        <v>125742.84</v>
      </c>
      <c r="E348" t="str">
        <v>Insurance</v>
      </c>
      <c r="F348" t="str">
        <v>SBI Life Insurance Company Ltd.</v>
      </c>
      <c r="G348">
        <v>125742.84</v>
      </c>
      <c r="H348" cm="1">
        <f t="array" ref="H348">MEDIAN(IF($E$2:$E$502=E348,$G$2:$G$502,""))</f>
        <v>73724.11</v>
      </c>
    </row>
    <row r="349" spans="1:8" x14ac:dyDescent="0.35">
      <c r="A349" t="s">
        <v>580</v>
      </c>
      <c r="B349" t="s">
        <v>1639</v>
      </c>
      <c r="C349" s="30">
        <v>42136.94</v>
      </c>
      <c r="E349" t="str">
        <v>Insurance</v>
      </c>
      <c r="F349" t="str">
        <v>Star Health &amp; Allied Insurance Co. Ltd.</v>
      </c>
      <c r="G349">
        <v>42136.94</v>
      </c>
      <c r="H349" cm="1">
        <f t="array" ref="H349">MEDIAN(IF($E$2:$E$502=E349,$G$2:$G$502,""))</f>
        <v>73724.11</v>
      </c>
    </row>
    <row r="350" spans="1:8" x14ac:dyDescent="0.35">
      <c r="A350" t="s">
        <v>580</v>
      </c>
      <c r="B350" t="s">
        <v>1356</v>
      </c>
      <c r="C350" s="30">
        <v>2937.44</v>
      </c>
      <c r="E350" t="str">
        <v>Insurance</v>
      </c>
      <c r="F350" t="str">
        <v>The New India Assurance Co. Ltd.</v>
      </c>
      <c r="G350">
        <v>2937.44</v>
      </c>
      <c r="H350" cm="1">
        <f t="array" ref="H350">MEDIAN(IF($E$2:$E$502=E350,$G$2:$G$502,""))</f>
        <v>73724.11</v>
      </c>
    </row>
    <row r="351" spans="1:8" x14ac:dyDescent="0.35">
      <c r="A351" t="s">
        <v>115</v>
      </c>
      <c r="B351" t="s">
        <v>141</v>
      </c>
      <c r="C351" s="30">
        <v>35452.339999999997</v>
      </c>
      <c r="E351" t="str">
        <v>Materials</v>
      </c>
      <c r="F351" t="str">
        <v>ACC Ltd.</v>
      </c>
      <c r="G351">
        <v>35452.339999999997</v>
      </c>
      <c r="H351" cm="1">
        <f t="array" ref="H351">MEDIAN(IF($E$2:$E$502=E351,$G$2:$G$502,""))</f>
        <v>12834.115000000002</v>
      </c>
    </row>
    <row r="352" spans="1:8" x14ac:dyDescent="0.35">
      <c r="A352" t="s">
        <v>115</v>
      </c>
      <c r="B352" t="s">
        <v>120</v>
      </c>
      <c r="C352" s="30">
        <v>8380.19</v>
      </c>
      <c r="E352" t="str">
        <v>Materials</v>
      </c>
      <c r="F352" t="str">
        <v>Akzo Nobel India Ltd.</v>
      </c>
      <c r="G352">
        <v>8380.19</v>
      </c>
      <c r="H352" cm="1">
        <f t="array" ref="H352">MEDIAN(IF($E$2:$E$502=E352,$G$2:$G$502,""))</f>
        <v>12834.115000000002</v>
      </c>
    </row>
    <row r="353" spans="1:8" x14ac:dyDescent="0.35">
      <c r="A353" t="s">
        <v>115</v>
      </c>
      <c r="B353" t="s">
        <v>688</v>
      </c>
      <c r="C353" s="30">
        <v>70866.14</v>
      </c>
      <c r="E353" t="str">
        <v>Materials</v>
      </c>
      <c r="F353" t="str">
        <v>Ambuja Cements Ltd.</v>
      </c>
      <c r="G353">
        <v>70866.14</v>
      </c>
      <c r="H353" cm="1">
        <f t="array" ref="H353">MEDIAN(IF($E$2:$E$502=E353,$G$2:$G$502,""))</f>
        <v>12834.115000000002</v>
      </c>
    </row>
    <row r="354" spans="1:8" x14ac:dyDescent="0.35">
      <c r="A354" t="s">
        <v>115</v>
      </c>
      <c r="B354" t="s">
        <v>1085</v>
      </c>
      <c r="C354" s="30">
        <v>16770.189999999999</v>
      </c>
      <c r="E354" t="str">
        <v>Materials</v>
      </c>
      <c r="F354" t="str">
        <v>Asahi India Glass Ltd.</v>
      </c>
      <c r="G354">
        <v>16770.189999999999</v>
      </c>
      <c r="H354" cm="1">
        <f t="array" ref="H354">MEDIAN(IF($E$2:$E$502=E354,$G$2:$G$502,""))</f>
        <v>12834.115000000002</v>
      </c>
    </row>
    <row r="355" spans="1:8" x14ac:dyDescent="0.35">
      <c r="A355" t="s">
        <v>115</v>
      </c>
      <c r="B355" t="s">
        <v>319</v>
      </c>
      <c r="C355" s="30">
        <v>326706.7</v>
      </c>
      <c r="E355" t="str">
        <v>Materials</v>
      </c>
      <c r="F355" t="str">
        <v>Asian Paints Ltd.</v>
      </c>
      <c r="G355">
        <v>326706.7</v>
      </c>
      <c r="H355" cm="1">
        <f t="array" ref="H355">MEDIAN(IF($E$2:$E$502=E355,$G$2:$G$502,""))</f>
        <v>12834.115000000002</v>
      </c>
    </row>
    <row r="356" spans="1:8" x14ac:dyDescent="0.35">
      <c r="A356" t="s">
        <v>115</v>
      </c>
      <c r="B356" t="s">
        <v>933</v>
      </c>
      <c r="C356" s="30">
        <v>45983.83</v>
      </c>
      <c r="E356" t="str">
        <v>Materials</v>
      </c>
      <c r="F356" t="str">
        <v>Astral Ltd.</v>
      </c>
      <c r="G356">
        <v>45983.83</v>
      </c>
      <c r="H356" cm="1">
        <f t="array" ref="H356">MEDIAN(IF($E$2:$E$502=E356,$G$2:$G$502,""))</f>
        <v>12834.115000000002</v>
      </c>
    </row>
    <row r="357" spans="1:8" x14ac:dyDescent="0.35">
      <c r="A357" t="s">
        <v>115</v>
      </c>
      <c r="B357" t="s">
        <v>921</v>
      </c>
      <c r="C357" s="30">
        <v>65221.83</v>
      </c>
      <c r="E357" t="str">
        <v>Materials</v>
      </c>
      <c r="F357" t="str">
        <v>Berger Paints India Ltd.</v>
      </c>
      <c r="G357">
        <v>65221.83</v>
      </c>
      <c r="H357" cm="1">
        <f t="array" ref="H357">MEDIAN(IF($E$2:$E$502=E357,$G$2:$G$502,""))</f>
        <v>12834.115000000002</v>
      </c>
    </row>
    <row r="358" spans="1:8" x14ac:dyDescent="0.35">
      <c r="A358" t="s">
        <v>115</v>
      </c>
      <c r="B358" t="s">
        <v>509</v>
      </c>
      <c r="C358" s="30">
        <v>10863.28</v>
      </c>
      <c r="E358" t="str">
        <v>Materials</v>
      </c>
      <c r="F358" t="str">
        <v>Birla Corporation Ltd.</v>
      </c>
      <c r="G358">
        <v>10863.28</v>
      </c>
      <c r="H358" cm="1">
        <f t="array" ref="H358">MEDIAN(IF($E$2:$E$502=E358,$G$2:$G$502,""))</f>
        <v>12834.115000000002</v>
      </c>
    </row>
    <row r="359" spans="1:8" x14ac:dyDescent="0.35">
      <c r="A359" t="s">
        <v>115</v>
      </c>
      <c r="B359" t="s">
        <v>1443</v>
      </c>
      <c r="C359" s="30">
        <v>7253.66</v>
      </c>
      <c r="E359" t="str">
        <v>Materials</v>
      </c>
      <c r="F359" t="str">
        <v>Borosil Renewables Ltd.</v>
      </c>
      <c r="G359">
        <v>7253.66</v>
      </c>
      <c r="H359" cm="1">
        <f t="array" ref="H359">MEDIAN(IF($E$2:$E$502=E359,$G$2:$G$502,""))</f>
        <v>12834.115000000002</v>
      </c>
    </row>
    <row r="360" spans="1:8" x14ac:dyDescent="0.35">
      <c r="A360" t="s">
        <v>115</v>
      </c>
      <c r="B360" t="s">
        <v>1191</v>
      </c>
      <c r="C360" s="30">
        <v>14804.95</v>
      </c>
      <c r="E360" t="str">
        <v>Materials</v>
      </c>
      <c r="F360" t="str">
        <v>Century Plyboards (India) Ltd.</v>
      </c>
      <c r="G360">
        <v>14804.95</v>
      </c>
      <c r="H360" cm="1">
        <f t="array" ref="H360">MEDIAN(IF($E$2:$E$502=E360,$G$2:$G$502,""))</f>
        <v>12834.115000000002</v>
      </c>
    </row>
    <row r="361" spans="1:8" x14ac:dyDescent="0.35">
      <c r="A361" t="s">
        <v>115</v>
      </c>
      <c r="B361" t="s">
        <v>225</v>
      </c>
      <c r="C361" s="30">
        <v>5986.51</v>
      </c>
      <c r="E361" t="str">
        <v>Materials</v>
      </c>
      <c r="F361" t="str">
        <v>Cera Sanitaryware Ltd.</v>
      </c>
      <c r="G361">
        <v>5986.51</v>
      </c>
      <c r="H361" cm="1">
        <f t="array" ref="H361">MEDIAN(IF($E$2:$E$502=E361,$G$2:$G$502,""))</f>
        <v>12834.115000000002</v>
      </c>
    </row>
    <row r="362" spans="1:8" x14ac:dyDescent="0.35">
      <c r="A362" t="s">
        <v>115</v>
      </c>
      <c r="B362" t="s">
        <v>340</v>
      </c>
      <c r="C362" s="30">
        <v>108100.63</v>
      </c>
      <c r="E362" t="str">
        <v>Materials</v>
      </c>
      <c r="F362" t="str">
        <v>Coal India Ltd.</v>
      </c>
      <c r="G362">
        <v>108100.63</v>
      </c>
      <c r="H362" cm="1">
        <f t="array" ref="H362">MEDIAN(IF($E$2:$E$502=E362,$G$2:$G$502,""))</f>
        <v>12834.115000000002</v>
      </c>
    </row>
    <row r="363" spans="1:8" x14ac:dyDescent="0.35">
      <c r="A363" t="s">
        <v>115</v>
      </c>
      <c r="B363" t="s">
        <v>562</v>
      </c>
      <c r="C363" s="30">
        <v>27347.69</v>
      </c>
      <c r="E363" t="str">
        <v>Materials</v>
      </c>
      <c r="F363" t="str">
        <v>Dalmia Bharat Ltd.</v>
      </c>
      <c r="G363">
        <v>27347.69</v>
      </c>
      <c r="H363" cm="1">
        <f t="array" ref="H363">MEDIAN(IF($E$2:$E$502=E363,$G$2:$G$502,""))</f>
        <v>12834.115000000002</v>
      </c>
    </row>
    <row r="364" spans="1:8" x14ac:dyDescent="0.35">
      <c r="A364" t="s">
        <v>115</v>
      </c>
      <c r="B364" t="s">
        <v>834</v>
      </c>
      <c r="C364" s="30">
        <v>5831.14</v>
      </c>
      <c r="E364" t="str">
        <v>Materials</v>
      </c>
      <c r="F364" t="str">
        <v>EPL Ltd.</v>
      </c>
      <c r="G364">
        <v>5831.14</v>
      </c>
      <c r="H364" cm="1">
        <f t="array" ref="H364">MEDIAN(IF($E$2:$E$502=E364,$G$2:$G$502,""))</f>
        <v>12834.115000000002</v>
      </c>
    </row>
    <row r="365" spans="1:8" x14ac:dyDescent="0.35">
      <c r="A365" t="s">
        <v>115</v>
      </c>
      <c r="B365" t="s">
        <v>847</v>
      </c>
      <c r="C365" s="30">
        <v>7790.3</v>
      </c>
      <c r="E365" t="str">
        <v>Materials</v>
      </c>
      <c r="F365" t="str">
        <v>Finolex Industries Ltd.</v>
      </c>
      <c r="G365">
        <v>7790.3</v>
      </c>
      <c r="H365" cm="1">
        <f t="array" ref="H365">MEDIAN(IF($E$2:$E$502=E365,$G$2:$G$502,""))</f>
        <v>12834.115000000002</v>
      </c>
    </row>
    <row r="366" spans="1:8" x14ac:dyDescent="0.35">
      <c r="A366" t="s">
        <v>115</v>
      </c>
      <c r="B366" t="s">
        <v>519</v>
      </c>
      <c r="C366" s="30">
        <v>166266.53</v>
      </c>
      <c r="E366" t="str">
        <v>Materials</v>
      </c>
      <c r="F366" t="str">
        <v>Grasim Industries Ltd.</v>
      </c>
      <c r="G366">
        <v>166266.53</v>
      </c>
      <c r="H366" cm="1">
        <f t="array" ref="H366">MEDIAN(IF($E$2:$E$502=E366,$G$2:$G$502,""))</f>
        <v>12834.115000000002</v>
      </c>
    </row>
    <row r="367" spans="1:8" x14ac:dyDescent="0.35">
      <c r="A367" t="s">
        <v>115</v>
      </c>
      <c r="B367" t="s">
        <v>574</v>
      </c>
      <c r="C367" s="30">
        <v>4080.88</v>
      </c>
      <c r="E367" t="str">
        <v>Materials</v>
      </c>
      <c r="F367" t="str">
        <v>Heidelberg Cement India Ltd.</v>
      </c>
      <c r="G367">
        <v>4080.88</v>
      </c>
      <c r="H367" cm="1">
        <f t="array" ref="H367">MEDIAN(IF($E$2:$E$502=E367,$G$2:$G$502,""))</f>
        <v>12834.115000000002</v>
      </c>
    </row>
    <row r="368" spans="1:8" x14ac:dyDescent="0.35">
      <c r="A368" t="s">
        <v>115</v>
      </c>
      <c r="B368" t="s">
        <v>958</v>
      </c>
      <c r="C368" s="30">
        <v>7301.69</v>
      </c>
      <c r="E368" t="str">
        <v>Materials</v>
      </c>
      <c r="F368" t="str">
        <v>Indigo Paints Ltd.</v>
      </c>
      <c r="G368">
        <v>7301.69</v>
      </c>
      <c r="H368" cm="1">
        <f t="array" ref="H368">MEDIAN(IF($E$2:$E$502=E368,$G$2:$G$502,""))</f>
        <v>12834.115000000002</v>
      </c>
    </row>
    <row r="369" spans="1:8" x14ac:dyDescent="0.35">
      <c r="A369" t="s">
        <v>115</v>
      </c>
      <c r="B369" t="s">
        <v>378</v>
      </c>
      <c r="C369" s="30">
        <v>24213.73</v>
      </c>
      <c r="E369" t="str">
        <v>Materials</v>
      </c>
      <c r="F369" t="str">
        <v>JK Cement Ltd</v>
      </c>
      <c r="G369">
        <v>24213.73</v>
      </c>
      <c r="H369" cm="1">
        <f t="array" ref="H369">MEDIAN(IF($E$2:$E$502=E369,$G$2:$G$502,""))</f>
        <v>12834.115000000002</v>
      </c>
    </row>
    <row r="370" spans="1:8" x14ac:dyDescent="0.35">
      <c r="A370" t="s">
        <v>115</v>
      </c>
      <c r="B370" t="s">
        <v>781</v>
      </c>
      <c r="C370" s="30">
        <v>6183.04</v>
      </c>
      <c r="E370" t="str">
        <v>Materials</v>
      </c>
      <c r="F370" t="str">
        <v>JK Lakshmi Cement Ltd.</v>
      </c>
      <c r="G370">
        <v>6183.04</v>
      </c>
      <c r="H370" cm="1">
        <f t="array" ref="H370">MEDIAN(IF($E$2:$E$502=E370,$G$2:$G$502,""))</f>
        <v>12834.115000000002</v>
      </c>
    </row>
    <row r="371" spans="1:8" x14ac:dyDescent="0.35">
      <c r="A371" t="s">
        <v>115</v>
      </c>
      <c r="B371" t="s">
        <v>483</v>
      </c>
      <c r="C371" s="30">
        <v>18101.27</v>
      </c>
      <c r="E371" t="str">
        <v>Materials</v>
      </c>
      <c r="F371" t="str">
        <v>Kajaria Ceramics Ltd.</v>
      </c>
      <c r="G371">
        <v>18101.27</v>
      </c>
      <c r="H371" cm="1">
        <f t="array" ref="H371">MEDIAN(IF($E$2:$E$502=E371,$G$2:$G$502,""))</f>
        <v>12834.115000000002</v>
      </c>
    </row>
    <row r="372" spans="1:8" x14ac:dyDescent="0.35">
      <c r="A372" t="s">
        <v>115</v>
      </c>
      <c r="B372" t="s">
        <v>1073</v>
      </c>
      <c r="C372" s="30">
        <v>26798.5</v>
      </c>
      <c r="E372" t="str">
        <v>Materials</v>
      </c>
      <c r="F372" t="str">
        <v>Kansai Nerolac Paints Ltd.</v>
      </c>
      <c r="G372">
        <v>26798.5</v>
      </c>
      <c r="H372" cm="1">
        <f t="array" ref="H372">MEDIAN(IF($E$2:$E$502=E372,$G$2:$G$502,""))</f>
        <v>12834.115000000002</v>
      </c>
    </row>
    <row r="373" spans="1:8" x14ac:dyDescent="0.35">
      <c r="A373" t="s">
        <v>115</v>
      </c>
      <c r="B373" t="s">
        <v>1201</v>
      </c>
      <c r="C373" s="30">
        <v>3496.46</v>
      </c>
      <c r="E373" t="str">
        <v>Materials</v>
      </c>
      <c r="F373" t="str">
        <v>La Opala RG Ltd.</v>
      </c>
      <c r="G373">
        <v>3496.46</v>
      </c>
      <c r="H373" cm="1">
        <f t="array" ref="H373">MEDIAN(IF($E$2:$E$502=E373,$G$2:$G$502,""))</f>
        <v>12834.115000000002</v>
      </c>
    </row>
    <row r="374" spans="1:8" x14ac:dyDescent="0.35">
      <c r="A374" t="s">
        <v>115</v>
      </c>
      <c r="B374" t="s">
        <v>971</v>
      </c>
      <c r="C374" s="30">
        <v>4625.17</v>
      </c>
      <c r="E374" t="str">
        <v>Materials</v>
      </c>
      <c r="F374" t="str">
        <v>Nocil Ltd.</v>
      </c>
      <c r="G374">
        <v>4625.17</v>
      </c>
      <c r="H374" cm="1">
        <f t="array" ref="H374">MEDIAN(IF($E$2:$E$502=E374,$G$2:$G$502,""))</f>
        <v>12834.115000000002</v>
      </c>
    </row>
    <row r="375" spans="1:8" x14ac:dyDescent="0.35">
      <c r="A375" t="s">
        <v>115</v>
      </c>
      <c r="B375" t="s">
        <v>1592</v>
      </c>
      <c r="C375" s="30">
        <v>17750.41</v>
      </c>
      <c r="E375" t="str">
        <v>Materials</v>
      </c>
      <c r="F375" t="str">
        <v>NUVOCO Vistas Corp Ltd.</v>
      </c>
      <c r="G375">
        <v>17750.41</v>
      </c>
      <c r="H375" cm="1">
        <f t="array" ref="H375">MEDIAN(IF($E$2:$E$502=E375,$G$2:$G$502,""))</f>
        <v>12834.115000000002</v>
      </c>
    </row>
    <row r="376" spans="1:8" x14ac:dyDescent="0.35">
      <c r="A376" t="s">
        <v>115</v>
      </c>
      <c r="B376" t="s">
        <v>905</v>
      </c>
      <c r="C376" s="30">
        <v>6637.59</v>
      </c>
      <c r="E376" t="str">
        <v>Materials</v>
      </c>
      <c r="F376" t="str">
        <v>Prince Pipes &amp; Fittings Ltd.</v>
      </c>
      <c r="G376">
        <v>6637.59</v>
      </c>
      <c r="H376" cm="1">
        <f t="array" ref="H376">MEDIAN(IF($E$2:$E$502=E376,$G$2:$G$502,""))</f>
        <v>12834.115000000002</v>
      </c>
    </row>
    <row r="377" spans="1:8" x14ac:dyDescent="0.35">
      <c r="A377" t="s">
        <v>115</v>
      </c>
      <c r="B377" t="s">
        <v>1604</v>
      </c>
      <c r="C377" s="30">
        <v>7498.47</v>
      </c>
      <c r="E377" t="str">
        <v>Materials</v>
      </c>
      <c r="F377" t="str">
        <v>Prism Johnson Ltd.</v>
      </c>
      <c r="G377">
        <v>7498.47</v>
      </c>
      <c r="H377" cm="1">
        <f t="array" ref="H377">MEDIAN(IF($E$2:$E$502=E377,$G$2:$G$502,""))</f>
        <v>12834.115000000002</v>
      </c>
    </row>
    <row r="378" spans="1:8" x14ac:dyDescent="0.35">
      <c r="A378" t="s">
        <v>115</v>
      </c>
      <c r="B378" t="s">
        <v>1381</v>
      </c>
      <c r="C378" s="30">
        <v>4053.26</v>
      </c>
      <c r="E378" t="str">
        <v>Materials</v>
      </c>
      <c r="F378" t="str">
        <v>Responsive Industries Ltd.</v>
      </c>
      <c r="G378">
        <v>4053.26</v>
      </c>
      <c r="H378" cm="1">
        <f t="array" ref="H378">MEDIAN(IF($E$2:$E$502=E378,$G$2:$G$502,""))</f>
        <v>12834.115000000002</v>
      </c>
    </row>
    <row r="379" spans="1:8" x14ac:dyDescent="0.35">
      <c r="A379" t="s">
        <v>115</v>
      </c>
      <c r="B379" t="s">
        <v>112</v>
      </c>
      <c r="C379" s="30">
        <v>74271.600000000006</v>
      </c>
      <c r="E379" t="str">
        <v>Materials</v>
      </c>
      <c r="F379" t="str">
        <v>Shree Cement Ltd.</v>
      </c>
      <c r="G379">
        <v>74271.600000000006</v>
      </c>
      <c r="H379" cm="1">
        <f t="array" ref="H379">MEDIAN(IF($E$2:$E$502=E379,$G$2:$G$502,""))</f>
        <v>12834.115000000002</v>
      </c>
    </row>
    <row r="380" spans="1:8" x14ac:dyDescent="0.35">
      <c r="A380" t="s">
        <v>115</v>
      </c>
      <c r="B380" t="s">
        <v>1636</v>
      </c>
      <c r="C380" s="30">
        <v>3320.21</v>
      </c>
      <c r="E380" t="str">
        <v>Materials</v>
      </c>
      <c r="F380" t="str">
        <v>Star Cement Ltd</v>
      </c>
      <c r="G380">
        <v>3320.21</v>
      </c>
      <c r="H380" cm="1">
        <f t="array" ref="H380">MEDIAN(IF($E$2:$E$502=E380,$G$2:$G$502,""))</f>
        <v>12834.115000000002</v>
      </c>
    </row>
    <row r="381" spans="1:8" x14ac:dyDescent="0.35">
      <c r="A381" t="s">
        <v>115</v>
      </c>
      <c r="B381" t="s">
        <v>286</v>
      </c>
      <c r="C381" s="30">
        <v>24653.5</v>
      </c>
      <c r="E381" t="str">
        <v>Materials</v>
      </c>
      <c r="F381" t="str">
        <v>Supreme Industries Ltd.</v>
      </c>
      <c r="G381">
        <v>24653.5</v>
      </c>
      <c r="H381" cm="1">
        <f t="array" ref="H381">MEDIAN(IF($E$2:$E$502=E381,$G$2:$G$502,""))</f>
        <v>12834.115000000002</v>
      </c>
    </row>
    <row r="382" spans="1:8" x14ac:dyDescent="0.35">
      <c r="A382" t="s">
        <v>115</v>
      </c>
      <c r="B382" t="s">
        <v>1298</v>
      </c>
      <c r="C382" s="30">
        <v>10118.86</v>
      </c>
      <c r="E382" t="str">
        <v>Materials</v>
      </c>
      <c r="F382" t="str">
        <v>The India Cements Ltd.</v>
      </c>
      <c r="G382">
        <v>10118.86</v>
      </c>
      <c r="H382" cm="1">
        <f t="array" ref="H382">MEDIAN(IF($E$2:$E$502=E382,$G$2:$G$502,""))</f>
        <v>12834.115000000002</v>
      </c>
    </row>
    <row r="383" spans="1:8" x14ac:dyDescent="0.35">
      <c r="A383" t="s">
        <v>115</v>
      </c>
      <c r="B383" t="s">
        <v>987</v>
      </c>
      <c r="C383" s="30">
        <v>21424.959999999999</v>
      </c>
      <c r="E383" t="str">
        <v>Materials</v>
      </c>
      <c r="F383" t="str">
        <v>The Ramco Cements Ltd.</v>
      </c>
      <c r="G383">
        <v>21424.959999999999</v>
      </c>
      <c r="H383" cm="1">
        <f t="array" ref="H383">MEDIAN(IF($E$2:$E$502=E383,$G$2:$G$502,""))</f>
        <v>12834.115000000002</v>
      </c>
    </row>
    <row r="384" spans="1:8" x14ac:dyDescent="0.35">
      <c r="A384" t="s">
        <v>115</v>
      </c>
      <c r="B384" t="s">
        <v>990</v>
      </c>
      <c r="C384" s="30">
        <v>9407.42</v>
      </c>
      <c r="E384" t="str">
        <v>Materials</v>
      </c>
      <c r="F384" t="str">
        <v>Uflex Ltd.</v>
      </c>
      <c r="G384">
        <v>9407.42</v>
      </c>
      <c r="H384" cm="1">
        <f t="array" ref="H384">MEDIAN(IF($E$2:$E$502=E384,$G$2:$G$502,""))</f>
        <v>12834.115000000002</v>
      </c>
    </row>
    <row r="385" spans="1:8" x14ac:dyDescent="0.35">
      <c r="A385" t="s">
        <v>115</v>
      </c>
      <c r="B385" t="s">
        <v>215</v>
      </c>
      <c r="C385" s="30">
        <v>194756.63</v>
      </c>
      <c r="E385" t="str">
        <v>Materials</v>
      </c>
      <c r="F385" t="str">
        <v>Ultratech Cement Ltd.</v>
      </c>
      <c r="G385">
        <v>194756.63</v>
      </c>
      <c r="H385" cm="1">
        <f t="array" ref="H385">MEDIAN(IF($E$2:$E$502=E385,$G$2:$G$502,""))</f>
        <v>12834.115000000002</v>
      </c>
    </row>
    <row r="386" spans="1:8" x14ac:dyDescent="0.35">
      <c r="A386" t="s">
        <v>115</v>
      </c>
      <c r="B386" t="s">
        <v>1054</v>
      </c>
      <c r="C386" s="30">
        <v>8441.93</v>
      </c>
      <c r="E386" t="str">
        <v>Materials</v>
      </c>
      <c r="F386" t="str">
        <v>VIP Industries Ltd.</v>
      </c>
      <c r="G386">
        <v>8441.93</v>
      </c>
      <c r="H386" cm="1">
        <f t="array" ref="H386">MEDIAN(IF($E$2:$E$502=E386,$G$2:$G$502,""))</f>
        <v>12834.115000000002</v>
      </c>
    </row>
    <row r="387" spans="1:8" x14ac:dyDescent="0.35">
      <c r="A387" t="s">
        <v>182</v>
      </c>
      <c r="B387" t="s">
        <v>555</v>
      </c>
      <c r="C387" s="30">
        <v>22918.43</v>
      </c>
      <c r="E387" t="str">
        <v>Metals &amp; Mining</v>
      </c>
      <c r="F387" t="str">
        <v>AIA Engineering Ltd.</v>
      </c>
      <c r="G387">
        <v>22918.43</v>
      </c>
      <c r="H387" cm="1">
        <f t="array" ref="H387">MEDIAN(IF($E$2:$E$502=E387,$G$2:$G$502,""))</f>
        <v>16216.11</v>
      </c>
    </row>
    <row r="388" spans="1:8" x14ac:dyDescent="0.35">
      <c r="A388" t="s">
        <v>182</v>
      </c>
      <c r="B388" t="s">
        <v>881</v>
      </c>
      <c r="C388" s="30">
        <v>26098.18</v>
      </c>
      <c r="E388" t="str">
        <v>Metals &amp; Mining</v>
      </c>
      <c r="F388" t="str">
        <v>APL Apollo Tubes Ltd.</v>
      </c>
      <c r="G388">
        <v>26098.18</v>
      </c>
      <c r="H388" cm="1">
        <f t="array" ref="H388">MEDIAN(IF($E$2:$E$502=E388,$G$2:$G$502,""))</f>
        <v>16216.11</v>
      </c>
    </row>
    <row r="389" spans="1:8" x14ac:dyDescent="0.35">
      <c r="A389" t="s">
        <v>182</v>
      </c>
      <c r="B389" t="s">
        <v>884</v>
      </c>
      <c r="C389" s="30">
        <v>16216.11</v>
      </c>
      <c r="E389" t="str">
        <v>Metals &amp; Mining</v>
      </c>
      <c r="F389" t="str">
        <v>Carborundum Universal Ltd.</v>
      </c>
      <c r="G389">
        <v>16216.11</v>
      </c>
      <c r="H389" cm="1">
        <f t="array" ref="H389">MEDIAN(IF($E$2:$E$502=E389,$G$2:$G$502,""))</f>
        <v>16216.11</v>
      </c>
    </row>
    <row r="390" spans="1:8" x14ac:dyDescent="0.35">
      <c r="A390" t="s">
        <v>182</v>
      </c>
      <c r="B390" t="s">
        <v>445</v>
      </c>
      <c r="C390" s="30">
        <v>23776.66</v>
      </c>
      <c r="E390" t="str">
        <v>Metals &amp; Mining</v>
      </c>
      <c r="F390" t="str">
        <v>Grindwell Norton Ltd.</v>
      </c>
      <c r="G390">
        <v>23776.66</v>
      </c>
      <c r="H390" cm="1">
        <f t="array" ref="H390">MEDIAN(IF($E$2:$E$502=E390,$G$2:$G$502,""))</f>
        <v>16216.11</v>
      </c>
    </row>
    <row r="391" spans="1:8" x14ac:dyDescent="0.35">
      <c r="A391" t="s">
        <v>182</v>
      </c>
      <c r="B391" t="s">
        <v>853</v>
      </c>
      <c r="C391" s="30">
        <v>136082.29999999999</v>
      </c>
      <c r="E391" t="str">
        <v>Metals &amp; Mining</v>
      </c>
      <c r="F391" t="str">
        <v>Hindalco Industries Ltd.</v>
      </c>
      <c r="G391">
        <v>136082.29999999999</v>
      </c>
      <c r="H391" cm="1">
        <f t="array" ref="H391">MEDIAN(IF($E$2:$E$502=E391,$G$2:$G$502,""))</f>
        <v>16216.11</v>
      </c>
    </row>
    <row r="392" spans="1:8" x14ac:dyDescent="0.35">
      <c r="A392" t="s">
        <v>182</v>
      </c>
      <c r="B392" t="s">
        <v>1347</v>
      </c>
      <c r="C392" s="30">
        <v>12290.79</v>
      </c>
      <c r="E392" t="str">
        <v>Metals &amp; Mining</v>
      </c>
      <c r="F392" t="str">
        <v>Hindustan Copper Ltd.</v>
      </c>
      <c r="G392">
        <v>12290.79</v>
      </c>
      <c r="H392" cm="1">
        <f t="array" ref="H392">MEDIAN(IF($E$2:$E$502=E392,$G$2:$G$502,""))</f>
        <v>16216.11</v>
      </c>
    </row>
    <row r="393" spans="1:8" x14ac:dyDescent="0.35">
      <c r="A393" t="s">
        <v>182</v>
      </c>
      <c r="B393" t="s">
        <v>333</v>
      </c>
      <c r="C393" s="30">
        <v>102857.48</v>
      </c>
      <c r="E393" t="str">
        <v>Metals &amp; Mining</v>
      </c>
      <c r="F393" t="str">
        <v>Hindustan Zinc Ltd.</v>
      </c>
      <c r="G393">
        <v>102857.48</v>
      </c>
      <c r="H393" cm="1">
        <f t="array" ref="H393">MEDIAN(IF($E$2:$E$502=E393,$G$2:$G$502,""))</f>
        <v>16216.11</v>
      </c>
    </row>
    <row r="394" spans="1:8" x14ac:dyDescent="0.35">
      <c r="A394" t="s">
        <v>182</v>
      </c>
      <c r="B394" t="s">
        <v>1539</v>
      </c>
      <c r="C394" s="30">
        <v>7254.27</v>
      </c>
      <c r="E394" t="str">
        <v>Metals &amp; Mining</v>
      </c>
      <c r="F394" t="str">
        <v>Jindal Stainless (Hisar) Ltd.</v>
      </c>
      <c r="G394">
        <v>7254.27</v>
      </c>
      <c r="H394" cm="1">
        <f t="array" ref="H394">MEDIAN(IF($E$2:$E$502=E394,$G$2:$G$502,""))</f>
        <v>16216.11</v>
      </c>
    </row>
    <row r="395" spans="1:8" x14ac:dyDescent="0.35">
      <c r="A395" t="s">
        <v>182</v>
      </c>
      <c r="B395" t="s">
        <v>1543</v>
      </c>
      <c r="C395" s="30">
        <v>9813.7199999999993</v>
      </c>
      <c r="E395" t="str">
        <v>Metals &amp; Mining</v>
      </c>
      <c r="F395" t="str">
        <v>Jindal Stainless Ltd.</v>
      </c>
      <c r="G395">
        <v>9813.7199999999993</v>
      </c>
      <c r="H395" cm="1">
        <f t="array" ref="H395">MEDIAN(IF($E$2:$E$502=E395,$G$2:$G$502,""))</f>
        <v>16216.11</v>
      </c>
    </row>
    <row r="396" spans="1:8" x14ac:dyDescent="0.35">
      <c r="A396" t="s">
        <v>182</v>
      </c>
      <c r="B396" t="s">
        <v>1546</v>
      </c>
      <c r="C396" s="30">
        <v>64801.08</v>
      </c>
      <c r="E396" t="str">
        <v>Metals &amp; Mining</v>
      </c>
      <c r="F396" t="str">
        <v>Jindal Steel &amp; Power Ltd.</v>
      </c>
      <c r="G396">
        <v>64801.08</v>
      </c>
      <c r="H396" cm="1">
        <f t="array" ref="H396">MEDIAN(IF($E$2:$E$502=E396,$G$2:$G$502,""))</f>
        <v>16216.11</v>
      </c>
    </row>
    <row r="397" spans="1:8" x14ac:dyDescent="0.35">
      <c r="A397" t="s">
        <v>182</v>
      </c>
      <c r="B397" t="s">
        <v>336</v>
      </c>
      <c r="C397" s="30">
        <v>212446.87</v>
      </c>
      <c r="E397" t="str">
        <v>Metals &amp; Mining</v>
      </c>
      <c r="F397" t="str">
        <v>JSW Steel Ltd.</v>
      </c>
      <c r="G397">
        <v>212446.87</v>
      </c>
      <c r="H397" cm="1">
        <f t="array" ref="H397">MEDIAN(IF($E$2:$E$502=E397,$G$2:$G$502,""))</f>
        <v>16216.11</v>
      </c>
    </row>
    <row r="398" spans="1:8" x14ac:dyDescent="0.35">
      <c r="A398" t="s">
        <v>182</v>
      </c>
      <c r="B398" t="s">
        <v>1159</v>
      </c>
      <c r="C398" s="30">
        <v>11053.4</v>
      </c>
      <c r="E398" t="str">
        <v>Metals &amp; Mining</v>
      </c>
      <c r="F398" t="str">
        <v>KIOCL Ltd</v>
      </c>
      <c r="G398">
        <v>11053.4</v>
      </c>
      <c r="H398" cm="1">
        <f t="array" ref="H398">MEDIAN(IF($E$2:$E$502=E398,$G$2:$G$502,""))</f>
        <v>16216.11</v>
      </c>
    </row>
    <row r="399" spans="1:8" x14ac:dyDescent="0.35">
      <c r="A399" t="s">
        <v>182</v>
      </c>
      <c r="B399" t="s">
        <v>1032</v>
      </c>
      <c r="C399" s="30">
        <v>11083.03</v>
      </c>
      <c r="E399" t="str">
        <v>Metals &amp; Mining</v>
      </c>
      <c r="F399" t="str">
        <v>Mahindra CIE Automotive Ltd.</v>
      </c>
      <c r="G399">
        <v>11083.03</v>
      </c>
      <c r="H399" cm="1">
        <f t="array" ref="H399">MEDIAN(IF($E$2:$E$502=E399,$G$2:$G$502,""))</f>
        <v>16216.11</v>
      </c>
    </row>
    <row r="400" spans="1:8" x14ac:dyDescent="0.35">
      <c r="A400" t="s">
        <v>182</v>
      </c>
      <c r="B400" t="s">
        <v>1002</v>
      </c>
      <c r="C400" s="30">
        <v>3846.07</v>
      </c>
      <c r="E400" t="str">
        <v>Metals &amp; Mining</v>
      </c>
      <c r="F400" t="str">
        <v>Mishra Dhatu Nigam Ltd.</v>
      </c>
      <c r="G400">
        <v>3846.07</v>
      </c>
      <c r="H400" cm="1">
        <f t="array" ref="H400">MEDIAN(IF($E$2:$E$502=E400,$G$2:$G$502,""))</f>
        <v>16216.11</v>
      </c>
    </row>
    <row r="401" spans="1:8" x14ac:dyDescent="0.35">
      <c r="A401" t="s">
        <v>182</v>
      </c>
      <c r="B401" t="s">
        <v>718</v>
      </c>
      <c r="C401" s="30">
        <v>2385.34</v>
      </c>
      <c r="E401" t="str">
        <v>Metals &amp; Mining</v>
      </c>
      <c r="F401" t="str">
        <v>MOIL Ltd.</v>
      </c>
      <c r="G401">
        <v>2385.34</v>
      </c>
      <c r="H401" cm="1">
        <f t="array" ref="H401">MEDIAN(IF($E$2:$E$502=E401,$G$2:$G$502,""))</f>
        <v>16216.11</v>
      </c>
    </row>
    <row r="402" spans="1:8" x14ac:dyDescent="0.35">
      <c r="A402" t="s">
        <v>182</v>
      </c>
      <c r="B402" t="s">
        <v>677</v>
      </c>
      <c r="C402" s="30">
        <v>10411.02</v>
      </c>
      <c r="E402" t="str">
        <v>Metals &amp; Mining</v>
      </c>
      <c r="F402" t="str">
        <v>National Aluminium Company Ltd.</v>
      </c>
      <c r="G402">
        <v>10411.02</v>
      </c>
      <c r="H402" cm="1">
        <f t="array" ref="H402">MEDIAN(IF($E$2:$E$502=E402,$G$2:$G$502,""))</f>
        <v>16216.11</v>
      </c>
    </row>
    <row r="403" spans="1:8" x14ac:dyDescent="0.35">
      <c r="A403" t="s">
        <v>182</v>
      </c>
      <c r="B403" t="s">
        <v>389</v>
      </c>
      <c r="C403" s="30">
        <v>31223.25</v>
      </c>
      <c r="E403" t="str">
        <v>Metals &amp; Mining</v>
      </c>
      <c r="F403" t="str">
        <v>NMDC Ltd.</v>
      </c>
      <c r="G403">
        <v>31223.25</v>
      </c>
      <c r="H403" cm="1">
        <f t="array" ref="H403">MEDIAN(IF($E$2:$E$502=E403,$G$2:$G$502,""))</f>
        <v>16216.11</v>
      </c>
    </row>
    <row r="404" spans="1:8" x14ac:dyDescent="0.35">
      <c r="A404" t="s">
        <v>182</v>
      </c>
      <c r="B404" t="s">
        <v>416</v>
      </c>
      <c r="C404" s="30">
        <v>12833.66</v>
      </c>
      <c r="E404" t="str">
        <v>Metals &amp; Mining</v>
      </c>
      <c r="F404" t="str">
        <v>Ratnamani Metals &amp; Tubes Ltd.</v>
      </c>
      <c r="G404">
        <v>12833.66</v>
      </c>
      <c r="H404" cm="1">
        <f t="array" ref="H404">MEDIAN(IF($E$2:$E$502=E404,$G$2:$G$502,""))</f>
        <v>16216.11</v>
      </c>
    </row>
    <row r="405" spans="1:8" x14ac:dyDescent="0.35">
      <c r="A405" t="s">
        <v>182</v>
      </c>
      <c r="B405" t="s">
        <v>816</v>
      </c>
      <c r="C405" s="30">
        <v>7052.09</v>
      </c>
      <c r="E405" t="str">
        <v>Metals &amp; Mining</v>
      </c>
      <c r="F405" t="str">
        <v>Shyam Metalics and Energy Ltd,</v>
      </c>
      <c r="G405">
        <v>7052.09</v>
      </c>
      <c r="H405" cm="1">
        <f t="array" ref="H405">MEDIAN(IF($E$2:$E$502=E405,$G$2:$G$502,""))</f>
        <v>16216.11</v>
      </c>
    </row>
    <row r="406" spans="1:8" x14ac:dyDescent="0.35">
      <c r="A406" t="s">
        <v>182</v>
      </c>
      <c r="B406" t="s">
        <v>999</v>
      </c>
      <c r="C406" s="30">
        <v>69594.080000000002</v>
      </c>
      <c r="E406" t="str">
        <v>Metals &amp; Mining</v>
      </c>
      <c r="F406" t="str">
        <v>Steel Authority Of India Ltd.</v>
      </c>
      <c r="G406">
        <v>69594.080000000002</v>
      </c>
      <c r="H406" cm="1">
        <f t="array" ref="H406">MEDIAN(IF($E$2:$E$502=E406,$G$2:$G$502,""))</f>
        <v>16216.11</v>
      </c>
    </row>
    <row r="407" spans="1:8" x14ac:dyDescent="0.35">
      <c r="A407" t="s">
        <v>182</v>
      </c>
      <c r="B407" t="s">
        <v>757</v>
      </c>
      <c r="C407" s="30">
        <v>173423.08</v>
      </c>
      <c r="E407" t="str">
        <v>Metals &amp; Mining</v>
      </c>
      <c r="F407" t="str">
        <v>Tata Steel Ltd.</v>
      </c>
      <c r="G407">
        <v>173423.08</v>
      </c>
      <c r="H407" cm="1">
        <f t="array" ref="H407">MEDIAN(IF($E$2:$E$502=E407,$G$2:$G$502,""))</f>
        <v>16216.11</v>
      </c>
    </row>
    <row r="408" spans="1:8" x14ac:dyDescent="0.35">
      <c r="A408" t="s">
        <v>182</v>
      </c>
      <c r="B408" t="s">
        <v>179</v>
      </c>
      <c r="C408" s="30">
        <v>127013.53</v>
      </c>
      <c r="E408" t="str">
        <v>Metals &amp; Mining</v>
      </c>
      <c r="F408" t="str">
        <v>Vedanta Ltd.</v>
      </c>
      <c r="G408">
        <v>127013.53</v>
      </c>
      <c r="H408" cm="1">
        <f t="array" ref="H408">MEDIAN(IF($E$2:$E$502=E408,$G$2:$G$502,""))</f>
        <v>16216.11</v>
      </c>
    </row>
    <row r="409" spans="1:8" x14ac:dyDescent="0.35">
      <c r="A409" t="s">
        <v>182</v>
      </c>
      <c r="B409" t="s">
        <v>804</v>
      </c>
      <c r="C409" s="30">
        <v>6144.96</v>
      </c>
      <c r="E409" t="str">
        <v>Metals &amp; Mining</v>
      </c>
      <c r="F409" t="str">
        <v>Welspun Corp Ltd.</v>
      </c>
      <c r="G409">
        <v>6144.96</v>
      </c>
      <c r="H409" cm="1">
        <f t="array" ref="H409">MEDIAN(IF($E$2:$E$502=E409,$G$2:$G$502,""))</f>
        <v>16216.11</v>
      </c>
    </row>
    <row r="410" spans="1:8" x14ac:dyDescent="0.35">
      <c r="A410" t="s">
        <v>604</v>
      </c>
      <c r="B410" t="s">
        <v>601</v>
      </c>
      <c r="C410" s="30">
        <v>13393.37</v>
      </c>
      <c r="E410" t="str">
        <v>Others</v>
      </c>
      <c r="F410" t="str">
        <v>Bharat Dynamics Ltd.</v>
      </c>
      <c r="G410">
        <v>13393.37</v>
      </c>
      <c r="H410" cm="1">
        <f t="array" ref="H410">MEDIAN(IF($E$2:$E$502=E410,$G$2:$G$502,""))</f>
        <v>13393.37</v>
      </c>
    </row>
    <row r="411" spans="1:8" x14ac:dyDescent="0.35">
      <c r="A411" t="s">
        <v>131</v>
      </c>
      <c r="B411" t="s">
        <v>1252</v>
      </c>
      <c r="C411" s="30">
        <v>419221.84</v>
      </c>
      <c r="E411" t="str">
        <v>Services</v>
      </c>
      <c r="F411" t="str">
        <v>Adani Enterprises Ltd.</v>
      </c>
      <c r="G411">
        <v>419221.84</v>
      </c>
      <c r="H411" cm="1">
        <f t="array" ref="H411">MEDIAN(IF($E$2:$E$502=E411,$G$2:$G$502,""))</f>
        <v>9644.6299999999992</v>
      </c>
    </row>
    <row r="412" spans="1:8" x14ac:dyDescent="0.35">
      <c r="A412" t="s">
        <v>131</v>
      </c>
      <c r="B412" t="s">
        <v>760</v>
      </c>
      <c r="C412" s="30">
        <v>215091.54</v>
      </c>
      <c r="E412" t="str">
        <v>Services</v>
      </c>
      <c r="F412" t="str">
        <v>Adani Ports and Special Economic Zone Ltd.</v>
      </c>
      <c r="G412">
        <v>215091.54</v>
      </c>
      <c r="H412" cm="1">
        <f t="array" ref="H412">MEDIAN(IF($E$2:$E$502=E412,$G$2:$G$502,""))</f>
        <v>9644.6299999999992</v>
      </c>
    </row>
    <row r="413" spans="1:8" x14ac:dyDescent="0.35">
      <c r="A413" t="s">
        <v>131</v>
      </c>
      <c r="B413" t="s">
        <v>1415</v>
      </c>
      <c r="C413" s="30">
        <v>29368.11</v>
      </c>
      <c r="E413" t="str">
        <v>Services</v>
      </c>
      <c r="F413" t="str">
        <v>Aditya Birla Fashion and Retail Ltd.</v>
      </c>
      <c r="G413">
        <v>29368.11</v>
      </c>
      <c r="H413" cm="1">
        <f t="array" ref="H413">MEDIAN(IF($E$2:$E$502=E413,$G$2:$G$502,""))</f>
        <v>9644.6299999999992</v>
      </c>
    </row>
    <row r="414" spans="1:8" x14ac:dyDescent="0.35">
      <c r="A414" t="s">
        <v>131</v>
      </c>
      <c r="B414" t="s">
        <v>1008</v>
      </c>
      <c r="C414" s="30">
        <v>10225.469999999999</v>
      </c>
      <c r="E414" t="str">
        <v>Services</v>
      </c>
      <c r="F414" t="str">
        <v>Aegis Logistics Ltd.</v>
      </c>
      <c r="G414">
        <v>10225.469999999999</v>
      </c>
      <c r="H414" cm="1">
        <f t="array" ref="H414">MEDIAN(IF($E$2:$E$502=E414,$G$2:$G$502,""))</f>
        <v>9644.6299999999992</v>
      </c>
    </row>
    <row r="415" spans="1:8" x14ac:dyDescent="0.35">
      <c r="A415" t="s">
        <v>131</v>
      </c>
      <c r="B415" t="s">
        <v>930</v>
      </c>
      <c r="C415" s="30">
        <v>9644.6299999999992</v>
      </c>
      <c r="E415" t="str">
        <v>Services</v>
      </c>
      <c r="F415" t="str">
        <v>Allcargo Logistics Ltd.</v>
      </c>
      <c r="G415">
        <v>9644.6299999999992</v>
      </c>
      <c r="H415" cm="1">
        <f t="array" ref="H415">MEDIAN(IF($E$2:$E$502=E415,$G$2:$G$502,""))</f>
        <v>9644.6299999999992</v>
      </c>
    </row>
    <row r="416" spans="1:8" x14ac:dyDescent="0.35">
      <c r="A416" t="s">
        <v>131</v>
      </c>
      <c r="B416" t="s">
        <v>1433</v>
      </c>
      <c r="C416" s="30">
        <v>296126.90999999997</v>
      </c>
      <c r="E416" t="str">
        <v>Services</v>
      </c>
      <c r="F416" t="str">
        <v>Avenue Supermarts Ltd.</v>
      </c>
      <c r="G416">
        <v>296126.90999999997</v>
      </c>
      <c r="H416" cm="1">
        <f t="array" ref="H416">MEDIAN(IF($E$2:$E$502=E416,$G$2:$G$502,""))</f>
        <v>9644.6299999999992</v>
      </c>
    </row>
    <row r="417" spans="1:8" x14ac:dyDescent="0.35">
      <c r="A417" t="s">
        <v>131</v>
      </c>
      <c r="B417" t="s">
        <v>128</v>
      </c>
      <c r="C417" s="30">
        <v>20586.830000000002</v>
      </c>
      <c r="E417" t="str">
        <v>Services</v>
      </c>
      <c r="F417" t="str">
        <v>Blue Dart Express Ltd.</v>
      </c>
      <c r="G417">
        <v>20586.830000000002</v>
      </c>
      <c r="H417" cm="1">
        <f t="array" ref="H417">MEDIAN(IF($E$2:$E$502=E417,$G$2:$G$502,""))</f>
        <v>9644.6299999999992</v>
      </c>
    </row>
    <row r="418" spans="1:8" x14ac:dyDescent="0.35">
      <c r="A418" t="s">
        <v>131</v>
      </c>
      <c r="B418" t="s">
        <v>1449</v>
      </c>
      <c r="C418" s="30">
        <v>9255.2800000000007</v>
      </c>
      <c r="E418" t="str">
        <v>Services</v>
      </c>
      <c r="F418" t="str">
        <v>Chalet Hotels Ltd.</v>
      </c>
      <c r="G418">
        <v>9255.2800000000007</v>
      </c>
      <c r="H418" cm="1">
        <f t="array" ref="H418">MEDIAN(IF($E$2:$E$502=E418,$G$2:$G$502,""))</f>
        <v>9644.6299999999992</v>
      </c>
    </row>
    <row r="419" spans="1:8" x14ac:dyDescent="0.35">
      <c r="A419" t="s">
        <v>131</v>
      </c>
      <c r="B419" t="s">
        <v>211</v>
      </c>
      <c r="C419" s="30">
        <v>10808</v>
      </c>
      <c r="E419" t="str">
        <v>Services</v>
      </c>
      <c r="F419" t="str">
        <v>Computer Age Management Services Ltd.</v>
      </c>
      <c r="G419">
        <v>10808</v>
      </c>
      <c r="H419" cm="1">
        <f t="array" ref="H419">MEDIAN(IF($E$2:$E$502=E419,$G$2:$G$502,""))</f>
        <v>9644.6299999999992</v>
      </c>
    </row>
    <row r="420" spans="1:8" x14ac:dyDescent="0.35">
      <c r="A420" t="s">
        <v>131</v>
      </c>
      <c r="B420" t="s">
        <v>771</v>
      </c>
      <c r="C420" s="30">
        <v>38597.879999999997</v>
      </c>
      <c r="E420" t="str">
        <v>Services</v>
      </c>
      <c r="F420" t="str">
        <v>Container Corporation Of India Ltd.</v>
      </c>
      <c r="G420">
        <v>38597.879999999997</v>
      </c>
      <c r="H420" cm="1">
        <f t="array" ref="H420">MEDIAN(IF($E$2:$E$502=E420,$G$2:$G$502,""))</f>
        <v>9644.6299999999992</v>
      </c>
    </row>
    <row r="421" spans="1:8" x14ac:dyDescent="0.35">
      <c r="A421" t="s">
        <v>131</v>
      </c>
      <c r="B421" t="s">
        <v>169</v>
      </c>
      <c r="C421" s="30">
        <v>22974.16</v>
      </c>
      <c r="E421" t="str">
        <v>Services</v>
      </c>
      <c r="F421" t="str">
        <v>CRISIL Ltd.</v>
      </c>
      <c r="G421">
        <v>22974.16</v>
      </c>
      <c r="H421" cm="1">
        <f t="array" ref="H421">MEDIAN(IF($E$2:$E$502=E421,$G$2:$G$502,""))</f>
        <v>9644.6299999999992</v>
      </c>
    </row>
    <row r="422" spans="1:8" x14ac:dyDescent="0.35">
      <c r="A422" t="s">
        <v>131</v>
      </c>
      <c r="B422" t="s">
        <v>1229</v>
      </c>
      <c r="C422" s="30">
        <v>4940.82</v>
      </c>
      <c r="E422" t="str">
        <v>Services</v>
      </c>
      <c r="F422" t="str">
        <v>Delta Corp Ltd.</v>
      </c>
      <c r="G422">
        <v>4940.82</v>
      </c>
      <c r="H422" cm="1">
        <f t="array" ref="H422">MEDIAN(IF($E$2:$E$502=E422,$G$2:$G$502,""))</f>
        <v>9644.6299999999992</v>
      </c>
    </row>
    <row r="423" spans="1:8" x14ac:dyDescent="0.35">
      <c r="A423" t="s">
        <v>131</v>
      </c>
      <c r="B423" t="s">
        <v>1462</v>
      </c>
      <c r="C423" s="30">
        <v>21992.799999999999</v>
      </c>
      <c r="E423" t="str">
        <v>Services</v>
      </c>
      <c r="F423" t="str">
        <v>Devyani International Ltd.</v>
      </c>
      <c r="G423">
        <v>21992.799999999999</v>
      </c>
      <c r="H423" cm="1">
        <f t="array" ref="H423">MEDIAN(IF($E$2:$E$502=E423,$G$2:$G$502,""))</f>
        <v>9644.6299999999992</v>
      </c>
    </row>
    <row r="424" spans="1:8" x14ac:dyDescent="0.35">
      <c r="A424" t="s">
        <v>131</v>
      </c>
      <c r="B424" t="s">
        <v>1274</v>
      </c>
      <c r="C424" s="30">
        <v>8227.99</v>
      </c>
      <c r="E424" t="str">
        <v>Services</v>
      </c>
      <c r="F424" t="str">
        <v>Easy Trip Planners Ltd.</v>
      </c>
      <c r="G424">
        <v>8227.99</v>
      </c>
      <c r="H424" cm="1">
        <f t="array" ref="H424">MEDIAN(IF($E$2:$E$502=E424,$G$2:$G$502,""))</f>
        <v>9644.6299999999992</v>
      </c>
    </row>
    <row r="425" spans="1:8" x14ac:dyDescent="0.35">
      <c r="A425" t="s">
        <v>131</v>
      </c>
      <c r="B425" t="s">
        <v>1277</v>
      </c>
      <c r="C425" s="30">
        <v>6601.67</v>
      </c>
      <c r="E425" t="str">
        <v>Services</v>
      </c>
      <c r="F425" t="str">
        <v>eClerx Services Ltd.</v>
      </c>
      <c r="G425">
        <v>6601.67</v>
      </c>
      <c r="H425" cm="1">
        <f t="array" ref="H425">MEDIAN(IF($E$2:$E$502=E425,$G$2:$G$502,""))</f>
        <v>9644.6299999999992</v>
      </c>
    </row>
    <row r="426" spans="1:8" x14ac:dyDescent="0.35">
      <c r="A426" t="s">
        <v>131</v>
      </c>
      <c r="B426" t="s">
        <v>1465</v>
      </c>
      <c r="C426" s="30">
        <v>11772.18</v>
      </c>
      <c r="E426" t="str">
        <v>Services</v>
      </c>
      <c r="F426" t="str">
        <v>EIH Ltd.</v>
      </c>
      <c r="G426">
        <v>11772.18</v>
      </c>
      <c r="H426" cm="1">
        <f t="array" ref="H426">MEDIAN(IF($E$2:$E$502=E426,$G$2:$G$502,""))</f>
        <v>9644.6299999999992</v>
      </c>
    </row>
    <row r="427" spans="1:8" x14ac:dyDescent="0.35">
      <c r="A427" t="s">
        <v>131</v>
      </c>
      <c r="B427" t="s">
        <v>887</v>
      </c>
      <c r="C427" s="30">
        <v>8091.81</v>
      </c>
      <c r="E427" t="str">
        <v>Services</v>
      </c>
      <c r="F427" t="str">
        <v>Firstsource Solutions Ltd.</v>
      </c>
      <c r="G427">
        <v>8091.81</v>
      </c>
      <c r="H427" cm="1">
        <f t="array" ref="H427">MEDIAN(IF($E$2:$E$502=E427,$G$2:$G$502,""))</f>
        <v>9644.6299999999992</v>
      </c>
    </row>
    <row r="428" spans="1:8" x14ac:dyDescent="0.35">
      <c r="A428" t="s">
        <v>131</v>
      </c>
      <c r="B428" t="s">
        <v>1480</v>
      </c>
      <c r="C428" s="30">
        <v>64734.16</v>
      </c>
      <c r="E428" t="str">
        <v>Services</v>
      </c>
      <c r="F428" t="str">
        <v>FSN E-Commerce Ventures Ltd.</v>
      </c>
      <c r="G428">
        <v>64734.16</v>
      </c>
      <c r="H428" cm="1">
        <f t="array" ref="H428">MEDIAN(IF($E$2:$E$502=E428,$G$2:$G$502,""))</f>
        <v>9644.6299999999992</v>
      </c>
    </row>
    <row r="429" spans="1:8" x14ac:dyDescent="0.35">
      <c r="A429" t="s">
        <v>131</v>
      </c>
      <c r="B429" t="s">
        <v>850</v>
      </c>
      <c r="C429" s="30">
        <v>3342.89</v>
      </c>
      <c r="E429" t="str">
        <v>Services</v>
      </c>
      <c r="F429" t="str">
        <v>Gujarat Pipavav Port Ltd</v>
      </c>
      <c r="G429">
        <v>3342.89</v>
      </c>
      <c r="H429" cm="1">
        <f t="array" ref="H429">MEDIAN(IF($E$2:$E$502=E429,$G$2:$G$502,""))</f>
        <v>9644.6299999999992</v>
      </c>
    </row>
    <row r="430" spans="1:8" x14ac:dyDescent="0.35">
      <c r="A430" t="s">
        <v>131</v>
      </c>
      <c r="B430" t="s">
        <v>1113</v>
      </c>
      <c r="C430" s="30">
        <v>12183.31</v>
      </c>
      <c r="E430" t="str">
        <v>Services</v>
      </c>
      <c r="F430" t="str">
        <v>Indiamart Intermesh Ltd.</v>
      </c>
      <c r="G430">
        <v>12183.31</v>
      </c>
      <c r="H430" cm="1">
        <f t="array" ref="H430">MEDIAN(IF($E$2:$E$502=E430,$G$2:$G$502,""))</f>
        <v>9644.6299999999992</v>
      </c>
    </row>
    <row r="431" spans="1:8" x14ac:dyDescent="0.35">
      <c r="A431" t="s">
        <v>131</v>
      </c>
      <c r="B431" t="s">
        <v>1116</v>
      </c>
      <c r="C431" s="30">
        <v>12819.82</v>
      </c>
      <c r="E431" t="str">
        <v>Services</v>
      </c>
      <c r="F431" t="str">
        <v>Indian Energy Exchange Ltd.</v>
      </c>
      <c r="G431">
        <v>12819.82</v>
      </c>
      <c r="H431" cm="1">
        <f t="array" ref="H431">MEDIAN(IF($E$2:$E$502=E431,$G$2:$G$502,""))</f>
        <v>9644.6299999999992</v>
      </c>
    </row>
    <row r="432" spans="1:8" x14ac:dyDescent="0.35">
      <c r="A432" t="s">
        <v>131</v>
      </c>
      <c r="B432" t="s">
        <v>897</v>
      </c>
      <c r="C432" s="30">
        <v>55292.43</v>
      </c>
      <c r="E432" t="str">
        <v>Services</v>
      </c>
      <c r="F432" t="str">
        <v>Indian Railway Catering &amp; Tourism Corporation Ltd.</v>
      </c>
      <c r="G432">
        <v>55292.43</v>
      </c>
      <c r="H432" cm="1">
        <f t="array" ref="H432">MEDIAN(IF($E$2:$E$502=E432,$G$2:$G$502,""))</f>
        <v>9644.6299999999992</v>
      </c>
    </row>
    <row r="433" spans="1:8" x14ac:dyDescent="0.35">
      <c r="A433" t="s">
        <v>131</v>
      </c>
      <c r="B433" t="s">
        <v>1391</v>
      </c>
      <c r="C433" s="30">
        <v>3952.95</v>
      </c>
      <c r="E433" t="str">
        <v>Services</v>
      </c>
      <c r="F433" t="str">
        <v>Infibeam Avenues Ltd.</v>
      </c>
      <c r="G433">
        <v>3952.95</v>
      </c>
      <c r="H433" cm="1">
        <f t="array" ref="H433">MEDIAN(IF($E$2:$E$502=E433,$G$2:$G$502,""))</f>
        <v>9644.6299999999992</v>
      </c>
    </row>
    <row r="434" spans="1:8" x14ac:dyDescent="0.35">
      <c r="A434" t="s">
        <v>131</v>
      </c>
      <c r="B434" t="s">
        <v>424</v>
      </c>
      <c r="C434" s="30">
        <v>54022.95</v>
      </c>
      <c r="E434" t="str">
        <v>Services</v>
      </c>
      <c r="F434" t="str">
        <v>Info Edge (India) Ltd.</v>
      </c>
      <c r="G434">
        <v>54022.95</v>
      </c>
      <c r="H434" cm="1">
        <f t="array" ref="H434">MEDIAN(IF($E$2:$E$502=E434,$G$2:$G$502,""))</f>
        <v>9644.6299999999992</v>
      </c>
    </row>
    <row r="435" spans="1:8" x14ac:dyDescent="0.35">
      <c r="A435" t="s">
        <v>131</v>
      </c>
      <c r="B435" t="s">
        <v>1526</v>
      </c>
      <c r="C435" s="30">
        <v>6057.01</v>
      </c>
      <c r="E435" t="str">
        <v>Services</v>
      </c>
      <c r="F435" t="str">
        <v>Inox Leisure Ltd.</v>
      </c>
      <c r="G435">
        <v>6057.01</v>
      </c>
      <c r="H435" cm="1">
        <f t="array" ref="H435">MEDIAN(IF($E$2:$E$502=E435,$G$2:$G$502,""))</f>
        <v>9644.6299999999992</v>
      </c>
    </row>
    <row r="436" spans="1:8" x14ac:dyDescent="0.35">
      <c r="A436" t="s">
        <v>131</v>
      </c>
      <c r="B436" t="s">
        <v>1529</v>
      </c>
      <c r="C436" s="30">
        <v>63840.11</v>
      </c>
      <c r="E436" t="str">
        <v>Services</v>
      </c>
      <c r="F436" t="str">
        <v>Interglobe Aviation Ltd.</v>
      </c>
      <c r="G436">
        <v>63840.11</v>
      </c>
      <c r="H436" cm="1">
        <f t="array" ref="H436">MEDIAN(IF($E$2:$E$502=E436,$G$2:$G$502,""))</f>
        <v>9644.6299999999992</v>
      </c>
    </row>
    <row r="437" spans="1:8" x14ac:dyDescent="0.35">
      <c r="A437" t="s">
        <v>131</v>
      </c>
      <c r="B437" t="s">
        <v>1236</v>
      </c>
      <c r="C437" s="30">
        <v>39483</v>
      </c>
      <c r="E437" t="str">
        <v>Services</v>
      </c>
      <c r="F437" t="str">
        <v>Jubilant FoodWorks Ltd.</v>
      </c>
      <c r="G437">
        <v>39483</v>
      </c>
      <c r="H437" cm="1">
        <f t="array" ref="H437">MEDIAN(IF($E$2:$E$502=E437,$G$2:$G$502,""))</f>
        <v>9644.6299999999992</v>
      </c>
    </row>
    <row r="438" spans="1:8" x14ac:dyDescent="0.35">
      <c r="A438" t="s">
        <v>131</v>
      </c>
      <c r="B438" t="s">
        <v>1553</v>
      </c>
      <c r="C438" s="30">
        <v>5044.7700000000004</v>
      </c>
      <c r="E438" t="str">
        <v>Services</v>
      </c>
      <c r="F438" t="str">
        <v>Just Dial Ltd.</v>
      </c>
      <c r="G438">
        <v>5044.7700000000004</v>
      </c>
      <c r="H438" cm="1">
        <f t="array" ref="H438">MEDIAN(IF($E$2:$E$502=E438,$G$2:$G$502,""))</f>
        <v>9644.6299999999992</v>
      </c>
    </row>
    <row r="439" spans="1:8" x14ac:dyDescent="0.35">
      <c r="A439" t="s">
        <v>131</v>
      </c>
      <c r="B439" t="s">
        <v>1565</v>
      </c>
      <c r="C439" s="30">
        <v>7350.51</v>
      </c>
      <c r="E439" t="str">
        <v>Services</v>
      </c>
      <c r="F439" t="str">
        <v>Lemon Tree Hotels Ltd.</v>
      </c>
      <c r="G439">
        <v>7350.51</v>
      </c>
      <c r="H439" cm="1">
        <f t="array" ref="H439">MEDIAN(IF($E$2:$E$502=E439,$G$2:$G$502,""))</f>
        <v>9644.6299999999992</v>
      </c>
    </row>
    <row r="440" spans="1:8" x14ac:dyDescent="0.35">
      <c r="A440" t="s">
        <v>131</v>
      </c>
      <c r="B440" t="s">
        <v>1571</v>
      </c>
      <c r="C440" s="30">
        <v>5926.96</v>
      </c>
      <c r="E440" t="str">
        <v>Services</v>
      </c>
      <c r="F440" t="str">
        <v>Mahindra Holidays &amp; Resorts India Ltd</v>
      </c>
      <c r="G440">
        <v>5926.96</v>
      </c>
      <c r="H440" cm="1">
        <f t="array" ref="H440">MEDIAN(IF($E$2:$E$502=E440,$G$2:$G$502,""))</f>
        <v>9644.6299999999992</v>
      </c>
    </row>
    <row r="441" spans="1:8" x14ac:dyDescent="0.35">
      <c r="A441" t="s">
        <v>131</v>
      </c>
      <c r="B441" t="s">
        <v>1128</v>
      </c>
      <c r="C441" s="30">
        <v>3262.99</v>
      </c>
      <c r="E441" t="str">
        <v>Services</v>
      </c>
      <c r="F441" t="str">
        <v>Mahindra Logistics Ltd.</v>
      </c>
      <c r="G441">
        <v>3262.99</v>
      </c>
      <c r="H441" cm="1">
        <f t="array" ref="H441">MEDIAN(IF($E$2:$E$502=E441,$G$2:$G$502,""))</f>
        <v>9644.6299999999992</v>
      </c>
    </row>
    <row r="442" spans="1:8" x14ac:dyDescent="0.35">
      <c r="A442" t="s">
        <v>131</v>
      </c>
      <c r="B442" t="s">
        <v>1586</v>
      </c>
      <c r="C442" s="30">
        <v>8419.2000000000007</v>
      </c>
      <c r="E442" t="str">
        <v>Services</v>
      </c>
      <c r="F442" t="str">
        <v>MMTC Ltd.</v>
      </c>
      <c r="G442">
        <v>8419.2000000000007</v>
      </c>
      <c r="H442" cm="1">
        <f t="array" ref="H442">MEDIAN(IF($E$2:$E$502=E442,$G$2:$G$502,""))</f>
        <v>9644.6299999999992</v>
      </c>
    </row>
    <row r="443" spans="1:8" x14ac:dyDescent="0.35">
      <c r="A443" t="s">
        <v>131</v>
      </c>
      <c r="B443" t="s">
        <v>263</v>
      </c>
      <c r="C443" s="30">
        <v>5489.74</v>
      </c>
      <c r="E443" t="str">
        <v>Services</v>
      </c>
      <c r="F443" t="str">
        <v>Multi Commodity Exchange Of India Ltd.</v>
      </c>
      <c r="G443">
        <v>5489.74</v>
      </c>
      <c r="H443" cm="1">
        <f t="array" ref="H443">MEDIAN(IF($E$2:$E$502=E443,$G$2:$G$502,""))</f>
        <v>9644.6299999999992</v>
      </c>
    </row>
    <row r="444" spans="1:8" x14ac:dyDescent="0.35">
      <c r="A444" t="s">
        <v>131</v>
      </c>
      <c r="B444" t="s">
        <v>1589</v>
      </c>
      <c r="C444" s="30">
        <v>9537.7199999999993</v>
      </c>
      <c r="E444" t="str">
        <v>Services</v>
      </c>
      <c r="F444" t="str">
        <v>Network 18 Media &amp; Investments Ltd.</v>
      </c>
      <c r="G444">
        <v>9537.7199999999993</v>
      </c>
      <c r="H444" cm="1">
        <f t="array" ref="H444">MEDIAN(IF($E$2:$E$502=E444,$G$2:$G$502,""))</f>
        <v>9644.6299999999992</v>
      </c>
    </row>
    <row r="445" spans="1:8" x14ac:dyDescent="0.35">
      <c r="A445" t="s">
        <v>131</v>
      </c>
      <c r="B445" t="s">
        <v>1595</v>
      </c>
      <c r="C445" s="30">
        <v>42007.06</v>
      </c>
      <c r="E445" t="str">
        <v>Services</v>
      </c>
      <c r="F445" t="str">
        <v>One 97 Communications Ltd.</v>
      </c>
      <c r="G445">
        <v>42007.06</v>
      </c>
      <c r="H445" cm="1">
        <f t="array" ref="H445">MEDIAN(IF($E$2:$E$502=E445,$G$2:$G$502,""))</f>
        <v>9644.6299999999992</v>
      </c>
    </row>
    <row r="446" spans="1:8" x14ac:dyDescent="0.35">
      <c r="A446" t="s">
        <v>131</v>
      </c>
      <c r="B446" t="s">
        <v>1598</v>
      </c>
      <c r="C446" s="30">
        <v>19765.2</v>
      </c>
      <c r="E446" t="str">
        <v>Services</v>
      </c>
      <c r="F446" t="str">
        <v>PB Fintech Ltd.</v>
      </c>
      <c r="G446">
        <v>19765.2</v>
      </c>
      <c r="H446" cm="1">
        <f t="array" ref="H446">MEDIAN(IF($E$2:$E$502=E446,$G$2:$G$502,""))</f>
        <v>9644.6299999999992</v>
      </c>
    </row>
    <row r="447" spans="1:8" x14ac:dyDescent="0.35">
      <c r="A447" t="s">
        <v>131</v>
      </c>
      <c r="B447" t="s">
        <v>1607</v>
      </c>
      <c r="C447" s="30">
        <v>12272.69</v>
      </c>
      <c r="E447" t="str">
        <v>Services</v>
      </c>
      <c r="F447" t="str">
        <v>PVR Ltd.</v>
      </c>
      <c r="G447">
        <v>12272.69</v>
      </c>
      <c r="H447" cm="1">
        <f t="array" ref="H447">MEDIAN(IF($E$2:$E$502=E447,$G$2:$G$502,""))</f>
        <v>9644.6299999999992</v>
      </c>
    </row>
    <row r="448" spans="1:8" x14ac:dyDescent="0.35">
      <c r="A448" t="s">
        <v>131</v>
      </c>
      <c r="B448" t="s">
        <v>663</v>
      </c>
      <c r="C448" s="30">
        <v>8504.01</v>
      </c>
      <c r="E448" t="str">
        <v>Services</v>
      </c>
      <c r="F448" t="str">
        <v>Redington India Ltd.</v>
      </c>
      <c r="G448">
        <v>8504.01</v>
      </c>
      <c r="H448" cm="1">
        <f t="array" ref="H448">MEDIAN(IF($E$2:$E$502=E448,$G$2:$G$502,""))</f>
        <v>9644.6299999999992</v>
      </c>
    </row>
    <row r="449" spans="1:8" x14ac:dyDescent="0.35">
      <c r="A449" t="s">
        <v>131</v>
      </c>
      <c r="B449" t="s">
        <v>1613</v>
      </c>
      <c r="C449" s="30">
        <v>5907.38</v>
      </c>
      <c r="E449" t="str">
        <v>Services</v>
      </c>
      <c r="F449" t="str">
        <v>Restaurant Brands Asia Ltd.</v>
      </c>
      <c r="G449">
        <v>5907.38</v>
      </c>
      <c r="H449" cm="1">
        <f t="array" ref="H449">MEDIAN(IF($E$2:$E$502=E449,$G$2:$G$502,""))</f>
        <v>9644.6299999999992</v>
      </c>
    </row>
    <row r="450" spans="1:8" x14ac:dyDescent="0.35">
      <c r="A450" t="s">
        <v>131</v>
      </c>
      <c r="B450" t="s">
        <v>1620</v>
      </c>
      <c r="C450" s="30">
        <v>8259.9699999999993</v>
      </c>
      <c r="E450" t="str">
        <v>Services</v>
      </c>
      <c r="F450" t="str">
        <v>Sapphire Foods India Ltd.</v>
      </c>
      <c r="G450">
        <v>8259.9699999999993</v>
      </c>
      <c r="H450" cm="1">
        <f t="array" ref="H450">MEDIAN(IF($E$2:$E$502=E450,$G$2:$G$502,""))</f>
        <v>9644.6299999999992</v>
      </c>
    </row>
    <row r="451" spans="1:8" x14ac:dyDescent="0.35">
      <c r="A451" t="s">
        <v>131</v>
      </c>
      <c r="B451" t="s">
        <v>981</v>
      </c>
      <c r="C451" s="30">
        <v>7094.07</v>
      </c>
      <c r="E451" t="str">
        <v>Services</v>
      </c>
      <c r="F451" t="str">
        <v>Saregama India Ltd.</v>
      </c>
      <c r="G451">
        <v>7094.07</v>
      </c>
      <c r="H451" cm="1">
        <f t="array" ref="H451">MEDIAN(IF($E$2:$E$502=E451,$G$2:$G$502,""))</f>
        <v>9644.6299999999992</v>
      </c>
    </row>
    <row r="452" spans="1:8" x14ac:dyDescent="0.35">
      <c r="A452" t="s">
        <v>131</v>
      </c>
      <c r="B452" t="s">
        <v>1365</v>
      </c>
      <c r="C452" s="30">
        <v>8187.11</v>
      </c>
      <c r="E452" t="str">
        <v>Services</v>
      </c>
      <c r="F452" t="str">
        <v>Shipping Corporation Of India Ltd.</v>
      </c>
      <c r="G452">
        <v>8187.11</v>
      </c>
      <c r="H452" cm="1">
        <f t="array" ref="H452">MEDIAN(IF($E$2:$E$502=E452,$G$2:$G$502,""))</f>
        <v>9644.6299999999992</v>
      </c>
    </row>
    <row r="453" spans="1:8" x14ac:dyDescent="0.35">
      <c r="A453" t="s">
        <v>131</v>
      </c>
      <c r="B453" t="s">
        <v>1630</v>
      </c>
      <c r="C453" s="30">
        <v>7244.84</v>
      </c>
      <c r="E453" t="str">
        <v>Services</v>
      </c>
      <c r="F453" t="str">
        <v>SIS Ltd.</v>
      </c>
      <c r="G453">
        <v>7244.84</v>
      </c>
      <c r="H453" cm="1">
        <f t="array" ref="H453">MEDIAN(IF($E$2:$E$502=E453,$G$2:$G$502,""))</f>
        <v>9644.6299999999992</v>
      </c>
    </row>
    <row r="454" spans="1:8" x14ac:dyDescent="0.35">
      <c r="A454" t="s">
        <v>131</v>
      </c>
      <c r="B454" t="s">
        <v>1633</v>
      </c>
      <c r="C454" s="30">
        <v>3746.3</v>
      </c>
      <c r="E454" t="str">
        <v>Services</v>
      </c>
      <c r="F454" t="str">
        <v>SpiceJet Ltd.</v>
      </c>
      <c r="G454">
        <v>3746.3</v>
      </c>
      <c r="H454" cm="1">
        <f t="array" ref="H454">MEDIAN(IF($E$2:$E$502=E454,$G$2:$G$502,""))</f>
        <v>9644.6299999999992</v>
      </c>
    </row>
    <row r="455" spans="1:8" x14ac:dyDescent="0.35">
      <c r="A455" t="s">
        <v>131</v>
      </c>
      <c r="B455" t="s">
        <v>797</v>
      </c>
      <c r="C455" s="30">
        <v>16951.849999999999</v>
      </c>
      <c r="E455" t="str">
        <v>Services</v>
      </c>
      <c r="F455" t="str">
        <v>Sun TV Network Ltd.</v>
      </c>
      <c r="G455">
        <v>16951.849999999999</v>
      </c>
      <c r="H455" cm="1">
        <f t="array" ref="H455">MEDIAN(IF($E$2:$E$502=E455,$G$2:$G$502,""))</f>
        <v>9644.6299999999992</v>
      </c>
    </row>
    <row r="456" spans="1:8" x14ac:dyDescent="0.35">
      <c r="A456" t="s">
        <v>131</v>
      </c>
      <c r="B456" t="s">
        <v>622</v>
      </c>
      <c r="C456" s="30">
        <v>6819.3</v>
      </c>
      <c r="E456" t="str">
        <v>Services</v>
      </c>
      <c r="F456" t="str">
        <v>TCI Express Ltd.</v>
      </c>
      <c r="G456">
        <v>6819.3</v>
      </c>
      <c r="H456" cm="1">
        <f t="array" ref="H456">MEDIAN(IF($E$2:$E$502=E456,$G$2:$G$502,""))</f>
        <v>9644.6299999999992</v>
      </c>
    </row>
    <row r="457" spans="1:8" x14ac:dyDescent="0.35">
      <c r="A457" t="s">
        <v>131</v>
      </c>
      <c r="B457" t="s">
        <v>1663</v>
      </c>
      <c r="C457" s="30">
        <v>5409.77</v>
      </c>
      <c r="E457" t="str">
        <v>Services</v>
      </c>
      <c r="F457" t="str">
        <v>TeamLease Services Ltd.</v>
      </c>
      <c r="G457">
        <v>5409.77</v>
      </c>
      <c r="H457" cm="1">
        <f t="array" ref="H457">MEDIAN(IF($E$2:$E$502=E457,$G$2:$G$502,""))</f>
        <v>9644.6299999999992</v>
      </c>
    </row>
    <row r="458" spans="1:8" x14ac:dyDescent="0.35">
      <c r="A458" t="s">
        <v>131</v>
      </c>
      <c r="B458" t="s">
        <v>540</v>
      </c>
      <c r="C458" s="30">
        <v>8714.59</v>
      </c>
      <c r="E458" t="str">
        <v>Services</v>
      </c>
      <c r="F458" t="str">
        <v>The Great Eastern Shipping Company Ltd.</v>
      </c>
      <c r="G458">
        <v>8714.59</v>
      </c>
      <c r="H458" cm="1">
        <f t="array" ref="H458">MEDIAN(IF($E$2:$E$502=E458,$G$2:$G$502,""))</f>
        <v>9644.6299999999992</v>
      </c>
    </row>
    <row r="459" spans="1:8" x14ac:dyDescent="0.35">
      <c r="A459" t="s">
        <v>131</v>
      </c>
      <c r="B459" t="s">
        <v>1340</v>
      </c>
      <c r="C459" s="30">
        <v>42009.33</v>
      </c>
      <c r="E459" t="str">
        <v>Services</v>
      </c>
      <c r="F459" t="str">
        <v>The Indian Hotels Company Ltd.</v>
      </c>
      <c r="G459">
        <v>42009.33</v>
      </c>
      <c r="H459" cm="1">
        <f t="array" ref="H459">MEDIAN(IF($E$2:$E$502=E459,$G$2:$G$502,""))</f>
        <v>9644.6299999999992</v>
      </c>
    </row>
    <row r="460" spans="1:8" x14ac:dyDescent="0.35">
      <c r="A460" t="s">
        <v>131</v>
      </c>
      <c r="B460" t="s">
        <v>1168</v>
      </c>
      <c r="C460" s="30">
        <v>49338.32</v>
      </c>
      <c r="E460" t="str">
        <v>Services</v>
      </c>
      <c r="F460" t="str">
        <v>Trent Ltd.</v>
      </c>
      <c r="G460">
        <v>49338.32</v>
      </c>
      <c r="H460" cm="1">
        <f t="array" ref="H460">MEDIAN(IF($E$2:$E$502=E460,$G$2:$G$502,""))</f>
        <v>9644.6299999999992</v>
      </c>
    </row>
    <row r="461" spans="1:8" x14ac:dyDescent="0.35">
      <c r="A461" t="s">
        <v>131</v>
      </c>
      <c r="B461" t="s">
        <v>1666</v>
      </c>
      <c r="C461" s="30">
        <v>7660.36</v>
      </c>
      <c r="E461" t="str">
        <v>Services</v>
      </c>
      <c r="F461" t="str">
        <v>TV18 Broadcast Ltd.</v>
      </c>
      <c r="G461">
        <v>7660.36</v>
      </c>
      <c r="H461" cm="1">
        <f t="array" ref="H461">MEDIAN(IF($E$2:$E$502=E461,$G$2:$G$502,""))</f>
        <v>9644.6299999999992</v>
      </c>
    </row>
    <row r="462" spans="1:8" x14ac:dyDescent="0.35">
      <c r="A462" t="s">
        <v>131</v>
      </c>
      <c r="B462" t="s">
        <v>1301</v>
      </c>
      <c r="C462" s="30">
        <v>5769.06</v>
      </c>
      <c r="E462" t="str">
        <v>Services</v>
      </c>
      <c r="F462" t="str">
        <v>V-Mart Retail Ltd.</v>
      </c>
      <c r="G462">
        <v>5769.06</v>
      </c>
      <c r="H462" cm="1">
        <f t="array" ref="H462">MEDIAN(IF($E$2:$E$502=E462,$G$2:$G$502,""))</f>
        <v>9644.6299999999992</v>
      </c>
    </row>
    <row r="463" spans="1:8" x14ac:dyDescent="0.35">
      <c r="A463" t="s">
        <v>131</v>
      </c>
      <c r="B463" t="s">
        <v>1678</v>
      </c>
      <c r="C463" s="30">
        <v>10118.49</v>
      </c>
      <c r="E463" t="str">
        <v>Services</v>
      </c>
      <c r="F463" t="str">
        <v>Westlife Development Ltd.</v>
      </c>
      <c r="G463">
        <v>10118.49</v>
      </c>
      <c r="H463" cm="1">
        <f t="array" ref="H463">MEDIAN(IF($E$2:$E$502=E463,$G$2:$G$502,""))</f>
        <v>9644.6299999999992</v>
      </c>
    </row>
    <row r="464" spans="1:8" x14ac:dyDescent="0.35">
      <c r="A464" t="s">
        <v>131</v>
      </c>
      <c r="B464" t="s">
        <v>1057</v>
      </c>
      <c r="C464" s="30">
        <v>22453.82</v>
      </c>
      <c r="E464" t="str">
        <v>Services</v>
      </c>
      <c r="F464" t="str">
        <v>Zee Entertainment Enterprises Ltd.</v>
      </c>
      <c r="G464">
        <v>22453.82</v>
      </c>
      <c r="H464" cm="1">
        <f t="array" ref="H464">MEDIAN(IF($E$2:$E$502=E464,$G$2:$G$502,""))</f>
        <v>9644.6299999999992</v>
      </c>
    </row>
    <row r="465" spans="1:8" x14ac:dyDescent="0.35">
      <c r="A465" t="s">
        <v>131</v>
      </c>
      <c r="B465" t="s">
        <v>1687</v>
      </c>
      <c r="C465" s="30">
        <v>47828.76</v>
      </c>
      <c r="E465" t="str">
        <v>Services</v>
      </c>
      <c r="F465" t="str">
        <v>Zomato Ltd.</v>
      </c>
      <c r="G465">
        <v>47828.76</v>
      </c>
      <c r="H465" cm="1">
        <f t="array" ref="H465">MEDIAN(IF($E$2:$E$502=E465,$G$2:$G$502,""))</f>
        <v>9644.6299999999992</v>
      </c>
    </row>
    <row r="466" spans="1:8" x14ac:dyDescent="0.35">
      <c r="A466" t="s">
        <v>71</v>
      </c>
      <c r="B466" t="s">
        <v>1418</v>
      </c>
      <c r="C466" s="30">
        <v>16794.5</v>
      </c>
      <c r="E466" t="str">
        <v>Technology</v>
      </c>
      <c r="F466" t="str">
        <v>Affle (India) Ltd.</v>
      </c>
      <c r="G466">
        <v>16794.5</v>
      </c>
      <c r="H466" cm="1">
        <f t="array" ref="H466">MEDIAN(IF($E$2:$E$502=E466,$G$2:$G$502,""))</f>
        <v>15692.095000000001</v>
      </c>
    </row>
    <row r="467" spans="1:8" x14ac:dyDescent="0.35">
      <c r="A467" t="s">
        <v>71</v>
      </c>
      <c r="B467" t="s">
        <v>828</v>
      </c>
      <c r="C467" s="30">
        <v>7813.68</v>
      </c>
      <c r="E467" t="str">
        <v>Technology</v>
      </c>
      <c r="F467" t="str">
        <v>Birlasoft Ltd.</v>
      </c>
      <c r="G467">
        <v>7813.68</v>
      </c>
      <c r="H467" cm="1">
        <f t="array" ref="H467">MEDIAN(IF($E$2:$E$502=E467,$G$2:$G$502,""))</f>
        <v>15692.095000000001</v>
      </c>
    </row>
    <row r="468" spans="1:8" x14ac:dyDescent="0.35">
      <c r="A468" t="s">
        <v>71</v>
      </c>
      <c r="B468" t="s">
        <v>1388</v>
      </c>
      <c r="C468" s="30">
        <v>8540.4599999999991</v>
      </c>
      <c r="E468" t="str">
        <v>Technology</v>
      </c>
      <c r="F468" t="str">
        <v>Brightcom Group Ltd.</v>
      </c>
      <c r="G468">
        <v>8540.4599999999991</v>
      </c>
      <c r="H468" cm="1">
        <f t="array" ref="H468">MEDIAN(IF($E$2:$E$502=E468,$G$2:$G$502,""))</f>
        <v>15692.095000000001</v>
      </c>
    </row>
    <row r="469" spans="1:8" x14ac:dyDescent="0.35">
      <c r="A469" t="s">
        <v>71</v>
      </c>
      <c r="B469" t="s">
        <v>1092</v>
      </c>
      <c r="C469" s="30">
        <v>7026.83</v>
      </c>
      <c r="E469" t="str">
        <v>Technology</v>
      </c>
      <c r="F469" t="str">
        <v>C.E. Info Systems Ltd.</v>
      </c>
      <c r="G469">
        <v>7026.83</v>
      </c>
      <c r="H469" cm="1">
        <f t="array" ref="H469">MEDIAN(IF($E$2:$E$502=E469,$G$2:$G$502,""))</f>
        <v>15692.095000000001</v>
      </c>
    </row>
    <row r="470" spans="1:8" x14ac:dyDescent="0.35">
      <c r="A470" t="s">
        <v>71</v>
      </c>
      <c r="B470" t="s">
        <v>159</v>
      </c>
      <c r="C470" s="30">
        <v>21037.09</v>
      </c>
      <c r="E470" t="str">
        <v>Technology</v>
      </c>
      <c r="F470" t="str">
        <v>Coforge Ltd.</v>
      </c>
      <c r="G470">
        <v>21037.09</v>
      </c>
      <c r="H470" cm="1">
        <f t="array" ref="H470">MEDIAN(IF($E$2:$E$502=E470,$G$2:$G$502,""))</f>
        <v>15692.095000000001</v>
      </c>
    </row>
    <row r="471" spans="1:8" x14ac:dyDescent="0.35">
      <c r="A471" t="s">
        <v>71</v>
      </c>
      <c r="B471" t="s">
        <v>280</v>
      </c>
      <c r="C471" s="30">
        <v>8171.99</v>
      </c>
      <c r="E471" t="str">
        <v>Technology</v>
      </c>
      <c r="F471" t="str">
        <v>Cyient Ltd.</v>
      </c>
      <c r="G471">
        <v>8171.99</v>
      </c>
      <c r="H471" cm="1">
        <f t="array" ref="H471">MEDIAN(IF($E$2:$E$502=E471,$G$2:$G$502,""))</f>
        <v>15692.095000000001</v>
      </c>
    </row>
    <row r="472" spans="1:8" x14ac:dyDescent="0.35">
      <c r="A472" t="s">
        <v>71</v>
      </c>
      <c r="B472" t="s">
        <v>869</v>
      </c>
      <c r="C472" s="30">
        <v>14589.69</v>
      </c>
      <c r="E472" t="str">
        <v>Technology</v>
      </c>
      <c r="F472" t="str">
        <v>Happiest Minds Technologies Ltd.</v>
      </c>
      <c r="G472">
        <v>14589.69</v>
      </c>
      <c r="H472" cm="1">
        <f t="array" ref="H472">MEDIAN(IF($E$2:$E$502=E472,$G$2:$G$502,""))</f>
        <v>15692.095000000001</v>
      </c>
    </row>
    <row r="473" spans="1:8" x14ac:dyDescent="0.35">
      <c r="A473" t="s">
        <v>71</v>
      </c>
      <c r="B473" t="s">
        <v>193</v>
      </c>
      <c r="C473" s="30">
        <v>235879.79</v>
      </c>
      <c r="E473" t="str">
        <v>Technology</v>
      </c>
      <c r="F473" t="str">
        <v>HCL Technologies Ltd.</v>
      </c>
      <c r="G473">
        <v>235879.79</v>
      </c>
      <c r="H473" cm="1">
        <f t="array" ref="H473">MEDIAN(IF($E$2:$E$502=E473,$G$2:$G$502,""))</f>
        <v>15692.095000000001</v>
      </c>
    </row>
    <row r="474" spans="1:8" x14ac:dyDescent="0.35">
      <c r="A474" t="s">
        <v>71</v>
      </c>
      <c r="B474" t="s">
        <v>241</v>
      </c>
      <c r="C474" s="30">
        <v>587194.35</v>
      </c>
      <c r="E474" t="str">
        <v>Technology</v>
      </c>
      <c r="F474" t="str">
        <v>Infosys Ltd.</v>
      </c>
      <c r="G474">
        <v>587194.35</v>
      </c>
      <c r="H474" cm="1">
        <f t="array" ref="H474">MEDIAN(IF($E$2:$E$502=E474,$G$2:$G$502,""))</f>
        <v>15692.095000000001</v>
      </c>
    </row>
    <row r="475" spans="1:8" x14ac:dyDescent="0.35">
      <c r="A475" t="s">
        <v>71</v>
      </c>
      <c r="B475" t="s">
        <v>1020</v>
      </c>
      <c r="C475" s="30">
        <v>7575.54</v>
      </c>
      <c r="E475" t="str">
        <v>Technology</v>
      </c>
      <c r="F475" t="str">
        <v>Intellect Design Arena Ltd.</v>
      </c>
      <c r="G475">
        <v>7575.54</v>
      </c>
      <c r="H475" cm="1">
        <f t="array" ref="H475">MEDIAN(IF($E$2:$E$502=E475,$G$2:$G$502,""))</f>
        <v>15692.095000000001</v>
      </c>
    </row>
    <row r="476" spans="1:8" x14ac:dyDescent="0.35">
      <c r="A476" t="s">
        <v>71</v>
      </c>
      <c r="B476" t="s">
        <v>924</v>
      </c>
      <c r="C476" s="30">
        <v>14455.7</v>
      </c>
      <c r="E476" t="str">
        <v>Technology</v>
      </c>
      <c r="F476" t="str">
        <v>KPIT Technologies Ltd.</v>
      </c>
      <c r="G476">
        <v>14455.7</v>
      </c>
      <c r="H476" cm="1">
        <f t="array" ref="H476">MEDIAN(IF($E$2:$E$502=E476,$G$2:$G$502,""))</f>
        <v>15692.095000000001</v>
      </c>
    </row>
    <row r="477" spans="1:8" x14ac:dyDescent="0.35">
      <c r="A477" t="s">
        <v>71</v>
      </c>
      <c r="B477" t="s">
        <v>229</v>
      </c>
      <c r="C477" s="30">
        <v>36369.01</v>
      </c>
      <c r="E477" t="str">
        <v>Technology</v>
      </c>
      <c r="F477" t="str">
        <v>L&amp;T Technology Services Ltd.</v>
      </c>
      <c r="G477">
        <v>36369.01</v>
      </c>
      <c r="H477" cm="1">
        <f t="array" ref="H477">MEDIAN(IF($E$2:$E$502=E477,$G$2:$G$502,""))</f>
        <v>15692.095000000001</v>
      </c>
    </row>
    <row r="478" spans="1:8" x14ac:dyDescent="0.35">
      <c r="A478" t="s">
        <v>71</v>
      </c>
      <c r="B478" t="s">
        <v>148</v>
      </c>
      <c r="C478" s="30">
        <v>75454.350000000006</v>
      </c>
      <c r="E478" t="str">
        <v>Technology</v>
      </c>
      <c r="F478" t="str">
        <v>Larsen &amp; Toubro Infotech Ltd.</v>
      </c>
      <c r="G478">
        <v>75454.350000000006</v>
      </c>
      <c r="H478" cm="1">
        <f t="array" ref="H478">MEDIAN(IF($E$2:$E$502=E478,$G$2:$G$502,""))</f>
        <v>15692.095000000001</v>
      </c>
    </row>
    <row r="479" spans="1:8" x14ac:dyDescent="0.35">
      <c r="A479" t="s">
        <v>71</v>
      </c>
      <c r="B479" t="s">
        <v>1562</v>
      </c>
      <c r="C479" s="30">
        <v>7019.72</v>
      </c>
      <c r="E479" t="str">
        <v>Technology</v>
      </c>
      <c r="F479" t="str">
        <v>LatentView Analytics Ltd.</v>
      </c>
      <c r="G479">
        <v>7019.72</v>
      </c>
      <c r="H479" cm="1">
        <f t="array" ref="H479">MEDIAN(IF($E$2:$E$502=E479,$G$2:$G$502,""))</f>
        <v>15692.095000000001</v>
      </c>
    </row>
    <row r="480" spans="1:8" x14ac:dyDescent="0.35">
      <c r="A480" t="s">
        <v>71</v>
      </c>
      <c r="B480" t="s">
        <v>322</v>
      </c>
      <c r="C480" s="30">
        <v>5046.6000000000004</v>
      </c>
      <c r="E480" t="str">
        <v>Technology</v>
      </c>
      <c r="F480" t="str">
        <v>Mastek Ltd.</v>
      </c>
      <c r="G480">
        <v>5046.6000000000004</v>
      </c>
      <c r="H480" cm="1">
        <f t="array" ref="H480">MEDIAN(IF($E$2:$E$502=E480,$G$2:$G$502,""))</f>
        <v>15692.095000000001</v>
      </c>
    </row>
    <row r="481" spans="1:8" x14ac:dyDescent="0.35">
      <c r="A481" t="s">
        <v>71</v>
      </c>
      <c r="B481" t="s">
        <v>218</v>
      </c>
      <c r="C481" s="30">
        <v>49667.71</v>
      </c>
      <c r="E481" t="str">
        <v>Technology</v>
      </c>
      <c r="F481" t="str">
        <v>Mindtree Ltd.</v>
      </c>
      <c r="G481">
        <v>49667.71</v>
      </c>
      <c r="H481" cm="1">
        <f t="array" ref="H481">MEDIAN(IF($E$2:$E$502=E481,$G$2:$G$502,""))</f>
        <v>15692.095000000001</v>
      </c>
    </row>
    <row r="482" spans="1:8" x14ac:dyDescent="0.35">
      <c r="A482" t="s">
        <v>71</v>
      </c>
      <c r="B482" t="s">
        <v>173</v>
      </c>
      <c r="C482" s="30">
        <v>37164.32</v>
      </c>
      <c r="E482" t="str">
        <v>Technology</v>
      </c>
      <c r="F482" t="str">
        <v>Mphasis Ltd.</v>
      </c>
      <c r="G482">
        <v>37164.32</v>
      </c>
      <c r="H482" cm="1">
        <f t="array" ref="H482">MEDIAN(IF($E$2:$E$502=E482,$G$2:$G$502,""))</f>
        <v>15692.095000000001</v>
      </c>
    </row>
    <row r="483" spans="1:8" x14ac:dyDescent="0.35">
      <c r="A483" t="s">
        <v>71</v>
      </c>
      <c r="B483" t="s">
        <v>68</v>
      </c>
      <c r="C483" s="30">
        <v>22062.31</v>
      </c>
      <c r="E483" t="str">
        <v>Technology</v>
      </c>
      <c r="F483" t="str">
        <v>Oracle Financial Services Software Ltd.</v>
      </c>
      <c r="G483">
        <v>22062.31</v>
      </c>
      <c r="H483" cm="1">
        <f t="array" ref="H483">MEDIAN(IF($E$2:$E$502=E483,$G$2:$G$502,""))</f>
        <v>15692.095000000001</v>
      </c>
    </row>
    <row r="484" spans="1:8" x14ac:dyDescent="0.35">
      <c r="A484" t="s">
        <v>71</v>
      </c>
      <c r="B484" t="s">
        <v>244</v>
      </c>
      <c r="C484" s="30">
        <v>25177.56</v>
      </c>
      <c r="E484" t="str">
        <v>Technology</v>
      </c>
      <c r="F484" t="str">
        <v>Persistent Systems Ltd.</v>
      </c>
      <c r="G484">
        <v>25177.56</v>
      </c>
      <c r="H484" cm="1">
        <f t="array" ref="H484">MEDIAN(IF($E$2:$E$502=E484,$G$2:$G$502,""))</f>
        <v>15692.095000000001</v>
      </c>
    </row>
    <row r="485" spans="1:8" x14ac:dyDescent="0.35">
      <c r="A485" t="s">
        <v>71</v>
      </c>
      <c r="B485" t="s">
        <v>791</v>
      </c>
      <c r="C485" s="30">
        <v>7898.46</v>
      </c>
      <c r="E485" t="str">
        <v>Technology</v>
      </c>
      <c r="F485" t="str">
        <v>Route Mobile Ltd.</v>
      </c>
      <c r="G485">
        <v>7898.46</v>
      </c>
      <c r="H485" cm="1">
        <f t="array" ref="H485">MEDIAN(IF($E$2:$E$502=E485,$G$2:$G$502,""))</f>
        <v>15692.095000000001</v>
      </c>
    </row>
    <row r="486" spans="1:8" x14ac:dyDescent="0.35">
      <c r="A486" t="s">
        <v>71</v>
      </c>
      <c r="B486" t="s">
        <v>298</v>
      </c>
      <c r="C486" s="30">
        <v>6701.92</v>
      </c>
      <c r="E486" t="str">
        <v>Technology</v>
      </c>
      <c r="F486" t="str">
        <v>Sonata Software Ltd.</v>
      </c>
      <c r="G486">
        <v>6701.92</v>
      </c>
      <c r="H486" cm="1">
        <f t="array" ref="H486">MEDIAN(IF($E$2:$E$502=E486,$G$2:$G$502,""))</f>
        <v>15692.095000000001</v>
      </c>
    </row>
    <row r="487" spans="1:8" x14ac:dyDescent="0.35">
      <c r="A487" t="s">
        <v>71</v>
      </c>
      <c r="B487" t="s">
        <v>1144</v>
      </c>
      <c r="C487" s="30">
        <v>9209.3700000000008</v>
      </c>
      <c r="E487" t="str">
        <v>Technology</v>
      </c>
      <c r="F487" t="str">
        <v>Tanla Platforms Ltd.</v>
      </c>
      <c r="G487">
        <v>9209.3700000000008</v>
      </c>
      <c r="H487" cm="1">
        <f t="array" ref="H487">MEDIAN(IF($E$2:$E$502=E487,$G$2:$G$502,""))</f>
        <v>15692.095000000001</v>
      </c>
    </row>
    <row r="488" spans="1:8" x14ac:dyDescent="0.35">
      <c r="A488" t="s">
        <v>71</v>
      </c>
      <c r="B488" t="s">
        <v>187</v>
      </c>
      <c r="C488" s="30">
        <v>1096672.01</v>
      </c>
      <c r="E488" t="str">
        <v>Technology</v>
      </c>
      <c r="F488" t="str">
        <v>Tata Consultancy Services Ltd.</v>
      </c>
      <c r="G488">
        <v>1096672.01</v>
      </c>
      <c r="H488" cm="1">
        <f t="array" ref="H488">MEDIAN(IF($E$2:$E$502=E488,$G$2:$G$502,""))</f>
        <v>15692.095000000001</v>
      </c>
    </row>
    <row r="489" spans="1:8" x14ac:dyDescent="0.35">
      <c r="A489" t="s">
        <v>71</v>
      </c>
      <c r="B489" t="s">
        <v>190</v>
      </c>
      <c r="C489" s="30">
        <v>53267.61</v>
      </c>
      <c r="E489" t="str">
        <v>Technology</v>
      </c>
      <c r="F489" t="str">
        <v>Tata Elxsi Ltd.</v>
      </c>
      <c r="G489">
        <v>53267.61</v>
      </c>
      <c r="H489" cm="1">
        <f t="array" ref="H489">MEDIAN(IF($E$2:$E$502=E489,$G$2:$G$502,""))</f>
        <v>15692.095000000001</v>
      </c>
    </row>
    <row r="490" spans="1:8" x14ac:dyDescent="0.35">
      <c r="A490" t="s">
        <v>71</v>
      </c>
      <c r="B490" t="s">
        <v>176</v>
      </c>
      <c r="C490" s="30">
        <v>95955.7</v>
      </c>
      <c r="E490" t="str">
        <v>Technology</v>
      </c>
      <c r="F490" t="str">
        <v>Tech Mahindra Ltd.</v>
      </c>
      <c r="G490">
        <v>95955.7</v>
      </c>
      <c r="H490" cm="1">
        <f t="array" ref="H490">MEDIAN(IF($E$2:$E$502=E490,$G$2:$G$502,""))</f>
        <v>15692.095000000001</v>
      </c>
    </row>
    <row r="491" spans="1:8" x14ac:dyDescent="0.35">
      <c r="A491" t="s">
        <v>71</v>
      </c>
      <c r="B491" t="s">
        <v>1394</v>
      </c>
      <c r="C491" s="30">
        <v>2867.5</v>
      </c>
      <c r="E491" t="str">
        <v>Technology</v>
      </c>
      <c r="F491" t="str">
        <v>Vakrangee Ltd.</v>
      </c>
      <c r="G491">
        <v>2867.5</v>
      </c>
      <c r="H491" cm="1">
        <f t="array" ref="H491">MEDIAN(IF($E$2:$E$502=E491,$G$2:$G$502,""))</f>
        <v>15692.095000000001</v>
      </c>
    </row>
    <row r="492" spans="1:8" x14ac:dyDescent="0.35">
      <c r="A492" t="s">
        <v>71</v>
      </c>
      <c r="B492" t="s">
        <v>731</v>
      </c>
      <c r="C492" s="30">
        <v>204292.93</v>
      </c>
      <c r="E492" t="str">
        <v>Technology</v>
      </c>
      <c r="F492" t="str">
        <v>Wipro Ltd.</v>
      </c>
      <c r="G492">
        <v>204292.93</v>
      </c>
      <c r="H492" cm="1">
        <f t="array" ref="H492">MEDIAN(IF($E$2:$E$502=E492,$G$2:$G$502,""))</f>
        <v>15692.095000000001</v>
      </c>
    </row>
    <row r="493" spans="1:8" x14ac:dyDescent="0.35">
      <c r="A493" t="s">
        <v>71</v>
      </c>
      <c r="B493" t="s">
        <v>810</v>
      </c>
      <c r="C493" s="30">
        <v>4193.6499999999996</v>
      </c>
      <c r="E493" t="str">
        <v>Technology</v>
      </c>
      <c r="F493" t="str">
        <v>Zensar Technologies Ltd.</v>
      </c>
      <c r="G493">
        <v>4193.6499999999996</v>
      </c>
      <c r="H493" cm="1">
        <f t="array" ref="H493">MEDIAN(IF($E$2:$E$502=E493,$G$2:$G$502,""))</f>
        <v>15692.095000000001</v>
      </c>
    </row>
    <row r="494" spans="1:8" x14ac:dyDescent="0.35">
      <c r="A494" t="s">
        <v>49</v>
      </c>
      <c r="B494" t="s">
        <v>1421</v>
      </c>
      <c r="C494" s="30">
        <v>34038.86</v>
      </c>
      <c r="E494" t="str">
        <v>Textiles</v>
      </c>
      <c r="F494" t="str">
        <v>Alok Industries Ltd.</v>
      </c>
      <c r="G494">
        <v>34038.86</v>
      </c>
      <c r="H494" cm="1">
        <f t="array" ref="H494">MEDIAN(IF($E$2:$E$502=E494,$G$2:$G$502,""))</f>
        <v>10884.83</v>
      </c>
    </row>
    <row r="495" spans="1:8" x14ac:dyDescent="0.35">
      <c r="A495" t="s">
        <v>49</v>
      </c>
      <c r="B495" t="s">
        <v>655</v>
      </c>
      <c r="C495" s="30">
        <v>6934.22</v>
      </c>
      <c r="E495" t="str">
        <v>Textiles</v>
      </c>
      <c r="F495" t="str">
        <v>Garware Technical Fibres Ltd.</v>
      </c>
      <c r="G495">
        <v>6934.22</v>
      </c>
      <c r="H495" cm="1">
        <f t="array" ref="H495">MEDIAN(IF($E$2:$E$502=E495,$G$2:$G$502,""))</f>
        <v>10884.83</v>
      </c>
    </row>
    <row r="496" spans="1:8" x14ac:dyDescent="0.35">
      <c r="A496" t="s">
        <v>49</v>
      </c>
      <c r="B496" t="s">
        <v>1374</v>
      </c>
      <c r="C496" s="30">
        <v>20980.080000000002</v>
      </c>
      <c r="E496" t="str">
        <v>Textiles</v>
      </c>
      <c r="F496" t="str">
        <v>KPR Mills Ltd.</v>
      </c>
      <c r="G496">
        <v>20980.080000000002</v>
      </c>
      <c r="H496" cm="1">
        <f t="array" ref="H496">MEDIAN(IF($E$2:$E$502=E496,$G$2:$G$502,""))</f>
        <v>10884.83</v>
      </c>
    </row>
    <row r="497" spans="1:8" x14ac:dyDescent="0.35">
      <c r="A497" t="s">
        <v>49</v>
      </c>
      <c r="B497" t="s">
        <v>449</v>
      </c>
      <c r="C497" s="30">
        <v>5658.84</v>
      </c>
      <c r="E497" t="str">
        <v>Textiles</v>
      </c>
      <c r="F497" t="str">
        <v>Lux Industries Ltd.</v>
      </c>
      <c r="G497">
        <v>5658.84</v>
      </c>
      <c r="H497" cm="1">
        <f t="array" ref="H497">MEDIAN(IF($E$2:$E$502=E497,$G$2:$G$502,""))</f>
        <v>10884.83</v>
      </c>
    </row>
    <row r="498" spans="1:8" x14ac:dyDescent="0.35">
      <c r="A498" t="s">
        <v>49</v>
      </c>
      <c r="B498" t="s">
        <v>46</v>
      </c>
      <c r="C498" s="30">
        <v>55398.96</v>
      </c>
      <c r="E498" t="str">
        <v>Textiles</v>
      </c>
      <c r="F498" t="str">
        <v>Page Industries Ltd.</v>
      </c>
      <c r="G498">
        <v>55398.96</v>
      </c>
      <c r="H498" cm="1">
        <f t="array" ref="H498">MEDIAN(IF($E$2:$E$502=E498,$G$2:$G$502,""))</f>
        <v>10884.83</v>
      </c>
    </row>
    <row r="499" spans="1:8" x14ac:dyDescent="0.35">
      <c r="A499" t="s">
        <v>49</v>
      </c>
      <c r="B499" t="s">
        <v>1660</v>
      </c>
      <c r="C499" s="30">
        <v>3932.83</v>
      </c>
      <c r="E499" t="str">
        <v>Textiles</v>
      </c>
      <c r="F499" t="str">
        <v>TCNS Clothing Co Ltd.</v>
      </c>
      <c r="G499">
        <v>3932.83</v>
      </c>
      <c r="H499" cm="1">
        <f t="array" ref="H499">MEDIAN(IF($E$2:$E$502=E499,$G$2:$G$502,""))</f>
        <v>10884.83</v>
      </c>
    </row>
    <row r="500" spans="1:8" x14ac:dyDescent="0.35">
      <c r="A500" t="s">
        <v>49</v>
      </c>
      <c r="B500" t="s">
        <v>1344</v>
      </c>
      <c r="C500" s="30">
        <v>21534.58</v>
      </c>
      <c r="E500" t="str">
        <v>Textiles</v>
      </c>
      <c r="F500" t="str">
        <v>Trident Ltd.</v>
      </c>
      <c r="G500">
        <v>21534.58</v>
      </c>
      <c r="H500" cm="1">
        <f t="array" ref="H500">MEDIAN(IF($E$2:$E$502=E500,$G$2:$G$502,""))</f>
        <v>10884.83</v>
      </c>
    </row>
    <row r="501" spans="1:8" x14ac:dyDescent="0.35">
      <c r="A501" t="s">
        <v>49</v>
      </c>
      <c r="B501" t="s">
        <v>911</v>
      </c>
      <c r="C501" s="30">
        <v>10884.83</v>
      </c>
      <c r="E501" t="str">
        <v>Textiles</v>
      </c>
      <c r="F501" t="str">
        <v>Vardhman Textiles Ltd.</v>
      </c>
      <c r="G501">
        <v>10884.83</v>
      </c>
      <c r="H501" cm="1">
        <f t="array" ref="H501">MEDIAN(IF($E$2:$E$502=E501,$G$2:$G$502,""))</f>
        <v>10884.83</v>
      </c>
    </row>
    <row r="502" spans="1:8" x14ac:dyDescent="0.35">
      <c r="A502" t="s">
        <v>49</v>
      </c>
      <c r="B502" t="s">
        <v>1377</v>
      </c>
      <c r="C502" s="30">
        <v>9575.1200000000008</v>
      </c>
      <c r="E502" t="str">
        <v>Textiles</v>
      </c>
      <c r="F502" t="str">
        <v>Welspun India Ltd.</v>
      </c>
      <c r="G502">
        <v>9575.1200000000008</v>
      </c>
      <c r="H502" cm="1">
        <f t="array" ref="H502">MEDIAN(IF($E$2:$E$502=E502,$G$2:$G$502,""))</f>
        <v>10884.83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8562F-C89F-4936-8A2D-093DD10088FF}">
  <dimension ref="A1:I135"/>
  <sheetViews>
    <sheetView workbookViewId="0">
      <selection activeCell="B1" sqref="B1"/>
    </sheetView>
  </sheetViews>
  <sheetFormatPr defaultRowHeight="14.5" x14ac:dyDescent="0.35"/>
  <cols>
    <col min="1" max="1" width="21.08984375" bestFit="1" customWidth="1"/>
    <col min="2" max="2" width="20.1796875" bestFit="1" customWidth="1"/>
    <col min="3" max="3" width="12.453125" bestFit="1" customWidth="1"/>
    <col min="4" max="4" width="13.1796875" customWidth="1"/>
    <col min="5" max="5" width="13.08984375" customWidth="1"/>
    <col min="14" max="14" width="24.90625" bestFit="1" customWidth="1"/>
    <col min="15" max="15" width="21.81640625" bestFit="1" customWidth="1"/>
  </cols>
  <sheetData>
    <row r="1" spans="1:9" x14ac:dyDescent="0.35">
      <c r="A1" s="2" t="s">
        <v>4</v>
      </c>
      <c r="B1" t="s">
        <v>1722</v>
      </c>
    </row>
    <row r="2" spans="1:9" x14ac:dyDescent="0.35">
      <c r="A2" t="s">
        <v>62</v>
      </c>
      <c r="B2" s="30">
        <v>1347897.8</v>
      </c>
      <c r="I2" s="15"/>
    </row>
    <row r="3" spans="1:9" x14ac:dyDescent="0.35">
      <c r="A3" t="s">
        <v>110</v>
      </c>
      <c r="B3" s="30">
        <v>1363476.37</v>
      </c>
      <c r="I3" s="15"/>
    </row>
    <row r="4" spans="1:9" x14ac:dyDescent="0.35">
      <c r="A4" t="s">
        <v>76</v>
      </c>
      <c r="B4" s="30">
        <v>815457.65999999968</v>
      </c>
      <c r="I4" s="15"/>
    </row>
    <row r="5" spans="1:9" x14ac:dyDescent="0.35">
      <c r="A5" t="s">
        <v>307</v>
      </c>
      <c r="B5" s="30">
        <v>618637.41999999993</v>
      </c>
      <c r="I5" s="15"/>
    </row>
    <row r="6" spans="1:9" x14ac:dyDescent="0.35">
      <c r="A6" t="s">
        <v>293</v>
      </c>
      <c r="B6" s="30">
        <v>676484.3600000001</v>
      </c>
      <c r="I6" s="15"/>
    </row>
    <row r="7" spans="1:9" x14ac:dyDescent="0.35">
      <c r="A7" t="s">
        <v>157</v>
      </c>
      <c r="B7" s="30">
        <v>509512.68999999989</v>
      </c>
      <c r="I7" s="31"/>
    </row>
    <row r="8" spans="1:9" x14ac:dyDescent="0.35">
      <c r="A8" t="s">
        <v>54</v>
      </c>
      <c r="B8" s="30">
        <v>2068649.6900000002</v>
      </c>
      <c r="I8" s="15"/>
    </row>
    <row r="9" spans="1:9" x14ac:dyDescent="0.35">
      <c r="A9" t="s">
        <v>350</v>
      </c>
      <c r="B9" s="30">
        <v>135492.25</v>
      </c>
      <c r="I9" s="15"/>
    </row>
    <row r="10" spans="1:9" x14ac:dyDescent="0.35">
      <c r="A10" t="s">
        <v>278</v>
      </c>
      <c r="B10" s="30">
        <v>3782266.7699999982</v>
      </c>
      <c r="I10" s="15"/>
    </row>
    <row r="11" spans="1:9" x14ac:dyDescent="0.35">
      <c r="A11" t="s">
        <v>99</v>
      </c>
      <c r="B11" s="30">
        <v>5202622.58</v>
      </c>
      <c r="I11" s="15"/>
    </row>
    <row r="12" spans="1:9" x14ac:dyDescent="0.35">
      <c r="A12" t="s">
        <v>44</v>
      </c>
      <c r="B12" s="30">
        <v>1253350.9200000002</v>
      </c>
      <c r="I12" s="15"/>
    </row>
    <row r="13" spans="1:9" x14ac:dyDescent="0.35">
      <c r="A13" t="s">
        <v>580</v>
      </c>
      <c r="B13" s="30">
        <v>896022.00999999989</v>
      </c>
      <c r="I13" s="15"/>
    </row>
    <row r="14" spans="1:9" x14ac:dyDescent="0.35">
      <c r="A14" t="s">
        <v>115</v>
      </c>
      <c r="B14" s="30">
        <v>1381145.9599999997</v>
      </c>
      <c r="I14" s="15"/>
    </row>
    <row r="15" spans="1:9" x14ac:dyDescent="0.35">
      <c r="A15" t="s">
        <v>182</v>
      </c>
      <c r="B15" s="30">
        <v>909762.33000000007</v>
      </c>
      <c r="I15" s="15"/>
    </row>
    <row r="16" spans="1:9" x14ac:dyDescent="0.35">
      <c r="A16" t="s">
        <v>604</v>
      </c>
      <c r="B16" s="30">
        <v>15198.6</v>
      </c>
      <c r="I16" s="15"/>
    </row>
    <row r="17" spans="1:9" x14ac:dyDescent="0.35">
      <c r="A17" t="s">
        <v>131</v>
      </c>
      <c r="B17" s="30">
        <v>1812029.4900000002</v>
      </c>
      <c r="I17" s="15"/>
    </row>
    <row r="18" spans="1:9" x14ac:dyDescent="0.35">
      <c r="A18" t="s">
        <v>71</v>
      </c>
      <c r="B18" s="30">
        <v>2818327.31</v>
      </c>
      <c r="I18" s="15"/>
    </row>
    <row r="19" spans="1:9" x14ac:dyDescent="0.35">
      <c r="A19" t="s">
        <v>49</v>
      </c>
      <c r="B19" s="30">
        <v>140770.81000000003</v>
      </c>
      <c r="I19" s="15"/>
    </row>
    <row r="20" spans="1:9" x14ac:dyDescent="0.35">
      <c r="I20" s="15"/>
    </row>
    <row r="21" spans="1:9" x14ac:dyDescent="0.35">
      <c r="I21" s="15"/>
    </row>
    <row r="22" spans="1:9" x14ac:dyDescent="0.35">
      <c r="I22" s="15"/>
    </row>
    <row r="23" spans="1:9" x14ac:dyDescent="0.35">
      <c r="I23" s="15"/>
    </row>
    <row r="24" spans="1:9" x14ac:dyDescent="0.35">
      <c r="I24" s="15"/>
    </row>
    <row r="25" spans="1:9" x14ac:dyDescent="0.35">
      <c r="I25" s="15"/>
    </row>
    <row r="26" spans="1:9" x14ac:dyDescent="0.35">
      <c r="I26" s="31"/>
    </row>
    <row r="27" spans="1:9" x14ac:dyDescent="0.35">
      <c r="I27" s="15"/>
    </row>
    <row r="28" spans="1:9" x14ac:dyDescent="0.35">
      <c r="I28" s="15"/>
    </row>
    <row r="29" spans="1:9" x14ac:dyDescent="0.35">
      <c r="I29" s="15"/>
    </row>
    <row r="30" spans="1:9" x14ac:dyDescent="0.35">
      <c r="I30" s="15"/>
    </row>
    <row r="31" spans="1:9" x14ac:dyDescent="0.35">
      <c r="I31" s="15"/>
    </row>
    <row r="32" spans="1:9" x14ac:dyDescent="0.35">
      <c r="I32" s="15"/>
    </row>
    <row r="33" spans="9:9" x14ac:dyDescent="0.35">
      <c r="I33" s="15"/>
    </row>
    <row r="34" spans="9:9" x14ac:dyDescent="0.35">
      <c r="I34" s="15"/>
    </row>
    <row r="35" spans="9:9" x14ac:dyDescent="0.35">
      <c r="I35" s="15"/>
    </row>
    <row r="36" spans="9:9" x14ac:dyDescent="0.35">
      <c r="I36" s="15"/>
    </row>
    <row r="37" spans="9:9" x14ac:dyDescent="0.35">
      <c r="I37" s="15"/>
    </row>
    <row r="38" spans="9:9" x14ac:dyDescent="0.35">
      <c r="I38" s="15"/>
    </row>
    <row r="39" spans="9:9" x14ac:dyDescent="0.35">
      <c r="I39" s="15"/>
    </row>
    <row r="40" spans="9:9" x14ac:dyDescent="0.35">
      <c r="I40" s="15"/>
    </row>
    <row r="41" spans="9:9" x14ac:dyDescent="0.35">
      <c r="I41" s="31"/>
    </row>
    <row r="42" spans="9:9" x14ac:dyDescent="0.35">
      <c r="I42" s="15"/>
    </row>
    <row r="43" spans="9:9" x14ac:dyDescent="0.35">
      <c r="I43" s="31"/>
    </row>
    <row r="44" spans="9:9" x14ac:dyDescent="0.35">
      <c r="I44" s="15"/>
    </row>
    <row r="45" spans="9:9" x14ac:dyDescent="0.35">
      <c r="I45" s="15"/>
    </row>
    <row r="46" spans="9:9" x14ac:dyDescent="0.35">
      <c r="I46" s="15"/>
    </row>
    <row r="47" spans="9:9" x14ac:dyDescent="0.35">
      <c r="I47" s="31"/>
    </row>
    <row r="48" spans="9:9" x14ac:dyDescent="0.35">
      <c r="I48" s="15"/>
    </row>
    <row r="49" spans="9:9" x14ac:dyDescent="0.35">
      <c r="I49" s="15"/>
    </row>
    <row r="50" spans="9:9" x14ac:dyDescent="0.35">
      <c r="I50" s="15"/>
    </row>
    <row r="51" spans="9:9" x14ac:dyDescent="0.35">
      <c r="I51" s="15"/>
    </row>
    <row r="52" spans="9:9" x14ac:dyDescent="0.35">
      <c r="I52" s="31"/>
    </row>
    <row r="53" spans="9:9" x14ac:dyDescent="0.35">
      <c r="I53" s="15"/>
    </row>
    <row r="54" spans="9:9" x14ac:dyDescent="0.35">
      <c r="I54" s="15"/>
    </row>
    <row r="55" spans="9:9" x14ac:dyDescent="0.35">
      <c r="I55" s="15"/>
    </row>
    <row r="56" spans="9:9" x14ac:dyDescent="0.35">
      <c r="I56" s="15"/>
    </row>
    <row r="57" spans="9:9" x14ac:dyDescent="0.35">
      <c r="I57" s="15"/>
    </row>
    <row r="58" spans="9:9" x14ac:dyDescent="0.35">
      <c r="I58" s="15"/>
    </row>
    <row r="59" spans="9:9" x14ac:dyDescent="0.35">
      <c r="I59" s="15"/>
    </row>
    <row r="60" spans="9:9" x14ac:dyDescent="0.35">
      <c r="I60" s="15"/>
    </row>
    <row r="61" spans="9:9" x14ac:dyDescent="0.35">
      <c r="I61" s="15"/>
    </row>
    <row r="62" spans="9:9" x14ac:dyDescent="0.35">
      <c r="I62" s="15"/>
    </row>
    <row r="63" spans="9:9" x14ac:dyDescent="0.35">
      <c r="I63" s="15"/>
    </row>
    <row r="64" spans="9:9" x14ac:dyDescent="0.35">
      <c r="I64" s="15"/>
    </row>
    <row r="65" spans="9:9" x14ac:dyDescent="0.35">
      <c r="I65" s="15"/>
    </row>
    <row r="66" spans="9:9" x14ac:dyDescent="0.35">
      <c r="I66" s="15"/>
    </row>
    <row r="67" spans="9:9" x14ac:dyDescent="0.35">
      <c r="I67" s="31"/>
    </row>
    <row r="68" spans="9:9" x14ac:dyDescent="0.35">
      <c r="I68" s="31"/>
    </row>
    <row r="69" spans="9:9" x14ac:dyDescent="0.35">
      <c r="I69" s="15"/>
    </row>
    <row r="70" spans="9:9" x14ac:dyDescent="0.35">
      <c r="I70" s="15"/>
    </row>
    <row r="71" spans="9:9" x14ac:dyDescent="0.35">
      <c r="I71" s="15"/>
    </row>
    <row r="72" spans="9:9" x14ac:dyDescent="0.35">
      <c r="I72" s="15"/>
    </row>
    <row r="73" spans="9:9" x14ac:dyDescent="0.35">
      <c r="I73" s="31"/>
    </row>
    <row r="74" spans="9:9" x14ac:dyDescent="0.35">
      <c r="I74" s="15"/>
    </row>
    <row r="75" spans="9:9" x14ac:dyDescent="0.35">
      <c r="I75" s="15"/>
    </row>
    <row r="76" spans="9:9" x14ac:dyDescent="0.35">
      <c r="I76" s="15"/>
    </row>
    <row r="77" spans="9:9" x14ac:dyDescent="0.35">
      <c r="I77" s="15"/>
    </row>
    <row r="78" spans="9:9" x14ac:dyDescent="0.35">
      <c r="I78" s="15"/>
    </row>
    <row r="79" spans="9:9" x14ac:dyDescent="0.35">
      <c r="I79" s="15"/>
    </row>
    <row r="80" spans="9:9" x14ac:dyDescent="0.35">
      <c r="I80" s="15"/>
    </row>
    <row r="81" spans="9:9" x14ac:dyDescent="0.35">
      <c r="I81" s="15"/>
    </row>
    <row r="82" spans="9:9" x14ac:dyDescent="0.35">
      <c r="I82" s="15"/>
    </row>
    <row r="83" spans="9:9" x14ac:dyDescent="0.35">
      <c r="I83" s="15"/>
    </row>
    <row r="84" spans="9:9" x14ac:dyDescent="0.35">
      <c r="I84" s="31"/>
    </row>
    <row r="85" spans="9:9" x14ac:dyDescent="0.35">
      <c r="I85" s="15"/>
    </row>
    <row r="86" spans="9:9" x14ac:dyDescent="0.35">
      <c r="I86" s="15"/>
    </row>
    <row r="87" spans="9:9" x14ac:dyDescent="0.35">
      <c r="I87" s="15"/>
    </row>
    <row r="88" spans="9:9" x14ac:dyDescent="0.35">
      <c r="I88" s="31"/>
    </row>
    <row r="89" spans="9:9" x14ac:dyDescent="0.35">
      <c r="I89" s="15"/>
    </row>
    <row r="90" spans="9:9" x14ac:dyDescent="0.35">
      <c r="I90" s="15"/>
    </row>
    <row r="91" spans="9:9" x14ac:dyDescent="0.35">
      <c r="I91" s="31"/>
    </row>
    <row r="92" spans="9:9" x14ac:dyDescent="0.35">
      <c r="I92" s="15"/>
    </row>
    <row r="93" spans="9:9" x14ac:dyDescent="0.35">
      <c r="I93" s="15"/>
    </row>
    <row r="94" spans="9:9" x14ac:dyDescent="0.35">
      <c r="I94" s="15"/>
    </row>
    <row r="95" spans="9:9" x14ac:dyDescent="0.35">
      <c r="I95" s="15"/>
    </row>
    <row r="96" spans="9:9" x14ac:dyDescent="0.35">
      <c r="I96" s="15"/>
    </row>
    <row r="97" spans="9:9" x14ac:dyDescent="0.35">
      <c r="I97" s="15"/>
    </row>
    <row r="98" spans="9:9" x14ac:dyDescent="0.35">
      <c r="I98" s="15"/>
    </row>
    <row r="99" spans="9:9" x14ac:dyDescent="0.35">
      <c r="I99" s="15"/>
    </row>
    <row r="100" spans="9:9" x14ac:dyDescent="0.35">
      <c r="I100" s="15"/>
    </row>
    <row r="101" spans="9:9" x14ac:dyDescent="0.35">
      <c r="I101" s="31"/>
    </row>
    <row r="102" spans="9:9" x14ac:dyDescent="0.35">
      <c r="I102" s="15"/>
    </row>
    <row r="103" spans="9:9" x14ac:dyDescent="0.35">
      <c r="I103" s="15"/>
    </row>
    <row r="104" spans="9:9" x14ac:dyDescent="0.35">
      <c r="I104" s="15"/>
    </row>
    <row r="105" spans="9:9" x14ac:dyDescent="0.35">
      <c r="I105" s="15"/>
    </row>
    <row r="106" spans="9:9" x14ac:dyDescent="0.35">
      <c r="I106" s="15"/>
    </row>
    <row r="107" spans="9:9" x14ac:dyDescent="0.35">
      <c r="I107" s="15"/>
    </row>
    <row r="108" spans="9:9" x14ac:dyDescent="0.35">
      <c r="I108" s="15"/>
    </row>
    <row r="109" spans="9:9" x14ac:dyDescent="0.35">
      <c r="I109" s="15"/>
    </row>
    <row r="110" spans="9:9" x14ac:dyDescent="0.35">
      <c r="I110" s="15"/>
    </row>
    <row r="111" spans="9:9" x14ac:dyDescent="0.35">
      <c r="I111" s="31"/>
    </row>
    <row r="112" spans="9:9" x14ac:dyDescent="0.35">
      <c r="I112" s="31"/>
    </row>
    <row r="113" spans="9:9" x14ac:dyDescent="0.35">
      <c r="I113" s="15"/>
    </row>
    <row r="114" spans="9:9" x14ac:dyDescent="0.35">
      <c r="I114" s="15"/>
    </row>
    <row r="115" spans="9:9" x14ac:dyDescent="0.35">
      <c r="I115" s="15"/>
    </row>
    <row r="116" spans="9:9" x14ac:dyDescent="0.35">
      <c r="I116" s="15"/>
    </row>
    <row r="117" spans="9:9" x14ac:dyDescent="0.35">
      <c r="I117" s="15"/>
    </row>
    <row r="118" spans="9:9" x14ac:dyDescent="0.35">
      <c r="I118" s="15"/>
    </row>
    <row r="119" spans="9:9" x14ac:dyDescent="0.35">
      <c r="I119" s="15"/>
    </row>
    <row r="120" spans="9:9" x14ac:dyDescent="0.35">
      <c r="I120" s="15"/>
    </row>
    <row r="121" spans="9:9" x14ac:dyDescent="0.35">
      <c r="I121" s="15"/>
    </row>
    <row r="122" spans="9:9" x14ac:dyDescent="0.35">
      <c r="I122" s="15"/>
    </row>
    <row r="123" spans="9:9" x14ac:dyDescent="0.35">
      <c r="I123" s="15"/>
    </row>
    <row r="124" spans="9:9" x14ac:dyDescent="0.35">
      <c r="I124" s="15"/>
    </row>
    <row r="125" spans="9:9" x14ac:dyDescent="0.35">
      <c r="I125" s="15"/>
    </row>
    <row r="126" spans="9:9" x14ac:dyDescent="0.35">
      <c r="I126" s="15"/>
    </row>
    <row r="127" spans="9:9" x14ac:dyDescent="0.35">
      <c r="I127" s="15"/>
    </row>
    <row r="128" spans="9:9" x14ac:dyDescent="0.35">
      <c r="I128" s="15"/>
    </row>
    <row r="129" spans="9:9" x14ac:dyDescent="0.35">
      <c r="I129" s="31"/>
    </row>
    <row r="130" spans="9:9" x14ac:dyDescent="0.35">
      <c r="I130" s="31"/>
    </row>
    <row r="131" spans="9:9" x14ac:dyDescent="0.35">
      <c r="I131" s="15"/>
    </row>
    <row r="132" spans="9:9" x14ac:dyDescent="0.35">
      <c r="I132" s="15"/>
    </row>
    <row r="133" spans="9:9" x14ac:dyDescent="0.35">
      <c r="I133" s="15"/>
    </row>
    <row r="134" spans="9:9" x14ac:dyDescent="0.35">
      <c r="I134" s="15"/>
    </row>
    <row r="135" spans="9:9" x14ac:dyDescent="0.35">
      <c r="I135" s="3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2F84A-2563-45BE-9183-86DE17DFC3EE}">
  <dimension ref="A1:D502"/>
  <sheetViews>
    <sheetView workbookViewId="0">
      <selection activeCell="D4" sqref="D4"/>
    </sheetView>
  </sheetViews>
  <sheetFormatPr defaultRowHeight="14.5" x14ac:dyDescent="0.35"/>
  <cols>
    <col min="1" max="1" width="20.1796875" bestFit="1" customWidth="1"/>
    <col min="2" max="2" width="23.1796875" bestFit="1" customWidth="1"/>
  </cols>
  <sheetData>
    <row r="1" spans="1:4" x14ac:dyDescent="0.35">
      <c r="A1" s="25" t="s">
        <v>17</v>
      </c>
      <c r="B1" s="25" t="s">
        <v>40</v>
      </c>
    </row>
    <row r="2" spans="1:4" x14ac:dyDescent="0.35">
      <c r="A2" s="11">
        <v>1738725.14</v>
      </c>
      <c r="B2" s="14">
        <v>8</v>
      </c>
      <c r="D2">
        <f>CORREL(A2:A502,B2:B502)</f>
        <v>4.0598562405933743E-2</v>
      </c>
    </row>
    <row r="3" spans="1:4" x14ac:dyDescent="0.35">
      <c r="A3" s="12">
        <v>1146325.9099999999</v>
      </c>
      <c r="B3" s="13">
        <v>43</v>
      </c>
    </row>
    <row r="4" spans="1:4" x14ac:dyDescent="0.35">
      <c r="A4" s="11">
        <v>832128.75</v>
      </c>
      <c r="B4" s="14">
        <v>15.5</v>
      </c>
      <c r="D4" t="str">
        <f>_xlfn.CONCAT("Correlation between Dividend Per Share and Market Cap: ", TEXT(D2,"#0.000"))</f>
        <v>Correlation between Dividend Per Share and Market Cap: 0.041</v>
      </c>
    </row>
    <row r="5" spans="1:4" x14ac:dyDescent="0.35">
      <c r="A5" s="12">
        <v>614873.84</v>
      </c>
      <c r="B5" s="13">
        <v>31</v>
      </c>
    </row>
    <row r="6" spans="1:4" x14ac:dyDescent="0.35">
      <c r="A6" s="11">
        <v>614335.12</v>
      </c>
      <c r="B6" s="14">
        <v>5</v>
      </c>
    </row>
    <row r="7" spans="1:4" x14ac:dyDescent="0.35">
      <c r="A7" s="12">
        <v>611034.69999999995</v>
      </c>
      <c r="B7" s="13">
        <v>34</v>
      </c>
    </row>
    <row r="8" spans="1:4" x14ac:dyDescent="0.35">
      <c r="A8" s="11">
        <v>480947.33</v>
      </c>
      <c r="B8" s="14">
        <v>7.1</v>
      </c>
    </row>
    <row r="9" spans="1:4" x14ac:dyDescent="0.35">
      <c r="A9" s="12">
        <v>446014.82</v>
      </c>
      <c r="B9" s="13">
        <v>30</v>
      </c>
    </row>
    <row r="10" spans="1:4" x14ac:dyDescent="0.35">
      <c r="A10" s="11">
        <v>441244.43</v>
      </c>
      <c r="B10" s="14">
        <v>3</v>
      </c>
    </row>
    <row r="11" spans="1:4" x14ac:dyDescent="0.35">
      <c r="A11" s="12">
        <v>435678.98</v>
      </c>
      <c r="B11" s="13">
        <v>20</v>
      </c>
    </row>
    <row r="12" spans="1:4" x14ac:dyDescent="0.35">
      <c r="A12" s="11">
        <v>431472.57</v>
      </c>
      <c r="B12" s="14">
        <v>0</v>
      </c>
    </row>
    <row r="13" spans="1:4" x14ac:dyDescent="0.35">
      <c r="A13" s="12">
        <v>417228.47</v>
      </c>
      <c r="B13" s="13">
        <v>1.5</v>
      </c>
    </row>
    <row r="14" spans="1:4" x14ac:dyDescent="0.35">
      <c r="A14" s="11">
        <v>407540.19</v>
      </c>
      <c r="B14" s="14">
        <v>11.5</v>
      </c>
    </row>
    <row r="15" spans="1:4" x14ac:dyDescent="0.35">
      <c r="A15" s="12">
        <v>387721.55</v>
      </c>
      <c r="B15" s="13">
        <v>0.25</v>
      </c>
    </row>
    <row r="16" spans="1:4" x14ac:dyDescent="0.35">
      <c r="A16" s="11">
        <v>384797.35</v>
      </c>
      <c r="B16" s="14">
        <v>1.1000000000000001</v>
      </c>
    </row>
    <row r="17" spans="1:2" x14ac:dyDescent="0.35">
      <c r="A17" s="12">
        <v>381507.08</v>
      </c>
      <c r="B17" s="13">
        <v>1</v>
      </c>
    </row>
    <row r="18" spans="1:2" x14ac:dyDescent="0.35">
      <c r="A18" s="11">
        <v>373039.65</v>
      </c>
      <c r="B18" s="14">
        <v>0</v>
      </c>
    </row>
    <row r="19" spans="1:2" x14ac:dyDescent="0.35">
      <c r="A19" s="12">
        <v>328506.06</v>
      </c>
      <c r="B19" s="13">
        <v>19.149999999999999</v>
      </c>
    </row>
    <row r="20" spans="1:2" x14ac:dyDescent="0.35">
      <c r="A20" s="11">
        <v>296356.92</v>
      </c>
      <c r="B20" s="14">
        <v>0</v>
      </c>
    </row>
    <row r="21" spans="1:2" x14ac:dyDescent="0.35">
      <c r="A21" s="12">
        <v>276760.96000000002</v>
      </c>
      <c r="B21" s="13">
        <v>4</v>
      </c>
    </row>
    <row r="22" spans="1:2" x14ac:dyDescent="0.35">
      <c r="A22" s="11">
        <v>276590.81</v>
      </c>
      <c r="B22" s="14">
        <v>22</v>
      </c>
    </row>
    <row r="23" spans="1:2" x14ac:dyDescent="0.35">
      <c r="A23" s="12">
        <v>270026.34000000003</v>
      </c>
      <c r="B23" s="13">
        <v>60</v>
      </c>
    </row>
    <row r="24" spans="1:2" x14ac:dyDescent="0.35">
      <c r="A24" s="11">
        <v>253971.92</v>
      </c>
      <c r="B24" s="14">
        <v>42</v>
      </c>
    </row>
    <row r="25" spans="1:2" x14ac:dyDescent="0.35">
      <c r="A25" s="12">
        <v>233252.5</v>
      </c>
      <c r="B25" s="13">
        <v>7.5</v>
      </c>
    </row>
    <row r="26" spans="1:2" x14ac:dyDescent="0.35">
      <c r="A26" s="11">
        <v>232216.47</v>
      </c>
      <c r="B26" s="14">
        <v>1</v>
      </c>
    </row>
    <row r="27" spans="1:2" x14ac:dyDescent="0.35">
      <c r="A27" s="12">
        <v>222410.91</v>
      </c>
      <c r="B27" s="13">
        <v>6</v>
      </c>
    </row>
    <row r="28" spans="1:2" x14ac:dyDescent="0.35">
      <c r="A28" s="11">
        <v>212245.17</v>
      </c>
      <c r="B28" s="14">
        <v>10</v>
      </c>
    </row>
    <row r="29" spans="1:2" x14ac:dyDescent="0.35">
      <c r="A29" s="12">
        <v>188390.19</v>
      </c>
      <c r="B29" s="13">
        <v>38</v>
      </c>
    </row>
    <row r="30" spans="1:2" x14ac:dyDescent="0.35">
      <c r="A30" s="11">
        <v>185733.31</v>
      </c>
      <c r="B30" s="14">
        <v>200</v>
      </c>
    </row>
    <row r="31" spans="1:2" x14ac:dyDescent="0.35">
      <c r="A31" s="12">
        <v>179530.6</v>
      </c>
      <c r="B31" s="13">
        <v>5</v>
      </c>
    </row>
    <row r="32" spans="1:2" x14ac:dyDescent="0.35">
      <c r="A32" s="11">
        <v>167820.92</v>
      </c>
      <c r="B32" s="14">
        <v>10.5</v>
      </c>
    </row>
    <row r="33" spans="1:2" x14ac:dyDescent="0.35">
      <c r="A33" s="12">
        <v>164842.35</v>
      </c>
      <c r="B33" s="13">
        <v>17.350000000000001</v>
      </c>
    </row>
    <row r="34" spans="1:2" x14ac:dyDescent="0.35">
      <c r="A34" s="11">
        <v>164169.79</v>
      </c>
      <c r="B34" s="14">
        <v>11.55</v>
      </c>
    </row>
    <row r="35" spans="1:2" x14ac:dyDescent="0.35">
      <c r="A35" s="12">
        <v>159461.67000000001</v>
      </c>
      <c r="B35" s="13">
        <v>7</v>
      </c>
    </row>
    <row r="36" spans="1:2" x14ac:dyDescent="0.35">
      <c r="A36" s="11">
        <v>156006</v>
      </c>
      <c r="B36" s="14">
        <v>14.75</v>
      </c>
    </row>
    <row r="37" spans="1:2" x14ac:dyDescent="0.35">
      <c r="A37" s="12">
        <v>152441.94</v>
      </c>
      <c r="B37" s="13">
        <v>0</v>
      </c>
    </row>
    <row r="38" spans="1:2" x14ac:dyDescent="0.35">
      <c r="A38" s="11">
        <v>150536.32999999999</v>
      </c>
      <c r="B38" s="14">
        <v>0</v>
      </c>
    </row>
    <row r="39" spans="1:2" x14ac:dyDescent="0.35">
      <c r="A39" s="12">
        <v>143988.39000000001</v>
      </c>
      <c r="B39" s="13">
        <v>10</v>
      </c>
    </row>
    <row r="40" spans="1:2" x14ac:dyDescent="0.35">
      <c r="A40" s="11">
        <v>142728.79</v>
      </c>
      <c r="B40" s="14">
        <v>17</v>
      </c>
    </row>
    <row r="41" spans="1:2" x14ac:dyDescent="0.35">
      <c r="A41" s="12">
        <v>130667.91</v>
      </c>
      <c r="B41" s="13">
        <v>5.0999999999999996</v>
      </c>
    </row>
    <row r="42" spans="1:2" x14ac:dyDescent="0.35">
      <c r="A42" s="11">
        <v>129452.38</v>
      </c>
      <c r="B42" s="14">
        <v>2</v>
      </c>
    </row>
    <row r="43" spans="1:2" x14ac:dyDescent="0.35">
      <c r="A43" s="12">
        <v>121499.05</v>
      </c>
      <c r="B43" s="13">
        <v>18</v>
      </c>
    </row>
    <row r="44" spans="1:2" x14ac:dyDescent="0.35">
      <c r="A44" s="11">
        <v>121174.32</v>
      </c>
      <c r="B44" s="14">
        <v>1.7</v>
      </c>
    </row>
    <row r="45" spans="1:2" x14ac:dyDescent="0.35">
      <c r="A45" s="12">
        <v>112890.78</v>
      </c>
      <c r="B45" s="13">
        <v>140</v>
      </c>
    </row>
    <row r="46" spans="1:2" x14ac:dyDescent="0.35">
      <c r="A46" s="11">
        <v>112621.31</v>
      </c>
      <c r="B46" s="14">
        <v>10</v>
      </c>
    </row>
    <row r="47" spans="1:2" x14ac:dyDescent="0.35">
      <c r="A47" s="12">
        <v>104535.54</v>
      </c>
      <c r="B47" s="13">
        <v>8</v>
      </c>
    </row>
    <row r="48" spans="1:2" x14ac:dyDescent="0.35">
      <c r="A48" s="11">
        <v>103640.57</v>
      </c>
      <c r="B48" s="14">
        <v>45</v>
      </c>
    </row>
    <row r="49" spans="1:2" x14ac:dyDescent="0.35">
      <c r="A49" s="12">
        <v>101008.24</v>
      </c>
      <c r="B49" s="13">
        <v>5.2</v>
      </c>
    </row>
    <row r="50" spans="1:2" x14ac:dyDescent="0.35">
      <c r="A50" s="11">
        <v>100260.79</v>
      </c>
      <c r="B50" s="14">
        <v>12.6</v>
      </c>
    </row>
    <row r="51" spans="1:2" x14ac:dyDescent="0.35">
      <c r="A51" s="12">
        <v>97737.68</v>
      </c>
      <c r="B51" s="13">
        <v>3</v>
      </c>
    </row>
    <row r="52" spans="1:2" x14ac:dyDescent="0.35">
      <c r="A52" s="11">
        <v>96795.86</v>
      </c>
      <c r="B52" s="14">
        <v>45</v>
      </c>
    </row>
    <row r="53" spans="1:2" x14ac:dyDescent="0.35">
      <c r="A53" s="12">
        <v>96471.23</v>
      </c>
      <c r="B53" s="13">
        <v>4</v>
      </c>
    </row>
    <row r="54" spans="1:2" x14ac:dyDescent="0.35">
      <c r="A54" s="11">
        <v>95442.59</v>
      </c>
      <c r="B54" s="14">
        <v>30</v>
      </c>
    </row>
    <row r="55" spans="1:2" x14ac:dyDescent="0.35">
      <c r="A55" s="12">
        <v>92988.62</v>
      </c>
      <c r="B55" s="13">
        <v>21</v>
      </c>
    </row>
    <row r="56" spans="1:2" x14ac:dyDescent="0.35">
      <c r="A56" s="11">
        <v>91396.63</v>
      </c>
      <c r="B56" s="14">
        <v>0</v>
      </c>
    </row>
    <row r="57" spans="1:2" x14ac:dyDescent="0.35">
      <c r="A57" s="12">
        <v>88313.62</v>
      </c>
      <c r="B57" s="13">
        <v>2.5</v>
      </c>
    </row>
    <row r="58" spans="1:2" x14ac:dyDescent="0.35">
      <c r="A58" s="11">
        <v>88220.42</v>
      </c>
      <c r="B58" s="14">
        <v>56.5</v>
      </c>
    </row>
    <row r="59" spans="1:2" x14ac:dyDescent="0.35">
      <c r="A59" s="12">
        <v>86445.58</v>
      </c>
      <c r="B59" s="13">
        <v>7.5</v>
      </c>
    </row>
    <row r="60" spans="1:2" x14ac:dyDescent="0.35">
      <c r="A60" s="11">
        <v>85846.87</v>
      </c>
      <c r="B60" s="14">
        <v>8.5</v>
      </c>
    </row>
    <row r="61" spans="1:2" x14ac:dyDescent="0.35">
      <c r="A61" s="12">
        <v>84151.61</v>
      </c>
      <c r="B61" s="13">
        <v>0.55000000000000004</v>
      </c>
    </row>
    <row r="62" spans="1:2" x14ac:dyDescent="0.35">
      <c r="A62" s="11">
        <v>82990.039999999994</v>
      </c>
      <c r="B62" s="14">
        <v>6.3</v>
      </c>
    </row>
    <row r="63" spans="1:2" x14ac:dyDescent="0.35">
      <c r="A63" s="12">
        <v>82769.539999999994</v>
      </c>
      <c r="B63" s="13">
        <v>5</v>
      </c>
    </row>
    <row r="64" spans="1:2" x14ac:dyDescent="0.35">
      <c r="A64" s="11">
        <v>79895.88</v>
      </c>
      <c r="B64" s="14">
        <v>4.5</v>
      </c>
    </row>
    <row r="65" spans="1:2" x14ac:dyDescent="0.35">
      <c r="A65" s="12">
        <v>79467.19</v>
      </c>
      <c r="B65" s="13">
        <v>50</v>
      </c>
    </row>
    <row r="66" spans="1:2" x14ac:dyDescent="0.35">
      <c r="A66" s="11">
        <v>78846.48</v>
      </c>
      <c r="B66" s="14">
        <v>55</v>
      </c>
    </row>
    <row r="67" spans="1:2" x14ac:dyDescent="0.35">
      <c r="A67" s="12">
        <v>77834.66</v>
      </c>
      <c r="B67" s="13">
        <v>0</v>
      </c>
    </row>
    <row r="68" spans="1:2" x14ac:dyDescent="0.35">
      <c r="A68" s="11">
        <v>77175.350000000006</v>
      </c>
      <c r="B68" s="14">
        <v>6.05</v>
      </c>
    </row>
    <row r="69" spans="1:2" x14ac:dyDescent="0.35">
      <c r="A69" s="12">
        <v>77106.03</v>
      </c>
      <c r="B69" s="13">
        <v>16.75</v>
      </c>
    </row>
    <row r="70" spans="1:2" x14ac:dyDescent="0.35">
      <c r="A70" s="11">
        <v>76829.08</v>
      </c>
      <c r="B70" s="14">
        <v>90</v>
      </c>
    </row>
    <row r="71" spans="1:2" x14ac:dyDescent="0.35">
      <c r="A71" s="12">
        <v>75553.8</v>
      </c>
      <c r="B71" s="13">
        <v>1.75</v>
      </c>
    </row>
    <row r="72" spans="1:2" x14ac:dyDescent="0.35">
      <c r="A72" s="11">
        <v>70446.48</v>
      </c>
      <c r="B72" s="14">
        <v>16</v>
      </c>
    </row>
    <row r="73" spans="1:2" x14ac:dyDescent="0.35">
      <c r="A73" s="12">
        <v>70145.539999999994</v>
      </c>
      <c r="B73" s="13">
        <v>30</v>
      </c>
    </row>
    <row r="74" spans="1:2" x14ac:dyDescent="0.35">
      <c r="A74" s="11">
        <v>69715.740000000005</v>
      </c>
      <c r="B74" s="14">
        <v>5.2</v>
      </c>
    </row>
    <row r="75" spans="1:2" x14ac:dyDescent="0.35">
      <c r="A75" s="12">
        <v>69218.679999999993</v>
      </c>
      <c r="B75" s="13">
        <v>2.85</v>
      </c>
    </row>
    <row r="76" spans="1:2" x14ac:dyDescent="0.35">
      <c r="A76" s="11">
        <v>67388.08</v>
      </c>
      <c r="B76" s="14">
        <v>9.25</v>
      </c>
    </row>
    <row r="77" spans="1:2" x14ac:dyDescent="0.35">
      <c r="A77" s="12">
        <v>67140.7</v>
      </c>
      <c r="B77" s="13">
        <v>2.5</v>
      </c>
    </row>
    <row r="78" spans="1:2" x14ac:dyDescent="0.35">
      <c r="A78" s="11">
        <v>65707.08</v>
      </c>
      <c r="B78" s="14">
        <v>2</v>
      </c>
    </row>
    <row r="79" spans="1:2" x14ac:dyDescent="0.35">
      <c r="A79" s="12">
        <v>64879.24</v>
      </c>
      <c r="B79" s="13">
        <v>0</v>
      </c>
    </row>
    <row r="80" spans="1:2" x14ac:dyDescent="0.35">
      <c r="A80" s="11">
        <v>64157.62</v>
      </c>
      <c r="B80" s="14">
        <v>3.1</v>
      </c>
    </row>
    <row r="81" spans="1:2" x14ac:dyDescent="0.35">
      <c r="A81" s="12">
        <v>63134.03</v>
      </c>
      <c r="B81" s="13">
        <v>115</v>
      </c>
    </row>
    <row r="82" spans="1:2" x14ac:dyDescent="0.35">
      <c r="A82" s="11">
        <v>62052.55</v>
      </c>
      <c r="B82" s="14">
        <v>9</v>
      </c>
    </row>
    <row r="83" spans="1:2" x14ac:dyDescent="0.35">
      <c r="A83" s="12">
        <v>61576.5</v>
      </c>
      <c r="B83" s="13">
        <v>11.75</v>
      </c>
    </row>
    <row r="84" spans="1:2" x14ac:dyDescent="0.35">
      <c r="A84" s="11">
        <v>59942.99</v>
      </c>
      <c r="B84" s="14">
        <v>9</v>
      </c>
    </row>
    <row r="85" spans="1:2" x14ac:dyDescent="0.35">
      <c r="A85" s="12">
        <v>58215.16</v>
      </c>
      <c r="B85" s="13">
        <v>2</v>
      </c>
    </row>
    <row r="86" spans="1:2" x14ac:dyDescent="0.35">
      <c r="A86" s="11">
        <v>56872</v>
      </c>
      <c r="B86" s="14">
        <v>3.5</v>
      </c>
    </row>
    <row r="87" spans="1:2" x14ac:dyDescent="0.35">
      <c r="A87" s="12">
        <v>56790.48</v>
      </c>
      <c r="B87" s="13">
        <v>95</v>
      </c>
    </row>
    <row r="88" spans="1:2" x14ac:dyDescent="0.35">
      <c r="A88" s="11">
        <v>56059.13</v>
      </c>
      <c r="B88" s="14">
        <v>10</v>
      </c>
    </row>
    <row r="89" spans="1:2" x14ac:dyDescent="0.35">
      <c r="A89" s="12">
        <v>55523.76</v>
      </c>
      <c r="B89" s="13">
        <v>370</v>
      </c>
    </row>
    <row r="90" spans="1:2" x14ac:dyDescent="0.35">
      <c r="A90" s="11">
        <v>55260.69</v>
      </c>
      <c r="B90" s="14">
        <v>42.5</v>
      </c>
    </row>
    <row r="91" spans="1:2" x14ac:dyDescent="0.35">
      <c r="A91" s="12">
        <v>54884.03</v>
      </c>
      <c r="B91" s="13">
        <v>13</v>
      </c>
    </row>
    <row r="92" spans="1:2" x14ac:dyDescent="0.35">
      <c r="A92" s="11">
        <v>53777.47</v>
      </c>
      <c r="B92" s="14">
        <v>11</v>
      </c>
    </row>
    <row r="93" spans="1:2" x14ac:dyDescent="0.35">
      <c r="A93" s="12">
        <v>52913.120000000003</v>
      </c>
      <c r="B93" s="13">
        <v>0</v>
      </c>
    </row>
    <row r="94" spans="1:2" x14ac:dyDescent="0.35">
      <c r="A94" s="11">
        <v>52838.53</v>
      </c>
      <c r="B94" s="14">
        <v>37</v>
      </c>
    </row>
    <row r="95" spans="1:2" x14ac:dyDescent="0.35">
      <c r="A95" s="12">
        <v>51920.17</v>
      </c>
      <c r="B95" s="13">
        <v>16</v>
      </c>
    </row>
    <row r="96" spans="1:2" x14ac:dyDescent="0.35">
      <c r="A96" s="11">
        <v>51882.559999999998</v>
      </c>
      <c r="B96" s="14">
        <v>210</v>
      </c>
    </row>
    <row r="97" spans="1:2" x14ac:dyDescent="0.35">
      <c r="A97" s="12">
        <v>51469.09</v>
      </c>
      <c r="B97" s="13">
        <v>48</v>
      </c>
    </row>
    <row r="98" spans="1:2" x14ac:dyDescent="0.35">
      <c r="A98" s="11">
        <v>50993.21</v>
      </c>
      <c r="B98" s="14">
        <v>0</v>
      </c>
    </row>
    <row r="99" spans="1:2" x14ac:dyDescent="0.35">
      <c r="A99" s="12">
        <v>50488.76</v>
      </c>
      <c r="B99" s="13">
        <v>6</v>
      </c>
    </row>
    <row r="100" spans="1:2" x14ac:dyDescent="0.35">
      <c r="A100" s="11">
        <v>49706.03</v>
      </c>
      <c r="B100" s="14">
        <v>1.7</v>
      </c>
    </row>
    <row r="101" spans="1:2" x14ac:dyDescent="0.35">
      <c r="A101" s="12">
        <v>49347.3</v>
      </c>
      <c r="B101" s="13">
        <v>3.75</v>
      </c>
    </row>
    <row r="102" spans="1:2" x14ac:dyDescent="0.35">
      <c r="A102" s="11">
        <v>48318.78</v>
      </c>
      <c r="B102" s="14">
        <v>1</v>
      </c>
    </row>
    <row r="103" spans="1:2" x14ac:dyDescent="0.35">
      <c r="A103" s="12">
        <v>48215.13</v>
      </c>
      <c r="B103" s="13">
        <v>3.5</v>
      </c>
    </row>
    <row r="104" spans="1:2" x14ac:dyDescent="0.35">
      <c r="A104" s="11">
        <v>47882.87</v>
      </c>
      <c r="B104" s="14">
        <v>0</v>
      </c>
    </row>
    <row r="105" spans="1:2" x14ac:dyDescent="0.35">
      <c r="A105" s="12">
        <v>46557.9</v>
      </c>
      <c r="B105" s="13">
        <v>0</v>
      </c>
    </row>
    <row r="106" spans="1:2" x14ac:dyDescent="0.35">
      <c r="A106" s="11">
        <v>46301.43</v>
      </c>
      <c r="B106" s="14">
        <v>3</v>
      </c>
    </row>
    <row r="107" spans="1:2" x14ac:dyDescent="0.35">
      <c r="A107" s="12">
        <v>45981.99</v>
      </c>
      <c r="B107" s="13">
        <v>0</v>
      </c>
    </row>
    <row r="108" spans="1:2" x14ac:dyDescent="0.35">
      <c r="A108" s="11">
        <v>45890.879999999997</v>
      </c>
      <c r="B108" s="14">
        <v>315</v>
      </c>
    </row>
    <row r="109" spans="1:2" x14ac:dyDescent="0.35">
      <c r="A109" s="12">
        <v>45731.01</v>
      </c>
      <c r="B109" s="13">
        <v>0</v>
      </c>
    </row>
    <row r="110" spans="1:2" x14ac:dyDescent="0.35">
      <c r="A110" s="11">
        <v>45103.38</v>
      </c>
      <c r="B110" s="14">
        <v>40</v>
      </c>
    </row>
    <row r="111" spans="1:2" x14ac:dyDescent="0.35">
      <c r="A111" s="12">
        <v>45079.76</v>
      </c>
      <c r="B111" s="13">
        <v>10.5</v>
      </c>
    </row>
    <row r="112" spans="1:2" x14ac:dyDescent="0.35">
      <c r="A112" s="11">
        <v>44491.54</v>
      </c>
      <c r="B112" s="14">
        <v>6.5</v>
      </c>
    </row>
    <row r="113" spans="1:2" x14ac:dyDescent="0.35">
      <c r="A113" s="12">
        <v>44025.29</v>
      </c>
      <c r="B113" s="13">
        <v>0.4</v>
      </c>
    </row>
    <row r="114" spans="1:2" x14ac:dyDescent="0.35">
      <c r="A114" s="11">
        <v>43587.73</v>
      </c>
      <c r="B114" s="14">
        <v>0</v>
      </c>
    </row>
    <row r="115" spans="1:2" x14ac:dyDescent="0.35">
      <c r="A115" s="12">
        <v>43388.44</v>
      </c>
      <c r="B115" s="13">
        <v>1</v>
      </c>
    </row>
    <row r="116" spans="1:2" x14ac:dyDescent="0.35">
      <c r="A116" s="11">
        <v>43251.74</v>
      </c>
      <c r="B116" s="14">
        <v>0</v>
      </c>
    </row>
    <row r="117" spans="1:2" x14ac:dyDescent="0.35">
      <c r="A117" s="12">
        <v>42968.54</v>
      </c>
      <c r="B117" s="13">
        <v>58</v>
      </c>
    </row>
    <row r="118" spans="1:2" x14ac:dyDescent="0.35">
      <c r="A118" s="11">
        <v>42700.9</v>
      </c>
      <c r="B118" s="14">
        <v>42</v>
      </c>
    </row>
    <row r="119" spans="1:2" x14ac:dyDescent="0.35">
      <c r="A119" s="12">
        <v>41716.870000000003</v>
      </c>
      <c r="B119" s="13">
        <v>0</v>
      </c>
    </row>
    <row r="120" spans="1:2" x14ac:dyDescent="0.35">
      <c r="A120" s="11">
        <v>41394.199999999997</v>
      </c>
      <c r="B120" s="14">
        <v>20</v>
      </c>
    </row>
    <row r="121" spans="1:2" x14ac:dyDescent="0.35">
      <c r="A121" s="12">
        <v>40792.26</v>
      </c>
      <c r="B121" s="13">
        <v>5</v>
      </c>
    </row>
    <row r="122" spans="1:2" x14ac:dyDescent="0.35">
      <c r="A122" s="11">
        <v>40700.47</v>
      </c>
      <c r="B122" s="14">
        <v>0</v>
      </c>
    </row>
    <row r="123" spans="1:2" x14ac:dyDescent="0.35">
      <c r="A123" s="12">
        <v>39672.04</v>
      </c>
      <c r="B123" s="13">
        <v>0</v>
      </c>
    </row>
    <row r="124" spans="1:2" x14ac:dyDescent="0.35">
      <c r="A124" s="11">
        <v>39508.230000000003</v>
      </c>
      <c r="B124" s="14">
        <v>1.2</v>
      </c>
    </row>
    <row r="125" spans="1:2" x14ac:dyDescent="0.35">
      <c r="A125" s="12">
        <v>39372.660000000003</v>
      </c>
      <c r="B125" s="13">
        <v>46</v>
      </c>
    </row>
    <row r="126" spans="1:2" x14ac:dyDescent="0.35">
      <c r="A126" s="11">
        <v>39309.33</v>
      </c>
      <c r="B126" s="14">
        <v>0.64</v>
      </c>
    </row>
    <row r="127" spans="1:2" x14ac:dyDescent="0.35">
      <c r="A127" s="12">
        <v>39024.959999999999</v>
      </c>
      <c r="B127" s="13">
        <v>1.81</v>
      </c>
    </row>
    <row r="128" spans="1:2" x14ac:dyDescent="0.35">
      <c r="A128" s="11">
        <v>38698.800000000003</v>
      </c>
      <c r="B128" s="14">
        <v>275</v>
      </c>
    </row>
    <row r="129" spans="1:2" x14ac:dyDescent="0.35">
      <c r="A129" s="12">
        <v>38417.699999999997</v>
      </c>
      <c r="B129" s="13">
        <v>35</v>
      </c>
    </row>
    <row r="130" spans="1:2" x14ac:dyDescent="0.35">
      <c r="A130" s="11">
        <v>38170.480000000003</v>
      </c>
      <c r="B130" s="14">
        <v>28</v>
      </c>
    </row>
    <row r="131" spans="1:2" x14ac:dyDescent="0.35">
      <c r="A131" s="12">
        <v>37912.53</v>
      </c>
      <c r="B131" s="13">
        <v>0</v>
      </c>
    </row>
    <row r="132" spans="1:2" x14ac:dyDescent="0.35">
      <c r="A132" s="11">
        <v>37758.269999999997</v>
      </c>
      <c r="B132" s="14">
        <v>3</v>
      </c>
    </row>
    <row r="133" spans="1:2" x14ac:dyDescent="0.35">
      <c r="A133" s="12">
        <v>37557.83</v>
      </c>
      <c r="B133" s="13">
        <v>2.5</v>
      </c>
    </row>
    <row r="134" spans="1:2" x14ac:dyDescent="0.35">
      <c r="A134" s="11">
        <v>37369.26</v>
      </c>
      <c r="B134" s="14">
        <v>14</v>
      </c>
    </row>
    <row r="135" spans="1:2" x14ac:dyDescent="0.35">
      <c r="A135" s="12">
        <v>37048.68</v>
      </c>
      <c r="B135" s="13">
        <v>90</v>
      </c>
    </row>
    <row r="136" spans="1:2" x14ac:dyDescent="0.35">
      <c r="A136" s="11">
        <v>36768.54</v>
      </c>
      <c r="B136" s="14">
        <v>0</v>
      </c>
    </row>
    <row r="137" spans="1:2" x14ac:dyDescent="0.35">
      <c r="A137" s="12">
        <v>36292.76</v>
      </c>
      <c r="B137" s="13">
        <v>34</v>
      </c>
    </row>
    <row r="138" spans="1:2" x14ac:dyDescent="0.35">
      <c r="A138" s="11">
        <v>36038.25</v>
      </c>
      <c r="B138" s="14">
        <v>20.7</v>
      </c>
    </row>
    <row r="139" spans="1:2" x14ac:dyDescent="0.35">
      <c r="A139" s="12">
        <v>35885.269999999997</v>
      </c>
      <c r="B139" s="13">
        <v>14.74</v>
      </c>
    </row>
    <row r="140" spans="1:2" x14ac:dyDescent="0.35">
      <c r="A140" s="11">
        <v>35743.24</v>
      </c>
      <c r="B140" s="14">
        <v>7</v>
      </c>
    </row>
    <row r="141" spans="1:2" x14ac:dyDescent="0.35">
      <c r="A141" s="12">
        <v>35733.35</v>
      </c>
      <c r="B141" s="13">
        <v>150</v>
      </c>
    </row>
    <row r="142" spans="1:2" x14ac:dyDescent="0.35">
      <c r="A142" s="11">
        <v>35730.239999999998</v>
      </c>
      <c r="B142" s="14">
        <v>20</v>
      </c>
    </row>
    <row r="143" spans="1:2" x14ac:dyDescent="0.35">
      <c r="A143" s="12">
        <v>35147.57</v>
      </c>
      <c r="B143" s="13">
        <v>0.5</v>
      </c>
    </row>
    <row r="144" spans="1:2" x14ac:dyDescent="0.35">
      <c r="A144" s="11">
        <v>33853.660000000003</v>
      </c>
      <c r="B144" s="14">
        <v>14</v>
      </c>
    </row>
    <row r="145" spans="1:2" x14ac:dyDescent="0.35">
      <c r="A145" s="12">
        <v>33646.29</v>
      </c>
      <c r="B145" s="13">
        <v>0</v>
      </c>
    </row>
    <row r="146" spans="1:2" x14ac:dyDescent="0.35">
      <c r="A146" s="11">
        <v>33581.39</v>
      </c>
      <c r="B146" s="14">
        <v>18.5</v>
      </c>
    </row>
    <row r="147" spans="1:2" x14ac:dyDescent="0.35">
      <c r="A147" s="12">
        <v>33250.730000000003</v>
      </c>
      <c r="B147" s="13">
        <v>2.8</v>
      </c>
    </row>
    <row r="148" spans="1:2" x14ac:dyDescent="0.35">
      <c r="A148" s="11">
        <v>33225.15</v>
      </c>
      <c r="B148" s="14">
        <v>2</v>
      </c>
    </row>
    <row r="149" spans="1:2" x14ac:dyDescent="0.35">
      <c r="A149" s="12">
        <v>32666.6</v>
      </c>
      <c r="B149" s="13">
        <v>5.5</v>
      </c>
    </row>
    <row r="150" spans="1:2" x14ac:dyDescent="0.35">
      <c r="A150" s="11">
        <v>32469.72</v>
      </c>
      <c r="B150" s="14">
        <v>1.5</v>
      </c>
    </row>
    <row r="151" spans="1:2" x14ac:dyDescent="0.35">
      <c r="A151" s="12">
        <v>32415</v>
      </c>
      <c r="B151" s="13">
        <v>11.5</v>
      </c>
    </row>
    <row r="152" spans="1:2" x14ac:dyDescent="0.35">
      <c r="A152" s="11">
        <v>31807.25</v>
      </c>
      <c r="B152" s="14">
        <v>7.5</v>
      </c>
    </row>
    <row r="153" spans="1:2" x14ac:dyDescent="0.35">
      <c r="A153" s="12">
        <v>31614.32</v>
      </c>
      <c r="B153" s="13">
        <v>9</v>
      </c>
    </row>
    <row r="154" spans="1:2" x14ac:dyDescent="0.35">
      <c r="A154" s="11">
        <v>31567.93</v>
      </c>
      <c r="B154" s="14">
        <v>0</v>
      </c>
    </row>
    <row r="155" spans="1:2" x14ac:dyDescent="0.35">
      <c r="A155" s="12">
        <v>30635.22</v>
      </c>
      <c r="B155" s="13">
        <v>3</v>
      </c>
    </row>
    <row r="156" spans="1:2" x14ac:dyDescent="0.35">
      <c r="A156" s="11">
        <v>30517.82</v>
      </c>
      <c r="B156" s="14">
        <v>1.54</v>
      </c>
    </row>
    <row r="157" spans="1:2" x14ac:dyDescent="0.35">
      <c r="A157" s="12">
        <v>30325.26</v>
      </c>
      <c r="B157" s="13">
        <v>12</v>
      </c>
    </row>
    <row r="158" spans="1:2" x14ac:dyDescent="0.35">
      <c r="A158" s="11">
        <v>30237.21</v>
      </c>
      <c r="B158" s="14">
        <v>2</v>
      </c>
    </row>
    <row r="159" spans="1:2" x14ac:dyDescent="0.35">
      <c r="A159" s="12">
        <v>30215.73</v>
      </c>
      <c r="B159" s="13">
        <v>12</v>
      </c>
    </row>
    <row r="160" spans="1:2" x14ac:dyDescent="0.35">
      <c r="A160" s="11">
        <v>29806.29</v>
      </c>
      <c r="B160" s="14">
        <v>0</v>
      </c>
    </row>
    <row r="161" spans="1:2" x14ac:dyDescent="0.35">
      <c r="A161" s="12">
        <v>29696.79</v>
      </c>
      <c r="B161" s="13">
        <v>4</v>
      </c>
    </row>
    <row r="162" spans="1:2" x14ac:dyDescent="0.35">
      <c r="A162" s="11">
        <v>29420.87</v>
      </c>
      <c r="B162" s="14">
        <v>0</v>
      </c>
    </row>
    <row r="163" spans="1:2" x14ac:dyDescent="0.35">
      <c r="A163" s="12">
        <v>29286.89</v>
      </c>
      <c r="B163" s="13">
        <v>1.9</v>
      </c>
    </row>
    <row r="164" spans="1:2" x14ac:dyDescent="0.35">
      <c r="A164" s="11">
        <v>29163.79</v>
      </c>
      <c r="B164" s="14">
        <v>13.5</v>
      </c>
    </row>
    <row r="165" spans="1:2" x14ac:dyDescent="0.35">
      <c r="A165" s="12">
        <v>29106.03</v>
      </c>
      <c r="B165" s="13">
        <v>3.6</v>
      </c>
    </row>
    <row r="166" spans="1:2" x14ac:dyDescent="0.35">
      <c r="A166" s="11">
        <v>29043.58</v>
      </c>
      <c r="B166" s="14">
        <v>9</v>
      </c>
    </row>
    <row r="167" spans="1:2" x14ac:dyDescent="0.35">
      <c r="A167" s="12">
        <v>28881.4</v>
      </c>
      <c r="B167" s="13">
        <v>1.4</v>
      </c>
    </row>
    <row r="168" spans="1:2" x14ac:dyDescent="0.35">
      <c r="A168" s="11">
        <v>28835.23</v>
      </c>
      <c r="B168" s="14">
        <v>9</v>
      </c>
    </row>
    <row r="169" spans="1:2" x14ac:dyDescent="0.35">
      <c r="A169" s="12">
        <v>28511.05</v>
      </c>
      <c r="B169" s="13">
        <v>12.5</v>
      </c>
    </row>
    <row r="170" spans="1:2" x14ac:dyDescent="0.35">
      <c r="A170" s="11">
        <v>27978.01</v>
      </c>
      <c r="B170" s="14">
        <v>15.3</v>
      </c>
    </row>
    <row r="171" spans="1:2" x14ac:dyDescent="0.35">
      <c r="A171" s="12">
        <v>27887.09</v>
      </c>
      <c r="B171" s="13">
        <v>0</v>
      </c>
    </row>
    <row r="172" spans="1:2" x14ac:dyDescent="0.35">
      <c r="A172" s="11">
        <v>27750.68</v>
      </c>
      <c r="B172" s="14">
        <v>0</v>
      </c>
    </row>
    <row r="173" spans="1:2" x14ac:dyDescent="0.35">
      <c r="A173" s="12">
        <v>27529.57</v>
      </c>
      <c r="B173" s="13">
        <v>7</v>
      </c>
    </row>
    <row r="174" spans="1:2" x14ac:dyDescent="0.35">
      <c r="A174" s="11">
        <v>27491.279999999999</v>
      </c>
      <c r="B174" s="14">
        <v>9</v>
      </c>
    </row>
    <row r="175" spans="1:2" x14ac:dyDescent="0.35">
      <c r="A175" s="12">
        <v>27139.52</v>
      </c>
      <c r="B175" s="13">
        <v>25</v>
      </c>
    </row>
    <row r="176" spans="1:2" x14ac:dyDescent="0.35">
      <c r="A176" s="11">
        <v>26928.3</v>
      </c>
      <c r="B176" s="14">
        <v>190</v>
      </c>
    </row>
    <row r="177" spans="1:2" x14ac:dyDescent="0.35">
      <c r="A177" s="12">
        <v>26789.7</v>
      </c>
      <c r="B177" s="13">
        <v>2.25</v>
      </c>
    </row>
    <row r="178" spans="1:2" x14ac:dyDescent="0.35">
      <c r="A178" s="11">
        <v>26646.720000000001</v>
      </c>
      <c r="B178" s="14">
        <v>7</v>
      </c>
    </row>
    <row r="179" spans="1:2" x14ac:dyDescent="0.35">
      <c r="A179" s="12">
        <v>26563.89</v>
      </c>
      <c r="B179" s="13">
        <v>3.6</v>
      </c>
    </row>
    <row r="180" spans="1:2" x14ac:dyDescent="0.35">
      <c r="A180" s="11">
        <v>26464.66</v>
      </c>
      <c r="B180" s="14">
        <v>3.5</v>
      </c>
    </row>
    <row r="181" spans="1:2" x14ac:dyDescent="0.35">
      <c r="A181" s="12">
        <v>26185.49</v>
      </c>
      <c r="B181" s="13">
        <v>0</v>
      </c>
    </row>
    <row r="182" spans="1:2" x14ac:dyDescent="0.35">
      <c r="A182" s="11">
        <v>26176.43</v>
      </c>
      <c r="B182" s="14">
        <v>24</v>
      </c>
    </row>
    <row r="183" spans="1:2" x14ac:dyDescent="0.35">
      <c r="A183" s="12">
        <v>26017.73</v>
      </c>
      <c r="B183" s="13">
        <v>1.8</v>
      </c>
    </row>
    <row r="184" spans="1:2" x14ac:dyDescent="0.35">
      <c r="A184" s="11">
        <v>25981.83</v>
      </c>
      <c r="B184" s="14">
        <v>31</v>
      </c>
    </row>
    <row r="185" spans="1:2" x14ac:dyDescent="0.35">
      <c r="A185" s="12">
        <v>25922.34</v>
      </c>
      <c r="B185" s="13">
        <v>0</v>
      </c>
    </row>
    <row r="186" spans="1:2" x14ac:dyDescent="0.35">
      <c r="A186" s="11">
        <v>25127.84</v>
      </c>
      <c r="B186" s="14">
        <v>2.5</v>
      </c>
    </row>
    <row r="187" spans="1:2" x14ac:dyDescent="0.35">
      <c r="A187" s="12">
        <v>24965.57</v>
      </c>
      <c r="B187" s="13">
        <v>2.5</v>
      </c>
    </row>
    <row r="188" spans="1:2" x14ac:dyDescent="0.35">
      <c r="A188" s="11">
        <v>24950.02</v>
      </c>
      <c r="B188" s="14">
        <v>2</v>
      </c>
    </row>
    <row r="189" spans="1:2" x14ac:dyDescent="0.35">
      <c r="A189" s="12">
        <v>24803.33</v>
      </c>
      <c r="B189" s="13">
        <v>2.4</v>
      </c>
    </row>
    <row r="190" spans="1:2" x14ac:dyDescent="0.35">
      <c r="A190" s="11">
        <v>24608.560000000001</v>
      </c>
      <c r="B190" s="14">
        <v>1.5</v>
      </c>
    </row>
    <row r="191" spans="1:2" x14ac:dyDescent="0.35">
      <c r="A191" s="12">
        <v>24400.68</v>
      </c>
      <c r="B191" s="13">
        <v>9</v>
      </c>
    </row>
    <row r="192" spans="1:2" x14ac:dyDescent="0.35">
      <c r="A192" s="11">
        <v>24397.01</v>
      </c>
      <c r="B192" s="14">
        <v>90</v>
      </c>
    </row>
    <row r="193" spans="1:2" x14ac:dyDescent="0.35">
      <c r="A193" s="12">
        <v>24227.439999999999</v>
      </c>
      <c r="B193" s="13">
        <v>54.5</v>
      </c>
    </row>
    <row r="194" spans="1:2" x14ac:dyDescent="0.35">
      <c r="A194" s="11">
        <v>24176.15</v>
      </c>
      <c r="B194" s="14">
        <v>14.5</v>
      </c>
    </row>
    <row r="195" spans="1:2" x14ac:dyDescent="0.35">
      <c r="A195" s="12">
        <v>24109.040000000001</v>
      </c>
      <c r="B195" s="13">
        <v>2.5</v>
      </c>
    </row>
    <row r="196" spans="1:2" x14ac:dyDescent="0.35">
      <c r="A196" s="11">
        <v>24043.24</v>
      </c>
      <c r="B196" s="14">
        <v>6.5</v>
      </c>
    </row>
    <row r="197" spans="1:2" x14ac:dyDescent="0.35">
      <c r="A197" s="12">
        <v>24010.09</v>
      </c>
      <c r="B197" s="13">
        <v>150</v>
      </c>
    </row>
    <row r="198" spans="1:2" x14ac:dyDescent="0.35">
      <c r="A198" s="11">
        <v>24004.1</v>
      </c>
      <c r="B198" s="14">
        <v>12</v>
      </c>
    </row>
    <row r="199" spans="1:2" x14ac:dyDescent="0.35">
      <c r="A199" s="12">
        <v>23829.22</v>
      </c>
      <c r="B199" s="13">
        <v>1</v>
      </c>
    </row>
    <row r="200" spans="1:2" x14ac:dyDescent="0.35">
      <c r="A200" s="11">
        <v>23768.37</v>
      </c>
      <c r="B200" s="14">
        <v>46</v>
      </c>
    </row>
    <row r="201" spans="1:2" x14ac:dyDescent="0.35">
      <c r="A201" s="12">
        <v>23453.84</v>
      </c>
      <c r="B201" s="13">
        <v>6.5</v>
      </c>
    </row>
    <row r="202" spans="1:2" x14ac:dyDescent="0.35">
      <c r="A202" s="11">
        <v>23407.93</v>
      </c>
      <c r="B202" s="14">
        <v>8.5</v>
      </c>
    </row>
    <row r="203" spans="1:2" x14ac:dyDescent="0.35">
      <c r="A203" s="12">
        <v>23233.02</v>
      </c>
      <c r="B203" s="13">
        <v>1</v>
      </c>
    </row>
    <row r="204" spans="1:2" x14ac:dyDescent="0.35">
      <c r="A204" s="11">
        <v>22722.11</v>
      </c>
      <c r="B204" s="14">
        <v>5</v>
      </c>
    </row>
    <row r="205" spans="1:2" x14ac:dyDescent="0.35">
      <c r="A205" s="12">
        <v>22710.71</v>
      </c>
      <c r="B205" s="13">
        <v>0</v>
      </c>
    </row>
    <row r="206" spans="1:2" x14ac:dyDescent="0.35">
      <c r="A206" s="11">
        <v>22487.07</v>
      </c>
      <c r="B206" s="14">
        <v>4</v>
      </c>
    </row>
    <row r="207" spans="1:2" x14ac:dyDescent="0.35">
      <c r="A207" s="12">
        <v>22445.47</v>
      </c>
      <c r="B207" s="13">
        <v>2.25</v>
      </c>
    </row>
    <row r="208" spans="1:2" x14ac:dyDescent="0.35">
      <c r="A208" s="11">
        <v>22359.91</v>
      </c>
      <c r="B208" s="14">
        <v>0</v>
      </c>
    </row>
    <row r="209" spans="1:2" x14ac:dyDescent="0.35">
      <c r="A209" s="12">
        <v>22207.54</v>
      </c>
      <c r="B209" s="13">
        <v>0</v>
      </c>
    </row>
    <row r="210" spans="1:2" x14ac:dyDescent="0.35">
      <c r="A210" s="11">
        <v>21836.93</v>
      </c>
      <c r="B210" s="14">
        <v>8</v>
      </c>
    </row>
    <row r="211" spans="1:2" x14ac:dyDescent="0.35">
      <c r="A211" s="12">
        <v>21678.62</v>
      </c>
      <c r="B211" s="13">
        <v>0</v>
      </c>
    </row>
    <row r="212" spans="1:2" x14ac:dyDescent="0.35">
      <c r="A212" s="11">
        <v>21492.58</v>
      </c>
      <c r="B212" s="14">
        <v>6.25</v>
      </c>
    </row>
    <row r="213" spans="1:2" x14ac:dyDescent="0.35">
      <c r="A213" s="12">
        <v>21255.62</v>
      </c>
      <c r="B213" s="13">
        <v>6</v>
      </c>
    </row>
    <row r="214" spans="1:2" x14ac:dyDescent="0.35">
      <c r="A214" s="11">
        <v>21188.41</v>
      </c>
      <c r="B214" s="14">
        <v>52</v>
      </c>
    </row>
    <row r="215" spans="1:2" x14ac:dyDescent="0.35">
      <c r="A215" s="12">
        <v>21066.48</v>
      </c>
      <c r="B215" s="13">
        <v>0</v>
      </c>
    </row>
    <row r="216" spans="1:2" x14ac:dyDescent="0.35">
      <c r="A216" s="11">
        <v>21028.32</v>
      </c>
      <c r="B216" s="14">
        <v>11</v>
      </c>
    </row>
    <row r="217" spans="1:2" x14ac:dyDescent="0.35">
      <c r="A217" s="12">
        <v>20961.55</v>
      </c>
      <c r="B217" s="13">
        <v>14.25</v>
      </c>
    </row>
    <row r="218" spans="1:2" x14ac:dyDescent="0.35">
      <c r="A218" s="11">
        <v>20887.150000000001</v>
      </c>
      <c r="B218" s="14">
        <v>2</v>
      </c>
    </row>
    <row r="219" spans="1:2" x14ac:dyDescent="0.35">
      <c r="A219" s="12">
        <v>20882.95</v>
      </c>
      <c r="B219" s="13">
        <v>60</v>
      </c>
    </row>
    <row r="220" spans="1:2" x14ac:dyDescent="0.35">
      <c r="A220" s="11">
        <v>20867.939999999999</v>
      </c>
      <c r="B220" s="14">
        <v>0.36</v>
      </c>
    </row>
    <row r="221" spans="1:2" x14ac:dyDescent="0.35">
      <c r="A221" s="12">
        <v>20819.93</v>
      </c>
      <c r="B221" s="13">
        <v>15</v>
      </c>
    </row>
    <row r="222" spans="1:2" x14ac:dyDescent="0.35">
      <c r="A222" s="11">
        <v>20440.48</v>
      </c>
      <c r="B222" s="14">
        <v>0.15</v>
      </c>
    </row>
    <row r="223" spans="1:2" x14ac:dyDescent="0.35">
      <c r="A223" s="12">
        <v>20155.46</v>
      </c>
      <c r="B223" s="13">
        <v>5</v>
      </c>
    </row>
    <row r="224" spans="1:2" x14ac:dyDescent="0.35">
      <c r="A224" s="11">
        <v>19882.419999999998</v>
      </c>
      <c r="B224" s="14">
        <v>0.5</v>
      </c>
    </row>
    <row r="225" spans="1:2" x14ac:dyDescent="0.35">
      <c r="A225" s="12">
        <v>19748.98</v>
      </c>
      <c r="B225" s="13">
        <v>12</v>
      </c>
    </row>
    <row r="226" spans="1:2" x14ac:dyDescent="0.35">
      <c r="A226" s="11">
        <v>19640.22</v>
      </c>
      <c r="B226" s="14">
        <v>1.5</v>
      </c>
    </row>
    <row r="227" spans="1:2" x14ac:dyDescent="0.35">
      <c r="A227" s="12">
        <v>19573.62</v>
      </c>
      <c r="B227" s="13">
        <v>35</v>
      </c>
    </row>
    <row r="228" spans="1:2" x14ac:dyDescent="0.35">
      <c r="A228" s="11">
        <v>19053.7</v>
      </c>
      <c r="B228" s="14">
        <v>3.25</v>
      </c>
    </row>
    <row r="229" spans="1:2" x14ac:dyDescent="0.35">
      <c r="A229" s="12">
        <v>18915.61</v>
      </c>
      <c r="B229" s="13">
        <v>12</v>
      </c>
    </row>
    <row r="230" spans="1:2" x14ac:dyDescent="0.35">
      <c r="A230" s="11">
        <v>18764.98</v>
      </c>
      <c r="B230" s="14">
        <v>9</v>
      </c>
    </row>
    <row r="231" spans="1:2" x14ac:dyDescent="0.35">
      <c r="A231" s="12">
        <v>18366.310000000001</v>
      </c>
      <c r="B231" s="13">
        <v>11</v>
      </c>
    </row>
    <row r="232" spans="1:2" x14ac:dyDescent="0.35">
      <c r="A232" s="11">
        <v>18064.93</v>
      </c>
      <c r="B232" s="14">
        <v>11</v>
      </c>
    </row>
    <row r="233" spans="1:2" x14ac:dyDescent="0.35">
      <c r="A233" s="12">
        <v>17987.599999999999</v>
      </c>
      <c r="B233" s="13">
        <v>0</v>
      </c>
    </row>
    <row r="234" spans="1:2" x14ac:dyDescent="0.35">
      <c r="A234" s="11">
        <v>17849.53</v>
      </c>
      <c r="B234" s="14">
        <v>3</v>
      </c>
    </row>
    <row r="235" spans="1:2" x14ac:dyDescent="0.35">
      <c r="A235" s="12">
        <v>17706.47</v>
      </c>
      <c r="B235" s="13">
        <v>6.45</v>
      </c>
    </row>
    <row r="236" spans="1:2" x14ac:dyDescent="0.35">
      <c r="A236" s="11">
        <v>17623.63</v>
      </c>
      <c r="B236" s="14">
        <v>0</v>
      </c>
    </row>
    <row r="237" spans="1:2" x14ac:dyDescent="0.35">
      <c r="A237" s="12">
        <v>17553.98</v>
      </c>
      <c r="B237" s="13">
        <v>119</v>
      </c>
    </row>
    <row r="238" spans="1:2" x14ac:dyDescent="0.35">
      <c r="A238" s="11">
        <v>17325.72</v>
      </c>
      <c r="B238" s="14">
        <v>9.5</v>
      </c>
    </row>
    <row r="239" spans="1:2" x14ac:dyDescent="0.35">
      <c r="A239" s="12">
        <v>17129.509999999998</v>
      </c>
      <c r="B239" s="13">
        <v>1</v>
      </c>
    </row>
    <row r="240" spans="1:2" x14ac:dyDescent="0.35">
      <c r="A240" s="11">
        <v>17063.97</v>
      </c>
      <c r="B240" s="14">
        <v>1.1499999999999999</v>
      </c>
    </row>
    <row r="241" spans="1:2" x14ac:dyDescent="0.35">
      <c r="A241" s="12">
        <v>17058.8</v>
      </c>
      <c r="B241" s="13">
        <v>0</v>
      </c>
    </row>
    <row r="242" spans="1:2" x14ac:dyDescent="0.35">
      <c r="A242" s="11">
        <v>16754.21</v>
      </c>
      <c r="B242" s="14">
        <v>0</v>
      </c>
    </row>
    <row r="243" spans="1:2" x14ac:dyDescent="0.35">
      <c r="A243" s="12">
        <v>16409.03</v>
      </c>
      <c r="B243" s="13">
        <v>14.7</v>
      </c>
    </row>
    <row r="244" spans="1:2" x14ac:dyDescent="0.35">
      <c r="A244" s="11">
        <v>16215.91</v>
      </c>
      <c r="B244" s="14">
        <v>3.5</v>
      </c>
    </row>
    <row r="245" spans="1:2" x14ac:dyDescent="0.35">
      <c r="A245" s="12">
        <v>16169.67</v>
      </c>
      <c r="B245" s="13">
        <v>3.25</v>
      </c>
    </row>
    <row r="246" spans="1:2" x14ac:dyDescent="0.35">
      <c r="A246" s="11">
        <v>16155.26</v>
      </c>
      <c r="B246" s="14">
        <v>3</v>
      </c>
    </row>
    <row r="247" spans="1:2" x14ac:dyDescent="0.35">
      <c r="A247" s="12">
        <v>16137.53</v>
      </c>
      <c r="B247" s="13">
        <v>2</v>
      </c>
    </row>
    <row r="248" spans="1:2" x14ac:dyDescent="0.35">
      <c r="A248" s="11">
        <v>16094.55</v>
      </c>
      <c r="B248" s="14">
        <v>24</v>
      </c>
    </row>
    <row r="249" spans="1:2" x14ac:dyDescent="0.35">
      <c r="A249" s="12">
        <v>15796.12</v>
      </c>
      <c r="B249" s="13">
        <v>0</v>
      </c>
    </row>
    <row r="250" spans="1:2" x14ac:dyDescent="0.35">
      <c r="A250" s="11">
        <v>15791.7</v>
      </c>
      <c r="B250" s="14">
        <v>0</v>
      </c>
    </row>
    <row r="251" spans="1:2" x14ac:dyDescent="0.35">
      <c r="A251" s="12">
        <v>15754.93</v>
      </c>
      <c r="B251" s="13">
        <v>0</v>
      </c>
    </row>
    <row r="252" spans="1:2" x14ac:dyDescent="0.35">
      <c r="A252" s="11">
        <v>15664.24</v>
      </c>
      <c r="B252" s="14">
        <v>0.3</v>
      </c>
    </row>
    <row r="253" spans="1:2" x14ac:dyDescent="0.35">
      <c r="A253" s="12">
        <v>15383.26</v>
      </c>
      <c r="B253" s="13">
        <v>1.5</v>
      </c>
    </row>
    <row r="254" spans="1:2" x14ac:dyDescent="0.35">
      <c r="A254" s="11">
        <v>15272.55</v>
      </c>
      <c r="B254" s="14">
        <v>3.1</v>
      </c>
    </row>
    <row r="255" spans="1:2" x14ac:dyDescent="0.35">
      <c r="A255" s="12">
        <v>15198.6</v>
      </c>
      <c r="B255" s="13">
        <v>8.3000000000000007</v>
      </c>
    </row>
    <row r="256" spans="1:2" x14ac:dyDescent="0.35">
      <c r="A256" s="11">
        <v>15150.3</v>
      </c>
      <c r="B256" s="14">
        <v>10</v>
      </c>
    </row>
    <row r="257" spans="1:2" x14ac:dyDescent="0.35">
      <c r="A257" s="12">
        <v>14905.18</v>
      </c>
      <c r="B257" s="13">
        <v>3.75</v>
      </c>
    </row>
    <row r="258" spans="1:2" x14ac:dyDescent="0.35">
      <c r="A258" s="11">
        <v>14698.96</v>
      </c>
      <c r="B258" s="14">
        <v>70</v>
      </c>
    </row>
    <row r="259" spans="1:2" x14ac:dyDescent="0.35">
      <c r="A259" s="12">
        <v>14658</v>
      </c>
      <c r="B259" s="13">
        <v>0</v>
      </c>
    </row>
    <row r="260" spans="1:2" x14ac:dyDescent="0.35">
      <c r="A260" s="11">
        <v>14654</v>
      </c>
      <c r="B260" s="14">
        <v>2</v>
      </c>
    </row>
    <row r="261" spans="1:2" x14ac:dyDescent="0.35">
      <c r="A261" s="12">
        <v>14573.67</v>
      </c>
      <c r="B261" s="13">
        <v>6.5</v>
      </c>
    </row>
    <row r="262" spans="1:2" x14ac:dyDescent="0.35">
      <c r="A262" s="11">
        <v>14553.99</v>
      </c>
      <c r="B262" s="14">
        <v>0</v>
      </c>
    </row>
    <row r="263" spans="1:2" x14ac:dyDescent="0.35">
      <c r="A263" s="12">
        <v>14448.31</v>
      </c>
      <c r="B263" s="13">
        <v>1</v>
      </c>
    </row>
    <row r="264" spans="1:2" x14ac:dyDescent="0.35">
      <c r="A264" s="11">
        <v>14432.63</v>
      </c>
      <c r="B264" s="14">
        <v>2</v>
      </c>
    </row>
    <row r="265" spans="1:2" x14ac:dyDescent="0.35">
      <c r="A265" s="12">
        <v>14386.22</v>
      </c>
      <c r="B265" s="13">
        <v>7.5</v>
      </c>
    </row>
    <row r="266" spans="1:2" x14ac:dyDescent="0.35">
      <c r="A266" s="11">
        <v>14264.72</v>
      </c>
      <c r="B266" s="14">
        <v>16.5</v>
      </c>
    </row>
    <row r="267" spans="1:2" x14ac:dyDescent="0.35">
      <c r="A267" s="12">
        <v>14249.55</v>
      </c>
      <c r="B267" s="13">
        <v>2</v>
      </c>
    </row>
    <row r="268" spans="1:2" x14ac:dyDescent="0.35">
      <c r="A268" s="11">
        <v>14189.17</v>
      </c>
      <c r="B268" s="14">
        <v>490</v>
      </c>
    </row>
    <row r="269" spans="1:2" x14ac:dyDescent="0.35">
      <c r="A269" s="12">
        <v>14066.92</v>
      </c>
      <c r="B269" s="13">
        <v>3</v>
      </c>
    </row>
    <row r="270" spans="1:2" x14ac:dyDescent="0.35">
      <c r="A270" s="11">
        <v>13821.87</v>
      </c>
      <c r="B270" s="14">
        <v>2.4</v>
      </c>
    </row>
    <row r="271" spans="1:2" x14ac:dyDescent="0.35">
      <c r="A271" s="12">
        <v>13796</v>
      </c>
      <c r="B271" s="13">
        <v>6</v>
      </c>
    </row>
    <row r="272" spans="1:2" x14ac:dyDescent="0.35">
      <c r="A272" s="11">
        <v>13638.24</v>
      </c>
      <c r="B272" s="14">
        <v>11.45</v>
      </c>
    </row>
    <row r="273" spans="1:2" x14ac:dyDescent="0.35">
      <c r="A273" s="12">
        <v>13629.92</v>
      </c>
      <c r="B273" s="13">
        <v>6</v>
      </c>
    </row>
    <row r="274" spans="1:2" x14ac:dyDescent="0.35">
      <c r="A274" s="11">
        <v>13357.06</v>
      </c>
      <c r="B274" s="14">
        <v>40</v>
      </c>
    </row>
    <row r="275" spans="1:2" x14ac:dyDescent="0.35">
      <c r="A275" s="12">
        <v>13297.07</v>
      </c>
      <c r="B275" s="13">
        <v>2.5</v>
      </c>
    </row>
    <row r="276" spans="1:2" x14ac:dyDescent="0.35">
      <c r="A276" s="11">
        <v>13227.48</v>
      </c>
      <c r="B276" s="14">
        <v>1</v>
      </c>
    </row>
    <row r="277" spans="1:2" x14ac:dyDescent="0.35">
      <c r="A277" s="12">
        <v>13182.8</v>
      </c>
      <c r="B277" s="13">
        <v>2</v>
      </c>
    </row>
    <row r="278" spans="1:2" x14ac:dyDescent="0.35">
      <c r="A278" s="11">
        <v>13161.17</v>
      </c>
      <c r="B278" s="14">
        <v>14</v>
      </c>
    </row>
    <row r="279" spans="1:2" x14ac:dyDescent="0.35">
      <c r="A279" s="12">
        <v>13024.49</v>
      </c>
      <c r="B279" s="13">
        <v>0</v>
      </c>
    </row>
    <row r="280" spans="1:2" x14ac:dyDescent="0.35">
      <c r="A280" s="11">
        <v>12847.4</v>
      </c>
      <c r="B280" s="14">
        <v>3.5</v>
      </c>
    </row>
    <row r="281" spans="1:2" x14ac:dyDescent="0.35">
      <c r="A281" s="12">
        <v>12794.34</v>
      </c>
      <c r="B281" s="13">
        <v>0.4</v>
      </c>
    </row>
    <row r="282" spans="1:2" x14ac:dyDescent="0.35">
      <c r="A282" s="11">
        <v>12601.19</v>
      </c>
      <c r="B282" s="14">
        <v>0</v>
      </c>
    </row>
    <row r="283" spans="1:2" x14ac:dyDescent="0.35">
      <c r="A283" s="12">
        <v>12600.97</v>
      </c>
      <c r="B283" s="13">
        <v>5</v>
      </c>
    </row>
    <row r="284" spans="1:2" x14ac:dyDescent="0.35">
      <c r="A284" s="11">
        <v>12591.83</v>
      </c>
      <c r="B284" s="14">
        <v>14</v>
      </c>
    </row>
    <row r="285" spans="1:2" x14ac:dyDescent="0.35">
      <c r="A285" s="12">
        <v>12500.9</v>
      </c>
      <c r="B285" s="13">
        <v>37</v>
      </c>
    </row>
    <row r="286" spans="1:2" x14ac:dyDescent="0.35">
      <c r="A286" s="11">
        <v>12464.75</v>
      </c>
      <c r="B286" s="14">
        <v>0</v>
      </c>
    </row>
    <row r="287" spans="1:2" x14ac:dyDescent="0.35">
      <c r="A287" s="12">
        <v>12446.74</v>
      </c>
      <c r="B287" s="13">
        <v>1.77</v>
      </c>
    </row>
    <row r="288" spans="1:2" x14ac:dyDescent="0.35">
      <c r="A288" s="11">
        <v>12411.39</v>
      </c>
      <c r="B288" s="14">
        <v>1.5</v>
      </c>
    </row>
    <row r="289" spans="1:2" x14ac:dyDescent="0.35">
      <c r="A289" s="12">
        <v>12260.96</v>
      </c>
      <c r="B289" s="13">
        <v>2.2000000000000002</v>
      </c>
    </row>
    <row r="290" spans="1:2" x14ac:dyDescent="0.35">
      <c r="A290" s="11">
        <v>12180.51</v>
      </c>
      <c r="B290" s="14">
        <v>0.55000000000000004</v>
      </c>
    </row>
    <row r="291" spans="1:2" x14ac:dyDescent="0.35">
      <c r="A291" s="12">
        <v>12081.24</v>
      </c>
      <c r="B291" s="13">
        <v>0.5</v>
      </c>
    </row>
    <row r="292" spans="1:2" x14ac:dyDescent="0.35">
      <c r="A292" s="11">
        <v>11890.91</v>
      </c>
      <c r="B292" s="14">
        <v>0</v>
      </c>
    </row>
    <row r="293" spans="1:2" x14ac:dyDescent="0.35">
      <c r="A293" s="12">
        <v>11879.31</v>
      </c>
      <c r="B293" s="13">
        <v>0</v>
      </c>
    </row>
    <row r="294" spans="1:2" x14ac:dyDescent="0.35">
      <c r="A294" s="11">
        <v>11714.16</v>
      </c>
      <c r="B294" s="14">
        <v>6.6</v>
      </c>
    </row>
    <row r="295" spans="1:2" x14ac:dyDescent="0.35">
      <c r="A295" s="12">
        <v>11545.28</v>
      </c>
      <c r="B295" s="13">
        <v>10</v>
      </c>
    </row>
    <row r="296" spans="1:2" x14ac:dyDescent="0.35">
      <c r="A296" s="11">
        <v>11516.08</v>
      </c>
      <c r="B296" s="14">
        <v>0</v>
      </c>
    </row>
    <row r="297" spans="1:2" x14ac:dyDescent="0.35">
      <c r="A297" s="12">
        <v>11502.94</v>
      </c>
      <c r="B297" s="13">
        <v>18</v>
      </c>
    </row>
    <row r="298" spans="1:2" x14ac:dyDescent="0.35">
      <c r="A298" s="11">
        <v>11485.59</v>
      </c>
      <c r="B298" s="14">
        <v>10</v>
      </c>
    </row>
    <row r="299" spans="1:2" x14ac:dyDescent="0.35">
      <c r="A299" s="12">
        <v>11297.78</v>
      </c>
      <c r="B299" s="13">
        <v>38.75</v>
      </c>
    </row>
    <row r="300" spans="1:2" x14ac:dyDescent="0.35">
      <c r="A300" s="11">
        <v>11294.84</v>
      </c>
      <c r="B300" s="14">
        <v>0.35</v>
      </c>
    </row>
    <row r="301" spans="1:2" x14ac:dyDescent="0.35">
      <c r="A301" s="12">
        <v>11254.65</v>
      </c>
      <c r="B301" s="13">
        <v>5.25</v>
      </c>
    </row>
    <row r="302" spans="1:2" x14ac:dyDescent="0.35">
      <c r="A302" s="11">
        <v>11238.16</v>
      </c>
      <c r="B302" s="14">
        <v>9</v>
      </c>
    </row>
    <row r="303" spans="1:2" x14ac:dyDescent="0.35">
      <c r="A303" s="12">
        <v>11231.48</v>
      </c>
      <c r="B303" s="13">
        <v>5.5</v>
      </c>
    </row>
    <row r="304" spans="1:2" x14ac:dyDescent="0.35">
      <c r="A304" s="11">
        <v>11164.85</v>
      </c>
      <c r="B304" s="14">
        <v>27.1</v>
      </c>
    </row>
    <row r="305" spans="1:2" x14ac:dyDescent="0.35">
      <c r="A305" s="12">
        <v>11090.86</v>
      </c>
      <c r="B305" s="13">
        <v>6</v>
      </c>
    </row>
    <row r="306" spans="1:2" x14ac:dyDescent="0.35">
      <c r="A306" s="11">
        <v>11071.7</v>
      </c>
      <c r="B306" s="14">
        <v>0</v>
      </c>
    </row>
    <row r="307" spans="1:2" x14ac:dyDescent="0.35">
      <c r="A307" s="12">
        <v>10859.46</v>
      </c>
      <c r="B307" s="13">
        <v>0</v>
      </c>
    </row>
    <row r="308" spans="1:2" x14ac:dyDescent="0.35">
      <c r="A308" s="11">
        <v>10842.96</v>
      </c>
      <c r="B308" s="14">
        <v>0.15</v>
      </c>
    </row>
    <row r="309" spans="1:2" x14ac:dyDescent="0.35">
      <c r="A309" s="12">
        <v>10801.9</v>
      </c>
      <c r="B309" s="13">
        <v>2.5</v>
      </c>
    </row>
    <row r="310" spans="1:2" x14ac:dyDescent="0.35">
      <c r="A310" s="11">
        <v>10770.26</v>
      </c>
      <c r="B310" s="14">
        <v>4.5</v>
      </c>
    </row>
    <row r="311" spans="1:2" x14ac:dyDescent="0.35">
      <c r="A311" s="12">
        <v>10704.33</v>
      </c>
      <c r="B311" s="13">
        <v>10</v>
      </c>
    </row>
    <row r="312" spans="1:2" x14ac:dyDescent="0.35">
      <c r="A312" s="11">
        <v>10655.2</v>
      </c>
      <c r="B312" s="14">
        <v>21</v>
      </c>
    </row>
    <row r="313" spans="1:2" x14ac:dyDescent="0.35">
      <c r="A313" s="12">
        <v>10573.35</v>
      </c>
      <c r="B313" s="13">
        <v>0.31</v>
      </c>
    </row>
    <row r="314" spans="1:2" x14ac:dyDescent="0.35">
      <c r="A314" s="11">
        <v>10518.39</v>
      </c>
      <c r="B314" s="14">
        <v>5</v>
      </c>
    </row>
    <row r="315" spans="1:2" x14ac:dyDescent="0.35">
      <c r="A315" s="12">
        <v>10485.370000000001</v>
      </c>
      <c r="B315" s="13">
        <v>2.5</v>
      </c>
    </row>
    <row r="316" spans="1:2" x14ac:dyDescent="0.35">
      <c r="A316" s="11">
        <v>10381.92</v>
      </c>
      <c r="B316" s="14">
        <v>2.5</v>
      </c>
    </row>
    <row r="317" spans="1:2" x14ac:dyDescent="0.35">
      <c r="A317" s="12">
        <v>10347.81</v>
      </c>
      <c r="B317" s="13">
        <v>4</v>
      </c>
    </row>
    <row r="318" spans="1:2" x14ac:dyDescent="0.35">
      <c r="A318" s="11">
        <v>10346.84</v>
      </c>
      <c r="B318" s="14">
        <v>0</v>
      </c>
    </row>
    <row r="319" spans="1:2" x14ac:dyDescent="0.35">
      <c r="A319" s="12">
        <v>10228.4</v>
      </c>
      <c r="B319" s="13">
        <v>0</v>
      </c>
    </row>
    <row r="320" spans="1:2" x14ac:dyDescent="0.35">
      <c r="A320" s="11">
        <v>10213.549999999999</v>
      </c>
      <c r="B320" s="14">
        <v>1.3</v>
      </c>
    </row>
    <row r="321" spans="1:2" x14ac:dyDescent="0.35">
      <c r="A321" s="12">
        <v>10206.11</v>
      </c>
      <c r="B321" s="13">
        <v>0</v>
      </c>
    </row>
    <row r="322" spans="1:2" x14ac:dyDescent="0.35">
      <c r="A322" s="11">
        <v>10158.33</v>
      </c>
      <c r="B322" s="14">
        <v>0</v>
      </c>
    </row>
    <row r="323" spans="1:2" x14ac:dyDescent="0.35">
      <c r="A323" s="12">
        <v>10136.629999999999</v>
      </c>
      <c r="B323" s="13">
        <v>0</v>
      </c>
    </row>
    <row r="324" spans="1:2" x14ac:dyDescent="0.35">
      <c r="A324" s="11">
        <v>10099.469999999999</v>
      </c>
      <c r="B324" s="14">
        <v>2</v>
      </c>
    </row>
    <row r="325" spans="1:2" x14ac:dyDescent="0.35">
      <c r="A325" s="12">
        <v>10018.290000000001</v>
      </c>
      <c r="B325" s="13">
        <v>9.5</v>
      </c>
    </row>
    <row r="326" spans="1:2" x14ac:dyDescent="0.35">
      <c r="A326" s="11">
        <v>9875.02</v>
      </c>
      <c r="B326" s="14">
        <v>4</v>
      </c>
    </row>
    <row r="327" spans="1:2" x14ac:dyDescent="0.35">
      <c r="A327" s="12">
        <v>9846.5400000000009</v>
      </c>
      <c r="B327" s="13">
        <v>2.5</v>
      </c>
    </row>
    <row r="328" spans="1:2" x14ac:dyDescent="0.35">
      <c r="A328" s="11">
        <v>9840.2900000000009</v>
      </c>
      <c r="B328" s="14">
        <v>2.5</v>
      </c>
    </row>
    <row r="329" spans="1:2" x14ac:dyDescent="0.35">
      <c r="A329" s="12">
        <v>9505.07</v>
      </c>
      <c r="B329" s="13">
        <v>3.5</v>
      </c>
    </row>
    <row r="330" spans="1:2" x14ac:dyDescent="0.35">
      <c r="A330" s="11">
        <v>9499.73</v>
      </c>
      <c r="B330" s="14">
        <v>6.01</v>
      </c>
    </row>
    <row r="331" spans="1:2" x14ac:dyDescent="0.35">
      <c r="A331" s="12">
        <v>9488.66</v>
      </c>
      <c r="B331" s="13">
        <v>11</v>
      </c>
    </row>
    <row r="332" spans="1:2" x14ac:dyDescent="0.35">
      <c r="A332" s="11">
        <v>9453.14</v>
      </c>
      <c r="B332" s="14">
        <v>44</v>
      </c>
    </row>
    <row r="333" spans="1:2" x14ac:dyDescent="0.35">
      <c r="A333" s="12">
        <v>9428.15</v>
      </c>
      <c r="B333" s="13">
        <v>4</v>
      </c>
    </row>
    <row r="334" spans="1:2" x14ac:dyDescent="0.35">
      <c r="A334" s="11">
        <v>9223.1</v>
      </c>
      <c r="B334" s="14">
        <v>24</v>
      </c>
    </row>
    <row r="335" spans="1:2" x14ac:dyDescent="0.35">
      <c r="A335" s="12">
        <v>9215.33</v>
      </c>
      <c r="B335" s="13">
        <v>4.5</v>
      </c>
    </row>
    <row r="336" spans="1:2" x14ac:dyDescent="0.35">
      <c r="A336" s="11">
        <v>9027.3700000000008</v>
      </c>
      <c r="B336" s="14">
        <v>4.5</v>
      </c>
    </row>
    <row r="337" spans="1:2" x14ac:dyDescent="0.35">
      <c r="A337" s="12">
        <v>8969.68</v>
      </c>
      <c r="B337" s="13">
        <v>5</v>
      </c>
    </row>
    <row r="338" spans="1:2" x14ac:dyDescent="0.35">
      <c r="A338" s="11">
        <v>8856.91</v>
      </c>
      <c r="B338" s="14">
        <v>75</v>
      </c>
    </row>
    <row r="339" spans="1:2" x14ac:dyDescent="0.35">
      <c r="A339" s="12">
        <v>8836.36</v>
      </c>
      <c r="B339" s="13">
        <v>3</v>
      </c>
    </row>
    <row r="340" spans="1:2" x14ac:dyDescent="0.35">
      <c r="A340" s="11">
        <v>8795.81</v>
      </c>
      <c r="B340" s="14">
        <v>0</v>
      </c>
    </row>
    <row r="341" spans="1:2" x14ac:dyDescent="0.35">
      <c r="A341" s="12">
        <v>8756.41</v>
      </c>
      <c r="B341" s="13">
        <v>0</v>
      </c>
    </row>
    <row r="342" spans="1:2" x14ac:dyDescent="0.35">
      <c r="A342" s="11">
        <v>8671.26</v>
      </c>
      <c r="B342" s="14">
        <v>0.7</v>
      </c>
    </row>
    <row r="343" spans="1:2" x14ac:dyDescent="0.35">
      <c r="A343" s="12">
        <v>8633.5300000000007</v>
      </c>
      <c r="B343" s="13">
        <v>0</v>
      </c>
    </row>
    <row r="344" spans="1:2" x14ac:dyDescent="0.35">
      <c r="A344" s="11">
        <v>8623.7900000000009</v>
      </c>
      <c r="B344" s="14">
        <v>25</v>
      </c>
    </row>
    <row r="345" spans="1:2" x14ac:dyDescent="0.35">
      <c r="A345" s="12">
        <v>8555.99</v>
      </c>
      <c r="B345" s="13">
        <v>0.05</v>
      </c>
    </row>
    <row r="346" spans="1:2" x14ac:dyDescent="0.35">
      <c r="A346" s="11">
        <v>8546.0499999999993</v>
      </c>
      <c r="B346" s="14">
        <v>55</v>
      </c>
    </row>
    <row r="347" spans="1:2" x14ac:dyDescent="0.35">
      <c r="A347" s="12">
        <v>8503.09</v>
      </c>
      <c r="B347" s="13">
        <v>0</v>
      </c>
    </row>
    <row r="348" spans="1:2" x14ac:dyDescent="0.35">
      <c r="A348" s="11">
        <v>8499.89</v>
      </c>
      <c r="B348" s="14">
        <v>3</v>
      </c>
    </row>
    <row r="349" spans="1:2" x14ac:dyDescent="0.35">
      <c r="A349" s="12">
        <v>8428</v>
      </c>
      <c r="B349" s="13">
        <v>3.5</v>
      </c>
    </row>
    <row r="350" spans="1:2" x14ac:dyDescent="0.35">
      <c r="A350" s="11">
        <v>8378.4699999999993</v>
      </c>
      <c r="B350" s="14">
        <v>2.5</v>
      </c>
    </row>
    <row r="351" spans="1:2" x14ac:dyDescent="0.35">
      <c r="A351" s="12">
        <v>8356.14</v>
      </c>
      <c r="B351" s="13">
        <v>4</v>
      </c>
    </row>
    <row r="352" spans="1:2" x14ac:dyDescent="0.35">
      <c r="A352" s="11">
        <v>8330</v>
      </c>
      <c r="B352" s="14">
        <v>6</v>
      </c>
    </row>
    <row r="353" spans="1:2" x14ac:dyDescent="0.35">
      <c r="A353" s="12">
        <v>8311.8799999999992</v>
      </c>
      <c r="B353" s="13">
        <v>3</v>
      </c>
    </row>
    <row r="354" spans="1:2" x14ac:dyDescent="0.35">
      <c r="A354" s="11">
        <v>8310.56</v>
      </c>
      <c r="B354" s="14">
        <v>2.5</v>
      </c>
    </row>
    <row r="355" spans="1:2" x14ac:dyDescent="0.35">
      <c r="A355" s="12">
        <v>8304.26</v>
      </c>
      <c r="B355" s="13">
        <v>2.5</v>
      </c>
    </row>
    <row r="356" spans="1:2" x14ac:dyDescent="0.35">
      <c r="A356" s="11">
        <v>8217.91</v>
      </c>
      <c r="B356" s="14">
        <v>1</v>
      </c>
    </row>
    <row r="357" spans="1:2" x14ac:dyDescent="0.35">
      <c r="A357" s="12">
        <v>8041.01</v>
      </c>
      <c r="B357" s="13">
        <v>2</v>
      </c>
    </row>
    <row r="358" spans="1:2" x14ac:dyDescent="0.35">
      <c r="A358" s="11">
        <v>7980.12</v>
      </c>
      <c r="B358" s="14">
        <v>10</v>
      </c>
    </row>
    <row r="359" spans="1:2" x14ac:dyDescent="0.35">
      <c r="A359" s="12">
        <v>7966.89</v>
      </c>
      <c r="B359" s="13">
        <v>3</v>
      </c>
    </row>
    <row r="360" spans="1:2" x14ac:dyDescent="0.35">
      <c r="A360" s="11">
        <v>7914.93</v>
      </c>
      <c r="B360" s="14">
        <v>0</v>
      </c>
    </row>
    <row r="361" spans="1:2" x14ac:dyDescent="0.35">
      <c r="A361" s="12">
        <v>7901.21</v>
      </c>
      <c r="B361" s="13">
        <v>7.24</v>
      </c>
    </row>
    <row r="362" spans="1:2" x14ac:dyDescent="0.35">
      <c r="A362" s="11">
        <v>7749.56</v>
      </c>
      <c r="B362" s="14">
        <v>0</v>
      </c>
    </row>
    <row r="363" spans="1:2" x14ac:dyDescent="0.35">
      <c r="A363" s="12">
        <v>7739.42</v>
      </c>
      <c r="B363" s="13">
        <v>10</v>
      </c>
    </row>
    <row r="364" spans="1:2" x14ac:dyDescent="0.35">
      <c r="A364" s="11">
        <v>7710.58</v>
      </c>
      <c r="B364" s="14">
        <v>1.5</v>
      </c>
    </row>
    <row r="365" spans="1:2" x14ac:dyDescent="0.35">
      <c r="A365" s="12">
        <v>7662.31</v>
      </c>
      <c r="B365" s="13">
        <v>9.9</v>
      </c>
    </row>
    <row r="366" spans="1:2" x14ac:dyDescent="0.35">
      <c r="A366" s="11">
        <v>7654.62</v>
      </c>
      <c r="B366" s="14">
        <v>0</v>
      </c>
    </row>
    <row r="367" spans="1:2" x14ac:dyDescent="0.35">
      <c r="A367" s="12">
        <v>7650.11</v>
      </c>
      <c r="B367" s="13">
        <v>0</v>
      </c>
    </row>
    <row r="368" spans="1:2" x14ac:dyDescent="0.35">
      <c r="A368" s="11">
        <v>7625.75</v>
      </c>
      <c r="B368" s="14">
        <v>10</v>
      </c>
    </row>
    <row r="369" spans="1:2" x14ac:dyDescent="0.35">
      <c r="A369" s="12">
        <v>7611.41</v>
      </c>
      <c r="B369" s="13">
        <v>4.2</v>
      </c>
    </row>
    <row r="370" spans="1:2" x14ac:dyDescent="0.35">
      <c r="A370" s="11">
        <v>7601.4</v>
      </c>
      <c r="B370" s="14">
        <v>4.95</v>
      </c>
    </row>
    <row r="371" spans="1:2" x14ac:dyDescent="0.35">
      <c r="A371" s="12">
        <v>7597.76</v>
      </c>
      <c r="B371" s="13">
        <v>1.5</v>
      </c>
    </row>
    <row r="372" spans="1:2" x14ac:dyDescent="0.35">
      <c r="A372" s="11">
        <v>7576.02</v>
      </c>
      <c r="B372" s="14">
        <v>3.5</v>
      </c>
    </row>
    <row r="373" spans="1:2" x14ac:dyDescent="0.35">
      <c r="A373" s="12">
        <v>7551.61</v>
      </c>
      <c r="B373" s="13">
        <v>10</v>
      </c>
    </row>
    <row r="374" spans="1:2" x14ac:dyDescent="0.35">
      <c r="A374" s="11">
        <v>7540.45</v>
      </c>
      <c r="B374" s="14">
        <v>21</v>
      </c>
    </row>
    <row r="375" spans="1:2" x14ac:dyDescent="0.35">
      <c r="A375" s="12">
        <v>7489.37</v>
      </c>
      <c r="B375" s="13">
        <v>2.5499999999999998</v>
      </c>
    </row>
    <row r="376" spans="1:2" x14ac:dyDescent="0.35">
      <c r="A376" s="11">
        <v>7433.99</v>
      </c>
      <c r="B376" s="14">
        <v>0</v>
      </c>
    </row>
    <row r="377" spans="1:2" x14ac:dyDescent="0.35">
      <c r="A377" s="12">
        <v>7417.72</v>
      </c>
      <c r="B377" s="13">
        <v>0.35</v>
      </c>
    </row>
    <row r="378" spans="1:2" x14ac:dyDescent="0.35">
      <c r="A378" s="11">
        <v>7398.56</v>
      </c>
      <c r="B378" s="14">
        <v>3.5</v>
      </c>
    </row>
    <row r="379" spans="1:2" x14ac:dyDescent="0.35">
      <c r="A379" s="12">
        <v>7388.29</v>
      </c>
      <c r="B379" s="13">
        <v>2.5</v>
      </c>
    </row>
    <row r="380" spans="1:2" x14ac:dyDescent="0.35">
      <c r="A380" s="11">
        <v>7351.16</v>
      </c>
      <c r="B380" s="14">
        <v>0.15</v>
      </c>
    </row>
    <row r="381" spans="1:2" x14ac:dyDescent="0.35">
      <c r="A381" s="12">
        <v>7344.86</v>
      </c>
      <c r="B381" s="13">
        <v>2</v>
      </c>
    </row>
    <row r="382" spans="1:2" x14ac:dyDescent="0.35">
      <c r="A382" s="11">
        <v>7332.05</v>
      </c>
      <c r="B382" s="14">
        <v>3</v>
      </c>
    </row>
    <row r="383" spans="1:2" x14ac:dyDescent="0.35">
      <c r="A383" s="12">
        <v>7291.89</v>
      </c>
      <c r="B383" s="13">
        <v>0</v>
      </c>
    </row>
    <row r="384" spans="1:2" x14ac:dyDescent="0.35">
      <c r="A384" s="11">
        <v>7285.71</v>
      </c>
      <c r="B384" s="14">
        <v>0.5</v>
      </c>
    </row>
    <row r="385" spans="1:2" x14ac:dyDescent="0.35">
      <c r="A385" s="12">
        <v>7275.56</v>
      </c>
      <c r="B385" s="13">
        <v>1</v>
      </c>
    </row>
    <row r="386" spans="1:2" x14ac:dyDescent="0.35">
      <c r="A386" s="11">
        <v>7185.54</v>
      </c>
      <c r="B386" s="14">
        <v>0.25</v>
      </c>
    </row>
    <row r="387" spans="1:2" x14ac:dyDescent="0.35">
      <c r="A387" s="12">
        <v>7184.97</v>
      </c>
      <c r="B387" s="13">
        <v>1</v>
      </c>
    </row>
    <row r="388" spans="1:2" x14ac:dyDescent="0.35">
      <c r="A388" s="11">
        <v>7179.02</v>
      </c>
      <c r="B388" s="14">
        <v>17</v>
      </c>
    </row>
    <row r="389" spans="1:2" x14ac:dyDescent="0.35">
      <c r="A389" s="12">
        <v>7120.83</v>
      </c>
      <c r="B389" s="13">
        <v>5.5</v>
      </c>
    </row>
    <row r="390" spans="1:2" x14ac:dyDescent="0.35">
      <c r="A390" s="11">
        <v>7083.79</v>
      </c>
      <c r="B390" s="14">
        <v>130</v>
      </c>
    </row>
    <row r="391" spans="1:2" x14ac:dyDescent="0.35">
      <c r="A391" s="12">
        <v>7068.86</v>
      </c>
      <c r="B391" s="13">
        <v>5.5</v>
      </c>
    </row>
    <row r="392" spans="1:2" x14ac:dyDescent="0.35">
      <c r="A392" s="11">
        <v>7056.77</v>
      </c>
      <c r="B392" s="14">
        <v>7</v>
      </c>
    </row>
    <row r="393" spans="1:2" x14ac:dyDescent="0.35">
      <c r="A393" s="12">
        <v>7050.53</v>
      </c>
      <c r="B393" s="13">
        <v>8</v>
      </c>
    </row>
    <row r="394" spans="1:2" x14ac:dyDescent="0.35">
      <c r="A394" s="11">
        <v>6990.66</v>
      </c>
      <c r="B394" s="14">
        <v>35</v>
      </c>
    </row>
    <row r="395" spans="1:2" x14ac:dyDescent="0.35">
      <c r="A395" s="12">
        <v>6976.96</v>
      </c>
      <c r="B395" s="13">
        <v>2.5</v>
      </c>
    </row>
    <row r="396" spans="1:2" x14ac:dyDescent="0.35">
      <c r="A396" s="11">
        <v>6941</v>
      </c>
      <c r="B396" s="14">
        <v>1.5</v>
      </c>
    </row>
    <row r="397" spans="1:2" x14ac:dyDescent="0.35">
      <c r="A397" s="12">
        <v>6870.14</v>
      </c>
      <c r="B397" s="13">
        <v>1.58</v>
      </c>
    </row>
    <row r="398" spans="1:2" x14ac:dyDescent="0.35">
      <c r="A398" s="11">
        <v>6869.02</v>
      </c>
      <c r="B398" s="14">
        <v>8</v>
      </c>
    </row>
    <row r="399" spans="1:2" x14ac:dyDescent="0.35">
      <c r="A399" s="12">
        <v>6858.09</v>
      </c>
      <c r="B399" s="13">
        <v>1</v>
      </c>
    </row>
    <row r="400" spans="1:2" x14ac:dyDescent="0.35">
      <c r="A400" s="11">
        <v>6836.12</v>
      </c>
      <c r="B400" s="14">
        <v>0.5</v>
      </c>
    </row>
    <row r="401" spans="1:2" x14ac:dyDescent="0.35">
      <c r="A401" s="12">
        <v>6799.62</v>
      </c>
      <c r="B401" s="13">
        <v>0</v>
      </c>
    </row>
    <row r="402" spans="1:2" x14ac:dyDescent="0.35">
      <c r="A402" s="11">
        <v>6771.01</v>
      </c>
      <c r="B402" s="14">
        <v>0</v>
      </c>
    </row>
    <row r="403" spans="1:2" x14ac:dyDescent="0.35">
      <c r="A403" s="12">
        <v>6761.42</v>
      </c>
      <c r="B403" s="13">
        <v>12.5</v>
      </c>
    </row>
    <row r="404" spans="1:2" x14ac:dyDescent="0.35">
      <c r="A404" s="11">
        <v>6725.99</v>
      </c>
      <c r="B404" s="14">
        <v>3</v>
      </c>
    </row>
    <row r="405" spans="1:2" x14ac:dyDescent="0.35">
      <c r="A405" s="12">
        <v>6654.48</v>
      </c>
      <c r="B405" s="13">
        <v>0</v>
      </c>
    </row>
    <row r="406" spans="1:2" x14ac:dyDescent="0.35">
      <c r="A406" s="11">
        <v>6649</v>
      </c>
      <c r="B406" s="14">
        <v>5</v>
      </c>
    </row>
    <row r="407" spans="1:2" x14ac:dyDescent="0.35">
      <c r="A407" s="12">
        <v>6643.41</v>
      </c>
      <c r="B407" s="13">
        <v>5</v>
      </c>
    </row>
    <row r="408" spans="1:2" x14ac:dyDescent="0.35">
      <c r="A408" s="11">
        <v>6632.7</v>
      </c>
      <c r="B408" s="14">
        <v>0</v>
      </c>
    </row>
    <row r="409" spans="1:2" x14ac:dyDescent="0.35">
      <c r="A409" s="12">
        <v>6588.33</v>
      </c>
      <c r="B409" s="13">
        <v>3.5</v>
      </c>
    </row>
    <row r="410" spans="1:2" x14ac:dyDescent="0.35">
      <c r="A410" s="11">
        <v>6568.25</v>
      </c>
      <c r="B410" s="14">
        <v>0</v>
      </c>
    </row>
    <row r="411" spans="1:2" x14ac:dyDescent="0.35">
      <c r="A411" s="12">
        <v>6521.2</v>
      </c>
      <c r="B411" s="13">
        <v>8</v>
      </c>
    </row>
    <row r="412" spans="1:2" x14ac:dyDescent="0.35">
      <c r="A412" s="11">
        <v>6496.94</v>
      </c>
      <c r="B412" s="14">
        <v>27.6</v>
      </c>
    </row>
    <row r="413" spans="1:2" x14ac:dyDescent="0.35">
      <c r="A413" s="12">
        <v>6472.77</v>
      </c>
      <c r="B413" s="13">
        <v>9</v>
      </c>
    </row>
    <row r="414" spans="1:2" x14ac:dyDescent="0.35">
      <c r="A414" s="11">
        <v>6422.15</v>
      </c>
      <c r="B414" s="14">
        <v>1.2</v>
      </c>
    </row>
    <row r="415" spans="1:2" x14ac:dyDescent="0.35">
      <c r="A415" s="12">
        <v>6412.4</v>
      </c>
      <c r="B415" s="13">
        <v>0</v>
      </c>
    </row>
    <row r="416" spans="1:2" x14ac:dyDescent="0.35">
      <c r="A416" s="11">
        <v>6360.63</v>
      </c>
      <c r="B416" s="14">
        <v>6.25</v>
      </c>
    </row>
    <row r="417" spans="1:2" x14ac:dyDescent="0.35">
      <c r="A417" s="12">
        <v>6359.48</v>
      </c>
      <c r="B417" s="13">
        <v>9</v>
      </c>
    </row>
    <row r="418" spans="1:2" x14ac:dyDescent="0.35">
      <c r="A418" s="11">
        <v>6358.61</v>
      </c>
      <c r="B418" s="14">
        <v>0</v>
      </c>
    </row>
    <row r="419" spans="1:2" x14ac:dyDescent="0.35">
      <c r="A419" s="12">
        <v>6354.88</v>
      </c>
      <c r="B419" s="13">
        <v>0</v>
      </c>
    </row>
    <row r="420" spans="1:2" x14ac:dyDescent="0.35">
      <c r="A420" s="11">
        <v>6264.07</v>
      </c>
      <c r="B420" s="14">
        <v>2.2000000000000002</v>
      </c>
    </row>
    <row r="421" spans="1:2" x14ac:dyDescent="0.35">
      <c r="A421" s="12">
        <v>6247.5</v>
      </c>
      <c r="B421" s="13">
        <v>0</v>
      </c>
    </row>
    <row r="422" spans="1:2" x14ac:dyDescent="0.35">
      <c r="A422" s="11">
        <v>6228</v>
      </c>
      <c r="B422" s="14">
        <v>0.47</v>
      </c>
    </row>
    <row r="423" spans="1:2" x14ac:dyDescent="0.35">
      <c r="A423" s="12">
        <v>6210.73</v>
      </c>
      <c r="B423" s="13">
        <v>1.65</v>
      </c>
    </row>
    <row r="424" spans="1:2" x14ac:dyDescent="0.35">
      <c r="A424" s="11">
        <v>6194.76</v>
      </c>
      <c r="B424" s="14">
        <v>0</v>
      </c>
    </row>
    <row r="425" spans="1:2" x14ac:dyDescent="0.35">
      <c r="A425" s="12">
        <v>6016.68</v>
      </c>
      <c r="B425" s="13">
        <v>6.5</v>
      </c>
    </row>
    <row r="426" spans="1:2" x14ac:dyDescent="0.35">
      <c r="A426" s="11">
        <v>5913.24</v>
      </c>
      <c r="B426" s="14">
        <v>1.45</v>
      </c>
    </row>
    <row r="427" spans="1:2" x14ac:dyDescent="0.35">
      <c r="A427" s="12">
        <v>5906.72</v>
      </c>
      <c r="B427" s="13">
        <v>15</v>
      </c>
    </row>
    <row r="428" spans="1:2" x14ac:dyDescent="0.35">
      <c r="A428" s="11">
        <v>5898.66</v>
      </c>
      <c r="B428" s="14">
        <v>6</v>
      </c>
    </row>
    <row r="429" spans="1:2" x14ac:dyDescent="0.35">
      <c r="A429" s="12">
        <v>5891.75</v>
      </c>
      <c r="B429" s="13">
        <v>0</v>
      </c>
    </row>
    <row r="430" spans="1:2" x14ac:dyDescent="0.35">
      <c r="A430" s="11">
        <v>5874.54</v>
      </c>
      <c r="B430" s="14">
        <v>3</v>
      </c>
    </row>
    <row r="431" spans="1:2" x14ac:dyDescent="0.35">
      <c r="A431" s="12">
        <v>5806.01</v>
      </c>
      <c r="B431" s="13">
        <v>0</v>
      </c>
    </row>
    <row r="432" spans="1:2" x14ac:dyDescent="0.35">
      <c r="A432" s="11">
        <v>5791.32</v>
      </c>
      <c r="B432" s="14">
        <v>0</v>
      </c>
    </row>
    <row r="433" spans="1:2" x14ac:dyDescent="0.35">
      <c r="A433" s="12">
        <v>5780.4</v>
      </c>
      <c r="B433" s="13">
        <v>0</v>
      </c>
    </row>
    <row r="434" spans="1:2" x14ac:dyDescent="0.35">
      <c r="A434" s="11">
        <v>5718.5</v>
      </c>
      <c r="B434" s="14">
        <v>0.75</v>
      </c>
    </row>
    <row r="435" spans="1:2" x14ac:dyDescent="0.35">
      <c r="A435" s="12">
        <v>5712.48</v>
      </c>
      <c r="B435" s="13">
        <v>0.1</v>
      </c>
    </row>
    <row r="436" spans="1:2" x14ac:dyDescent="0.35">
      <c r="A436" s="11">
        <v>5707.87</v>
      </c>
      <c r="B436" s="14">
        <v>0</v>
      </c>
    </row>
    <row r="437" spans="1:2" x14ac:dyDescent="0.35">
      <c r="A437" s="12">
        <v>5706.57</v>
      </c>
      <c r="B437" s="13">
        <v>0</v>
      </c>
    </row>
    <row r="438" spans="1:2" x14ac:dyDescent="0.35">
      <c r="A438" s="11">
        <v>5675.27</v>
      </c>
      <c r="B438" s="14">
        <v>0</v>
      </c>
    </row>
    <row r="439" spans="1:2" x14ac:dyDescent="0.35">
      <c r="A439" s="12">
        <v>5657.79</v>
      </c>
      <c r="B439" s="13">
        <v>1.25</v>
      </c>
    </row>
    <row r="440" spans="1:2" x14ac:dyDescent="0.35">
      <c r="A440" s="11">
        <v>5618.11</v>
      </c>
      <c r="B440" s="14">
        <v>3</v>
      </c>
    </row>
    <row r="441" spans="1:2" x14ac:dyDescent="0.35">
      <c r="A441" s="12">
        <v>5615.21</v>
      </c>
      <c r="B441" s="13">
        <v>0.25</v>
      </c>
    </row>
    <row r="442" spans="1:2" x14ac:dyDescent="0.35">
      <c r="A442" s="11">
        <v>5608.65</v>
      </c>
      <c r="B442" s="14">
        <v>19</v>
      </c>
    </row>
    <row r="443" spans="1:2" x14ac:dyDescent="0.35">
      <c r="A443" s="12">
        <v>5527.91</v>
      </c>
      <c r="B443" s="13">
        <v>2.98</v>
      </c>
    </row>
    <row r="444" spans="1:2" x14ac:dyDescent="0.35">
      <c r="A444" s="11">
        <v>5513.35</v>
      </c>
      <c r="B444" s="14">
        <v>3</v>
      </c>
    </row>
    <row r="445" spans="1:2" x14ac:dyDescent="0.35">
      <c r="A445" s="12">
        <v>5511.1</v>
      </c>
      <c r="B445" s="13">
        <v>28</v>
      </c>
    </row>
    <row r="446" spans="1:2" x14ac:dyDescent="0.35">
      <c r="A446" s="11">
        <v>5507.55</v>
      </c>
      <c r="B446" s="14">
        <v>5</v>
      </c>
    </row>
    <row r="447" spans="1:2" x14ac:dyDescent="0.35">
      <c r="A447" s="12">
        <v>5494.25</v>
      </c>
      <c r="B447" s="13">
        <v>12</v>
      </c>
    </row>
    <row r="448" spans="1:2" x14ac:dyDescent="0.35">
      <c r="A448" s="11">
        <v>5463.69</v>
      </c>
      <c r="B448" s="14">
        <v>2</v>
      </c>
    </row>
    <row r="449" spans="1:2" x14ac:dyDescent="0.35">
      <c r="A449" s="12">
        <v>5452.45</v>
      </c>
      <c r="B449" s="13">
        <v>5</v>
      </c>
    </row>
    <row r="450" spans="1:2" x14ac:dyDescent="0.35">
      <c r="A450" s="11">
        <v>5430.11</v>
      </c>
      <c r="B450" s="14">
        <v>2</v>
      </c>
    </row>
    <row r="451" spans="1:2" x14ac:dyDescent="0.35">
      <c r="A451" s="12">
        <v>5417.18</v>
      </c>
      <c r="B451" s="13">
        <v>4.3</v>
      </c>
    </row>
    <row r="452" spans="1:2" x14ac:dyDescent="0.35">
      <c r="A452" s="11">
        <v>5378.09</v>
      </c>
      <c r="B452" s="14">
        <v>1</v>
      </c>
    </row>
    <row r="453" spans="1:2" x14ac:dyDescent="0.35">
      <c r="A453" s="12">
        <v>5375.43</v>
      </c>
      <c r="B453" s="13">
        <v>0.5</v>
      </c>
    </row>
    <row r="454" spans="1:2" x14ac:dyDescent="0.35">
      <c r="A454" s="11">
        <v>5310.44</v>
      </c>
      <c r="B454" s="14">
        <v>5</v>
      </c>
    </row>
    <row r="455" spans="1:2" x14ac:dyDescent="0.35">
      <c r="A455" s="12">
        <v>5256.28</v>
      </c>
      <c r="B455" s="13">
        <v>5</v>
      </c>
    </row>
    <row r="456" spans="1:2" x14ac:dyDescent="0.35">
      <c r="A456" s="11">
        <v>5223.34</v>
      </c>
      <c r="B456" s="14">
        <v>5</v>
      </c>
    </row>
    <row r="457" spans="1:2" x14ac:dyDescent="0.35">
      <c r="A457" s="12">
        <v>5215.8900000000003</v>
      </c>
      <c r="B457" s="13">
        <v>0</v>
      </c>
    </row>
    <row r="458" spans="1:2" x14ac:dyDescent="0.35">
      <c r="A458" s="11">
        <v>5122.87</v>
      </c>
      <c r="B458" s="14">
        <v>60</v>
      </c>
    </row>
    <row r="459" spans="1:2" x14ac:dyDescent="0.35">
      <c r="A459" s="12">
        <v>5107.66</v>
      </c>
      <c r="B459" s="13">
        <v>80</v>
      </c>
    </row>
    <row r="460" spans="1:2" x14ac:dyDescent="0.35">
      <c r="A460" s="11">
        <v>4952.5</v>
      </c>
      <c r="B460" s="14">
        <v>15.5</v>
      </c>
    </row>
    <row r="461" spans="1:2" x14ac:dyDescent="0.35">
      <c r="A461" s="12">
        <v>4946.91</v>
      </c>
      <c r="B461" s="13">
        <v>1.5</v>
      </c>
    </row>
    <row r="462" spans="1:2" x14ac:dyDescent="0.35">
      <c r="A462" s="11">
        <v>4944.2700000000004</v>
      </c>
      <c r="B462" s="14">
        <v>140</v>
      </c>
    </row>
    <row r="463" spans="1:2" x14ac:dyDescent="0.35">
      <c r="A463" s="12">
        <v>4888.62</v>
      </c>
      <c r="B463" s="13">
        <v>0</v>
      </c>
    </row>
    <row r="464" spans="1:2" x14ac:dyDescent="0.35">
      <c r="A464" s="11">
        <v>4760.41</v>
      </c>
      <c r="B464" s="14">
        <v>3</v>
      </c>
    </row>
    <row r="465" spans="1:2" x14ac:dyDescent="0.35">
      <c r="A465" s="12">
        <v>4756.32</v>
      </c>
      <c r="B465" s="13">
        <v>40</v>
      </c>
    </row>
    <row r="466" spans="1:2" x14ac:dyDescent="0.35">
      <c r="A466" s="11">
        <v>4658.62</v>
      </c>
      <c r="B466" s="14">
        <v>2</v>
      </c>
    </row>
    <row r="467" spans="1:2" x14ac:dyDescent="0.35">
      <c r="A467" s="12">
        <v>4635.53</v>
      </c>
      <c r="B467" s="13">
        <v>0</v>
      </c>
    </row>
    <row r="468" spans="1:2" x14ac:dyDescent="0.35">
      <c r="A468" s="11">
        <v>4536.6499999999996</v>
      </c>
      <c r="B468" s="14">
        <v>2</v>
      </c>
    </row>
    <row r="469" spans="1:2" x14ac:dyDescent="0.35">
      <c r="A469" s="12">
        <v>4383.33</v>
      </c>
      <c r="B469" s="13">
        <v>3</v>
      </c>
    </row>
    <row r="470" spans="1:2" x14ac:dyDescent="0.35">
      <c r="A470" s="11">
        <v>4350.8100000000004</v>
      </c>
      <c r="B470" s="14">
        <v>0</v>
      </c>
    </row>
    <row r="471" spans="1:2" x14ac:dyDescent="0.35">
      <c r="A471" s="12">
        <v>4302.9799999999996</v>
      </c>
      <c r="B471" s="13">
        <v>0</v>
      </c>
    </row>
    <row r="472" spans="1:2" x14ac:dyDescent="0.35">
      <c r="A472" s="11">
        <v>4219.54</v>
      </c>
      <c r="B472" s="14">
        <v>9</v>
      </c>
    </row>
    <row r="473" spans="1:2" x14ac:dyDescent="0.35">
      <c r="A473" s="12">
        <v>4201.09</v>
      </c>
      <c r="B473" s="13">
        <v>4</v>
      </c>
    </row>
    <row r="474" spans="1:2" x14ac:dyDescent="0.35">
      <c r="A474" s="11">
        <v>4189.03</v>
      </c>
      <c r="B474" s="14">
        <v>0.05</v>
      </c>
    </row>
    <row r="475" spans="1:2" x14ac:dyDescent="0.35">
      <c r="A475" s="12">
        <v>4126.2299999999996</v>
      </c>
      <c r="B475" s="13">
        <v>0</v>
      </c>
    </row>
    <row r="476" spans="1:2" x14ac:dyDescent="0.35">
      <c r="A476" s="11">
        <v>4087.42</v>
      </c>
      <c r="B476" s="14">
        <v>1.6</v>
      </c>
    </row>
    <row r="477" spans="1:2" x14ac:dyDescent="0.35">
      <c r="A477" s="12">
        <v>4074.51</v>
      </c>
      <c r="B477" s="13">
        <v>3</v>
      </c>
    </row>
    <row r="478" spans="1:2" x14ac:dyDescent="0.35">
      <c r="A478" s="11">
        <v>4054.66</v>
      </c>
      <c r="B478" s="14">
        <v>0.2</v>
      </c>
    </row>
    <row r="479" spans="1:2" x14ac:dyDescent="0.35">
      <c r="A479" s="12">
        <v>4041.08</v>
      </c>
      <c r="B479" s="13">
        <v>2</v>
      </c>
    </row>
    <row r="480" spans="1:2" x14ac:dyDescent="0.35">
      <c r="A480" s="11">
        <v>4015.6</v>
      </c>
      <c r="B480" s="14">
        <v>1</v>
      </c>
    </row>
    <row r="481" spans="1:2" x14ac:dyDescent="0.35">
      <c r="A481" s="12">
        <v>4006.6</v>
      </c>
      <c r="B481" s="13">
        <v>2.5</v>
      </c>
    </row>
    <row r="482" spans="1:2" x14ac:dyDescent="0.35">
      <c r="A482" s="11">
        <v>3999.31</v>
      </c>
      <c r="B482" s="14">
        <v>3</v>
      </c>
    </row>
    <row r="483" spans="1:2" x14ac:dyDescent="0.35">
      <c r="A483" s="12">
        <v>3934.14</v>
      </c>
      <c r="B483" s="13">
        <v>2.78</v>
      </c>
    </row>
    <row r="484" spans="1:2" x14ac:dyDescent="0.35">
      <c r="A484" s="11">
        <v>3876.91</v>
      </c>
      <c r="B484" s="14">
        <v>0.1</v>
      </c>
    </row>
    <row r="485" spans="1:2" x14ac:dyDescent="0.35">
      <c r="A485" s="12">
        <v>3851.39</v>
      </c>
      <c r="B485" s="13">
        <v>0</v>
      </c>
    </row>
    <row r="486" spans="1:2" x14ac:dyDescent="0.35">
      <c r="A486" s="11">
        <v>3805.36</v>
      </c>
      <c r="B486" s="14">
        <v>0</v>
      </c>
    </row>
    <row r="487" spans="1:2" x14ac:dyDescent="0.35">
      <c r="A487" s="12">
        <v>3745.14</v>
      </c>
      <c r="B487" s="13">
        <v>1.5</v>
      </c>
    </row>
    <row r="488" spans="1:2" x14ac:dyDescent="0.35">
      <c r="A488" s="11">
        <v>3615.9</v>
      </c>
      <c r="B488" s="14">
        <v>1</v>
      </c>
    </row>
    <row r="489" spans="1:2" x14ac:dyDescent="0.35">
      <c r="A489" s="12">
        <v>3566.58</v>
      </c>
      <c r="B489" s="13">
        <v>0</v>
      </c>
    </row>
    <row r="490" spans="1:2" x14ac:dyDescent="0.35">
      <c r="A490" s="11">
        <v>3512.53</v>
      </c>
      <c r="B490" s="14">
        <v>2</v>
      </c>
    </row>
    <row r="491" spans="1:2" x14ac:dyDescent="0.35">
      <c r="A491" s="12">
        <v>3503.54</v>
      </c>
      <c r="B491" s="13">
        <v>0</v>
      </c>
    </row>
    <row r="492" spans="1:2" x14ac:dyDescent="0.35">
      <c r="A492" s="11">
        <v>3485.75</v>
      </c>
      <c r="B492" s="14">
        <v>0.05</v>
      </c>
    </row>
    <row r="493" spans="1:2" x14ac:dyDescent="0.35">
      <c r="A493" s="12">
        <v>3449.36</v>
      </c>
      <c r="B493" s="13">
        <v>14</v>
      </c>
    </row>
    <row r="494" spans="1:2" x14ac:dyDescent="0.35">
      <c r="A494" s="11">
        <v>3418.55</v>
      </c>
      <c r="B494" s="14">
        <v>6</v>
      </c>
    </row>
    <row r="495" spans="1:2" x14ac:dyDescent="0.35">
      <c r="A495" s="12">
        <v>3404.96</v>
      </c>
      <c r="B495" s="13">
        <v>2.25</v>
      </c>
    </row>
    <row r="496" spans="1:2" x14ac:dyDescent="0.35">
      <c r="A496" s="11">
        <v>3347.46</v>
      </c>
      <c r="B496" s="14">
        <v>15</v>
      </c>
    </row>
    <row r="497" spans="1:2" x14ac:dyDescent="0.35">
      <c r="A497" s="12">
        <v>3327.55</v>
      </c>
      <c r="B497" s="13">
        <v>1.1000000000000001</v>
      </c>
    </row>
    <row r="498" spans="1:2" x14ac:dyDescent="0.35">
      <c r="A498" s="11">
        <v>3310.1</v>
      </c>
      <c r="B498" s="14">
        <v>0</v>
      </c>
    </row>
    <row r="499" spans="1:2" x14ac:dyDescent="0.35">
      <c r="A499" s="12">
        <v>3204.18</v>
      </c>
      <c r="B499" s="13">
        <v>5</v>
      </c>
    </row>
    <row r="500" spans="1:2" x14ac:dyDescent="0.35">
      <c r="A500" s="11">
        <v>3010.69</v>
      </c>
      <c r="B500" s="14">
        <v>1</v>
      </c>
    </row>
    <row r="501" spans="1:2" x14ac:dyDescent="0.35">
      <c r="A501" s="12">
        <v>2980.42</v>
      </c>
      <c r="B501" s="13">
        <v>0</v>
      </c>
    </row>
    <row r="502" spans="1:2" x14ac:dyDescent="0.35">
      <c r="A502" s="26">
        <v>2720.34</v>
      </c>
      <c r="B502" s="27">
        <v>0</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EBE41-1842-46F5-9AC7-BCFA763B3BA7}">
  <dimension ref="A1:J20"/>
  <sheetViews>
    <sheetView workbookViewId="0">
      <selection activeCell="F3" sqref="F3"/>
    </sheetView>
  </sheetViews>
  <sheetFormatPr defaultRowHeight="14.5" x14ac:dyDescent="0.35"/>
  <cols>
    <col min="1" max="1" width="21.08984375" bestFit="1" customWidth="1"/>
    <col min="2" max="2" width="19.7265625" bestFit="1" customWidth="1"/>
    <col min="3" max="3" width="19.36328125" bestFit="1" customWidth="1"/>
    <col min="4" max="4" width="12.90625" style="7" bestFit="1" customWidth="1"/>
    <col min="7" max="7" width="21.08984375" bestFit="1" customWidth="1"/>
    <col min="8" max="8" width="19.36328125" bestFit="1" customWidth="1"/>
    <col min="9" max="9" width="19.7265625" bestFit="1" customWidth="1"/>
    <col min="10" max="10" width="12.90625" style="7" bestFit="1" customWidth="1"/>
  </cols>
  <sheetData>
    <row r="1" spans="1:10" x14ac:dyDescent="0.35">
      <c r="A1" s="2" t="s">
        <v>1694</v>
      </c>
      <c r="B1" t="s">
        <v>1734</v>
      </c>
      <c r="C1" t="s">
        <v>1735</v>
      </c>
      <c r="D1" s="7" t="s">
        <v>1736</v>
      </c>
      <c r="G1" s="2" t="s">
        <v>1694</v>
      </c>
      <c r="H1" t="s">
        <v>1739</v>
      </c>
      <c r="I1" t="s">
        <v>1738</v>
      </c>
      <c r="J1" s="7" t="s">
        <v>1737</v>
      </c>
    </row>
    <row r="2" spans="1:10" x14ac:dyDescent="0.35">
      <c r="A2" s="3" t="s">
        <v>350</v>
      </c>
      <c r="B2" s="30">
        <v>8927.8874999999989</v>
      </c>
      <c r="C2" s="30">
        <v>3677</v>
      </c>
      <c r="D2" s="7">
        <v>90.681072446248137</v>
      </c>
      <c r="G2" s="3" t="s">
        <v>71</v>
      </c>
      <c r="H2" s="30">
        <v>377.41035714285721</v>
      </c>
      <c r="I2" s="30">
        <v>2571.7135714285719</v>
      </c>
      <c r="J2" s="7">
        <v>5.8141043899733988</v>
      </c>
    </row>
    <row r="3" spans="1:10" x14ac:dyDescent="0.35">
      <c r="A3" s="3" t="s">
        <v>62</v>
      </c>
      <c r="B3" s="30">
        <v>6874.8846153846143</v>
      </c>
      <c r="C3" s="30">
        <v>2966.9611538461545</v>
      </c>
      <c r="D3" s="7">
        <v>43.308658235617536</v>
      </c>
      <c r="G3" s="3" t="s">
        <v>604</v>
      </c>
      <c r="H3" s="30">
        <v>145.30000000000001</v>
      </c>
      <c r="I3" s="30">
        <v>904.95</v>
      </c>
      <c r="J3" s="7">
        <v>5.2281486579490712</v>
      </c>
    </row>
    <row r="4" spans="1:10" x14ac:dyDescent="0.35">
      <c r="A4" s="3" t="s">
        <v>49</v>
      </c>
      <c r="B4" s="30">
        <v>6869.8055555555566</v>
      </c>
      <c r="C4" s="30">
        <v>2005.9233333333334</v>
      </c>
      <c r="D4" s="7">
        <v>40.283192844259588</v>
      </c>
      <c r="G4" s="3" t="s">
        <v>278</v>
      </c>
      <c r="H4" s="30">
        <v>154.88541666666666</v>
      </c>
      <c r="I4" s="30">
        <v>746.49166666666667</v>
      </c>
      <c r="J4" s="7">
        <v>3.8196381733808593</v>
      </c>
    </row>
    <row r="5" spans="1:10" x14ac:dyDescent="0.35">
      <c r="A5" s="3" t="s">
        <v>54</v>
      </c>
      <c r="B5" s="30">
        <v>2575.6562499999995</v>
      </c>
      <c r="C5" s="30">
        <v>997.55937499999982</v>
      </c>
      <c r="D5" s="7">
        <v>33.689874177752259</v>
      </c>
      <c r="G5" s="3" t="s">
        <v>307</v>
      </c>
      <c r="H5" s="30">
        <v>85.072222222222223</v>
      </c>
      <c r="I5" s="30">
        <v>405.9666666666667</v>
      </c>
      <c r="J5" s="7">
        <v>3.7720237706523871</v>
      </c>
    </row>
    <row r="6" spans="1:10" x14ac:dyDescent="0.35">
      <c r="A6" s="3" t="s">
        <v>110</v>
      </c>
      <c r="B6" s="30">
        <v>3030.6573170731704</v>
      </c>
      <c r="C6" s="30">
        <v>611.73048780487807</v>
      </c>
      <c r="D6" s="7">
        <v>29.876608666313199</v>
      </c>
      <c r="G6" s="3" t="s">
        <v>131</v>
      </c>
      <c r="H6" s="30">
        <v>301.80618181818181</v>
      </c>
      <c r="I6" s="30">
        <v>1396.3361818181827</v>
      </c>
      <c r="J6" s="7">
        <v>3.6265990093582063</v>
      </c>
    </row>
    <row r="7" spans="1:10" x14ac:dyDescent="0.35">
      <c r="A7" s="3" t="s">
        <v>115</v>
      </c>
      <c r="B7" s="30">
        <v>2224.2249999999999</v>
      </c>
      <c r="C7" s="30">
        <v>746.81500000000005</v>
      </c>
      <c r="D7" s="7">
        <v>18.710471325748781</v>
      </c>
      <c r="G7" s="3" t="s">
        <v>76</v>
      </c>
      <c r="H7" s="30">
        <v>424.66634146341443</v>
      </c>
      <c r="I7" s="30">
        <v>1962.2170731707313</v>
      </c>
      <c r="J7" s="7">
        <v>3.6206088912270875</v>
      </c>
    </row>
    <row r="8" spans="1:10" x14ac:dyDescent="0.35">
      <c r="A8" s="3" t="s">
        <v>182</v>
      </c>
      <c r="B8" s="30">
        <v>643.95478260869561</v>
      </c>
      <c r="C8" s="30">
        <v>135.83043478260871</v>
      </c>
      <c r="D8" s="7">
        <v>16.841311928985213</v>
      </c>
      <c r="G8" s="3" t="s">
        <v>182</v>
      </c>
      <c r="H8" s="30">
        <v>140.92478260869566</v>
      </c>
      <c r="I8" s="30">
        <v>644.54173913043462</v>
      </c>
      <c r="J8" s="7">
        <v>3.5736578563340897</v>
      </c>
    </row>
    <row r="9" spans="1:10" x14ac:dyDescent="0.35">
      <c r="A9" s="3" t="s">
        <v>307</v>
      </c>
      <c r="B9" s="30">
        <v>440.99666666666667</v>
      </c>
      <c r="C9" s="30">
        <v>77.3</v>
      </c>
      <c r="D9" s="7">
        <v>14.257023389520452</v>
      </c>
      <c r="G9" s="3" t="s">
        <v>110</v>
      </c>
      <c r="H9" s="30">
        <v>850.70487804878076</v>
      </c>
      <c r="I9" s="30">
        <v>3327.1170731707321</v>
      </c>
      <c r="J9" s="7">
        <v>2.9110121018724784</v>
      </c>
    </row>
    <row r="10" spans="1:10" x14ac:dyDescent="0.35">
      <c r="A10" s="3" t="s">
        <v>71</v>
      </c>
      <c r="B10" s="30">
        <v>2505.0546428571429</v>
      </c>
      <c r="C10" s="30">
        <v>311.62642857142862</v>
      </c>
      <c r="D10" s="7">
        <v>13.467828165431341</v>
      </c>
      <c r="G10" s="3" t="s">
        <v>293</v>
      </c>
      <c r="H10" s="30">
        <v>151.58880000000002</v>
      </c>
      <c r="I10" s="30">
        <v>592.3839999999999</v>
      </c>
      <c r="J10" s="7">
        <v>2.9078348796217122</v>
      </c>
    </row>
    <row r="11" spans="1:10" x14ac:dyDescent="0.35">
      <c r="A11" s="3" t="s">
        <v>278</v>
      </c>
      <c r="B11" s="30">
        <v>603.40749999999991</v>
      </c>
      <c r="C11" s="30">
        <v>139.62083333333331</v>
      </c>
      <c r="D11" s="7">
        <v>10.200866959318892</v>
      </c>
      <c r="G11" s="3" t="s">
        <v>99</v>
      </c>
      <c r="H11" s="30">
        <v>294.37299999999993</v>
      </c>
      <c r="I11" s="30">
        <v>1104.1849999999999</v>
      </c>
      <c r="J11" s="7">
        <v>2.7509724057573219</v>
      </c>
    </row>
    <row r="12" spans="1:10" x14ac:dyDescent="0.35">
      <c r="A12" s="3" t="s">
        <v>76</v>
      </c>
      <c r="B12" s="30">
        <v>1712.4126829268296</v>
      </c>
      <c r="C12" s="30">
        <v>308.53585365853655</v>
      </c>
      <c r="D12" s="7">
        <v>10.165366832324903</v>
      </c>
      <c r="G12" s="3" t="s">
        <v>49</v>
      </c>
      <c r="H12" s="30">
        <v>2041.2122222222222</v>
      </c>
      <c r="I12" s="30">
        <v>6973.4222222222234</v>
      </c>
      <c r="J12" s="7">
        <v>2.4163141619005271</v>
      </c>
    </row>
    <row r="13" spans="1:10" x14ac:dyDescent="0.35">
      <c r="A13" s="3" t="s">
        <v>157</v>
      </c>
      <c r="B13" s="30">
        <v>1442.7375000000002</v>
      </c>
      <c r="C13" s="30">
        <v>420.41199999999998</v>
      </c>
      <c r="D13" s="7">
        <v>9.1878735317114391</v>
      </c>
      <c r="G13" s="3" t="s">
        <v>157</v>
      </c>
      <c r="H13" s="30">
        <v>513.52549999999997</v>
      </c>
      <c r="I13" s="30">
        <v>1628.0875000000001</v>
      </c>
      <c r="J13" s="7">
        <v>2.170412180115691</v>
      </c>
    </row>
    <row r="14" spans="1:10" x14ac:dyDescent="0.35">
      <c r="A14" s="3" t="s">
        <v>44</v>
      </c>
      <c r="B14" s="30">
        <v>2220.4732653061219</v>
      </c>
      <c r="C14" s="30">
        <v>524.27163265306137</v>
      </c>
      <c r="D14" s="7">
        <v>9.1141435342057679</v>
      </c>
      <c r="G14" s="3" t="s">
        <v>44</v>
      </c>
      <c r="H14" s="30">
        <v>837.99857142857138</v>
      </c>
      <c r="I14" s="30">
        <v>2288.7361224489787</v>
      </c>
      <c r="J14" s="7">
        <v>1.7311933462455358</v>
      </c>
    </row>
    <row r="15" spans="1:10" x14ac:dyDescent="0.35">
      <c r="A15" s="3" t="s">
        <v>99</v>
      </c>
      <c r="B15" s="30">
        <v>1020.4219999999999</v>
      </c>
      <c r="C15" s="30">
        <v>231.89014285714282</v>
      </c>
      <c r="D15" s="7">
        <v>7.6576989402156199</v>
      </c>
      <c r="G15" s="3" t="s">
        <v>115</v>
      </c>
      <c r="H15" s="30">
        <v>851.28444444444472</v>
      </c>
      <c r="I15" s="30">
        <v>2291.911111111111</v>
      </c>
      <c r="J15" s="7">
        <v>1.6922976521752744</v>
      </c>
    </row>
    <row r="16" spans="1:10" x14ac:dyDescent="0.35">
      <c r="A16" s="3" t="s">
        <v>131</v>
      </c>
      <c r="B16" s="30">
        <v>1204.1300000000001</v>
      </c>
      <c r="C16" s="30">
        <v>243.14509090909095</v>
      </c>
      <c r="D16" s="7">
        <v>5.2240604104789261</v>
      </c>
      <c r="G16" s="3" t="s">
        <v>580</v>
      </c>
      <c r="H16" s="30">
        <v>255.13750000000002</v>
      </c>
      <c r="I16" s="30">
        <v>630.11250000000007</v>
      </c>
      <c r="J16" s="7">
        <v>1.4696977120180295</v>
      </c>
    </row>
    <row r="17" spans="1:10" x14ac:dyDescent="0.35">
      <c r="A17" s="3" t="s">
        <v>293</v>
      </c>
      <c r="B17" s="30">
        <v>606.06119999999999</v>
      </c>
      <c r="C17" s="30">
        <v>139.95080000000004</v>
      </c>
      <c r="D17" s="7">
        <v>4.5402604284367278</v>
      </c>
      <c r="G17" s="3" t="s">
        <v>62</v>
      </c>
      <c r="H17" s="30">
        <v>2982.7400000000007</v>
      </c>
      <c r="I17" s="30">
        <v>6768.9557692307681</v>
      </c>
      <c r="J17" s="7">
        <v>1.2693750609274581</v>
      </c>
    </row>
    <row r="18" spans="1:10" x14ac:dyDescent="0.35">
      <c r="A18" s="3" t="s">
        <v>580</v>
      </c>
      <c r="B18" s="30">
        <v>90.5625</v>
      </c>
      <c r="C18" s="30">
        <v>27.743749999999999</v>
      </c>
      <c r="D18" s="7">
        <v>0.1728401430733251</v>
      </c>
      <c r="G18" s="3" t="s">
        <v>350</v>
      </c>
      <c r="H18" s="30">
        <v>4146.2825000000003</v>
      </c>
      <c r="I18" s="30">
        <v>8927.8874999999989</v>
      </c>
      <c r="J18" s="7">
        <v>1.1532270172136121</v>
      </c>
    </row>
    <row r="19" spans="1:10" x14ac:dyDescent="0.35">
      <c r="A19" s="3" t="s">
        <v>604</v>
      </c>
      <c r="B19" s="30">
        <v>0</v>
      </c>
      <c r="C19" s="30">
        <v>0</v>
      </c>
      <c r="D19" s="7">
        <v>0</v>
      </c>
      <c r="G19" s="3" t="s">
        <v>54</v>
      </c>
      <c r="H19" s="30">
        <v>1222.9271874999999</v>
      </c>
      <c r="I19" s="30">
        <v>2545.7671874999996</v>
      </c>
      <c r="J19" s="7">
        <v>1.0816997230262326</v>
      </c>
    </row>
    <row r="20" spans="1:10" x14ac:dyDescent="0.35">
      <c r="D20"/>
      <c r="J20"/>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6D5BA-5FEA-43BE-8143-FE8BD1CD2971}">
  <dimension ref="A1:AO502"/>
  <sheetViews>
    <sheetView topLeftCell="J1" workbookViewId="0">
      <selection activeCell="X1" sqref="X1"/>
    </sheetView>
  </sheetViews>
  <sheetFormatPr defaultRowHeight="14.5" x14ac:dyDescent="0.35"/>
  <cols>
    <col min="1" max="1" width="45.6328125" bestFit="1" customWidth="1"/>
    <col min="2" max="2" width="10.54296875" bestFit="1" customWidth="1"/>
    <col min="3" max="4" width="13.6328125" bestFit="1" customWidth="1"/>
    <col min="5" max="5" width="21.08984375" bestFit="1" customWidth="1"/>
    <col min="6" max="6" width="27.36328125" bestFit="1" customWidth="1"/>
    <col min="7" max="7" width="10.08984375" bestFit="1" customWidth="1"/>
    <col min="8" max="8" width="8.81640625" bestFit="1" customWidth="1"/>
    <col min="9" max="9" width="16.7265625" bestFit="1" customWidth="1"/>
    <col min="10" max="10" width="14.1796875" bestFit="1" customWidth="1"/>
    <col min="11" max="11" width="14.54296875" bestFit="1" customWidth="1"/>
    <col min="12" max="12" width="12.08984375" bestFit="1" customWidth="1"/>
    <col min="13" max="13" width="12.453125" bestFit="1" customWidth="1"/>
    <col min="14" max="14" width="12.08984375" bestFit="1" customWidth="1"/>
    <col min="15" max="15" width="12.453125" bestFit="1" customWidth="1"/>
    <col min="16" max="16" width="13.54296875" bestFit="1" customWidth="1"/>
    <col min="17" max="17" width="13.90625" bestFit="1" customWidth="1"/>
    <col min="18" max="18" width="16.08984375" bestFit="1" customWidth="1"/>
    <col min="19" max="19" width="20.1796875" bestFit="1" customWidth="1"/>
    <col min="20" max="20" width="15.81640625" bestFit="1" customWidth="1"/>
    <col min="21" max="21" width="16.7265625" bestFit="1" customWidth="1"/>
    <col min="22" max="22" width="19.54296875" bestFit="1" customWidth="1"/>
    <col min="23" max="23" width="17.453125" bestFit="1" customWidth="1"/>
    <col min="24" max="24" width="14.6328125" bestFit="1" customWidth="1"/>
    <col min="25" max="25" width="17.453125" bestFit="1" customWidth="1"/>
    <col min="26" max="26" width="18.453125" bestFit="1" customWidth="1"/>
    <col min="27" max="27" width="17.08984375" bestFit="1" customWidth="1"/>
    <col min="28" max="28" width="12.81640625" bestFit="1" customWidth="1"/>
    <col min="29" max="29" width="14.1796875" bestFit="1" customWidth="1"/>
    <col min="30" max="30" width="12.90625" bestFit="1" customWidth="1"/>
    <col min="31" max="31" width="16.6328125" bestFit="1" customWidth="1"/>
    <col min="32" max="32" width="23.7265625" bestFit="1" customWidth="1"/>
    <col min="33" max="33" width="17.7265625" bestFit="1" customWidth="1"/>
    <col min="34" max="35" width="13.08984375" bestFit="1" customWidth="1"/>
    <col min="36" max="36" width="17.36328125" bestFit="1" customWidth="1"/>
    <col min="37" max="37" width="17.90625" bestFit="1" customWidth="1"/>
    <col min="38" max="38" width="21.1796875" bestFit="1" customWidth="1"/>
    <col min="39" max="39" width="20.08984375" bestFit="1" customWidth="1"/>
    <col min="40" max="40" width="24.26953125" bestFit="1" customWidth="1"/>
    <col min="41" max="41" width="19" bestFit="1" customWidth="1"/>
  </cols>
  <sheetData>
    <row r="1" spans="1:4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spans="1:41" x14ac:dyDescent="0.35">
      <c r="A2" t="s">
        <v>41</v>
      </c>
      <c r="B2">
        <v>500674</v>
      </c>
      <c r="C2" t="s">
        <v>42</v>
      </c>
      <c r="D2" t="s">
        <v>43</v>
      </c>
      <c r="E2" t="s">
        <v>44</v>
      </c>
      <c r="F2" t="s">
        <v>45</v>
      </c>
      <c r="G2" s="1">
        <v>44809</v>
      </c>
      <c r="H2">
        <v>6158.7</v>
      </c>
      <c r="I2">
        <v>0.59</v>
      </c>
      <c r="J2">
        <v>5607</v>
      </c>
      <c r="K2">
        <v>8542.75</v>
      </c>
      <c r="L2">
        <v>5607</v>
      </c>
      <c r="M2">
        <v>9300</v>
      </c>
      <c r="N2">
        <v>3901</v>
      </c>
      <c r="O2">
        <v>9300</v>
      </c>
      <c r="P2">
        <v>235.05</v>
      </c>
      <c r="Q2">
        <v>9300</v>
      </c>
      <c r="R2">
        <v>14189.17</v>
      </c>
      <c r="S2">
        <v>12556.76</v>
      </c>
      <c r="T2">
        <v>-1.36</v>
      </c>
      <c r="U2">
        <v>-6.6</v>
      </c>
      <c r="V2">
        <v>-10.19</v>
      </c>
      <c r="W2">
        <v>-26.69</v>
      </c>
      <c r="X2">
        <v>0.16</v>
      </c>
      <c r="Y2">
        <v>8.8800000000000008</v>
      </c>
      <c r="Z2">
        <v>10.97</v>
      </c>
      <c r="AA2">
        <v>14.49</v>
      </c>
      <c r="AB2">
        <v>35.909999999999997</v>
      </c>
      <c r="AC2">
        <v>9.75</v>
      </c>
      <c r="AD2">
        <v>6.71</v>
      </c>
      <c r="AE2">
        <v>6.15</v>
      </c>
      <c r="AF2">
        <v>0.49</v>
      </c>
      <c r="AG2">
        <v>7.95</v>
      </c>
      <c r="AH2">
        <v>16.68</v>
      </c>
      <c r="AI2">
        <v>4.9800000000000004</v>
      </c>
      <c r="AJ2">
        <v>25.39</v>
      </c>
      <c r="AK2">
        <v>425.09</v>
      </c>
      <c r="AL2">
        <v>631.65</v>
      </c>
      <c r="AM2">
        <v>242.96</v>
      </c>
      <c r="AN2">
        <v>459.22</v>
      </c>
      <c r="AO2">
        <v>490</v>
      </c>
    </row>
    <row r="3" spans="1:41" x14ac:dyDescent="0.35">
      <c r="A3" t="s">
        <v>46</v>
      </c>
      <c r="B3">
        <v>532827</v>
      </c>
      <c r="C3" t="s">
        <v>47</v>
      </c>
      <c r="D3" t="s">
        <v>48</v>
      </c>
      <c r="E3" t="s">
        <v>49</v>
      </c>
      <c r="F3" t="s">
        <v>50</v>
      </c>
      <c r="G3" s="1">
        <v>44809</v>
      </c>
      <c r="H3">
        <v>49786.2</v>
      </c>
      <c r="I3">
        <v>-0.26</v>
      </c>
      <c r="J3">
        <v>16186.75</v>
      </c>
      <c r="K3">
        <v>51500</v>
      </c>
      <c r="L3">
        <v>16186.75</v>
      </c>
      <c r="M3">
        <v>51500</v>
      </c>
      <c r="N3">
        <v>16186.75</v>
      </c>
      <c r="O3">
        <v>51500</v>
      </c>
      <c r="P3">
        <v>240</v>
      </c>
      <c r="Q3">
        <v>51500</v>
      </c>
      <c r="R3">
        <v>55523.76</v>
      </c>
      <c r="S3">
        <v>55398.96</v>
      </c>
      <c r="T3">
        <v>-0.3</v>
      </c>
      <c r="U3">
        <v>1.55</v>
      </c>
      <c r="V3">
        <v>17.329999999999998</v>
      </c>
      <c r="W3">
        <v>53.31</v>
      </c>
      <c r="X3">
        <v>41.31</v>
      </c>
      <c r="Y3">
        <v>22.38</v>
      </c>
      <c r="Z3">
        <v>32.25</v>
      </c>
      <c r="AA3">
        <v>75.790000000000006</v>
      </c>
      <c r="AB3">
        <v>84.56</v>
      </c>
      <c r="AC3">
        <v>42.85</v>
      </c>
      <c r="AD3">
        <v>31.82</v>
      </c>
      <c r="AE3">
        <v>1.85</v>
      </c>
      <c r="AF3">
        <v>3.63</v>
      </c>
      <c r="AG3">
        <v>0.74</v>
      </c>
      <c r="AH3">
        <v>51.79</v>
      </c>
      <c r="AI3">
        <v>11.75</v>
      </c>
      <c r="AJ3">
        <v>169.84</v>
      </c>
      <c r="AK3">
        <v>656.83</v>
      </c>
      <c r="AL3">
        <v>1161.6300000000001</v>
      </c>
      <c r="AM3">
        <v>293.08999999999997</v>
      </c>
      <c r="AN3">
        <v>191.03</v>
      </c>
      <c r="AO3">
        <v>370</v>
      </c>
    </row>
    <row r="4" spans="1:41" x14ac:dyDescent="0.35">
      <c r="A4" t="s">
        <v>51</v>
      </c>
      <c r="B4">
        <v>500459</v>
      </c>
      <c r="C4" t="s">
        <v>52</v>
      </c>
      <c r="D4" t="s">
        <v>53</v>
      </c>
      <c r="E4" t="s">
        <v>54</v>
      </c>
      <c r="F4" t="s">
        <v>55</v>
      </c>
      <c r="G4" s="1">
        <v>44809</v>
      </c>
      <c r="H4">
        <v>14125.65</v>
      </c>
      <c r="I4">
        <v>0.24</v>
      </c>
      <c r="J4">
        <v>8400</v>
      </c>
      <c r="K4">
        <v>16466.400000000001</v>
      </c>
      <c r="L4">
        <v>8400</v>
      </c>
      <c r="M4">
        <v>16466.400000000001</v>
      </c>
      <c r="N4">
        <v>8131.05</v>
      </c>
      <c r="O4">
        <v>16466.400000000001</v>
      </c>
      <c r="P4">
        <v>217.7</v>
      </c>
      <c r="Q4">
        <v>16466.400000000001</v>
      </c>
      <c r="R4">
        <v>45890.879999999997</v>
      </c>
      <c r="S4">
        <v>45026.95</v>
      </c>
      <c r="T4">
        <v>1.06</v>
      </c>
      <c r="U4">
        <v>-4.2</v>
      </c>
      <c r="V4">
        <v>0.9</v>
      </c>
      <c r="W4">
        <v>3.83</v>
      </c>
      <c r="X4">
        <v>11.82</v>
      </c>
      <c r="Y4">
        <v>10.96</v>
      </c>
      <c r="Z4">
        <v>19</v>
      </c>
      <c r="AA4">
        <v>79.709999999999994</v>
      </c>
      <c r="AB4">
        <v>78.010000000000005</v>
      </c>
      <c r="AC4">
        <v>62.22</v>
      </c>
      <c r="AD4">
        <v>36.24</v>
      </c>
      <c r="AE4">
        <v>1.83</v>
      </c>
      <c r="AF4">
        <v>13.56</v>
      </c>
      <c r="AG4">
        <v>1.1299999999999999</v>
      </c>
      <c r="AH4">
        <v>52.71</v>
      </c>
      <c r="AI4">
        <v>12.1</v>
      </c>
      <c r="AJ4">
        <v>53.17</v>
      </c>
      <c r="AK4">
        <v>177.37</v>
      </c>
      <c r="AL4">
        <v>227.22</v>
      </c>
      <c r="AM4">
        <v>265.89999999999998</v>
      </c>
      <c r="AN4">
        <v>270.47000000000003</v>
      </c>
      <c r="AO4">
        <v>315</v>
      </c>
    </row>
    <row r="5" spans="1:41" x14ac:dyDescent="0.35">
      <c r="A5" t="s">
        <v>56</v>
      </c>
      <c r="B5">
        <v>500488</v>
      </c>
      <c r="C5" t="s">
        <v>57</v>
      </c>
      <c r="D5" t="s">
        <v>58</v>
      </c>
      <c r="E5" t="s">
        <v>44</v>
      </c>
      <c r="F5" t="s">
        <v>45</v>
      </c>
      <c r="G5" s="1">
        <v>44809</v>
      </c>
      <c r="H5">
        <v>18209</v>
      </c>
      <c r="I5">
        <v>-1.26</v>
      </c>
      <c r="J5">
        <v>9470</v>
      </c>
      <c r="K5">
        <v>23934.45</v>
      </c>
      <c r="L5">
        <v>9470</v>
      </c>
      <c r="M5">
        <v>23934.45</v>
      </c>
      <c r="N5">
        <v>4001</v>
      </c>
      <c r="O5">
        <v>23934.45</v>
      </c>
      <c r="P5">
        <v>220</v>
      </c>
      <c r="Q5">
        <v>23934.45</v>
      </c>
      <c r="R5">
        <v>38698.800000000003</v>
      </c>
      <c r="S5">
        <v>36476.35</v>
      </c>
      <c r="T5">
        <v>-1.98</v>
      </c>
      <c r="U5">
        <v>-10.8</v>
      </c>
      <c r="V5">
        <v>2.13</v>
      </c>
      <c r="W5">
        <v>-8.27</v>
      </c>
      <c r="X5">
        <v>24.18</v>
      </c>
      <c r="Y5">
        <v>33.82</v>
      </c>
      <c r="Z5">
        <v>27.47</v>
      </c>
      <c r="AA5">
        <v>47.86</v>
      </c>
      <c r="AB5">
        <v>48.75</v>
      </c>
      <c r="AC5">
        <v>12.98</v>
      </c>
      <c r="AD5">
        <v>13.12</v>
      </c>
      <c r="AE5">
        <v>3.32</v>
      </c>
      <c r="AF5">
        <v>1.81</v>
      </c>
      <c r="AG5">
        <v>1.51</v>
      </c>
      <c r="AH5">
        <v>30.98</v>
      </c>
      <c r="AI5">
        <v>7.73</v>
      </c>
      <c r="AJ5">
        <v>40.840000000000003</v>
      </c>
      <c r="AK5">
        <v>380.52</v>
      </c>
      <c r="AL5">
        <v>1403</v>
      </c>
      <c r="AM5">
        <v>445.96</v>
      </c>
      <c r="AN5">
        <v>446.9</v>
      </c>
      <c r="AO5">
        <v>275</v>
      </c>
    </row>
    <row r="6" spans="1:41" x14ac:dyDescent="0.35">
      <c r="A6" t="s">
        <v>59</v>
      </c>
      <c r="B6">
        <v>500530</v>
      </c>
      <c r="C6" t="s">
        <v>60</v>
      </c>
      <c r="D6" t="s">
        <v>61</v>
      </c>
      <c r="E6" t="s">
        <v>62</v>
      </c>
      <c r="F6" t="s">
        <v>63</v>
      </c>
      <c r="G6" s="1">
        <v>44809</v>
      </c>
      <c r="H6">
        <v>17591.099999999999</v>
      </c>
      <c r="I6">
        <v>0.13</v>
      </c>
      <c r="J6">
        <v>7850</v>
      </c>
      <c r="K6">
        <v>19250</v>
      </c>
      <c r="L6">
        <v>7850</v>
      </c>
      <c r="M6">
        <v>19250</v>
      </c>
      <c r="N6">
        <v>7850</v>
      </c>
      <c r="O6">
        <v>22400</v>
      </c>
      <c r="P6">
        <v>140.5</v>
      </c>
      <c r="Q6">
        <v>27990</v>
      </c>
      <c r="R6">
        <v>51882.559999999998</v>
      </c>
      <c r="S6">
        <v>48919.9</v>
      </c>
      <c r="T6">
        <v>1.96</v>
      </c>
      <c r="U6">
        <v>0.17</v>
      </c>
      <c r="V6">
        <v>22.61</v>
      </c>
      <c r="W6">
        <v>22.93</v>
      </c>
      <c r="X6">
        <v>9.51</v>
      </c>
      <c r="Y6">
        <v>-4.78</v>
      </c>
      <c r="Z6">
        <v>7.52</v>
      </c>
      <c r="AA6">
        <v>40.1</v>
      </c>
      <c r="AB6">
        <v>39.97</v>
      </c>
      <c r="AC6">
        <v>4.7</v>
      </c>
      <c r="AD6">
        <v>4.8</v>
      </c>
      <c r="AE6">
        <v>4.05</v>
      </c>
      <c r="AF6">
        <v>-5.8</v>
      </c>
      <c r="AG6">
        <v>1.19</v>
      </c>
      <c r="AH6">
        <v>25.04</v>
      </c>
      <c r="AI6">
        <v>4.03</v>
      </c>
      <c r="AJ6">
        <v>192.66</v>
      </c>
      <c r="AK6">
        <v>438.11</v>
      </c>
      <c r="AL6">
        <v>3734.33</v>
      </c>
      <c r="AM6">
        <v>91.29</v>
      </c>
      <c r="AN6">
        <v>46.68</v>
      </c>
      <c r="AO6">
        <v>210</v>
      </c>
    </row>
    <row r="7" spans="1:41" x14ac:dyDescent="0.35">
      <c r="A7" t="s">
        <v>64</v>
      </c>
      <c r="B7">
        <v>500790</v>
      </c>
      <c r="C7" t="s">
        <v>65</v>
      </c>
      <c r="D7" t="s">
        <v>66</v>
      </c>
      <c r="E7" t="s">
        <v>54</v>
      </c>
      <c r="F7" t="s">
        <v>67</v>
      </c>
      <c r="G7" s="1">
        <v>44809</v>
      </c>
      <c r="H7">
        <v>19259.7</v>
      </c>
      <c r="I7">
        <v>-1.54</v>
      </c>
      <c r="J7">
        <v>12200</v>
      </c>
      <c r="K7">
        <v>20609.150000000001</v>
      </c>
      <c r="L7">
        <v>12200</v>
      </c>
      <c r="M7">
        <v>20609.150000000001</v>
      </c>
      <c r="N7">
        <v>6800</v>
      </c>
      <c r="O7">
        <v>20609.150000000001</v>
      </c>
      <c r="P7">
        <v>285</v>
      </c>
      <c r="Q7">
        <v>20609.150000000001</v>
      </c>
      <c r="R7">
        <v>185733.31</v>
      </c>
      <c r="S7">
        <v>187823.55</v>
      </c>
      <c r="T7">
        <v>-1.37</v>
      </c>
      <c r="U7">
        <v>-2.97</v>
      </c>
      <c r="V7">
        <v>12.16</v>
      </c>
      <c r="W7">
        <v>-4.97</v>
      </c>
      <c r="X7">
        <v>15.56</v>
      </c>
      <c r="Y7">
        <v>22.91</v>
      </c>
      <c r="Z7">
        <v>15.34</v>
      </c>
      <c r="AA7">
        <v>87.86</v>
      </c>
      <c r="AB7">
        <v>76.489999999999995</v>
      </c>
      <c r="AC7">
        <v>79.78</v>
      </c>
      <c r="AD7">
        <v>57.59</v>
      </c>
      <c r="AE7">
        <v>1.81</v>
      </c>
      <c r="AF7">
        <v>5.8</v>
      </c>
      <c r="AG7">
        <v>1.04</v>
      </c>
      <c r="AH7">
        <v>51.32</v>
      </c>
      <c r="AI7">
        <v>11.96</v>
      </c>
      <c r="AJ7">
        <v>81.77</v>
      </c>
      <c r="AK7">
        <v>219.27</v>
      </c>
      <c r="AL7">
        <v>241.48</v>
      </c>
      <c r="AM7">
        <v>235.57</v>
      </c>
      <c r="AN7">
        <v>170.92</v>
      </c>
      <c r="AO7">
        <v>200</v>
      </c>
    </row>
    <row r="8" spans="1:41" x14ac:dyDescent="0.35">
      <c r="A8" t="s">
        <v>68</v>
      </c>
      <c r="B8">
        <v>532466</v>
      </c>
      <c r="C8" t="s">
        <v>69</v>
      </c>
      <c r="D8" t="s">
        <v>70</v>
      </c>
      <c r="E8" t="s">
        <v>71</v>
      </c>
      <c r="F8" t="s">
        <v>72</v>
      </c>
      <c r="G8" s="1">
        <v>44809</v>
      </c>
      <c r="H8">
        <v>3123.55</v>
      </c>
      <c r="I8">
        <v>-0.77</v>
      </c>
      <c r="J8">
        <v>1506</v>
      </c>
      <c r="K8">
        <v>5145</v>
      </c>
      <c r="L8">
        <v>1506</v>
      </c>
      <c r="M8">
        <v>5145</v>
      </c>
      <c r="N8">
        <v>1506</v>
      </c>
      <c r="O8">
        <v>5145</v>
      </c>
      <c r="P8">
        <v>200.5</v>
      </c>
      <c r="Q8">
        <v>5145</v>
      </c>
      <c r="R8">
        <v>26928.3</v>
      </c>
      <c r="S8">
        <v>22062.31</v>
      </c>
      <c r="T8">
        <v>-3.27</v>
      </c>
      <c r="U8">
        <v>-5.91</v>
      </c>
      <c r="V8">
        <v>-4.88</v>
      </c>
      <c r="W8">
        <v>-34.229999999999997</v>
      </c>
      <c r="X8">
        <v>0.67</v>
      </c>
      <c r="Y8">
        <v>-2.7</v>
      </c>
      <c r="Z8">
        <v>0.52</v>
      </c>
      <c r="AA8">
        <v>14.51</v>
      </c>
      <c r="AB8">
        <v>18.97</v>
      </c>
      <c r="AC8">
        <v>3.62</v>
      </c>
      <c r="AD8">
        <v>5.0599999999999996</v>
      </c>
      <c r="AE8">
        <v>12.09</v>
      </c>
      <c r="AF8">
        <v>1.62</v>
      </c>
      <c r="AG8">
        <v>6.09</v>
      </c>
      <c r="AH8">
        <v>8.57</v>
      </c>
      <c r="AI8">
        <v>5.15</v>
      </c>
      <c r="AJ8">
        <v>14.51</v>
      </c>
      <c r="AK8">
        <v>214.95</v>
      </c>
      <c r="AL8">
        <v>860.93</v>
      </c>
      <c r="AM8">
        <v>215.22</v>
      </c>
      <c r="AN8">
        <v>221.51</v>
      </c>
      <c r="AO8">
        <v>190</v>
      </c>
    </row>
    <row r="9" spans="1:41" x14ac:dyDescent="0.35">
      <c r="A9" t="s">
        <v>73</v>
      </c>
      <c r="B9">
        <v>506285</v>
      </c>
      <c r="C9" t="s">
        <v>74</v>
      </c>
      <c r="D9" t="s">
        <v>75</v>
      </c>
      <c r="E9" t="s">
        <v>76</v>
      </c>
      <c r="F9" t="s">
        <v>77</v>
      </c>
      <c r="G9" s="1">
        <v>44809</v>
      </c>
      <c r="H9">
        <v>5347.6</v>
      </c>
      <c r="I9">
        <v>-0.13</v>
      </c>
      <c r="J9">
        <v>2925</v>
      </c>
      <c r="K9">
        <v>5667.75</v>
      </c>
      <c r="L9">
        <v>2925</v>
      </c>
      <c r="M9">
        <v>6601.25</v>
      </c>
      <c r="N9">
        <v>2925</v>
      </c>
      <c r="O9">
        <v>6601.25</v>
      </c>
      <c r="P9">
        <v>34</v>
      </c>
      <c r="Q9">
        <v>6601.25</v>
      </c>
      <c r="R9">
        <v>24010.09</v>
      </c>
      <c r="S9">
        <v>23263.96</v>
      </c>
      <c r="T9">
        <v>0.21</v>
      </c>
      <c r="U9">
        <v>1.1499999999999999</v>
      </c>
      <c r="V9">
        <v>-0.22</v>
      </c>
      <c r="W9">
        <v>-2.4300000000000002</v>
      </c>
      <c r="X9">
        <v>19.64</v>
      </c>
      <c r="Y9">
        <v>5.53</v>
      </c>
      <c r="Z9">
        <v>18.260000000000002</v>
      </c>
      <c r="AA9">
        <v>34.590000000000003</v>
      </c>
      <c r="AB9">
        <v>49.91</v>
      </c>
      <c r="AC9">
        <v>8.49</v>
      </c>
      <c r="AD9">
        <v>7.91</v>
      </c>
      <c r="AE9">
        <v>3.96</v>
      </c>
      <c r="AF9">
        <v>1.67</v>
      </c>
      <c r="AG9">
        <v>2.81</v>
      </c>
      <c r="AH9">
        <v>24.8</v>
      </c>
      <c r="AI9">
        <v>4.82</v>
      </c>
      <c r="AJ9">
        <v>111.42</v>
      </c>
      <c r="AK9">
        <v>154.47</v>
      </c>
      <c r="AL9">
        <v>629.02</v>
      </c>
      <c r="AM9">
        <v>48</v>
      </c>
      <c r="AN9">
        <v>55.28</v>
      </c>
      <c r="AO9">
        <v>150</v>
      </c>
    </row>
    <row r="10" spans="1:41" x14ac:dyDescent="0.35">
      <c r="A10" t="s">
        <v>78</v>
      </c>
      <c r="B10">
        <v>500290</v>
      </c>
      <c r="C10" t="s">
        <v>79</v>
      </c>
      <c r="D10" t="s">
        <v>80</v>
      </c>
      <c r="E10" t="s">
        <v>62</v>
      </c>
      <c r="F10" t="s">
        <v>81</v>
      </c>
      <c r="G10" s="1">
        <v>44809</v>
      </c>
      <c r="H10">
        <v>84254.05</v>
      </c>
      <c r="I10">
        <v>-0.12</v>
      </c>
      <c r="J10">
        <v>49915.1</v>
      </c>
      <c r="K10">
        <v>89499.9</v>
      </c>
      <c r="L10">
        <v>49915.1</v>
      </c>
      <c r="M10">
        <v>98599.95</v>
      </c>
      <c r="N10">
        <v>49915.1</v>
      </c>
      <c r="O10">
        <v>98599.95</v>
      </c>
      <c r="P10">
        <v>401</v>
      </c>
      <c r="Q10">
        <v>98599.95</v>
      </c>
      <c r="R10">
        <v>35733.35</v>
      </c>
      <c r="S10">
        <v>35909.06</v>
      </c>
      <c r="T10">
        <v>-1.19</v>
      </c>
      <c r="U10">
        <v>-5.0199999999999996</v>
      </c>
      <c r="V10">
        <v>10.19</v>
      </c>
      <c r="W10">
        <v>2.25</v>
      </c>
      <c r="X10">
        <v>13.46</v>
      </c>
      <c r="Y10">
        <v>5.57</v>
      </c>
      <c r="Z10">
        <v>23.65</v>
      </c>
      <c r="AA10">
        <v>56.92</v>
      </c>
      <c r="AB10">
        <v>24.76</v>
      </c>
      <c r="AC10">
        <v>2.52</v>
      </c>
      <c r="AD10">
        <v>2.48</v>
      </c>
      <c r="AE10">
        <v>3.81</v>
      </c>
      <c r="AF10">
        <v>-3.86</v>
      </c>
      <c r="AG10">
        <v>0.18</v>
      </c>
      <c r="AH10">
        <v>15.57</v>
      </c>
      <c r="AI10">
        <v>1.72</v>
      </c>
      <c r="AJ10">
        <v>-61.82</v>
      </c>
      <c r="AK10">
        <v>1478.99</v>
      </c>
      <c r="AL10">
        <v>33376.26</v>
      </c>
      <c r="AM10">
        <v>-1363.28</v>
      </c>
      <c r="AN10">
        <v>-5522.36</v>
      </c>
      <c r="AO10">
        <v>150</v>
      </c>
    </row>
    <row r="11" spans="1:41" x14ac:dyDescent="0.35">
      <c r="A11" t="s">
        <v>86</v>
      </c>
      <c r="B11">
        <v>509966</v>
      </c>
      <c r="C11" t="s">
        <v>87</v>
      </c>
      <c r="D11" t="s">
        <v>88</v>
      </c>
      <c r="E11" t="s">
        <v>54</v>
      </c>
      <c r="F11" t="s">
        <v>89</v>
      </c>
      <c r="G11" s="1">
        <v>44809</v>
      </c>
      <c r="H11">
        <v>3199.85</v>
      </c>
      <c r="I11">
        <v>-1.28</v>
      </c>
      <c r="J11">
        <v>2536.0500000000002</v>
      </c>
      <c r="K11">
        <v>3895</v>
      </c>
      <c r="L11">
        <v>2536.0500000000002</v>
      </c>
      <c r="M11">
        <v>4856.45</v>
      </c>
      <c r="N11">
        <v>2470</v>
      </c>
      <c r="O11">
        <v>4856.45</v>
      </c>
      <c r="P11">
        <v>49.7</v>
      </c>
      <c r="Q11">
        <v>4856.45</v>
      </c>
      <c r="R11">
        <v>4944.2700000000004</v>
      </c>
      <c r="S11">
        <v>4210.3599999999997</v>
      </c>
      <c r="T11">
        <v>0.39</v>
      </c>
      <c r="U11">
        <v>-7.29</v>
      </c>
      <c r="V11">
        <v>0.12</v>
      </c>
      <c r="W11">
        <v>-5.0199999999999996</v>
      </c>
      <c r="X11">
        <v>-2.86</v>
      </c>
      <c r="Y11">
        <v>3.22</v>
      </c>
      <c r="Z11">
        <v>6.63</v>
      </c>
      <c r="AA11">
        <v>14.67</v>
      </c>
      <c r="AB11">
        <v>18.28</v>
      </c>
      <c r="AC11">
        <v>4.26</v>
      </c>
      <c r="AD11">
        <v>6.89</v>
      </c>
      <c r="AE11">
        <v>12</v>
      </c>
      <c r="AF11">
        <v>0.82</v>
      </c>
      <c r="AG11">
        <v>4.37</v>
      </c>
      <c r="AH11">
        <v>8.75</v>
      </c>
      <c r="AI11">
        <v>3.1</v>
      </c>
      <c r="AJ11">
        <v>17.84</v>
      </c>
      <c r="AK11">
        <v>218.19</v>
      </c>
      <c r="AL11">
        <v>751.49</v>
      </c>
      <c r="AM11">
        <v>179.52</v>
      </c>
      <c r="AN11">
        <v>175.32</v>
      </c>
      <c r="AO11">
        <v>140</v>
      </c>
    </row>
    <row r="12" spans="1:41" x14ac:dyDescent="0.35">
      <c r="A12" t="s">
        <v>82</v>
      </c>
      <c r="B12">
        <v>532977</v>
      </c>
      <c r="C12" t="s">
        <v>83</v>
      </c>
      <c r="D12" t="s">
        <v>84</v>
      </c>
      <c r="E12" t="s">
        <v>62</v>
      </c>
      <c r="F12" t="s">
        <v>85</v>
      </c>
      <c r="G12" s="1">
        <v>44809</v>
      </c>
      <c r="H12">
        <v>3956.65</v>
      </c>
      <c r="I12">
        <v>-1.84</v>
      </c>
      <c r="J12">
        <v>1788.65</v>
      </c>
      <c r="K12">
        <v>4131.75</v>
      </c>
      <c r="L12">
        <v>1788.65</v>
      </c>
      <c r="M12">
        <v>4361.3999999999996</v>
      </c>
      <c r="N12">
        <v>1788.65</v>
      </c>
      <c r="O12">
        <v>4361.3999999999996</v>
      </c>
      <c r="P12">
        <v>131</v>
      </c>
      <c r="Q12">
        <v>4361.3999999999996</v>
      </c>
      <c r="R12">
        <v>112890.78</v>
      </c>
      <c r="S12">
        <v>109302.81</v>
      </c>
      <c r="T12">
        <v>-2.41</v>
      </c>
      <c r="U12">
        <v>-1.37</v>
      </c>
      <c r="V12">
        <v>7.73</v>
      </c>
      <c r="W12">
        <v>5.3</v>
      </c>
      <c r="X12">
        <v>13.09</v>
      </c>
      <c r="Y12">
        <v>6.3</v>
      </c>
      <c r="Z12">
        <v>9.16</v>
      </c>
      <c r="AA12">
        <v>18.329999999999998</v>
      </c>
      <c r="AB12">
        <v>18.12</v>
      </c>
      <c r="AC12">
        <v>3.64</v>
      </c>
      <c r="AD12">
        <v>3.83</v>
      </c>
      <c r="AE12">
        <v>7.19</v>
      </c>
      <c r="AF12">
        <v>1.96</v>
      </c>
      <c r="AG12">
        <v>3.54</v>
      </c>
      <c r="AH12">
        <v>16.329999999999998</v>
      </c>
      <c r="AI12">
        <v>3.45</v>
      </c>
      <c r="AJ12">
        <v>26.9</v>
      </c>
      <c r="AK12">
        <v>215.73</v>
      </c>
      <c r="AL12">
        <v>1086.49</v>
      </c>
      <c r="AM12">
        <v>145.05000000000001</v>
      </c>
      <c r="AN12">
        <v>204.04</v>
      </c>
      <c r="AO12">
        <v>140</v>
      </c>
    </row>
    <row r="13" spans="1:41" x14ac:dyDescent="0.35">
      <c r="A13" t="s">
        <v>90</v>
      </c>
      <c r="B13">
        <v>500126</v>
      </c>
      <c r="C13" t="s">
        <v>91</v>
      </c>
      <c r="D13" t="s">
        <v>92</v>
      </c>
      <c r="E13" t="s">
        <v>44</v>
      </c>
      <c r="F13" t="s">
        <v>45</v>
      </c>
      <c r="G13" s="1">
        <v>44809</v>
      </c>
      <c r="H13">
        <v>4274.1499999999996</v>
      </c>
      <c r="I13">
        <v>1.4</v>
      </c>
      <c r="J13">
        <v>2891.45</v>
      </c>
      <c r="K13">
        <v>5851.75</v>
      </c>
      <c r="L13">
        <v>2891.45</v>
      </c>
      <c r="M13">
        <v>7500</v>
      </c>
      <c r="N13">
        <v>1001</v>
      </c>
      <c r="O13">
        <v>7500</v>
      </c>
      <c r="P13">
        <v>214.85</v>
      </c>
      <c r="Q13">
        <v>7500</v>
      </c>
      <c r="R13">
        <v>7083.79</v>
      </c>
      <c r="S13">
        <v>6533.46</v>
      </c>
      <c r="T13">
        <v>1.38</v>
      </c>
      <c r="U13">
        <v>-3.62</v>
      </c>
      <c r="V13">
        <v>-1.1399999999999999</v>
      </c>
      <c r="W13">
        <v>-20.14</v>
      </c>
      <c r="X13">
        <v>1.93</v>
      </c>
      <c r="Y13">
        <v>28.61</v>
      </c>
      <c r="Z13">
        <v>20.93</v>
      </c>
      <c r="AA13">
        <v>36.799999999999997</v>
      </c>
      <c r="AB13">
        <v>47.63</v>
      </c>
      <c r="AC13">
        <v>11.49</v>
      </c>
      <c r="AD13">
        <v>9.16</v>
      </c>
      <c r="AE13">
        <v>4.04</v>
      </c>
      <c r="AF13">
        <v>2</v>
      </c>
      <c r="AG13">
        <v>1.23</v>
      </c>
      <c r="AH13">
        <v>23.26</v>
      </c>
      <c r="AI13">
        <v>6.36</v>
      </c>
      <c r="AJ13">
        <v>28.65</v>
      </c>
      <c r="AK13">
        <v>115.98</v>
      </c>
      <c r="AL13">
        <v>371.39</v>
      </c>
      <c r="AM13">
        <v>148.94999999999999</v>
      </c>
      <c r="AN13">
        <v>124.58</v>
      </c>
      <c r="AO13">
        <v>130</v>
      </c>
    </row>
    <row r="14" spans="1:41" x14ac:dyDescent="0.35">
      <c r="A14" t="s">
        <v>93</v>
      </c>
      <c r="B14">
        <v>507815</v>
      </c>
      <c r="C14" t="s">
        <v>94</v>
      </c>
      <c r="D14" t="s">
        <v>95</v>
      </c>
      <c r="E14" t="s">
        <v>54</v>
      </c>
      <c r="F14" t="s">
        <v>55</v>
      </c>
      <c r="G14" s="1">
        <v>44809</v>
      </c>
      <c r="H14">
        <v>5377.25</v>
      </c>
      <c r="I14">
        <v>-1.17</v>
      </c>
      <c r="J14">
        <v>4420</v>
      </c>
      <c r="K14">
        <v>6275</v>
      </c>
      <c r="L14">
        <v>4420</v>
      </c>
      <c r="M14">
        <v>8200</v>
      </c>
      <c r="N14">
        <v>4420</v>
      </c>
      <c r="O14">
        <v>8200</v>
      </c>
      <c r="P14">
        <v>210.05</v>
      </c>
      <c r="Q14">
        <v>8200</v>
      </c>
      <c r="R14">
        <v>17553.98</v>
      </c>
      <c r="S14">
        <v>17600.28</v>
      </c>
      <c r="T14">
        <v>-1.04</v>
      </c>
      <c r="U14">
        <v>6.7</v>
      </c>
      <c r="V14">
        <v>9.82</v>
      </c>
      <c r="W14">
        <v>-7.66</v>
      </c>
      <c r="X14">
        <v>-9.39</v>
      </c>
      <c r="Y14">
        <v>0.21</v>
      </c>
      <c r="Z14">
        <v>9.33</v>
      </c>
      <c r="AA14">
        <v>60.67</v>
      </c>
      <c r="AB14">
        <v>75.2</v>
      </c>
      <c r="AC14">
        <v>20.38</v>
      </c>
      <c r="AD14">
        <v>23.57</v>
      </c>
      <c r="AE14">
        <v>2.4700000000000002</v>
      </c>
      <c r="AF14">
        <v>22.36</v>
      </c>
      <c r="AG14">
        <v>1.28</v>
      </c>
      <c r="AH14">
        <v>35.9</v>
      </c>
      <c r="AI14">
        <v>7.78</v>
      </c>
      <c r="AJ14">
        <v>39.61</v>
      </c>
      <c r="AK14">
        <v>88.79</v>
      </c>
      <c r="AL14">
        <v>264.29000000000002</v>
      </c>
      <c r="AM14">
        <v>135.97999999999999</v>
      </c>
      <c r="AN14">
        <v>104.4</v>
      </c>
      <c r="AO14">
        <v>119</v>
      </c>
    </row>
    <row r="15" spans="1:41" x14ac:dyDescent="0.35">
      <c r="A15" t="s">
        <v>96</v>
      </c>
      <c r="B15">
        <v>500490</v>
      </c>
      <c r="C15" t="s">
        <v>97</v>
      </c>
      <c r="D15" t="s">
        <v>98</v>
      </c>
      <c r="E15" t="s">
        <v>99</v>
      </c>
      <c r="F15" t="s">
        <v>100</v>
      </c>
      <c r="G15" s="1">
        <v>44809</v>
      </c>
      <c r="H15">
        <v>5672.75</v>
      </c>
      <c r="I15">
        <v>0.4</v>
      </c>
      <c r="J15">
        <v>1460.15</v>
      </c>
      <c r="K15">
        <v>6598</v>
      </c>
      <c r="L15">
        <v>1460.15</v>
      </c>
      <c r="M15">
        <v>6598</v>
      </c>
      <c r="N15">
        <v>1460.15</v>
      </c>
      <c r="O15">
        <v>6598</v>
      </c>
      <c r="P15">
        <v>208</v>
      </c>
      <c r="Q15">
        <v>6598</v>
      </c>
      <c r="R15">
        <v>63134.03</v>
      </c>
      <c r="S15">
        <v>62495.99</v>
      </c>
      <c r="T15">
        <v>4.79</v>
      </c>
      <c r="U15">
        <v>6.13</v>
      </c>
      <c r="V15">
        <v>13.6</v>
      </c>
      <c r="W15">
        <v>30.3</v>
      </c>
      <c r="X15">
        <v>19.739999999999998</v>
      </c>
      <c r="Y15">
        <v>14.8</v>
      </c>
      <c r="Z15">
        <v>22.38</v>
      </c>
      <c r="AA15">
        <v>14.88</v>
      </c>
      <c r="AB15">
        <v>11.78</v>
      </c>
      <c r="AC15">
        <v>1.47</v>
      </c>
      <c r="AD15">
        <v>1.35</v>
      </c>
      <c r="AE15">
        <v>0.66</v>
      </c>
      <c r="AF15">
        <v>-1.1399999999999999</v>
      </c>
      <c r="AG15">
        <v>2.0299999999999998</v>
      </c>
      <c r="AH15">
        <v>176.36</v>
      </c>
      <c r="AI15">
        <v>163.59</v>
      </c>
      <c r="AJ15">
        <v>39.22</v>
      </c>
      <c r="AK15">
        <v>381.55</v>
      </c>
      <c r="AL15">
        <v>3853.51</v>
      </c>
      <c r="AM15">
        <v>144.63999999999999</v>
      </c>
      <c r="AN15">
        <v>29.02</v>
      </c>
      <c r="AO15">
        <v>115</v>
      </c>
    </row>
    <row r="16" spans="1:41" x14ac:dyDescent="0.35">
      <c r="A16" t="s">
        <v>101</v>
      </c>
      <c r="B16">
        <v>500182</v>
      </c>
      <c r="C16" t="s">
        <v>102</v>
      </c>
      <c r="D16" t="s">
        <v>103</v>
      </c>
      <c r="E16" t="s">
        <v>62</v>
      </c>
      <c r="F16" t="s">
        <v>85</v>
      </c>
      <c r="G16" s="1">
        <v>44809</v>
      </c>
      <c r="H16">
        <v>2842.05</v>
      </c>
      <c r="I16">
        <v>0.6</v>
      </c>
      <c r="J16">
        <v>1475</v>
      </c>
      <c r="K16">
        <v>2954.45</v>
      </c>
      <c r="L16">
        <v>1475</v>
      </c>
      <c r="M16">
        <v>3629.05</v>
      </c>
      <c r="N16">
        <v>1475</v>
      </c>
      <c r="O16">
        <v>4025</v>
      </c>
      <c r="P16">
        <v>115.05</v>
      </c>
      <c r="Q16">
        <v>4200</v>
      </c>
      <c r="R16">
        <v>56790.48</v>
      </c>
      <c r="S16">
        <v>50633.21</v>
      </c>
      <c r="T16">
        <v>0.54</v>
      </c>
      <c r="U16">
        <v>1.25</v>
      </c>
      <c r="V16">
        <v>10</v>
      </c>
      <c r="W16">
        <v>1.52</v>
      </c>
      <c r="X16">
        <v>3.46</v>
      </c>
      <c r="Y16">
        <v>-6.51</v>
      </c>
      <c r="Z16">
        <v>4.63</v>
      </c>
      <c r="AA16">
        <v>21.41</v>
      </c>
      <c r="AB16">
        <v>17.95</v>
      </c>
      <c r="AC16">
        <v>3.45</v>
      </c>
      <c r="AD16">
        <v>3.81</v>
      </c>
      <c r="AE16">
        <v>8.06</v>
      </c>
      <c r="AF16">
        <v>-4.4800000000000004</v>
      </c>
      <c r="AG16">
        <v>3.34</v>
      </c>
      <c r="AH16">
        <v>11.69</v>
      </c>
      <c r="AI16">
        <v>1.75</v>
      </c>
      <c r="AJ16">
        <v>27</v>
      </c>
      <c r="AK16">
        <v>132.68</v>
      </c>
      <c r="AL16">
        <v>822.18</v>
      </c>
      <c r="AM16">
        <v>105.29</v>
      </c>
      <c r="AN16">
        <v>99.07</v>
      </c>
      <c r="AO16">
        <v>95</v>
      </c>
    </row>
    <row r="17" spans="1:41" x14ac:dyDescent="0.35">
      <c r="A17" t="s">
        <v>104</v>
      </c>
      <c r="B17">
        <v>500660</v>
      </c>
      <c r="C17" t="s">
        <v>105</v>
      </c>
      <c r="D17" t="s">
        <v>106</v>
      </c>
      <c r="E17" t="s">
        <v>44</v>
      </c>
      <c r="F17" t="s">
        <v>45</v>
      </c>
      <c r="G17" s="1">
        <v>44809</v>
      </c>
      <c r="H17">
        <v>1440.15</v>
      </c>
      <c r="I17">
        <v>0.45</v>
      </c>
      <c r="J17">
        <v>962.65</v>
      </c>
      <c r="K17">
        <v>1918.75</v>
      </c>
      <c r="L17">
        <v>962.65</v>
      </c>
      <c r="M17">
        <v>1918.75</v>
      </c>
      <c r="N17">
        <v>962.65</v>
      </c>
      <c r="O17">
        <v>1918.75</v>
      </c>
      <c r="P17">
        <v>48.05</v>
      </c>
      <c r="Q17">
        <v>1936</v>
      </c>
      <c r="R17">
        <v>24397.01</v>
      </c>
      <c r="S17">
        <v>21464.75</v>
      </c>
      <c r="T17">
        <v>-2.06</v>
      </c>
      <c r="U17">
        <v>3.19</v>
      </c>
      <c r="V17">
        <v>-4.01</v>
      </c>
      <c r="W17">
        <v>-4.71</v>
      </c>
      <c r="X17">
        <v>4.8</v>
      </c>
      <c r="Y17">
        <v>3.46</v>
      </c>
      <c r="Z17">
        <v>3.21</v>
      </c>
      <c r="AA17">
        <v>14.42</v>
      </c>
      <c r="AB17">
        <v>57.79</v>
      </c>
      <c r="AC17">
        <v>8.7799999999999994</v>
      </c>
      <c r="AD17">
        <v>12.7</v>
      </c>
      <c r="AE17">
        <v>4.0599999999999996</v>
      </c>
      <c r="AF17">
        <v>5.81</v>
      </c>
      <c r="AG17">
        <v>6.25</v>
      </c>
      <c r="AH17">
        <v>24.67</v>
      </c>
      <c r="AI17">
        <v>7.22</v>
      </c>
      <c r="AJ17">
        <v>30.09</v>
      </c>
      <c r="AK17">
        <v>99.93</v>
      </c>
      <c r="AL17">
        <v>164.05</v>
      </c>
      <c r="AM17">
        <v>47.86</v>
      </c>
      <c r="AN17">
        <v>31.56</v>
      </c>
      <c r="AO17">
        <v>90</v>
      </c>
    </row>
    <row r="18" spans="1:41" x14ac:dyDescent="0.35">
      <c r="A18" t="s">
        <v>112</v>
      </c>
      <c r="B18">
        <v>500387</v>
      </c>
      <c r="C18" t="s">
        <v>113</v>
      </c>
      <c r="D18" t="s">
        <v>114</v>
      </c>
      <c r="E18" t="s">
        <v>115</v>
      </c>
      <c r="F18" t="s">
        <v>116</v>
      </c>
      <c r="G18" s="1">
        <v>44809</v>
      </c>
      <c r="H18">
        <v>21293.65</v>
      </c>
      <c r="I18">
        <v>0.97</v>
      </c>
      <c r="J18">
        <v>15410</v>
      </c>
      <c r="K18">
        <v>31469.95</v>
      </c>
      <c r="L18">
        <v>15410</v>
      </c>
      <c r="M18">
        <v>32050</v>
      </c>
      <c r="N18">
        <v>13100</v>
      </c>
      <c r="O18">
        <v>32050</v>
      </c>
      <c r="P18">
        <v>20</v>
      </c>
      <c r="Q18">
        <v>32050</v>
      </c>
      <c r="R18">
        <v>76829.08</v>
      </c>
      <c r="S18">
        <v>74271.600000000006</v>
      </c>
      <c r="T18">
        <v>-3.64</v>
      </c>
      <c r="U18">
        <v>2.93</v>
      </c>
      <c r="V18">
        <v>3.18</v>
      </c>
      <c r="W18">
        <v>-30.05</v>
      </c>
      <c r="X18">
        <v>6.33</v>
      </c>
      <c r="Y18">
        <v>3.57</v>
      </c>
      <c r="Z18">
        <v>20.38</v>
      </c>
      <c r="AA18">
        <v>38.880000000000003</v>
      </c>
      <c r="AB18">
        <v>49.5</v>
      </c>
      <c r="AC18">
        <v>4.34</v>
      </c>
      <c r="AD18">
        <v>6.34</v>
      </c>
      <c r="AE18">
        <v>4.04</v>
      </c>
      <c r="AF18">
        <v>3.3</v>
      </c>
      <c r="AG18">
        <v>0.42</v>
      </c>
      <c r="AH18">
        <v>19.190000000000001</v>
      </c>
      <c r="AI18">
        <v>4.87</v>
      </c>
      <c r="AJ18">
        <v>28.8</v>
      </c>
      <c r="AK18">
        <v>549.20000000000005</v>
      </c>
      <c r="AL18">
        <v>4916.51</v>
      </c>
      <c r="AM18">
        <v>739.46</v>
      </c>
      <c r="AN18">
        <v>115.47</v>
      </c>
      <c r="AO18">
        <v>90</v>
      </c>
    </row>
    <row r="19" spans="1:41" x14ac:dyDescent="0.35">
      <c r="A19" t="s">
        <v>107</v>
      </c>
      <c r="B19">
        <v>517174</v>
      </c>
      <c r="C19" t="s">
        <v>108</v>
      </c>
      <c r="D19" t="s">
        <v>109</v>
      </c>
      <c r="E19" t="s">
        <v>110</v>
      </c>
      <c r="F19" t="s">
        <v>111</v>
      </c>
      <c r="G19" s="1">
        <v>44809</v>
      </c>
      <c r="H19">
        <v>41954.05</v>
      </c>
      <c r="I19">
        <v>-0.59</v>
      </c>
      <c r="J19">
        <v>20142</v>
      </c>
      <c r="K19">
        <v>47400</v>
      </c>
      <c r="L19">
        <v>20142</v>
      </c>
      <c r="M19">
        <v>49990</v>
      </c>
      <c r="N19">
        <v>13300</v>
      </c>
      <c r="O19">
        <v>49990</v>
      </c>
      <c r="P19">
        <v>90</v>
      </c>
      <c r="Q19">
        <v>49990</v>
      </c>
      <c r="R19">
        <v>37048.68</v>
      </c>
      <c r="S19">
        <v>35295.15</v>
      </c>
      <c r="T19">
        <v>-1.87</v>
      </c>
      <c r="U19">
        <v>1.45</v>
      </c>
      <c r="V19">
        <v>31.25</v>
      </c>
      <c r="W19">
        <v>4.46</v>
      </c>
      <c r="X19">
        <v>19.489999999999998</v>
      </c>
      <c r="Y19">
        <v>25.54</v>
      </c>
      <c r="Z19">
        <v>33.020000000000003</v>
      </c>
      <c r="AA19">
        <v>105.98</v>
      </c>
      <c r="AB19">
        <v>66.260000000000005</v>
      </c>
      <c r="AC19">
        <v>12.65</v>
      </c>
      <c r="AD19">
        <v>12.55</v>
      </c>
      <c r="AE19">
        <v>1.62</v>
      </c>
      <c r="AF19">
        <v>7.93</v>
      </c>
      <c r="AG19">
        <v>0.21</v>
      </c>
      <c r="AH19">
        <v>66.819999999999993</v>
      </c>
      <c r="AI19">
        <v>12.14</v>
      </c>
      <c r="AJ19">
        <v>140.56</v>
      </c>
      <c r="AK19">
        <v>395.37</v>
      </c>
      <c r="AL19">
        <v>3313.31</v>
      </c>
      <c r="AM19">
        <v>298.17</v>
      </c>
      <c r="AN19">
        <v>384.59</v>
      </c>
      <c r="AO19">
        <v>90</v>
      </c>
    </row>
    <row r="20" spans="1:41" x14ac:dyDescent="0.35">
      <c r="A20" t="s">
        <v>117</v>
      </c>
      <c r="B20">
        <v>500266</v>
      </c>
      <c r="C20" t="s">
        <v>118</v>
      </c>
      <c r="D20" t="s">
        <v>119</v>
      </c>
      <c r="E20" t="s">
        <v>62</v>
      </c>
      <c r="F20" t="s">
        <v>85</v>
      </c>
      <c r="G20" s="1">
        <v>44809</v>
      </c>
      <c r="H20">
        <v>4484.3999999999996</v>
      </c>
      <c r="I20">
        <v>7.88</v>
      </c>
      <c r="J20">
        <v>1813</v>
      </c>
      <c r="K20">
        <v>5050</v>
      </c>
      <c r="L20">
        <v>1813</v>
      </c>
      <c r="M20">
        <v>5050</v>
      </c>
      <c r="N20">
        <v>1813</v>
      </c>
      <c r="O20">
        <v>5050</v>
      </c>
      <c r="P20">
        <v>13.1</v>
      </c>
      <c r="Q20">
        <v>5050</v>
      </c>
      <c r="R20">
        <v>5107.66</v>
      </c>
      <c r="S20">
        <v>4637.09</v>
      </c>
      <c r="T20">
        <v>8.69</v>
      </c>
      <c r="U20">
        <v>15.12</v>
      </c>
      <c r="V20">
        <v>15.25</v>
      </c>
      <c r="W20">
        <v>-1.67</v>
      </c>
      <c r="X20">
        <v>5.72</v>
      </c>
      <c r="Y20">
        <v>12.58</v>
      </c>
      <c r="Z20">
        <v>29.4</v>
      </c>
      <c r="AA20">
        <v>35.97</v>
      </c>
      <c r="AB20">
        <v>46.26</v>
      </c>
      <c r="AC20">
        <v>0.22</v>
      </c>
      <c r="AD20">
        <v>0.36</v>
      </c>
      <c r="AE20">
        <v>6.98</v>
      </c>
      <c r="AF20">
        <v>0.57999999999999996</v>
      </c>
      <c r="AG20">
        <v>1.79</v>
      </c>
      <c r="AH20">
        <v>26.74</v>
      </c>
      <c r="AI20">
        <v>295.41000000000003</v>
      </c>
      <c r="AJ20">
        <v>-133.80000000000001</v>
      </c>
      <c r="AK20">
        <v>124.25</v>
      </c>
      <c r="AL20">
        <v>19997.59</v>
      </c>
      <c r="AM20">
        <v>-33.4</v>
      </c>
      <c r="AN20">
        <v>119.2</v>
      </c>
      <c r="AO20">
        <v>80</v>
      </c>
    </row>
    <row r="21" spans="1:41" x14ac:dyDescent="0.35">
      <c r="A21" t="s">
        <v>120</v>
      </c>
      <c r="B21">
        <v>500710</v>
      </c>
      <c r="C21" t="s">
        <v>121</v>
      </c>
      <c r="D21" t="s">
        <v>122</v>
      </c>
      <c r="E21" t="s">
        <v>115</v>
      </c>
      <c r="F21" t="s">
        <v>123</v>
      </c>
      <c r="G21" s="1">
        <v>44809</v>
      </c>
      <c r="H21">
        <v>1944.85</v>
      </c>
      <c r="I21">
        <v>0.23</v>
      </c>
      <c r="J21">
        <v>1685</v>
      </c>
      <c r="K21">
        <v>2319</v>
      </c>
      <c r="L21">
        <v>1685</v>
      </c>
      <c r="M21">
        <v>2530</v>
      </c>
      <c r="N21">
        <v>1471</v>
      </c>
      <c r="O21">
        <v>2530</v>
      </c>
      <c r="P21">
        <v>48.3</v>
      </c>
      <c r="Q21">
        <v>2530</v>
      </c>
      <c r="R21">
        <v>8856.91</v>
      </c>
      <c r="S21">
        <v>8380.19</v>
      </c>
      <c r="T21">
        <v>0.3</v>
      </c>
      <c r="U21">
        <v>2.09</v>
      </c>
      <c r="V21">
        <v>8.31</v>
      </c>
      <c r="W21">
        <v>-13.74</v>
      </c>
      <c r="X21">
        <v>4.45</v>
      </c>
      <c r="Y21">
        <v>1.2</v>
      </c>
      <c r="Z21">
        <v>8.18</v>
      </c>
      <c r="AA21">
        <v>30.45</v>
      </c>
      <c r="AB21">
        <v>37.630000000000003</v>
      </c>
      <c r="AC21">
        <v>6.64</v>
      </c>
      <c r="AD21">
        <v>7.49</v>
      </c>
      <c r="AE21">
        <v>5</v>
      </c>
      <c r="AF21">
        <v>9.32</v>
      </c>
      <c r="AG21">
        <v>3.86</v>
      </c>
      <c r="AH21">
        <v>17.45</v>
      </c>
      <c r="AI21">
        <v>2.56</v>
      </c>
      <c r="AJ21">
        <v>72.959999999999994</v>
      </c>
      <c r="AK21">
        <v>63.93</v>
      </c>
      <c r="AL21">
        <v>293</v>
      </c>
      <c r="AM21">
        <v>26.68</v>
      </c>
      <c r="AN21">
        <v>29.49</v>
      </c>
      <c r="AO21">
        <v>75</v>
      </c>
    </row>
    <row r="22" spans="1:41" x14ac:dyDescent="0.35">
      <c r="A22" t="s">
        <v>124</v>
      </c>
      <c r="B22">
        <v>542772</v>
      </c>
      <c r="C22" t="s">
        <v>125</v>
      </c>
      <c r="D22" t="s">
        <v>126</v>
      </c>
      <c r="E22" t="s">
        <v>99</v>
      </c>
      <c r="F22" t="s">
        <v>127</v>
      </c>
      <c r="G22" s="1">
        <v>44809</v>
      </c>
      <c r="H22">
        <v>1669.8</v>
      </c>
      <c r="I22">
        <v>0.52</v>
      </c>
      <c r="J22">
        <v>0</v>
      </c>
      <c r="K22">
        <v>1908.3</v>
      </c>
      <c r="L22">
        <v>0</v>
      </c>
      <c r="M22">
        <v>0</v>
      </c>
      <c r="N22">
        <v>0</v>
      </c>
      <c r="O22">
        <v>0</v>
      </c>
      <c r="P22">
        <v>710</v>
      </c>
      <c r="Q22">
        <v>1908.3</v>
      </c>
      <c r="R22">
        <v>14698.96</v>
      </c>
      <c r="S22">
        <v>17106.259999999998</v>
      </c>
      <c r="T22">
        <v>0.15</v>
      </c>
      <c r="U22">
        <v>0.68</v>
      </c>
      <c r="V22">
        <v>8.6300000000000008</v>
      </c>
      <c r="W22">
        <v>5.59</v>
      </c>
      <c r="X22">
        <v>0</v>
      </c>
      <c r="Y22">
        <v>0</v>
      </c>
      <c r="Z22">
        <v>0</v>
      </c>
      <c r="AA22">
        <v>23.81</v>
      </c>
      <c r="AB22">
        <v>30.58</v>
      </c>
      <c r="AC22">
        <v>4.66</v>
      </c>
      <c r="AD22">
        <v>3.69</v>
      </c>
      <c r="AE22">
        <v>8.16</v>
      </c>
      <c r="AF22">
        <v>1.01</v>
      </c>
      <c r="AG22">
        <v>4.1900000000000004</v>
      </c>
      <c r="AH22">
        <v>14.27</v>
      </c>
      <c r="AI22">
        <v>7.62</v>
      </c>
      <c r="AJ22">
        <v>35.659999999999997</v>
      </c>
      <c r="AK22">
        <v>69.52</v>
      </c>
      <c r="AL22">
        <v>355.13</v>
      </c>
      <c r="AM22">
        <v>46.9</v>
      </c>
      <c r="AN22">
        <v>52.35</v>
      </c>
      <c r="AO22">
        <v>70</v>
      </c>
    </row>
    <row r="23" spans="1:41" x14ac:dyDescent="0.35">
      <c r="A23" t="s">
        <v>133</v>
      </c>
      <c r="B23">
        <v>500133</v>
      </c>
      <c r="C23" t="s">
        <v>134</v>
      </c>
      <c r="D23" t="s">
        <v>135</v>
      </c>
      <c r="E23" t="s">
        <v>110</v>
      </c>
      <c r="F23" t="s">
        <v>136</v>
      </c>
      <c r="G23" s="1">
        <v>44809</v>
      </c>
      <c r="H23">
        <v>3335.8</v>
      </c>
      <c r="I23">
        <v>3.31</v>
      </c>
      <c r="J23">
        <v>867.9</v>
      </c>
      <c r="K23">
        <v>4250.05</v>
      </c>
      <c r="L23">
        <v>867.9</v>
      </c>
      <c r="M23">
        <v>4250.05</v>
      </c>
      <c r="N23">
        <v>578.6</v>
      </c>
      <c r="O23">
        <v>4250.05</v>
      </c>
      <c r="P23">
        <v>28</v>
      </c>
      <c r="Q23">
        <v>4250.05</v>
      </c>
      <c r="R23">
        <v>5122.87</v>
      </c>
      <c r="S23">
        <v>4905.2700000000004</v>
      </c>
      <c r="T23">
        <v>3.51</v>
      </c>
      <c r="U23">
        <v>5.38</v>
      </c>
      <c r="V23">
        <v>-0.03</v>
      </c>
      <c r="W23">
        <v>57.64</v>
      </c>
      <c r="X23">
        <v>49.6</v>
      </c>
      <c r="Y23">
        <v>35.85</v>
      </c>
      <c r="Z23">
        <v>22.45</v>
      </c>
      <c r="AA23">
        <v>57.2</v>
      </c>
      <c r="AB23">
        <v>35.090000000000003</v>
      </c>
      <c r="AC23">
        <v>18.989999999999998</v>
      </c>
      <c r="AD23">
        <v>6.48</v>
      </c>
      <c r="AE23">
        <v>2.5499999999999998</v>
      </c>
      <c r="AF23">
        <v>2.09</v>
      </c>
      <c r="AG23">
        <v>1.8</v>
      </c>
      <c r="AH23">
        <v>37.03</v>
      </c>
      <c r="AI23">
        <v>5.36</v>
      </c>
      <c r="AJ23">
        <v>60.6</v>
      </c>
      <c r="AK23">
        <v>58.18</v>
      </c>
      <c r="AL23">
        <v>175.29</v>
      </c>
      <c r="AM23">
        <v>54.93</v>
      </c>
      <c r="AN23">
        <v>45.82</v>
      </c>
      <c r="AO23">
        <v>60</v>
      </c>
    </row>
    <row r="24" spans="1:41" x14ac:dyDescent="0.35">
      <c r="A24" t="s">
        <v>128</v>
      </c>
      <c r="B24">
        <v>526612</v>
      </c>
      <c r="C24" t="s">
        <v>129</v>
      </c>
      <c r="D24" t="s">
        <v>130</v>
      </c>
      <c r="E24" t="s">
        <v>131</v>
      </c>
      <c r="F24" t="s">
        <v>132</v>
      </c>
      <c r="G24" s="1">
        <v>44809</v>
      </c>
      <c r="H24">
        <v>8822.75</v>
      </c>
      <c r="I24">
        <v>0.64</v>
      </c>
      <c r="J24">
        <v>1822.35</v>
      </c>
      <c r="K24">
        <v>9171.9</v>
      </c>
      <c r="L24">
        <v>1822.35</v>
      </c>
      <c r="M24">
        <v>9171.9</v>
      </c>
      <c r="N24">
        <v>1822.35</v>
      </c>
      <c r="O24">
        <v>9171.9</v>
      </c>
      <c r="P24">
        <v>52.15</v>
      </c>
      <c r="Q24">
        <v>9171.9</v>
      </c>
      <c r="R24">
        <v>20882.95</v>
      </c>
      <c r="S24">
        <v>20586.830000000002</v>
      </c>
      <c r="T24">
        <v>1.93</v>
      </c>
      <c r="U24">
        <v>-0.5</v>
      </c>
      <c r="V24">
        <v>15.94</v>
      </c>
      <c r="W24">
        <v>40.11</v>
      </c>
      <c r="X24">
        <v>59.48</v>
      </c>
      <c r="Y24">
        <v>15.18</v>
      </c>
      <c r="Z24">
        <v>18.02</v>
      </c>
      <c r="AA24">
        <v>44.46</v>
      </c>
      <c r="AB24">
        <v>60.98</v>
      </c>
      <c r="AC24">
        <v>21.08</v>
      </c>
      <c r="AD24">
        <v>16.11</v>
      </c>
      <c r="AE24">
        <v>3.75</v>
      </c>
      <c r="AF24">
        <v>2</v>
      </c>
      <c r="AG24">
        <v>0.68</v>
      </c>
      <c r="AH24">
        <v>18.079999999999998</v>
      </c>
      <c r="AI24">
        <v>4.32</v>
      </c>
      <c r="AJ24">
        <v>24.29</v>
      </c>
      <c r="AK24">
        <v>197.97</v>
      </c>
      <c r="AL24">
        <v>417.45</v>
      </c>
      <c r="AM24">
        <v>362.32</v>
      </c>
      <c r="AN24">
        <v>264.42</v>
      </c>
      <c r="AO24">
        <v>60</v>
      </c>
    </row>
    <row r="25" spans="1:41" x14ac:dyDescent="0.35">
      <c r="A25" t="s">
        <v>137</v>
      </c>
      <c r="B25">
        <v>532500</v>
      </c>
      <c r="C25" t="s">
        <v>138</v>
      </c>
      <c r="D25" t="s">
        <v>139</v>
      </c>
      <c r="E25" t="s">
        <v>62</v>
      </c>
      <c r="F25" t="s">
        <v>140</v>
      </c>
      <c r="G25" s="1">
        <v>44809</v>
      </c>
      <c r="H25">
        <v>8950.0499999999993</v>
      </c>
      <c r="I25">
        <v>0.34</v>
      </c>
      <c r="J25">
        <v>4001.1</v>
      </c>
      <c r="K25">
        <v>9233.65</v>
      </c>
      <c r="L25">
        <v>4001.1</v>
      </c>
      <c r="M25">
        <v>9233.65</v>
      </c>
      <c r="N25">
        <v>4001.1</v>
      </c>
      <c r="O25">
        <v>10000</v>
      </c>
      <c r="P25">
        <v>155</v>
      </c>
      <c r="Q25">
        <v>10000</v>
      </c>
      <c r="R25">
        <v>270026.34000000003</v>
      </c>
      <c r="S25">
        <v>262700.73</v>
      </c>
      <c r="T25">
        <v>2.63</v>
      </c>
      <c r="U25">
        <v>-0.19</v>
      </c>
      <c r="V25">
        <v>16.16</v>
      </c>
      <c r="W25">
        <v>30.41</v>
      </c>
      <c r="X25">
        <v>15.35</v>
      </c>
      <c r="Y25">
        <v>2.73</v>
      </c>
      <c r="Z25">
        <v>22.52</v>
      </c>
      <c r="AA25">
        <v>60.81</v>
      </c>
      <c r="AB25">
        <v>36.549999999999997</v>
      </c>
      <c r="AC25">
        <v>4.79</v>
      </c>
      <c r="AD25">
        <v>4.53</v>
      </c>
      <c r="AE25">
        <v>2.58</v>
      </c>
      <c r="AF25">
        <v>-4.78</v>
      </c>
      <c r="AG25">
        <v>0.67</v>
      </c>
      <c r="AH25">
        <v>32.35</v>
      </c>
      <c r="AI25">
        <v>2.93</v>
      </c>
      <c r="AJ25">
        <v>146.71</v>
      </c>
      <c r="AK25">
        <v>147</v>
      </c>
      <c r="AL25">
        <v>1865.03</v>
      </c>
      <c r="AM25">
        <v>60.94</v>
      </c>
      <c r="AN25">
        <v>7.75</v>
      </c>
      <c r="AO25">
        <v>60</v>
      </c>
    </row>
    <row r="26" spans="1:41" x14ac:dyDescent="0.35">
      <c r="A26" t="s">
        <v>141</v>
      </c>
      <c r="B26">
        <v>500410</v>
      </c>
      <c r="C26" t="s">
        <v>142</v>
      </c>
      <c r="D26" t="s">
        <v>143</v>
      </c>
      <c r="E26" t="s">
        <v>115</v>
      </c>
      <c r="F26" t="s">
        <v>116</v>
      </c>
      <c r="G26" s="1">
        <v>44809</v>
      </c>
      <c r="H26">
        <v>2288.15</v>
      </c>
      <c r="I26">
        <v>-0.08</v>
      </c>
      <c r="J26">
        <v>895.15</v>
      </c>
      <c r="K26">
        <v>2589</v>
      </c>
      <c r="L26">
        <v>895.15</v>
      </c>
      <c r="M26">
        <v>2589</v>
      </c>
      <c r="N26">
        <v>895.15</v>
      </c>
      <c r="O26">
        <v>2589</v>
      </c>
      <c r="P26">
        <v>82.1</v>
      </c>
      <c r="Q26">
        <v>2589</v>
      </c>
      <c r="R26">
        <v>42968.54</v>
      </c>
      <c r="S26">
        <v>35452.339999999997</v>
      </c>
      <c r="T26">
        <v>0.12</v>
      </c>
      <c r="U26">
        <v>2.96</v>
      </c>
      <c r="V26">
        <v>7.27</v>
      </c>
      <c r="W26">
        <v>-7.32</v>
      </c>
      <c r="X26">
        <v>16.670000000000002</v>
      </c>
      <c r="Y26">
        <v>5.26</v>
      </c>
      <c r="Z26">
        <v>5.79</v>
      </c>
      <c r="AA26">
        <v>31.66</v>
      </c>
      <c r="AB26">
        <v>22.62</v>
      </c>
      <c r="AC26">
        <v>3.09</v>
      </c>
      <c r="AD26">
        <v>2.75</v>
      </c>
      <c r="AE26">
        <v>6.09</v>
      </c>
      <c r="AF26">
        <v>2.3199999999999998</v>
      </c>
      <c r="AG26">
        <v>2.5299999999999998</v>
      </c>
      <c r="AH26">
        <v>13.85</v>
      </c>
      <c r="AI26">
        <v>2.6</v>
      </c>
      <c r="AJ26">
        <v>15.15</v>
      </c>
      <c r="AK26">
        <v>72.14</v>
      </c>
      <c r="AL26">
        <v>738.09</v>
      </c>
      <c r="AM26">
        <v>150.99</v>
      </c>
      <c r="AN26">
        <v>137.51</v>
      </c>
      <c r="AO26">
        <v>58</v>
      </c>
    </row>
    <row r="27" spans="1:41" x14ac:dyDescent="0.35">
      <c r="A27" t="s">
        <v>144</v>
      </c>
      <c r="B27">
        <v>500825</v>
      </c>
      <c r="C27" t="s">
        <v>145</v>
      </c>
      <c r="D27" t="s">
        <v>146</v>
      </c>
      <c r="E27" t="s">
        <v>54</v>
      </c>
      <c r="F27" t="s">
        <v>147</v>
      </c>
      <c r="G27" s="1">
        <v>44809</v>
      </c>
      <c r="H27">
        <v>3662.6</v>
      </c>
      <c r="I27">
        <v>-1.1200000000000001</v>
      </c>
      <c r="J27">
        <v>2100</v>
      </c>
      <c r="K27">
        <v>4153</v>
      </c>
      <c r="L27">
        <v>2100</v>
      </c>
      <c r="M27">
        <v>4153</v>
      </c>
      <c r="N27">
        <v>2100</v>
      </c>
      <c r="O27">
        <v>4153</v>
      </c>
      <c r="P27">
        <v>44.9</v>
      </c>
      <c r="Q27">
        <v>4153</v>
      </c>
      <c r="R27">
        <v>88220.42</v>
      </c>
      <c r="S27">
        <v>90640.44</v>
      </c>
      <c r="T27">
        <v>0.34</v>
      </c>
      <c r="U27">
        <v>-2.98</v>
      </c>
      <c r="V27">
        <v>3.76</v>
      </c>
      <c r="W27">
        <v>-11.19</v>
      </c>
      <c r="X27">
        <v>11.6</v>
      </c>
      <c r="Y27">
        <v>11.66</v>
      </c>
      <c r="Z27">
        <v>30.62</v>
      </c>
      <c r="AA27">
        <v>59.89</v>
      </c>
      <c r="AB27">
        <v>57.01</v>
      </c>
      <c r="AC27">
        <v>30.48</v>
      </c>
      <c r="AD27">
        <v>20.45</v>
      </c>
      <c r="AE27">
        <v>2.66</v>
      </c>
      <c r="AF27">
        <v>5.59</v>
      </c>
      <c r="AG27">
        <v>1.54</v>
      </c>
      <c r="AH27">
        <v>38.299999999999997</v>
      </c>
      <c r="AI27">
        <v>6.19</v>
      </c>
      <c r="AJ27">
        <v>67.89</v>
      </c>
      <c r="AK27">
        <v>61.14</v>
      </c>
      <c r="AL27">
        <v>120.15</v>
      </c>
      <c r="AM27">
        <v>53.94</v>
      </c>
      <c r="AN27">
        <v>34.840000000000003</v>
      </c>
      <c r="AO27">
        <v>56.5</v>
      </c>
    </row>
    <row r="28" spans="1:41" x14ac:dyDescent="0.35">
      <c r="A28" t="s">
        <v>151</v>
      </c>
      <c r="B28">
        <v>501301</v>
      </c>
      <c r="C28" t="s">
        <v>152</v>
      </c>
      <c r="D28" t="s">
        <v>153</v>
      </c>
      <c r="E28" t="s">
        <v>99</v>
      </c>
      <c r="F28" t="s">
        <v>100</v>
      </c>
      <c r="G28" s="1">
        <v>44809</v>
      </c>
      <c r="H28">
        <v>1689.1</v>
      </c>
      <c r="I28">
        <v>2.12</v>
      </c>
      <c r="J28">
        <v>591</v>
      </c>
      <c r="K28">
        <v>1734</v>
      </c>
      <c r="L28">
        <v>591</v>
      </c>
      <c r="M28">
        <v>1734</v>
      </c>
      <c r="N28">
        <v>591</v>
      </c>
      <c r="O28">
        <v>1734</v>
      </c>
      <c r="P28">
        <v>34.869999999999997</v>
      </c>
      <c r="Q28">
        <v>1734</v>
      </c>
      <c r="R28">
        <v>8546.0499999999993</v>
      </c>
      <c r="S28">
        <v>7895.1</v>
      </c>
      <c r="T28">
        <v>8.98</v>
      </c>
      <c r="U28">
        <v>15</v>
      </c>
      <c r="V28">
        <v>14.74</v>
      </c>
      <c r="W28">
        <v>33.29</v>
      </c>
      <c r="X28">
        <v>30.86</v>
      </c>
      <c r="Y28">
        <v>14.8</v>
      </c>
      <c r="Z28">
        <v>14.67</v>
      </c>
      <c r="AA28">
        <v>34.090000000000003</v>
      </c>
      <c r="AB28">
        <v>32.630000000000003</v>
      </c>
      <c r="AC28">
        <v>0.43</v>
      </c>
      <c r="AD28">
        <v>0.51</v>
      </c>
      <c r="AE28">
        <v>3.27</v>
      </c>
      <c r="AF28">
        <v>-152.69</v>
      </c>
      <c r="AG28">
        <v>3.26</v>
      </c>
      <c r="AH28">
        <v>29.91</v>
      </c>
      <c r="AI28">
        <v>29.09</v>
      </c>
      <c r="AJ28">
        <v>69.78</v>
      </c>
      <c r="AK28">
        <v>49.48</v>
      </c>
      <c r="AL28">
        <v>3905.33</v>
      </c>
      <c r="AM28">
        <v>24.21</v>
      </c>
      <c r="AN28">
        <v>31.5</v>
      </c>
      <c r="AO28">
        <v>55</v>
      </c>
    </row>
    <row r="29" spans="1:41" x14ac:dyDescent="0.35">
      <c r="A29" t="s">
        <v>148</v>
      </c>
      <c r="B29">
        <v>540005</v>
      </c>
      <c r="C29" t="s">
        <v>149</v>
      </c>
      <c r="D29" t="s">
        <v>150</v>
      </c>
      <c r="E29" t="s">
        <v>71</v>
      </c>
      <c r="F29" t="s">
        <v>72</v>
      </c>
      <c r="G29" s="1">
        <v>44809</v>
      </c>
      <c r="H29">
        <v>4496.5</v>
      </c>
      <c r="I29">
        <v>-0.56000000000000005</v>
      </c>
      <c r="J29">
        <v>1207.5999999999999</v>
      </c>
      <c r="K29">
        <v>7595.25</v>
      </c>
      <c r="L29">
        <v>1207.5999999999999</v>
      </c>
      <c r="M29">
        <v>7595.25</v>
      </c>
      <c r="N29">
        <v>744.1</v>
      </c>
      <c r="O29">
        <v>7595.25</v>
      </c>
      <c r="P29">
        <v>595</v>
      </c>
      <c r="Q29">
        <v>7595.25</v>
      </c>
      <c r="R29">
        <v>78846.48</v>
      </c>
      <c r="S29">
        <v>75454.350000000006</v>
      </c>
      <c r="T29">
        <v>-3.49</v>
      </c>
      <c r="U29">
        <v>-8.33</v>
      </c>
      <c r="V29">
        <v>3.72</v>
      </c>
      <c r="W29">
        <v>-17.670000000000002</v>
      </c>
      <c r="X29">
        <v>39.76</v>
      </c>
      <c r="Y29">
        <v>42.68</v>
      </c>
      <c r="Z29">
        <v>0</v>
      </c>
      <c r="AA29">
        <v>32.39</v>
      </c>
      <c r="AB29">
        <v>25.85</v>
      </c>
      <c r="AC29">
        <v>8.4</v>
      </c>
      <c r="AD29">
        <v>7.46</v>
      </c>
      <c r="AE29">
        <v>5.12</v>
      </c>
      <c r="AF29">
        <v>1.67</v>
      </c>
      <c r="AG29">
        <v>1.22</v>
      </c>
      <c r="AH29">
        <v>20.23</v>
      </c>
      <c r="AI29">
        <v>4.71</v>
      </c>
      <c r="AJ29">
        <v>47.73</v>
      </c>
      <c r="AK29">
        <v>138.83000000000001</v>
      </c>
      <c r="AL29">
        <v>535.62</v>
      </c>
      <c r="AM29">
        <v>94.4</v>
      </c>
      <c r="AN29">
        <v>48.01</v>
      </c>
      <c r="AO29">
        <v>55</v>
      </c>
    </row>
    <row r="30" spans="1:41" x14ac:dyDescent="0.35">
      <c r="A30" t="s">
        <v>154</v>
      </c>
      <c r="B30">
        <v>500043</v>
      </c>
      <c r="C30" t="s">
        <v>155</v>
      </c>
      <c r="D30" t="s">
        <v>156</v>
      </c>
      <c r="E30" t="s">
        <v>157</v>
      </c>
      <c r="F30" t="s">
        <v>158</v>
      </c>
      <c r="G30" s="1">
        <v>44809</v>
      </c>
      <c r="H30">
        <v>1885</v>
      </c>
      <c r="I30">
        <v>-1.23</v>
      </c>
      <c r="J30">
        <v>1000</v>
      </c>
      <c r="K30">
        <v>2262</v>
      </c>
      <c r="L30">
        <v>1000</v>
      </c>
      <c r="M30">
        <v>2262</v>
      </c>
      <c r="N30">
        <v>653.1</v>
      </c>
      <c r="O30">
        <v>2262</v>
      </c>
      <c r="P30">
        <v>11.72</v>
      </c>
      <c r="Q30">
        <v>2262</v>
      </c>
      <c r="R30">
        <v>24227.439999999999</v>
      </c>
      <c r="S30">
        <v>23554.28</v>
      </c>
      <c r="T30">
        <v>0.78</v>
      </c>
      <c r="U30">
        <v>-1.51</v>
      </c>
      <c r="V30">
        <v>2.4500000000000002</v>
      </c>
      <c r="W30">
        <v>6.35</v>
      </c>
      <c r="X30">
        <v>6.95</v>
      </c>
      <c r="Y30">
        <v>22.59</v>
      </c>
      <c r="Z30">
        <v>15.45</v>
      </c>
      <c r="AA30">
        <v>83.06</v>
      </c>
      <c r="AB30">
        <v>55.99</v>
      </c>
      <c r="AC30">
        <v>12.53</v>
      </c>
      <c r="AD30">
        <v>10.72</v>
      </c>
      <c r="AE30">
        <v>2.3199999999999998</v>
      </c>
      <c r="AF30">
        <v>-9.99</v>
      </c>
      <c r="AG30">
        <v>2.89</v>
      </c>
      <c r="AH30">
        <v>31.5</v>
      </c>
      <c r="AI30">
        <v>7.91</v>
      </c>
      <c r="AJ30">
        <v>114.55</v>
      </c>
      <c r="AK30">
        <v>22.71</v>
      </c>
      <c r="AL30">
        <v>150.47999999999999</v>
      </c>
      <c r="AM30">
        <v>16.46</v>
      </c>
      <c r="AN30">
        <v>7.19</v>
      </c>
      <c r="AO30">
        <v>54.5</v>
      </c>
    </row>
    <row r="31" spans="1:41" x14ac:dyDescent="0.35">
      <c r="A31" t="s">
        <v>159</v>
      </c>
      <c r="B31">
        <v>532541</v>
      </c>
      <c r="C31" t="s">
        <v>160</v>
      </c>
      <c r="D31" t="s">
        <v>161</v>
      </c>
      <c r="E31" t="s">
        <v>71</v>
      </c>
      <c r="F31" t="s">
        <v>72</v>
      </c>
      <c r="G31" s="1">
        <v>44809</v>
      </c>
      <c r="H31">
        <v>3475.15</v>
      </c>
      <c r="I31">
        <v>0.22</v>
      </c>
      <c r="J31">
        <v>735.35</v>
      </c>
      <c r="K31">
        <v>6135</v>
      </c>
      <c r="L31">
        <v>735.35</v>
      </c>
      <c r="M31">
        <v>6135</v>
      </c>
      <c r="N31">
        <v>486.2</v>
      </c>
      <c r="O31">
        <v>6135</v>
      </c>
      <c r="P31">
        <v>41.5</v>
      </c>
      <c r="Q31">
        <v>6135</v>
      </c>
      <c r="R31">
        <v>21188.41</v>
      </c>
      <c r="S31">
        <v>21037.09</v>
      </c>
      <c r="T31">
        <v>-5.0999999999999996</v>
      </c>
      <c r="U31">
        <v>-10.92</v>
      </c>
      <c r="V31">
        <v>-7.58</v>
      </c>
      <c r="W31">
        <v>-33.72</v>
      </c>
      <c r="X31">
        <v>33.450000000000003</v>
      </c>
      <c r="Y31">
        <v>46.76</v>
      </c>
      <c r="Z31">
        <v>28.63</v>
      </c>
      <c r="AA31">
        <v>30.81</v>
      </c>
      <c r="AB31">
        <v>25.6</v>
      </c>
      <c r="AC31">
        <v>7.44</v>
      </c>
      <c r="AD31">
        <v>4.43</v>
      </c>
      <c r="AE31">
        <v>4.93</v>
      </c>
      <c r="AF31">
        <v>1.49</v>
      </c>
      <c r="AG31">
        <v>1.5</v>
      </c>
      <c r="AH31">
        <v>17.12</v>
      </c>
      <c r="AI31">
        <v>3.12</v>
      </c>
      <c r="AJ31">
        <v>27.68</v>
      </c>
      <c r="AK31">
        <v>112.87</v>
      </c>
      <c r="AL31">
        <v>467.27</v>
      </c>
      <c r="AM31">
        <v>125.71</v>
      </c>
      <c r="AN31">
        <v>105.83</v>
      </c>
      <c r="AO31">
        <v>52</v>
      </c>
    </row>
    <row r="32" spans="1:41" x14ac:dyDescent="0.35">
      <c r="A32" t="s">
        <v>162</v>
      </c>
      <c r="B32">
        <v>541154</v>
      </c>
      <c r="C32" t="s">
        <v>163</v>
      </c>
      <c r="D32" t="s">
        <v>164</v>
      </c>
      <c r="E32" t="s">
        <v>110</v>
      </c>
      <c r="F32" t="s">
        <v>165</v>
      </c>
      <c r="G32" s="1">
        <v>44809</v>
      </c>
      <c r="H32">
        <v>2377.5</v>
      </c>
      <c r="I32">
        <v>0.34</v>
      </c>
      <c r="J32">
        <v>448</v>
      </c>
      <c r="K32">
        <v>2425</v>
      </c>
      <c r="L32">
        <v>448</v>
      </c>
      <c r="M32">
        <v>2425</v>
      </c>
      <c r="N32">
        <v>0</v>
      </c>
      <c r="O32">
        <v>0</v>
      </c>
      <c r="P32">
        <v>448</v>
      </c>
      <c r="Q32">
        <v>2425</v>
      </c>
      <c r="R32">
        <v>79467.19</v>
      </c>
      <c r="S32">
        <v>64945.55</v>
      </c>
      <c r="T32">
        <v>4.59</v>
      </c>
      <c r="U32">
        <v>18.600000000000001</v>
      </c>
      <c r="V32">
        <v>25.28</v>
      </c>
      <c r="W32">
        <v>70.489999999999995</v>
      </c>
      <c r="X32">
        <v>54.15</v>
      </c>
      <c r="Y32">
        <v>0</v>
      </c>
      <c r="Z32">
        <v>0</v>
      </c>
      <c r="AA32">
        <v>14.43</v>
      </c>
      <c r="AB32">
        <v>11.52</v>
      </c>
      <c r="AC32">
        <v>3.99</v>
      </c>
      <c r="AD32">
        <v>2.33</v>
      </c>
      <c r="AE32">
        <v>10.49</v>
      </c>
      <c r="AF32">
        <v>0.49</v>
      </c>
      <c r="AG32">
        <v>2.1</v>
      </c>
      <c r="AH32">
        <v>9.25</v>
      </c>
      <c r="AI32">
        <v>2.98</v>
      </c>
      <c r="AJ32">
        <v>7.92</v>
      </c>
      <c r="AK32">
        <v>164.64</v>
      </c>
      <c r="AL32">
        <v>595.73</v>
      </c>
      <c r="AM32">
        <v>300.02999999999997</v>
      </c>
      <c r="AN32">
        <v>178.1</v>
      </c>
      <c r="AO32">
        <v>50</v>
      </c>
    </row>
    <row r="33" spans="1:41" x14ac:dyDescent="0.35">
      <c r="A33" t="s">
        <v>166</v>
      </c>
      <c r="B33">
        <v>500420</v>
      </c>
      <c r="C33" t="s">
        <v>167</v>
      </c>
      <c r="D33" t="s">
        <v>168</v>
      </c>
      <c r="E33" t="s">
        <v>44</v>
      </c>
      <c r="F33" t="s">
        <v>45</v>
      </c>
      <c r="G33" s="1">
        <v>44809</v>
      </c>
      <c r="H33">
        <v>1520.75</v>
      </c>
      <c r="I33">
        <v>0.06</v>
      </c>
      <c r="J33">
        <v>777.33</v>
      </c>
      <c r="K33">
        <v>1652.23</v>
      </c>
      <c r="L33">
        <v>777.33</v>
      </c>
      <c r="M33">
        <v>1652.23</v>
      </c>
      <c r="N33">
        <v>573.65</v>
      </c>
      <c r="O33">
        <v>1652.23</v>
      </c>
      <c r="P33">
        <v>5.5</v>
      </c>
      <c r="Q33">
        <v>1652.23</v>
      </c>
      <c r="R33">
        <v>51469.09</v>
      </c>
      <c r="S33">
        <v>54845.65</v>
      </c>
      <c r="T33">
        <v>-1.75</v>
      </c>
      <c r="U33">
        <v>-2.56</v>
      </c>
      <c r="V33">
        <v>9.39</v>
      </c>
      <c r="W33">
        <v>-4.6399999999999997</v>
      </c>
      <c r="X33">
        <v>21.62</v>
      </c>
      <c r="Y33">
        <v>20.02</v>
      </c>
      <c r="Z33">
        <v>24</v>
      </c>
      <c r="AA33">
        <v>63.74</v>
      </c>
      <c r="AB33">
        <v>40.64</v>
      </c>
      <c r="AC33">
        <v>7.99</v>
      </c>
      <c r="AD33">
        <v>6.84</v>
      </c>
      <c r="AE33">
        <v>3.99</v>
      </c>
      <c r="AF33">
        <v>-89.93</v>
      </c>
      <c r="AG33">
        <v>1.58</v>
      </c>
      <c r="AH33">
        <v>20.65</v>
      </c>
      <c r="AI33">
        <v>5.99</v>
      </c>
      <c r="AJ33">
        <v>28.55</v>
      </c>
      <c r="AK33">
        <v>23.67</v>
      </c>
      <c r="AL33">
        <v>188.85</v>
      </c>
      <c r="AM33">
        <v>106.53</v>
      </c>
      <c r="AN33">
        <v>52.29</v>
      </c>
      <c r="AO33">
        <v>48</v>
      </c>
    </row>
    <row r="34" spans="1:41" x14ac:dyDescent="0.35">
      <c r="A34" t="s">
        <v>173</v>
      </c>
      <c r="B34">
        <v>526299</v>
      </c>
      <c r="C34" t="s">
        <v>174</v>
      </c>
      <c r="D34" t="s">
        <v>175</v>
      </c>
      <c r="E34" t="s">
        <v>71</v>
      </c>
      <c r="F34" t="s">
        <v>72</v>
      </c>
      <c r="G34" s="1">
        <v>44809</v>
      </c>
      <c r="H34">
        <v>2092.4</v>
      </c>
      <c r="I34">
        <v>0.94</v>
      </c>
      <c r="J34">
        <v>612.04999999999995</v>
      </c>
      <c r="K34">
        <v>3659.75</v>
      </c>
      <c r="L34">
        <v>612.04999999999995</v>
      </c>
      <c r="M34">
        <v>3659.75</v>
      </c>
      <c r="N34">
        <v>572.29999999999995</v>
      </c>
      <c r="O34">
        <v>3659.75</v>
      </c>
      <c r="P34">
        <v>6.5</v>
      </c>
      <c r="Q34">
        <v>3659.75</v>
      </c>
      <c r="R34">
        <v>39372.660000000003</v>
      </c>
      <c r="S34">
        <v>37164.32</v>
      </c>
      <c r="T34">
        <v>-3.4</v>
      </c>
      <c r="U34">
        <v>-11.77</v>
      </c>
      <c r="V34">
        <v>-18.52</v>
      </c>
      <c r="W34">
        <v>-29.13</v>
      </c>
      <c r="X34">
        <v>29.08</v>
      </c>
      <c r="Y34">
        <v>28.12</v>
      </c>
      <c r="Z34">
        <v>18.61</v>
      </c>
      <c r="AA34">
        <v>26.37</v>
      </c>
      <c r="AB34">
        <v>21.18</v>
      </c>
      <c r="AC34">
        <v>5.44</v>
      </c>
      <c r="AD34">
        <v>3.73</v>
      </c>
      <c r="AE34">
        <v>5.91</v>
      </c>
      <c r="AF34">
        <v>1.9</v>
      </c>
      <c r="AG34">
        <v>2.2000000000000002</v>
      </c>
      <c r="AH34">
        <v>15.63</v>
      </c>
      <c r="AI34">
        <v>3.1</v>
      </c>
      <c r="AJ34">
        <v>22.95</v>
      </c>
      <c r="AK34">
        <v>79.349999999999994</v>
      </c>
      <c r="AL34">
        <v>384.43</v>
      </c>
      <c r="AM34">
        <v>91.35</v>
      </c>
      <c r="AN34">
        <v>77.28</v>
      </c>
      <c r="AO34">
        <v>46</v>
      </c>
    </row>
    <row r="35" spans="1:41" x14ac:dyDescent="0.35">
      <c r="A35" t="s">
        <v>169</v>
      </c>
      <c r="B35">
        <v>500092</v>
      </c>
      <c r="C35" t="s">
        <v>170</v>
      </c>
      <c r="D35" t="s">
        <v>171</v>
      </c>
      <c r="E35" t="s">
        <v>131</v>
      </c>
      <c r="F35" t="s">
        <v>172</v>
      </c>
      <c r="G35" s="1">
        <v>44809</v>
      </c>
      <c r="H35">
        <v>3253.95</v>
      </c>
      <c r="I35">
        <v>0.16</v>
      </c>
      <c r="J35">
        <v>1052.7</v>
      </c>
      <c r="K35">
        <v>3863.55</v>
      </c>
      <c r="L35">
        <v>1052.7</v>
      </c>
      <c r="M35">
        <v>3863.55</v>
      </c>
      <c r="N35">
        <v>1052.7</v>
      </c>
      <c r="O35">
        <v>3863.55</v>
      </c>
      <c r="P35">
        <v>8.51</v>
      </c>
      <c r="Q35">
        <v>3863.55</v>
      </c>
      <c r="R35">
        <v>23768.37</v>
      </c>
      <c r="S35">
        <v>22974.16</v>
      </c>
      <c r="T35">
        <v>-2.95</v>
      </c>
      <c r="U35">
        <v>2.15</v>
      </c>
      <c r="V35">
        <v>-7.35</v>
      </c>
      <c r="W35">
        <v>15.67</v>
      </c>
      <c r="X35">
        <v>36.14</v>
      </c>
      <c r="Y35">
        <v>11.32</v>
      </c>
      <c r="Z35">
        <v>13.36</v>
      </c>
      <c r="AA35">
        <v>43.99</v>
      </c>
      <c r="AB35">
        <v>39.4</v>
      </c>
      <c r="AC35">
        <v>15.11</v>
      </c>
      <c r="AD35">
        <v>10.65</v>
      </c>
      <c r="AE35">
        <v>3.41</v>
      </c>
      <c r="AF35">
        <v>3.53</v>
      </c>
      <c r="AG35">
        <v>1.41</v>
      </c>
      <c r="AH35">
        <v>29.23</v>
      </c>
      <c r="AI35">
        <v>9.36</v>
      </c>
      <c r="AJ35">
        <v>58.96</v>
      </c>
      <c r="AK35">
        <v>73.930000000000007</v>
      </c>
      <c r="AL35">
        <v>215.21</v>
      </c>
      <c r="AM35">
        <v>55.3</v>
      </c>
      <c r="AN35">
        <v>67.97</v>
      </c>
      <c r="AO35">
        <v>46</v>
      </c>
    </row>
    <row r="36" spans="1:41" x14ac:dyDescent="0.35">
      <c r="A36" t="s">
        <v>179</v>
      </c>
      <c r="B36">
        <v>500295</v>
      </c>
      <c r="C36" t="s">
        <v>180</v>
      </c>
      <c r="D36" t="s">
        <v>181</v>
      </c>
      <c r="E36" t="s">
        <v>182</v>
      </c>
      <c r="F36" t="s">
        <v>183</v>
      </c>
      <c r="G36" s="1">
        <v>44809</v>
      </c>
      <c r="H36">
        <v>260.39999999999998</v>
      </c>
      <c r="I36">
        <v>1.22</v>
      </c>
      <c r="J36">
        <v>60.2</v>
      </c>
      <c r="K36">
        <v>440.75</v>
      </c>
      <c r="L36">
        <v>60.2</v>
      </c>
      <c r="M36">
        <v>440.75</v>
      </c>
      <c r="N36">
        <v>60.2</v>
      </c>
      <c r="O36">
        <v>440.75</v>
      </c>
      <c r="P36">
        <v>0.93</v>
      </c>
      <c r="Q36">
        <v>495</v>
      </c>
      <c r="R36">
        <v>96795.86</v>
      </c>
      <c r="S36">
        <v>127013.53</v>
      </c>
      <c r="T36">
        <v>-3.41</v>
      </c>
      <c r="U36">
        <v>4.0599999999999996</v>
      </c>
      <c r="V36">
        <v>-17.829999999999998</v>
      </c>
      <c r="W36">
        <v>-15.54</v>
      </c>
      <c r="X36">
        <v>23.96</v>
      </c>
      <c r="Y36">
        <v>-3.78</v>
      </c>
      <c r="Z36">
        <v>4.3600000000000003</v>
      </c>
      <c r="AA36">
        <v>5.09</v>
      </c>
      <c r="AB36">
        <v>7.6</v>
      </c>
      <c r="AC36">
        <v>1.37</v>
      </c>
      <c r="AD36">
        <v>1.22</v>
      </c>
      <c r="AE36">
        <v>31.9</v>
      </c>
      <c r="AF36">
        <v>0.35</v>
      </c>
      <c r="AG36">
        <v>17.28</v>
      </c>
      <c r="AH36">
        <v>2.67</v>
      </c>
      <c r="AI36">
        <v>0.68</v>
      </c>
      <c r="AJ36">
        <v>2.77</v>
      </c>
      <c r="AK36">
        <v>51.11</v>
      </c>
      <c r="AL36">
        <v>190.57</v>
      </c>
      <c r="AM36">
        <v>93.99</v>
      </c>
      <c r="AN36">
        <v>46.32</v>
      </c>
      <c r="AO36">
        <v>45</v>
      </c>
    </row>
    <row r="37" spans="1:41" x14ac:dyDescent="0.35">
      <c r="A37" t="s">
        <v>176</v>
      </c>
      <c r="B37">
        <v>532755</v>
      </c>
      <c r="C37" t="s">
        <v>177</v>
      </c>
      <c r="D37" t="s">
        <v>178</v>
      </c>
      <c r="E37" t="s">
        <v>71</v>
      </c>
      <c r="F37" t="s">
        <v>72</v>
      </c>
      <c r="G37" s="1">
        <v>44809</v>
      </c>
      <c r="H37">
        <v>1065.05</v>
      </c>
      <c r="I37">
        <v>0.82</v>
      </c>
      <c r="J37">
        <v>470.25</v>
      </c>
      <c r="K37">
        <v>1838</v>
      </c>
      <c r="L37">
        <v>470.25</v>
      </c>
      <c r="M37">
        <v>1838</v>
      </c>
      <c r="N37">
        <v>421</v>
      </c>
      <c r="O37">
        <v>1838</v>
      </c>
      <c r="P37">
        <v>50.93</v>
      </c>
      <c r="Q37">
        <v>1838</v>
      </c>
      <c r="R37">
        <v>103640.57</v>
      </c>
      <c r="S37">
        <v>95955.7</v>
      </c>
      <c r="T37">
        <v>-1.89</v>
      </c>
      <c r="U37">
        <v>0.85</v>
      </c>
      <c r="V37">
        <v>-7.22</v>
      </c>
      <c r="W37">
        <v>-26.14</v>
      </c>
      <c r="X37">
        <v>14.84</v>
      </c>
      <c r="Y37">
        <v>20.68</v>
      </c>
      <c r="Z37">
        <v>17.899999999999999</v>
      </c>
      <c r="AA37">
        <v>19.39</v>
      </c>
      <c r="AB37">
        <v>18.22</v>
      </c>
      <c r="AC37">
        <v>3.75</v>
      </c>
      <c r="AD37">
        <v>3.68</v>
      </c>
      <c r="AE37">
        <v>8.52</v>
      </c>
      <c r="AF37">
        <v>1.43</v>
      </c>
      <c r="AG37">
        <v>4.22</v>
      </c>
      <c r="AH37">
        <v>10.7</v>
      </c>
      <c r="AI37">
        <v>2.2000000000000002</v>
      </c>
      <c r="AJ37">
        <v>19.61</v>
      </c>
      <c r="AK37">
        <v>54.93</v>
      </c>
      <c r="AL37">
        <v>284.42</v>
      </c>
      <c r="AM37">
        <v>60.22</v>
      </c>
      <c r="AN37">
        <v>54.18</v>
      </c>
      <c r="AO37">
        <v>45</v>
      </c>
    </row>
    <row r="38" spans="1:41" x14ac:dyDescent="0.35">
      <c r="A38" t="s">
        <v>184</v>
      </c>
      <c r="B38">
        <v>520056</v>
      </c>
      <c r="C38" t="s">
        <v>185</v>
      </c>
      <c r="D38" t="s">
        <v>186</v>
      </c>
      <c r="E38" t="s">
        <v>62</v>
      </c>
      <c r="F38" t="s">
        <v>63</v>
      </c>
      <c r="G38" s="1">
        <v>44809</v>
      </c>
      <c r="H38">
        <v>4672.3500000000004</v>
      </c>
      <c r="I38">
        <v>-0.46</v>
      </c>
      <c r="J38">
        <v>970.5</v>
      </c>
      <c r="K38">
        <v>5123.55</v>
      </c>
      <c r="L38">
        <v>970.5</v>
      </c>
      <c r="M38">
        <v>5123.55</v>
      </c>
      <c r="N38">
        <v>970.5</v>
      </c>
      <c r="O38">
        <v>6299.9</v>
      </c>
      <c r="P38">
        <v>21.9</v>
      </c>
      <c r="Q38">
        <v>6299.9</v>
      </c>
      <c r="R38">
        <v>9453.14</v>
      </c>
      <c r="S38">
        <v>21466.41</v>
      </c>
      <c r="T38">
        <v>1.75</v>
      </c>
      <c r="U38">
        <v>-0.39</v>
      </c>
      <c r="V38">
        <v>19.93</v>
      </c>
      <c r="W38">
        <v>30.85</v>
      </c>
      <c r="X38">
        <v>37.21</v>
      </c>
      <c r="Y38">
        <v>0.85</v>
      </c>
      <c r="Z38">
        <v>38.53</v>
      </c>
      <c r="AA38">
        <v>15.73</v>
      </c>
      <c r="AB38">
        <v>26.31</v>
      </c>
      <c r="AC38">
        <v>1.74</v>
      </c>
      <c r="AD38">
        <v>2.44</v>
      </c>
      <c r="AE38">
        <v>12.77</v>
      </c>
      <c r="AF38">
        <v>1.85</v>
      </c>
      <c r="AG38">
        <v>0.94</v>
      </c>
      <c r="AH38">
        <v>6.05</v>
      </c>
      <c r="AI38">
        <v>0.33</v>
      </c>
      <c r="AJ38">
        <v>-6.11</v>
      </c>
      <c r="AK38">
        <v>296.13</v>
      </c>
      <c r="AL38">
        <v>2676.02</v>
      </c>
      <c r="AM38">
        <v>-764.88</v>
      </c>
      <c r="AN38">
        <v>-1329.17</v>
      </c>
      <c r="AO38">
        <v>44</v>
      </c>
    </row>
    <row r="39" spans="1:41" x14ac:dyDescent="0.35">
      <c r="A39" t="s">
        <v>187</v>
      </c>
      <c r="B39">
        <v>532540</v>
      </c>
      <c r="C39" t="s">
        <v>188</v>
      </c>
      <c r="D39" t="s">
        <v>189</v>
      </c>
      <c r="E39" t="s">
        <v>71</v>
      </c>
      <c r="F39" t="s">
        <v>72</v>
      </c>
      <c r="G39" s="1">
        <v>44809</v>
      </c>
      <c r="H39">
        <v>3133.4</v>
      </c>
      <c r="I39">
        <v>0.1</v>
      </c>
      <c r="J39">
        <v>1504.4</v>
      </c>
      <c r="K39">
        <v>4045.5</v>
      </c>
      <c r="L39">
        <v>1504.4</v>
      </c>
      <c r="M39">
        <v>4045.5</v>
      </c>
      <c r="N39">
        <v>1210.33</v>
      </c>
      <c r="O39">
        <v>4045.5</v>
      </c>
      <c r="P39">
        <v>103.84</v>
      </c>
      <c r="Q39">
        <v>4045.5</v>
      </c>
      <c r="R39">
        <v>1146325.9099999999</v>
      </c>
      <c r="S39">
        <v>1096672.01</v>
      </c>
      <c r="T39">
        <v>-2.76</v>
      </c>
      <c r="U39">
        <v>-6.6</v>
      </c>
      <c r="V39">
        <v>-8.92</v>
      </c>
      <c r="W39">
        <v>-18.440000000000001</v>
      </c>
      <c r="X39">
        <v>11.75</v>
      </c>
      <c r="Y39">
        <v>20.6</v>
      </c>
      <c r="Z39">
        <v>16.670000000000002</v>
      </c>
      <c r="AA39">
        <v>29.55</v>
      </c>
      <c r="AB39">
        <v>27.09</v>
      </c>
      <c r="AC39">
        <v>11.68</v>
      </c>
      <c r="AD39">
        <v>9.34</v>
      </c>
      <c r="AE39">
        <v>5.21</v>
      </c>
      <c r="AF39">
        <v>3.51</v>
      </c>
      <c r="AG39">
        <v>1.37</v>
      </c>
      <c r="AH39">
        <v>18.940000000000001</v>
      </c>
      <c r="AI39">
        <v>5.76</v>
      </c>
      <c r="AJ39">
        <v>28.69</v>
      </c>
      <c r="AK39">
        <v>106.03</v>
      </c>
      <c r="AL39">
        <v>268.29000000000002</v>
      </c>
      <c r="AM39">
        <v>109.15</v>
      </c>
      <c r="AN39">
        <v>101.88</v>
      </c>
      <c r="AO39">
        <v>43</v>
      </c>
    </row>
    <row r="40" spans="1:41" x14ac:dyDescent="0.35">
      <c r="A40" t="s">
        <v>190</v>
      </c>
      <c r="B40">
        <v>500408</v>
      </c>
      <c r="C40" t="s">
        <v>191</v>
      </c>
      <c r="D40" t="s">
        <v>192</v>
      </c>
      <c r="E40" t="s">
        <v>71</v>
      </c>
      <c r="F40" t="s">
        <v>72</v>
      </c>
      <c r="G40" s="1">
        <v>44809</v>
      </c>
      <c r="H40">
        <v>8872.85</v>
      </c>
      <c r="I40">
        <v>1.9</v>
      </c>
      <c r="J40">
        <v>499.95</v>
      </c>
      <c r="K40">
        <v>10760.4</v>
      </c>
      <c r="L40">
        <v>499.95</v>
      </c>
      <c r="M40">
        <v>10760.4</v>
      </c>
      <c r="N40">
        <v>499.95</v>
      </c>
      <c r="O40">
        <v>10760.4</v>
      </c>
      <c r="P40">
        <v>14.55</v>
      </c>
      <c r="Q40">
        <v>10760.4</v>
      </c>
      <c r="R40">
        <v>55260.69</v>
      </c>
      <c r="S40">
        <v>53267.61</v>
      </c>
      <c r="T40">
        <v>-5.09</v>
      </c>
      <c r="U40">
        <v>-0.94</v>
      </c>
      <c r="V40">
        <v>5.21</v>
      </c>
      <c r="W40">
        <v>81.599999999999994</v>
      </c>
      <c r="X40">
        <v>144.07</v>
      </c>
      <c r="Y40">
        <v>59.34</v>
      </c>
      <c r="Z40">
        <v>55.64</v>
      </c>
      <c r="AA40">
        <v>88.98</v>
      </c>
      <c r="AB40">
        <v>30.67</v>
      </c>
      <c r="AC40">
        <v>30.95</v>
      </c>
      <c r="AD40">
        <v>9.4700000000000006</v>
      </c>
      <c r="AE40">
        <v>1.6</v>
      </c>
      <c r="AF40">
        <v>3.21</v>
      </c>
      <c r="AG40">
        <v>0.48</v>
      </c>
      <c r="AH40">
        <v>59.77</v>
      </c>
      <c r="AI40">
        <v>20.94</v>
      </c>
      <c r="AJ40">
        <v>114.4</v>
      </c>
      <c r="AK40">
        <v>99.72</v>
      </c>
      <c r="AL40">
        <v>286.73</v>
      </c>
      <c r="AM40">
        <v>77.56</v>
      </c>
      <c r="AN40">
        <v>69.63</v>
      </c>
      <c r="AO40">
        <v>42.5</v>
      </c>
    </row>
    <row r="41" spans="1:41" x14ac:dyDescent="0.35">
      <c r="A41" t="s">
        <v>193</v>
      </c>
      <c r="B41">
        <v>532281</v>
      </c>
      <c r="C41" t="s">
        <v>194</v>
      </c>
      <c r="D41" t="s">
        <v>195</v>
      </c>
      <c r="E41" t="s">
        <v>71</v>
      </c>
      <c r="F41" t="s">
        <v>72</v>
      </c>
      <c r="G41" s="1">
        <v>44809</v>
      </c>
      <c r="H41">
        <v>936</v>
      </c>
      <c r="I41">
        <v>1.25</v>
      </c>
      <c r="J41">
        <v>375.25</v>
      </c>
      <c r="K41">
        <v>1377.75</v>
      </c>
      <c r="L41">
        <v>375.25</v>
      </c>
      <c r="M41">
        <v>1377.75</v>
      </c>
      <c r="N41">
        <v>375.25</v>
      </c>
      <c r="O41">
        <v>1377.75</v>
      </c>
      <c r="P41">
        <v>12.9</v>
      </c>
      <c r="Q41">
        <v>1377.75</v>
      </c>
      <c r="R41">
        <v>253971.92</v>
      </c>
      <c r="S41">
        <v>235879.79</v>
      </c>
      <c r="T41">
        <v>-1.02</v>
      </c>
      <c r="U41">
        <v>-2.31</v>
      </c>
      <c r="V41">
        <v>-10.26</v>
      </c>
      <c r="W41">
        <v>-20.32</v>
      </c>
      <c r="X41">
        <v>18.48</v>
      </c>
      <c r="Y41">
        <v>16.82</v>
      </c>
      <c r="Z41">
        <v>20.89</v>
      </c>
      <c r="AA41">
        <v>18.71</v>
      </c>
      <c r="AB41">
        <v>15.79</v>
      </c>
      <c r="AC41">
        <v>3.9</v>
      </c>
      <c r="AD41">
        <v>3.77</v>
      </c>
      <c r="AE41">
        <v>7.82</v>
      </c>
      <c r="AF41">
        <v>2.0299999999999998</v>
      </c>
      <c r="AG41">
        <v>4.49</v>
      </c>
      <c r="AH41">
        <v>10.89</v>
      </c>
      <c r="AI41">
        <v>2.85</v>
      </c>
      <c r="AJ41">
        <v>15.03</v>
      </c>
      <c r="AK41">
        <v>50.03</v>
      </c>
      <c r="AL41">
        <v>239.94</v>
      </c>
      <c r="AM41">
        <v>62.25</v>
      </c>
      <c r="AN41">
        <v>57.66</v>
      </c>
      <c r="AO41">
        <v>42</v>
      </c>
    </row>
    <row r="42" spans="1:41" x14ac:dyDescent="0.35">
      <c r="A42" t="s">
        <v>196</v>
      </c>
      <c r="B42">
        <v>541729</v>
      </c>
      <c r="C42" t="s">
        <v>197</v>
      </c>
      <c r="D42" t="s">
        <v>198</v>
      </c>
      <c r="E42" t="s">
        <v>99</v>
      </c>
      <c r="F42" t="s">
        <v>199</v>
      </c>
      <c r="G42" s="1">
        <v>44809</v>
      </c>
      <c r="H42">
        <v>2001.9</v>
      </c>
      <c r="I42">
        <v>-0.62</v>
      </c>
      <c r="J42">
        <v>1690</v>
      </c>
      <c r="K42">
        <v>3365</v>
      </c>
      <c r="L42">
        <v>1690</v>
      </c>
      <c r="M42">
        <v>3844</v>
      </c>
      <c r="N42">
        <v>0</v>
      </c>
      <c r="O42">
        <v>0</v>
      </c>
      <c r="P42">
        <v>1248.3</v>
      </c>
      <c r="Q42">
        <v>3844</v>
      </c>
      <c r="R42">
        <v>42700.9</v>
      </c>
      <c r="S42">
        <v>38031.47</v>
      </c>
      <c r="T42">
        <v>-4.1900000000000004</v>
      </c>
      <c r="U42">
        <v>0.73</v>
      </c>
      <c r="V42">
        <v>7.51</v>
      </c>
      <c r="W42">
        <v>-36.729999999999997</v>
      </c>
      <c r="X42">
        <v>-8.0399999999999991</v>
      </c>
      <c r="Y42">
        <v>0</v>
      </c>
      <c r="Z42">
        <v>0</v>
      </c>
      <c r="AA42">
        <v>31.35</v>
      </c>
      <c r="AB42">
        <v>43.15</v>
      </c>
      <c r="AC42">
        <v>7.4</v>
      </c>
      <c r="AD42">
        <v>12.75</v>
      </c>
      <c r="AE42">
        <v>5.47</v>
      </c>
      <c r="AF42">
        <v>3.07</v>
      </c>
      <c r="AG42">
        <v>2.1</v>
      </c>
      <c r="AH42">
        <v>20.7</v>
      </c>
      <c r="AI42">
        <v>20.05</v>
      </c>
      <c r="AJ42">
        <v>34.06</v>
      </c>
      <c r="AK42">
        <v>63.85</v>
      </c>
      <c r="AL42">
        <v>270.58</v>
      </c>
      <c r="AM42">
        <v>58.78</v>
      </c>
      <c r="AN42">
        <v>67.400000000000006</v>
      </c>
      <c r="AO42">
        <v>42</v>
      </c>
    </row>
    <row r="43" spans="1:41" x14ac:dyDescent="0.35">
      <c r="A43" t="s">
        <v>203</v>
      </c>
      <c r="B43">
        <v>509631</v>
      </c>
      <c r="C43" t="s">
        <v>204</v>
      </c>
      <c r="D43" t="s">
        <v>205</v>
      </c>
      <c r="E43" t="s">
        <v>110</v>
      </c>
      <c r="F43" t="s">
        <v>206</v>
      </c>
      <c r="G43" s="1">
        <v>44809</v>
      </c>
      <c r="H43">
        <v>1232.3499999999999</v>
      </c>
      <c r="I43">
        <v>-1.88</v>
      </c>
      <c r="J43">
        <v>409.6</v>
      </c>
      <c r="K43">
        <v>2629</v>
      </c>
      <c r="L43">
        <v>409.6</v>
      </c>
      <c r="M43">
        <v>2629</v>
      </c>
      <c r="N43">
        <v>409.6</v>
      </c>
      <c r="O43">
        <v>4955</v>
      </c>
      <c r="P43">
        <v>19.2</v>
      </c>
      <c r="Q43">
        <v>4955</v>
      </c>
      <c r="R43">
        <v>4756.32</v>
      </c>
      <c r="S43">
        <v>4238.3500000000004</v>
      </c>
      <c r="T43">
        <v>-4.1399999999999997</v>
      </c>
      <c r="U43">
        <v>-3</v>
      </c>
      <c r="V43">
        <v>8.99</v>
      </c>
      <c r="W43">
        <v>-45.33</v>
      </c>
      <c r="X43">
        <v>8.17</v>
      </c>
      <c r="Y43">
        <v>13.02</v>
      </c>
      <c r="Z43">
        <v>19.89</v>
      </c>
      <c r="AA43">
        <v>8.9</v>
      </c>
      <c r="AB43">
        <v>9.09</v>
      </c>
      <c r="AC43">
        <v>1.17</v>
      </c>
      <c r="AD43">
        <v>1.63</v>
      </c>
      <c r="AE43">
        <v>17.23</v>
      </c>
      <c r="AF43">
        <v>0.15</v>
      </c>
      <c r="AG43">
        <v>3.25</v>
      </c>
      <c r="AH43">
        <v>5.91</v>
      </c>
      <c r="AI43">
        <v>1.9</v>
      </c>
      <c r="AJ43">
        <v>-33.83</v>
      </c>
      <c r="AK43">
        <v>138.16999999999999</v>
      </c>
      <c r="AL43">
        <v>1048.6199999999999</v>
      </c>
      <c r="AM43">
        <v>-36.43</v>
      </c>
      <c r="AN43">
        <v>-115.17</v>
      </c>
      <c r="AO43">
        <v>40</v>
      </c>
    </row>
    <row r="44" spans="1:41" x14ac:dyDescent="0.35">
      <c r="A44" t="s">
        <v>200</v>
      </c>
      <c r="B44">
        <v>500830</v>
      </c>
      <c r="C44" t="s">
        <v>201</v>
      </c>
      <c r="D44" t="s">
        <v>202</v>
      </c>
      <c r="E44" t="s">
        <v>54</v>
      </c>
      <c r="F44" t="s">
        <v>55</v>
      </c>
      <c r="G44" s="1">
        <v>44809</v>
      </c>
      <c r="H44">
        <v>1659.2</v>
      </c>
      <c r="I44">
        <v>-0.98</v>
      </c>
      <c r="J44">
        <v>1065</v>
      </c>
      <c r="K44">
        <v>1751.8</v>
      </c>
      <c r="L44">
        <v>1065</v>
      </c>
      <c r="M44">
        <v>1823.4</v>
      </c>
      <c r="N44">
        <v>1015.1</v>
      </c>
      <c r="O44">
        <v>1823.4</v>
      </c>
      <c r="P44">
        <v>51.08</v>
      </c>
      <c r="Q44">
        <v>1823.4</v>
      </c>
      <c r="R44">
        <v>45103.38</v>
      </c>
      <c r="S44">
        <v>44819.199999999997</v>
      </c>
      <c r="T44">
        <v>5.6</v>
      </c>
      <c r="U44">
        <v>4.03</v>
      </c>
      <c r="V44">
        <v>6.17</v>
      </c>
      <c r="W44">
        <v>-3.79</v>
      </c>
      <c r="X44">
        <v>10.039999999999999</v>
      </c>
      <c r="Y44">
        <v>8.33</v>
      </c>
      <c r="Z44">
        <v>10.55</v>
      </c>
      <c r="AA44">
        <v>42.76</v>
      </c>
      <c r="AB44">
        <v>44.89</v>
      </c>
      <c r="AC44">
        <v>23.22</v>
      </c>
      <c r="AD44">
        <v>22.04</v>
      </c>
      <c r="AE44">
        <v>3.21</v>
      </c>
      <c r="AF44">
        <v>3.45</v>
      </c>
      <c r="AG44">
        <v>2.41</v>
      </c>
      <c r="AH44">
        <v>28.57</v>
      </c>
      <c r="AI44">
        <v>8.85</v>
      </c>
      <c r="AJ44">
        <v>27.74</v>
      </c>
      <c r="AK44">
        <v>38.78</v>
      </c>
      <c r="AL44">
        <v>71.41</v>
      </c>
      <c r="AM44">
        <v>59.77</v>
      </c>
      <c r="AN44">
        <v>59.6</v>
      </c>
      <c r="AO44">
        <v>40</v>
      </c>
    </row>
    <row r="45" spans="1:41" x14ac:dyDescent="0.35">
      <c r="A45" t="s">
        <v>207</v>
      </c>
      <c r="B45">
        <v>500252</v>
      </c>
      <c r="C45" t="s">
        <v>208</v>
      </c>
      <c r="D45" t="s">
        <v>209</v>
      </c>
      <c r="E45" t="s">
        <v>110</v>
      </c>
      <c r="F45" t="s">
        <v>210</v>
      </c>
      <c r="G45" s="1">
        <v>44809</v>
      </c>
      <c r="H45">
        <v>12503.1</v>
      </c>
      <c r="I45">
        <v>0.7</v>
      </c>
      <c r="J45">
        <v>2000</v>
      </c>
      <c r="K45">
        <v>12580.1</v>
      </c>
      <c r="L45">
        <v>2000</v>
      </c>
      <c r="M45">
        <v>12580.1</v>
      </c>
      <c r="N45">
        <v>2000</v>
      </c>
      <c r="O45">
        <v>12580.1</v>
      </c>
      <c r="P45">
        <v>362.6</v>
      </c>
      <c r="Q45">
        <v>39418.949999999997</v>
      </c>
      <c r="R45">
        <v>13357.06</v>
      </c>
      <c r="S45">
        <v>12477.43</v>
      </c>
      <c r="T45">
        <v>4.82</v>
      </c>
      <c r="U45">
        <v>22.49</v>
      </c>
      <c r="V45">
        <v>36.590000000000003</v>
      </c>
      <c r="W45">
        <v>58.74</v>
      </c>
      <c r="X45">
        <v>51.96</v>
      </c>
      <c r="Y45">
        <v>15.53</v>
      </c>
      <c r="Z45">
        <v>20.21</v>
      </c>
      <c r="AA45">
        <v>50.73</v>
      </c>
      <c r="AB45">
        <v>43.19</v>
      </c>
      <c r="AC45">
        <v>6.47</v>
      </c>
      <c r="AD45">
        <v>3.83</v>
      </c>
      <c r="AE45">
        <v>3.29</v>
      </c>
      <c r="AF45">
        <v>-87.22</v>
      </c>
      <c r="AG45">
        <v>0.32</v>
      </c>
      <c r="AH45">
        <v>31.15</v>
      </c>
      <c r="AI45">
        <v>3.61</v>
      </c>
      <c r="AJ45">
        <v>27.55</v>
      </c>
      <c r="AK45">
        <v>246.42</v>
      </c>
      <c r="AL45">
        <v>1930.92</v>
      </c>
      <c r="AM45">
        <v>453.77</v>
      </c>
      <c r="AN45">
        <v>443.99</v>
      </c>
      <c r="AO45">
        <v>40</v>
      </c>
    </row>
    <row r="46" spans="1:41" x14ac:dyDescent="0.35">
      <c r="A46" t="s">
        <v>211</v>
      </c>
      <c r="B46">
        <v>543232</v>
      </c>
      <c r="C46" t="s">
        <v>212</v>
      </c>
      <c r="D46" t="s">
        <v>213</v>
      </c>
      <c r="E46" t="s">
        <v>131</v>
      </c>
      <c r="F46" t="s">
        <v>214</v>
      </c>
      <c r="G46" s="1">
        <v>44809</v>
      </c>
      <c r="H46">
        <v>2301.4499999999998</v>
      </c>
      <c r="I46">
        <v>-0.26</v>
      </c>
      <c r="J46">
        <v>0</v>
      </c>
      <c r="K46">
        <v>3839.65</v>
      </c>
      <c r="L46">
        <v>0</v>
      </c>
      <c r="M46">
        <v>0</v>
      </c>
      <c r="N46">
        <v>0</v>
      </c>
      <c r="O46">
        <v>0</v>
      </c>
      <c r="P46">
        <v>1260</v>
      </c>
      <c r="Q46">
        <v>4067.4</v>
      </c>
      <c r="R46">
        <v>11297.78</v>
      </c>
      <c r="S46">
        <v>10808</v>
      </c>
      <c r="T46">
        <v>2.27</v>
      </c>
      <c r="U46">
        <v>-5.78</v>
      </c>
      <c r="V46">
        <v>-4.1500000000000004</v>
      </c>
      <c r="W46">
        <v>-38.22</v>
      </c>
      <c r="X46">
        <v>0</v>
      </c>
      <c r="Y46">
        <v>0</v>
      </c>
      <c r="Z46">
        <v>0</v>
      </c>
      <c r="AA46">
        <v>39.159999999999997</v>
      </c>
      <c r="AB46">
        <v>45.06</v>
      </c>
      <c r="AC46">
        <v>16.59</v>
      </c>
      <c r="AD46">
        <v>19.23</v>
      </c>
      <c r="AE46">
        <v>3.78</v>
      </c>
      <c r="AF46">
        <v>1.5</v>
      </c>
      <c r="AG46">
        <v>1.68</v>
      </c>
      <c r="AH46">
        <v>24.22</v>
      </c>
      <c r="AI46">
        <v>11.95</v>
      </c>
      <c r="AJ46">
        <v>35.15</v>
      </c>
      <c r="AK46">
        <v>58.96</v>
      </c>
      <c r="AL46">
        <v>139.21</v>
      </c>
      <c r="AM46">
        <v>65.73</v>
      </c>
      <c r="AN46">
        <v>52.39</v>
      </c>
      <c r="AO46">
        <v>38.75</v>
      </c>
    </row>
    <row r="47" spans="1:41" x14ac:dyDescent="0.35">
      <c r="A47" t="s">
        <v>215</v>
      </c>
      <c r="B47">
        <v>532538</v>
      </c>
      <c r="C47" t="s">
        <v>216</v>
      </c>
      <c r="D47" t="s">
        <v>217</v>
      </c>
      <c r="E47" t="s">
        <v>115</v>
      </c>
      <c r="F47" t="s">
        <v>116</v>
      </c>
      <c r="G47" s="1">
        <v>44809</v>
      </c>
      <c r="H47">
        <v>6521.95</v>
      </c>
      <c r="I47">
        <v>-0.84</v>
      </c>
      <c r="J47">
        <v>2910</v>
      </c>
      <c r="K47">
        <v>8269</v>
      </c>
      <c r="L47">
        <v>2910</v>
      </c>
      <c r="M47">
        <v>8269</v>
      </c>
      <c r="N47">
        <v>2910</v>
      </c>
      <c r="O47">
        <v>8269</v>
      </c>
      <c r="P47">
        <v>245.25</v>
      </c>
      <c r="Q47">
        <v>8269</v>
      </c>
      <c r="R47">
        <v>188390.19</v>
      </c>
      <c r="S47">
        <v>194756.63</v>
      </c>
      <c r="T47">
        <v>7.0000000000000007E-2</v>
      </c>
      <c r="U47">
        <v>-1</v>
      </c>
      <c r="V47">
        <v>14.85</v>
      </c>
      <c r="W47">
        <v>-17.75</v>
      </c>
      <c r="X47">
        <v>18.940000000000001</v>
      </c>
      <c r="Y47">
        <v>10.27</v>
      </c>
      <c r="Z47">
        <v>14.59</v>
      </c>
      <c r="AA47">
        <v>26.07</v>
      </c>
      <c r="AB47">
        <v>35.520000000000003</v>
      </c>
      <c r="AC47">
        <v>3.63</v>
      </c>
      <c r="AD47">
        <v>4.05</v>
      </c>
      <c r="AE47">
        <v>4.8499999999999996</v>
      </c>
      <c r="AF47">
        <v>1.27</v>
      </c>
      <c r="AG47">
        <v>0.57999999999999996</v>
      </c>
      <c r="AH47">
        <v>16.63</v>
      </c>
      <c r="AI47">
        <v>3.37</v>
      </c>
      <c r="AJ47">
        <v>20.29</v>
      </c>
      <c r="AK47">
        <v>250.31</v>
      </c>
      <c r="AL47">
        <v>1800.21</v>
      </c>
      <c r="AM47">
        <v>321.58999999999997</v>
      </c>
      <c r="AN47">
        <v>131.66999999999999</v>
      </c>
      <c r="AO47">
        <v>38</v>
      </c>
    </row>
    <row r="48" spans="1:41" x14ac:dyDescent="0.35">
      <c r="A48" t="s">
        <v>221</v>
      </c>
      <c r="B48">
        <v>532498</v>
      </c>
      <c r="C48" t="s">
        <v>222</v>
      </c>
      <c r="D48" t="s">
        <v>223</v>
      </c>
      <c r="E48" t="s">
        <v>99</v>
      </c>
      <c r="F48" t="s">
        <v>224</v>
      </c>
      <c r="G48" s="1">
        <v>44809</v>
      </c>
      <c r="H48">
        <v>1874.7</v>
      </c>
      <c r="I48">
        <v>0.64</v>
      </c>
      <c r="J48">
        <v>617</v>
      </c>
      <c r="K48">
        <v>2602</v>
      </c>
      <c r="L48">
        <v>617</v>
      </c>
      <c r="M48">
        <v>2602</v>
      </c>
      <c r="N48">
        <v>617</v>
      </c>
      <c r="O48">
        <v>2602</v>
      </c>
      <c r="P48">
        <v>13</v>
      </c>
      <c r="Q48">
        <v>2650</v>
      </c>
      <c r="R48">
        <v>12500.9</v>
      </c>
      <c r="S48">
        <v>39819.1</v>
      </c>
      <c r="T48">
        <v>-1.18</v>
      </c>
      <c r="U48">
        <v>-4.3499999999999996</v>
      </c>
      <c r="V48">
        <v>7.03</v>
      </c>
      <c r="W48">
        <v>-22.3</v>
      </c>
      <c r="X48">
        <v>12.46</v>
      </c>
      <c r="Y48">
        <v>-2.1</v>
      </c>
      <c r="Z48">
        <v>9.36</v>
      </c>
      <c r="AA48">
        <v>9.74</v>
      </c>
      <c r="AB48">
        <v>10.34</v>
      </c>
      <c r="AC48">
        <v>1.31</v>
      </c>
      <c r="AD48">
        <v>1.35</v>
      </c>
      <c r="AE48">
        <v>11.96</v>
      </c>
      <c r="AF48">
        <v>0.66</v>
      </c>
      <c r="AG48">
        <v>1.98</v>
      </c>
      <c r="AH48">
        <v>8.3699999999999992</v>
      </c>
      <c r="AI48">
        <v>1.73</v>
      </c>
      <c r="AJ48">
        <v>-3.24</v>
      </c>
      <c r="AK48">
        <v>192.07</v>
      </c>
      <c r="AL48">
        <v>1429.74</v>
      </c>
      <c r="AM48">
        <v>-579.53</v>
      </c>
      <c r="AN48">
        <v>-727.64</v>
      </c>
      <c r="AO48">
        <v>37</v>
      </c>
    </row>
    <row r="49" spans="1:41" x14ac:dyDescent="0.35">
      <c r="A49" t="s">
        <v>218</v>
      </c>
      <c r="B49">
        <v>532819</v>
      </c>
      <c r="C49" t="s">
        <v>219</v>
      </c>
      <c r="D49" t="s">
        <v>220</v>
      </c>
      <c r="E49" t="s">
        <v>71</v>
      </c>
      <c r="F49" t="s">
        <v>72</v>
      </c>
      <c r="G49" s="1">
        <v>44809</v>
      </c>
      <c r="H49">
        <v>3203.65</v>
      </c>
      <c r="I49">
        <v>-0.21</v>
      </c>
      <c r="J49">
        <v>667</v>
      </c>
      <c r="K49">
        <v>5060</v>
      </c>
      <c r="L49">
        <v>667</v>
      </c>
      <c r="M49">
        <v>5060</v>
      </c>
      <c r="N49">
        <v>439.05</v>
      </c>
      <c r="O49">
        <v>5060</v>
      </c>
      <c r="P49">
        <v>45.13</v>
      </c>
      <c r="Q49">
        <v>5060</v>
      </c>
      <c r="R49">
        <v>52838.53</v>
      </c>
      <c r="S49">
        <v>49667.71</v>
      </c>
      <c r="T49">
        <v>-3.48</v>
      </c>
      <c r="U49">
        <v>-9.2899999999999991</v>
      </c>
      <c r="V49">
        <v>3.95</v>
      </c>
      <c r="W49">
        <v>-15.1</v>
      </c>
      <c r="X49">
        <v>67.599999999999994</v>
      </c>
      <c r="Y49">
        <v>47.76</v>
      </c>
      <c r="Z49">
        <v>34.42</v>
      </c>
      <c r="AA49">
        <v>29.67</v>
      </c>
      <c r="AB49">
        <v>26.55</v>
      </c>
      <c r="AC49">
        <v>9.18</v>
      </c>
      <c r="AD49">
        <v>5.72</v>
      </c>
      <c r="AE49">
        <v>5.44</v>
      </c>
      <c r="AF49">
        <v>0.88</v>
      </c>
      <c r="AG49">
        <v>1.1599999999999999</v>
      </c>
      <c r="AH49">
        <v>18.64</v>
      </c>
      <c r="AI49">
        <v>4.6500000000000004</v>
      </c>
      <c r="AJ49">
        <v>34.380000000000003</v>
      </c>
      <c r="AK49">
        <v>107.98</v>
      </c>
      <c r="AL49">
        <v>348.83</v>
      </c>
      <c r="AM49">
        <v>93.26</v>
      </c>
      <c r="AN49">
        <v>84.06</v>
      </c>
      <c r="AO49">
        <v>37</v>
      </c>
    </row>
    <row r="50" spans="1:41" x14ac:dyDescent="0.35">
      <c r="A50" t="s">
        <v>229</v>
      </c>
      <c r="B50">
        <v>540115</v>
      </c>
      <c r="C50" t="s">
        <v>230</v>
      </c>
      <c r="D50" t="s">
        <v>231</v>
      </c>
      <c r="E50" t="s">
        <v>71</v>
      </c>
      <c r="F50" t="s">
        <v>72</v>
      </c>
      <c r="G50" s="1">
        <v>44809</v>
      </c>
      <c r="H50">
        <v>3644.55</v>
      </c>
      <c r="I50">
        <v>0.09</v>
      </c>
      <c r="J50">
        <v>995</v>
      </c>
      <c r="K50">
        <v>5958.1</v>
      </c>
      <c r="L50">
        <v>995</v>
      </c>
      <c r="M50">
        <v>5958.1</v>
      </c>
      <c r="N50">
        <v>762</v>
      </c>
      <c r="O50">
        <v>5958.1</v>
      </c>
      <c r="P50">
        <v>671</v>
      </c>
      <c r="Q50">
        <v>5958.1</v>
      </c>
      <c r="R50">
        <v>38417.699999999997</v>
      </c>
      <c r="S50">
        <v>36369.01</v>
      </c>
      <c r="T50">
        <v>-0.69</v>
      </c>
      <c r="U50">
        <v>3.35</v>
      </c>
      <c r="V50">
        <v>2</v>
      </c>
      <c r="W50">
        <v>-16.010000000000002</v>
      </c>
      <c r="X50">
        <v>30.34</v>
      </c>
      <c r="Y50">
        <v>35.950000000000003</v>
      </c>
      <c r="Z50">
        <v>0</v>
      </c>
      <c r="AA50">
        <v>37.85</v>
      </c>
      <c r="AB50">
        <v>26.41</v>
      </c>
      <c r="AC50">
        <v>8.69</v>
      </c>
      <c r="AD50">
        <v>7.41</v>
      </c>
      <c r="AE50">
        <v>4.37</v>
      </c>
      <c r="AF50">
        <v>1.92</v>
      </c>
      <c r="AG50">
        <v>0.96</v>
      </c>
      <c r="AH50">
        <v>22.03</v>
      </c>
      <c r="AI50">
        <v>5.55</v>
      </c>
      <c r="AJ50">
        <v>38.18</v>
      </c>
      <c r="AK50">
        <v>96.16</v>
      </c>
      <c r="AL50">
        <v>418.61</v>
      </c>
      <c r="AM50">
        <v>95.37</v>
      </c>
      <c r="AN50">
        <v>82.22</v>
      </c>
      <c r="AO50">
        <v>35</v>
      </c>
    </row>
    <row r="51" spans="1:41" x14ac:dyDescent="0.35">
      <c r="A51" t="s">
        <v>232</v>
      </c>
      <c r="B51">
        <v>500680</v>
      </c>
      <c r="C51" t="s">
        <v>233</v>
      </c>
      <c r="D51" t="s">
        <v>234</v>
      </c>
      <c r="E51" t="s">
        <v>44</v>
      </c>
      <c r="F51" t="s">
        <v>45</v>
      </c>
      <c r="G51" s="1">
        <v>44809</v>
      </c>
      <c r="H51">
        <v>4277.45</v>
      </c>
      <c r="I51">
        <v>0.43</v>
      </c>
      <c r="J51">
        <v>2982.05</v>
      </c>
      <c r="K51">
        <v>6175</v>
      </c>
      <c r="L51">
        <v>2982.05</v>
      </c>
      <c r="M51">
        <v>6175</v>
      </c>
      <c r="N51">
        <v>1681</v>
      </c>
      <c r="O51">
        <v>6175</v>
      </c>
      <c r="P51">
        <v>298.05</v>
      </c>
      <c r="Q51">
        <v>6175</v>
      </c>
      <c r="R51">
        <v>19573.62</v>
      </c>
      <c r="S51">
        <v>17819.5</v>
      </c>
      <c r="T51">
        <v>2.9</v>
      </c>
      <c r="U51">
        <v>0.26</v>
      </c>
      <c r="V51">
        <v>2.06</v>
      </c>
      <c r="W51">
        <v>-29.12</v>
      </c>
      <c r="X51">
        <v>13.04</v>
      </c>
      <c r="Y51">
        <v>18.61</v>
      </c>
      <c r="Z51">
        <v>12.74</v>
      </c>
      <c r="AA51">
        <v>43.97</v>
      </c>
      <c r="AB51">
        <v>35.71</v>
      </c>
      <c r="AC51">
        <v>6.76</v>
      </c>
      <c r="AD51">
        <v>5.91</v>
      </c>
      <c r="AE51">
        <v>4.26</v>
      </c>
      <c r="AF51">
        <v>6.07</v>
      </c>
      <c r="AG51">
        <v>0.82</v>
      </c>
      <c r="AH51">
        <v>21.99</v>
      </c>
      <c r="AI51">
        <v>7.97</v>
      </c>
      <c r="AJ51">
        <v>29.34</v>
      </c>
      <c r="AK51">
        <v>97.32</v>
      </c>
      <c r="AL51">
        <v>633.25</v>
      </c>
      <c r="AM51">
        <v>145.81</v>
      </c>
      <c r="AN51">
        <v>165.17</v>
      </c>
      <c r="AO51">
        <v>35</v>
      </c>
    </row>
    <row r="52" spans="1:41" x14ac:dyDescent="0.35">
      <c r="A52" t="s">
        <v>225</v>
      </c>
      <c r="B52">
        <v>532443</v>
      </c>
      <c r="C52" t="s">
        <v>226</v>
      </c>
      <c r="D52" t="s">
        <v>227</v>
      </c>
      <c r="E52" t="s">
        <v>115</v>
      </c>
      <c r="F52" t="s">
        <v>228</v>
      </c>
      <c r="G52" s="1">
        <v>44809</v>
      </c>
      <c r="H52">
        <v>5288.65</v>
      </c>
      <c r="I52">
        <v>7.31</v>
      </c>
      <c r="J52">
        <v>1986</v>
      </c>
      <c r="K52">
        <v>6450</v>
      </c>
      <c r="L52">
        <v>1986</v>
      </c>
      <c r="M52">
        <v>6450</v>
      </c>
      <c r="N52">
        <v>1986</v>
      </c>
      <c r="O52">
        <v>6450</v>
      </c>
      <c r="P52">
        <v>3.25</v>
      </c>
      <c r="Q52">
        <v>6450</v>
      </c>
      <c r="R52">
        <v>6990.66</v>
      </c>
      <c r="S52">
        <v>5986.51</v>
      </c>
      <c r="T52">
        <v>8.09</v>
      </c>
      <c r="U52">
        <v>12.51</v>
      </c>
      <c r="V52">
        <v>26.73</v>
      </c>
      <c r="W52">
        <v>21.68</v>
      </c>
      <c r="X52">
        <v>30.11</v>
      </c>
      <c r="Y52">
        <v>12.39</v>
      </c>
      <c r="Z52">
        <v>31.15</v>
      </c>
      <c r="AA52">
        <v>39.19</v>
      </c>
      <c r="AB52">
        <v>35.19</v>
      </c>
      <c r="AC52">
        <v>6.63</v>
      </c>
      <c r="AD52">
        <v>5.57</v>
      </c>
      <c r="AE52">
        <v>4.16</v>
      </c>
      <c r="AF52">
        <v>4.43</v>
      </c>
      <c r="AG52">
        <v>0.66</v>
      </c>
      <c r="AH52">
        <v>20.84</v>
      </c>
      <c r="AI52">
        <v>4.33</v>
      </c>
      <c r="AJ52">
        <v>71.349999999999994</v>
      </c>
      <c r="AK52">
        <v>137.15</v>
      </c>
      <c r="AL52">
        <v>811.18</v>
      </c>
      <c r="AM52">
        <v>75.34</v>
      </c>
      <c r="AN52">
        <v>51.27</v>
      </c>
      <c r="AO52">
        <v>35</v>
      </c>
    </row>
    <row r="53" spans="1:41" x14ac:dyDescent="0.35">
      <c r="A53" t="s">
        <v>238</v>
      </c>
      <c r="B53">
        <v>500696</v>
      </c>
      <c r="C53" t="s">
        <v>239</v>
      </c>
      <c r="D53" t="s">
        <v>240</v>
      </c>
      <c r="E53" t="s">
        <v>54</v>
      </c>
      <c r="F53" t="s">
        <v>55</v>
      </c>
      <c r="G53" s="1">
        <v>44809</v>
      </c>
      <c r="H53">
        <v>2600.6</v>
      </c>
      <c r="I53">
        <v>-0.12</v>
      </c>
      <c r="J53">
        <v>1756</v>
      </c>
      <c r="K53">
        <v>2859.3</v>
      </c>
      <c r="L53">
        <v>1756</v>
      </c>
      <c r="M53">
        <v>2859.3</v>
      </c>
      <c r="N53">
        <v>1169</v>
      </c>
      <c r="O53">
        <v>2859.3</v>
      </c>
      <c r="P53">
        <v>100.5</v>
      </c>
      <c r="Q53">
        <v>2880</v>
      </c>
      <c r="R53">
        <v>611034.69999999995</v>
      </c>
      <c r="S53">
        <v>604327.59</v>
      </c>
      <c r="T53">
        <v>1.1299999999999999</v>
      </c>
      <c r="U53">
        <v>-1.04</v>
      </c>
      <c r="V53">
        <v>13.47</v>
      </c>
      <c r="W53">
        <v>-6</v>
      </c>
      <c r="X53">
        <v>12.09</v>
      </c>
      <c r="Y53">
        <v>16.78</v>
      </c>
      <c r="Z53">
        <v>17.440000000000001</v>
      </c>
      <c r="AA53">
        <v>66.69</v>
      </c>
      <c r="AB53">
        <v>66.95</v>
      </c>
      <c r="AC53">
        <v>11.88</v>
      </c>
      <c r="AD53">
        <v>41.94</v>
      </c>
      <c r="AE53">
        <v>2.13</v>
      </c>
      <c r="AF53">
        <v>4.5599999999999996</v>
      </c>
      <c r="AG53">
        <v>1.31</v>
      </c>
      <c r="AH53">
        <v>44.23</v>
      </c>
      <c r="AI53">
        <v>11.34</v>
      </c>
      <c r="AJ53">
        <v>67.53</v>
      </c>
      <c r="AK53">
        <v>39</v>
      </c>
      <c r="AL53">
        <v>218.98</v>
      </c>
      <c r="AM53">
        <v>38.5</v>
      </c>
      <c r="AN53">
        <v>33.04</v>
      </c>
      <c r="AO53">
        <v>34</v>
      </c>
    </row>
    <row r="54" spans="1:41" x14ac:dyDescent="0.35">
      <c r="A54" t="s">
        <v>235</v>
      </c>
      <c r="B54">
        <v>539523</v>
      </c>
      <c r="C54" t="s">
        <v>236</v>
      </c>
      <c r="D54" t="s">
        <v>237</v>
      </c>
      <c r="E54" t="s">
        <v>44</v>
      </c>
      <c r="F54" t="s">
        <v>45</v>
      </c>
      <c r="G54" s="1">
        <v>44809</v>
      </c>
      <c r="H54">
        <v>3034.85</v>
      </c>
      <c r="I54">
        <v>1.91</v>
      </c>
      <c r="J54">
        <v>1770</v>
      </c>
      <c r="K54">
        <v>4070</v>
      </c>
      <c r="L54">
        <v>1770</v>
      </c>
      <c r="M54">
        <v>4070</v>
      </c>
      <c r="N54">
        <v>1660</v>
      </c>
      <c r="O54">
        <v>4070</v>
      </c>
      <c r="P54">
        <v>1152.5</v>
      </c>
      <c r="Q54">
        <v>4070</v>
      </c>
      <c r="R54">
        <v>36292.76</v>
      </c>
      <c r="S54">
        <v>35411.300000000003</v>
      </c>
      <c r="T54">
        <v>4.29</v>
      </c>
      <c r="U54">
        <v>-3.71</v>
      </c>
      <c r="V54">
        <v>-2.12</v>
      </c>
      <c r="W54">
        <v>-20.86</v>
      </c>
      <c r="X54">
        <v>18.510000000000002</v>
      </c>
      <c r="Y54">
        <v>11</v>
      </c>
      <c r="Z54">
        <v>0</v>
      </c>
      <c r="AA54">
        <v>27.81</v>
      </c>
      <c r="AB54">
        <v>27</v>
      </c>
      <c r="AC54">
        <v>4.1399999999999997</v>
      </c>
      <c r="AD54">
        <v>4.71</v>
      </c>
      <c r="AE54">
        <v>4.67</v>
      </c>
      <c r="AF54">
        <v>2.15</v>
      </c>
      <c r="AG54">
        <v>1.1200000000000001</v>
      </c>
      <c r="AH54">
        <v>19.34</v>
      </c>
      <c r="AI54">
        <v>3.46</v>
      </c>
      <c r="AJ54">
        <v>32.67</v>
      </c>
      <c r="AK54">
        <v>109.16</v>
      </c>
      <c r="AL54">
        <v>733.39</v>
      </c>
      <c r="AM54">
        <v>92.93</v>
      </c>
      <c r="AN54">
        <v>92.05</v>
      </c>
      <c r="AO54">
        <v>34</v>
      </c>
    </row>
    <row r="55" spans="1:41" x14ac:dyDescent="0.35">
      <c r="A55" t="s">
        <v>241</v>
      </c>
      <c r="B55">
        <v>500209</v>
      </c>
      <c r="C55" t="s">
        <v>242</v>
      </c>
      <c r="D55" t="s">
        <v>243</v>
      </c>
      <c r="E55" t="s">
        <v>71</v>
      </c>
      <c r="F55" t="s">
        <v>72</v>
      </c>
      <c r="G55" s="1">
        <v>44809</v>
      </c>
      <c r="H55">
        <v>1461.3</v>
      </c>
      <c r="I55">
        <v>0.56999999999999995</v>
      </c>
      <c r="J55">
        <v>509.25</v>
      </c>
      <c r="K55">
        <v>1953.9</v>
      </c>
      <c r="L55">
        <v>509.25</v>
      </c>
      <c r="M55">
        <v>1953.9</v>
      </c>
      <c r="N55">
        <v>436.83</v>
      </c>
      <c r="O55">
        <v>1953.9</v>
      </c>
      <c r="P55">
        <v>33.049999999999997</v>
      </c>
      <c r="Q55">
        <v>1953.9</v>
      </c>
      <c r="R55">
        <v>614873.84</v>
      </c>
      <c r="S55">
        <v>587194.35</v>
      </c>
      <c r="T55">
        <v>-3.96</v>
      </c>
      <c r="U55">
        <v>-8.66</v>
      </c>
      <c r="V55">
        <v>-3.97</v>
      </c>
      <c r="W55">
        <v>-14.07</v>
      </c>
      <c r="X55">
        <v>21.17</v>
      </c>
      <c r="Y55">
        <v>26.56</v>
      </c>
      <c r="Z55">
        <v>17.350000000000001</v>
      </c>
      <c r="AA55">
        <v>27.59</v>
      </c>
      <c r="AB55">
        <v>21.61</v>
      </c>
      <c r="AC55">
        <v>7.67</v>
      </c>
      <c r="AD55">
        <v>5.27</v>
      </c>
      <c r="AE55">
        <v>5.59</v>
      </c>
      <c r="AF55">
        <v>3.07</v>
      </c>
      <c r="AG55">
        <v>2.12</v>
      </c>
      <c r="AH55">
        <v>17.13</v>
      </c>
      <c r="AI55">
        <v>4.8</v>
      </c>
      <c r="AJ55">
        <v>25.74</v>
      </c>
      <c r="AK55">
        <v>52.94</v>
      </c>
      <c r="AL55">
        <v>190.39</v>
      </c>
      <c r="AM55">
        <v>56.98</v>
      </c>
      <c r="AN55">
        <v>52.57</v>
      </c>
      <c r="AO55">
        <v>31</v>
      </c>
    </row>
    <row r="56" spans="1:41" x14ac:dyDescent="0.35">
      <c r="A56" t="s">
        <v>244</v>
      </c>
      <c r="B56">
        <v>533179</v>
      </c>
      <c r="C56" t="s">
        <v>245</v>
      </c>
      <c r="D56" t="s">
        <v>246</v>
      </c>
      <c r="E56" t="s">
        <v>71</v>
      </c>
      <c r="F56" t="s">
        <v>72</v>
      </c>
      <c r="G56" s="1">
        <v>44809</v>
      </c>
      <c r="H56">
        <v>3402.3</v>
      </c>
      <c r="I56">
        <v>-0.36</v>
      </c>
      <c r="J56">
        <v>420</v>
      </c>
      <c r="K56">
        <v>4987.5</v>
      </c>
      <c r="L56">
        <v>420</v>
      </c>
      <c r="M56">
        <v>4987.5</v>
      </c>
      <c r="N56">
        <v>420</v>
      </c>
      <c r="O56">
        <v>4987.5</v>
      </c>
      <c r="P56">
        <v>140.4</v>
      </c>
      <c r="Q56">
        <v>4987.5</v>
      </c>
      <c r="R56">
        <v>25981.83</v>
      </c>
      <c r="S56">
        <v>25177.56</v>
      </c>
      <c r="T56">
        <v>-3.5</v>
      </c>
      <c r="U56">
        <v>-9.73</v>
      </c>
      <c r="V56">
        <v>-10.49</v>
      </c>
      <c r="W56">
        <v>-1.1299999999999999</v>
      </c>
      <c r="X56">
        <v>82.42</v>
      </c>
      <c r="Y56">
        <v>40.92</v>
      </c>
      <c r="Z56">
        <v>33.25</v>
      </c>
      <c r="AA56">
        <v>34.61</v>
      </c>
      <c r="AB56">
        <v>20.13</v>
      </c>
      <c r="AC56">
        <v>7.5</v>
      </c>
      <c r="AD56">
        <v>3.03</v>
      </c>
      <c r="AE56">
        <v>4.57</v>
      </c>
      <c r="AF56">
        <v>1.74</v>
      </c>
      <c r="AG56">
        <v>0.91</v>
      </c>
      <c r="AH56">
        <v>20.7</v>
      </c>
      <c r="AI56">
        <v>4.09</v>
      </c>
      <c r="AJ56">
        <v>30.75</v>
      </c>
      <c r="AK56">
        <v>98.23</v>
      </c>
      <c r="AL56">
        <v>453.43</v>
      </c>
      <c r="AM56">
        <v>110.56</v>
      </c>
      <c r="AN56">
        <v>56.3</v>
      </c>
      <c r="AO56">
        <v>31</v>
      </c>
    </row>
    <row r="57" spans="1:41" x14ac:dyDescent="0.35">
      <c r="A57" t="s">
        <v>253</v>
      </c>
      <c r="B57">
        <v>500010</v>
      </c>
      <c r="C57" t="s">
        <v>254</v>
      </c>
      <c r="D57" t="s">
        <v>255</v>
      </c>
      <c r="E57" t="s">
        <v>99</v>
      </c>
      <c r="F57" t="s">
        <v>256</v>
      </c>
      <c r="G57" s="1">
        <v>44809</v>
      </c>
      <c r="H57">
        <v>2456.25</v>
      </c>
      <c r="I57">
        <v>0.49</v>
      </c>
      <c r="J57">
        <v>1473.1</v>
      </c>
      <c r="K57">
        <v>3021.1</v>
      </c>
      <c r="L57">
        <v>1473.1</v>
      </c>
      <c r="M57">
        <v>3021.1</v>
      </c>
      <c r="N57">
        <v>1473.1</v>
      </c>
      <c r="O57">
        <v>3021.1</v>
      </c>
      <c r="P57">
        <v>27.22</v>
      </c>
      <c r="Q57">
        <v>3021.1</v>
      </c>
      <c r="R57">
        <v>446014.82</v>
      </c>
      <c r="S57">
        <v>708294.41</v>
      </c>
      <c r="T57">
        <v>2.48</v>
      </c>
      <c r="U57">
        <v>4</v>
      </c>
      <c r="V57">
        <v>7.86</v>
      </c>
      <c r="W57">
        <v>-10.96</v>
      </c>
      <c r="X57">
        <v>5.36</v>
      </c>
      <c r="Y57">
        <v>6.95</v>
      </c>
      <c r="Z57">
        <v>13.02</v>
      </c>
      <c r="AA57">
        <v>19.5</v>
      </c>
      <c r="AB57">
        <v>23.67</v>
      </c>
      <c r="AC57">
        <v>2.46</v>
      </c>
      <c r="AD57">
        <v>3.24</v>
      </c>
      <c r="AE57">
        <v>6.77</v>
      </c>
      <c r="AF57">
        <v>1.62</v>
      </c>
      <c r="AG57">
        <v>1.22</v>
      </c>
      <c r="AH57">
        <v>14.76</v>
      </c>
      <c r="AI57">
        <v>8.7799999999999994</v>
      </c>
      <c r="AJ57">
        <v>-10.130000000000001</v>
      </c>
      <c r="AK57">
        <v>125.9</v>
      </c>
      <c r="AL57">
        <v>999.32</v>
      </c>
      <c r="AM57">
        <v>-242.84</v>
      </c>
      <c r="AN57">
        <v>82.91</v>
      </c>
      <c r="AO57">
        <v>30</v>
      </c>
    </row>
    <row r="58" spans="1:41" x14ac:dyDescent="0.35">
      <c r="A58" t="s">
        <v>247</v>
      </c>
      <c r="B58">
        <v>532488</v>
      </c>
      <c r="C58" t="s">
        <v>248</v>
      </c>
      <c r="D58" t="s">
        <v>249</v>
      </c>
      <c r="E58" t="s">
        <v>44</v>
      </c>
      <c r="F58" t="s">
        <v>45</v>
      </c>
      <c r="G58" s="1">
        <v>44809</v>
      </c>
      <c r="H58">
        <v>3592.75</v>
      </c>
      <c r="I58">
        <v>-0.15</v>
      </c>
      <c r="J58">
        <v>1570.5</v>
      </c>
      <c r="K58">
        <v>5425.1</v>
      </c>
      <c r="L58">
        <v>1570.5</v>
      </c>
      <c r="M58">
        <v>5425.1</v>
      </c>
      <c r="N58">
        <v>691.25</v>
      </c>
      <c r="O58">
        <v>5425.1</v>
      </c>
      <c r="P58">
        <v>7.7</v>
      </c>
      <c r="Q58">
        <v>5425.1</v>
      </c>
      <c r="R58">
        <v>95442.59</v>
      </c>
      <c r="S58">
        <v>92801.58</v>
      </c>
      <c r="T58">
        <v>0.15</v>
      </c>
      <c r="U58">
        <v>-7.6</v>
      </c>
      <c r="V58">
        <v>3.29</v>
      </c>
      <c r="W58">
        <v>-31.02</v>
      </c>
      <c r="X58">
        <v>29.26</v>
      </c>
      <c r="Y58">
        <v>38.340000000000003</v>
      </c>
      <c r="Z58">
        <v>20.5</v>
      </c>
      <c r="AA58">
        <v>30.73</v>
      </c>
      <c r="AB58">
        <v>38.299999999999997</v>
      </c>
      <c r="AC58">
        <v>7.68</v>
      </c>
      <c r="AD58">
        <v>7.85</v>
      </c>
      <c r="AE58">
        <v>4.21</v>
      </c>
      <c r="AF58">
        <v>1.35</v>
      </c>
      <c r="AG58">
        <v>0.83</v>
      </c>
      <c r="AH58">
        <v>22.95</v>
      </c>
      <c r="AI58">
        <v>10.31</v>
      </c>
      <c r="AJ58">
        <v>49.92</v>
      </c>
      <c r="AK58">
        <v>116.98</v>
      </c>
      <c r="AL58">
        <v>468.24</v>
      </c>
      <c r="AM58">
        <v>72.02</v>
      </c>
      <c r="AN58">
        <v>44.77</v>
      </c>
      <c r="AO58">
        <v>30</v>
      </c>
    </row>
    <row r="59" spans="1:41" x14ac:dyDescent="0.35">
      <c r="A59" t="s">
        <v>250</v>
      </c>
      <c r="B59">
        <v>500124</v>
      </c>
      <c r="C59" t="s">
        <v>251</v>
      </c>
      <c r="D59" t="s">
        <v>252</v>
      </c>
      <c r="E59" t="s">
        <v>44</v>
      </c>
      <c r="F59" t="s">
        <v>45</v>
      </c>
      <c r="G59" s="1">
        <v>44809</v>
      </c>
      <c r="H59">
        <v>4214.25</v>
      </c>
      <c r="I59">
        <v>0.57999999999999996</v>
      </c>
      <c r="J59">
        <v>2495.0500000000002</v>
      </c>
      <c r="K59">
        <v>5078.8</v>
      </c>
      <c r="L59">
        <v>2495.0500000000002</v>
      </c>
      <c r="M59">
        <v>5614.6</v>
      </c>
      <c r="N59">
        <v>1872.95</v>
      </c>
      <c r="O59">
        <v>5614.6</v>
      </c>
      <c r="P59">
        <v>216</v>
      </c>
      <c r="Q59">
        <v>5614.6</v>
      </c>
      <c r="R59">
        <v>70145.539999999994</v>
      </c>
      <c r="S59">
        <v>68657.67</v>
      </c>
      <c r="T59">
        <v>-0.21</v>
      </c>
      <c r="U59">
        <v>1.6</v>
      </c>
      <c r="V59">
        <v>-2.9</v>
      </c>
      <c r="W59">
        <v>-13.97</v>
      </c>
      <c r="X59">
        <v>17.43</v>
      </c>
      <c r="Y59">
        <v>13.93</v>
      </c>
      <c r="Z59">
        <v>9.6300000000000008</v>
      </c>
      <c r="AA59">
        <v>23.43</v>
      </c>
      <c r="AB59">
        <v>32.93</v>
      </c>
      <c r="AC59">
        <v>3.46</v>
      </c>
      <c r="AD59">
        <v>3.49</v>
      </c>
      <c r="AE59">
        <v>7.61</v>
      </c>
      <c r="AF59">
        <v>1.1599999999999999</v>
      </c>
      <c r="AG59">
        <v>0.71</v>
      </c>
      <c r="AH59">
        <v>13.19</v>
      </c>
      <c r="AI59">
        <v>3.42</v>
      </c>
      <c r="AJ59">
        <v>24.96</v>
      </c>
      <c r="AK59">
        <v>179.7</v>
      </c>
      <c r="AL59">
        <v>1216.52</v>
      </c>
      <c r="AM59">
        <v>168.92</v>
      </c>
      <c r="AN59">
        <v>-0.59</v>
      </c>
      <c r="AO59">
        <v>30</v>
      </c>
    </row>
    <row r="60" spans="1:41" x14ac:dyDescent="0.35">
      <c r="A60" t="s">
        <v>260</v>
      </c>
      <c r="B60">
        <v>500163</v>
      </c>
      <c r="C60" t="s">
        <v>261</v>
      </c>
      <c r="D60" t="s">
        <v>262</v>
      </c>
      <c r="E60" t="s">
        <v>54</v>
      </c>
      <c r="F60" t="s">
        <v>89</v>
      </c>
      <c r="G60" s="1">
        <v>44809</v>
      </c>
      <c r="H60">
        <v>1059.95</v>
      </c>
      <c r="I60">
        <v>-1.2</v>
      </c>
      <c r="J60">
        <v>732</v>
      </c>
      <c r="K60">
        <v>1409.85</v>
      </c>
      <c r="L60">
        <v>732</v>
      </c>
      <c r="M60">
        <v>1481.75</v>
      </c>
      <c r="N60">
        <v>640.25</v>
      </c>
      <c r="O60">
        <v>1481.75</v>
      </c>
      <c r="P60">
        <v>46.83</v>
      </c>
      <c r="Q60">
        <v>1662.8</v>
      </c>
      <c r="R60">
        <v>5511.1</v>
      </c>
      <c r="S60">
        <v>5091.51</v>
      </c>
      <c r="T60">
        <v>-5.68</v>
      </c>
      <c r="U60">
        <v>-10.74</v>
      </c>
      <c r="V60">
        <v>-11.65</v>
      </c>
      <c r="W60">
        <v>8.27</v>
      </c>
      <c r="X60">
        <v>2.2799999999999998</v>
      </c>
      <c r="Y60">
        <v>0.39</v>
      </c>
      <c r="Z60">
        <v>5.37</v>
      </c>
      <c r="AA60">
        <v>11.81</v>
      </c>
      <c r="AB60">
        <v>15.53</v>
      </c>
      <c r="AC60">
        <v>1.81</v>
      </c>
      <c r="AD60">
        <v>2.2200000000000002</v>
      </c>
      <c r="AE60">
        <v>14.26</v>
      </c>
      <c r="AF60">
        <v>0.45</v>
      </c>
      <c r="AG60">
        <v>2.64</v>
      </c>
      <c r="AH60">
        <v>6.56</v>
      </c>
      <c r="AI60">
        <v>1.6</v>
      </c>
      <c r="AJ60">
        <v>11.52</v>
      </c>
      <c r="AK60">
        <v>90.01</v>
      </c>
      <c r="AL60">
        <v>588.27</v>
      </c>
      <c r="AM60">
        <v>92.05</v>
      </c>
      <c r="AN60">
        <v>92.18</v>
      </c>
      <c r="AO60">
        <v>28</v>
      </c>
    </row>
    <row r="61" spans="1:41" x14ac:dyDescent="0.35">
      <c r="A61" t="s">
        <v>257</v>
      </c>
      <c r="B61">
        <v>502355</v>
      </c>
      <c r="C61" t="s">
        <v>258</v>
      </c>
      <c r="D61" t="s">
        <v>259</v>
      </c>
      <c r="E61" t="s">
        <v>62</v>
      </c>
      <c r="F61" t="s">
        <v>81</v>
      </c>
      <c r="G61" s="1">
        <v>44809</v>
      </c>
      <c r="H61">
        <v>1974.5</v>
      </c>
      <c r="I61">
        <v>-0.96</v>
      </c>
      <c r="J61">
        <v>677.6</v>
      </c>
      <c r="K61">
        <v>2724.4</v>
      </c>
      <c r="L61">
        <v>677.6</v>
      </c>
      <c r="M61">
        <v>2724.4</v>
      </c>
      <c r="N61">
        <v>677.6</v>
      </c>
      <c r="O61">
        <v>2724.4</v>
      </c>
      <c r="P61">
        <v>0.5</v>
      </c>
      <c r="Q61">
        <v>2724.4</v>
      </c>
      <c r="R61">
        <v>38170.480000000003</v>
      </c>
      <c r="S61">
        <v>40308.78</v>
      </c>
      <c r="T61">
        <v>-3.56</v>
      </c>
      <c r="U61">
        <v>-14.89</v>
      </c>
      <c r="V61">
        <v>-12.88</v>
      </c>
      <c r="W61">
        <v>-18.11</v>
      </c>
      <c r="X61">
        <v>39.94</v>
      </c>
      <c r="Y61">
        <v>19.559999999999999</v>
      </c>
      <c r="Z61">
        <v>30.77</v>
      </c>
      <c r="AA61">
        <v>27.04</v>
      </c>
      <c r="AB61">
        <v>28.64</v>
      </c>
      <c r="AC61">
        <v>5.27</v>
      </c>
      <c r="AD61">
        <v>5.3</v>
      </c>
      <c r="AE61">
        <v>5.97</v>
      </c>
      <c r="AF61">
        <v>1.81</v>
      </c>
      <c r="AG61">
        <v>1.42</v>
      </c>
      <c r="AH61">
        <v>16.77</v>
      </c>
      <c r="AI61">
        <v>4.1900000000000004</v>
      </c>
      <c r="AJ61">
        <v>42.04</v>
      </c>
      <c r="AK61">
        <v>73.03</v>
      </c>
      <c r="AL61">
        <v>374.51</v>
      </c>
      <c r="AM61">
        <v>46.98</v>
      </c>
      <c r="AN61">
        <v>-27.6</v>
      </c>
      <c r="AO61">
        <v>28</v>
      </c>
    </row>
    <row r="62" spans="1:41" x14ac:dyDescent="0.35">
      <c r="A62" t="s">
        <v>263</v>
      </c>
      <c r="B62">
        <v>534091</v>
      </c>
      <c r="C62" t="s">
        <v>264</v>
      </c>
      <c r="D62" t="s">
        <v>265</v>
      </c>
      <c r="E62" t="s">
        <v>131</v>
      </c>
      <c r="F62" t="s">
        <v>266</v>
      </c>
      <c r="G62" s="1">
        <v>44809</v>
      </c>
      <c r="H62">
        <v>1272</v>
      </c>
      <c r="I62">
        <v>-0.41</v>
      </c>
      <c r="J62">
        <v>805.05</v>
      </c>
      <c r="K62">
        <v>2135</v>
      </c>
      <c r="L62">
        <v>805.05</v>
      </c>
      <c r="M62">
        <v>2135</v>
      </c>
      <c r="N62">
        <v>643.5</v>
      </c>
      <c r="O62">
        <v>2135</v>
      </c>
      <c r="P62">
        <v>238.15</v>
      </c>
      <c r="Q62">
        <v>2135</v>
      </c>
      <c r="R62">
        <v>6496.94</v>
      </c>
      <c r="S62">
        <v>5489.74</v>
      </c>
      <c r="T62">
        <v>-0.75</v>
      </c>
      <c r="U62">
        <v>-2.16</v>
      </c>
      <c r="V62">
        <v>-5.29</v>
      </c>
      <c r="W62">
        <v>-20.149999999999999</v>
      </c>
      <c r="X62">
        <v>13.55</v>
      </c>
      <c r="Y62">
        <v>3.51</v>
      </c>
      <c r="Z62">
        <v>0.9</v>
      </c>
      <c r="AA62">
        <v>44.77</v>
      </c>
      <c r="AB62">
        <v>35.950000000000003</v>
      </c>
      <c r="AC62">
        <v>4.45</v>
      </c>
      <c r="AD62">
        <v>4.3099999999999996</v>
      </c>
      <c r="AE62">
        <v>4.43</v>
      </c>
      <c r="AF62">
        <v>10.81</v>
      </c>
      <c r="AG62">
        <v>1.37</v>
      </c>
      <c r="AH62">
        <v>23.97</v>
      </c>
      <c r="AI62">
        <v>16.75</v>
      </c>
      <c r="AJ62">
        <v>-35.229999999999997</v>
      </c>
      <c r="AK62">
        <v>28.45</v>
      </c>
      <c r="AL62">
        <v>286.32</v>
      </c>
      <c r="AM62">
        <v>-36.159999999999997</v>
      </c>
      <c r="AN62">
        <v>-19.86</v>
      </c>
      <c r="AO62">
        <v>27.6</v>
      </c>
    </row>
    <row r="63" spans="1:41" x14ac:dyDescent="0.35">
      <c r="A63" t="s">
        <v>267</v>
      </c>
      <c r="B63">
        <v>543235</v>
      </c>
      <c r="C63" t="s">
        <v>268</v>
      </c>
      <c r="D63" t="s">
        <v>269</v>
      </c>
      <c r="E63" t="s">
        <v>99</v>
      </c>
      <c r="F63" t="s">
        <v>270</v>
      </c>
      <c r="G63" s="1">
        <v>44809</v>
      </c>
      <c r="H63">
        <v>1340.15</v>
      </c>
      <c r="I63">
        <v>0.98</v>
      </c>
      <c r="J63">
        <v>0</v>
      </c>
      <c r="K63">
        <v>2022</v>
      </c>
      <c r="L63">
        <v>0</v>
      </c>
      <c r="M63">
        <v>0</v>
      </c>
      <c r="N63">
        <v>0</v>
      </c>
      <c r="O63">
        <v>0</v>
      </c>
      <c r="P63">
        <v>222.2</v>
      </c>
      <c r="Q63">
        <v>2022</v>
      </c>
      <c r="R63">
        <v>11164.85</v>
      </c>
      <c r="S63">
        <v>7427.74</v>
      </c>
      <c r="T63">
        <v>0.54</v>
      </c>
      <c r="U63">
        <v>6.94</v>
      </c>
      <c r="V63">
        <v>-9.91</v>
      </c>
      <c r="W63">
        <v>8.6</v>
      </c>
      <c r="X63">
        <v>0</v>
      </c>
      <c r="Y63">
        <v>0</v>
      </c>
      <c r="Z63">
        <v>0</v>
      </c>
      <c r="AA63">
        <v>16.3</v>
      </c>
      <c r="AB63">
        <v>21.61</v>
      </c>
      <c r="AC63">
        <v>6.37</v>
      </c>
      <c r="AD63">
        <v>7.55</v>
      </c>
      <c r="AE63">
        <v>14.15</v>
      </c>
      <c r="AF63">
        <v>0.19</v>
      </c>
      <c r="AG63">
        <v>2.02</v>
      </c>
      <c r="AH63">
        <v>7.33</v>
      </c>
      <c r="AI63">
        <v>4.53</v>
      </c>
      <c r="AJ63">
        <v>20.02</v>
      </c>
      <c r="AK63">
        <v>82.21</v>
      </c>
      <c r="AL63">
        <v>210.4</v>
      </c>
      <c r="AM63">
        <v>67.290000000000006</v>
      </c>
      <c r="AN63">
        <v>52.28</v>
      </c>
      <c r="AO63">
        <v>27.1</v>
      </c>
    </row>
    <row r="64" spans="1:41" x14ac:dyDescent="0.35">
      <c r="A64" t="s">
        <v>275</v>
      </c>
      <c r="B64">
        <v>539957</v>
      </c>
      <c r="C64" t="s">
        <v>276</v>
      </c>
      <c r="D64" t="s">
        <v>277</v>
      </c>
      <c r="E64" t="s">
        <v>278</v>
      </c>
      <c r="F64" t="s">
        <v>279</v>
      </c>
      <c r="G64" s="1">
        <v>44809</v>
      </c>
      <c r="H64">
        <v>873.75</v>
      </c>
      <c r="I64">
        <v>0.19</v>
      </c>
      <c r="J64">
        <v>663.9</v>
      </c>
      <c r="K64">
        <v>1206.3</v>
      </c>
      <c r="L64">
        <v>663.9</v>
      </c>
      <c r="M64">
        <v>1284.45</v>
      </c>
      <c r="N64">
        <v>663.9</v>
      </c>
      <c r="O64">
        <v>1377.5</v>
      </c>
      <c r="P64">
        <v>492.65</v>
      </c>
      <c r="Q64">
        <v>1377.5</v>
      </c>
      <c r="R64">
        <v>8623.7900000000009</v>
      </c>
      <c r="S64">
        <v>7049.59</v>
      </c>
      <c r="T64">
        <v>2.23</v>
      </c>
      <c r="U64">
        <v>11.97</v>
      </c>
      <c r="V64">
        <v>14.65</v>
      </c>
      <c r="W64">
        <v>-25.54</v>
      </c>
      <c r="X64">
        <v>1.46</v>
      </c>
      <c r="Y64">
        <v>-3.74</v>
      </c>
      <c r="Z64">
        <v>0</v>
      </c>
      <c r="AA64">
        <v>14.92</v>
      </c>
      <c r="AB64">
        <v>15.43</v>
      </c>
      <c r="AC64">
        <v>2.2799999999999998</v>
      </c>
      <c r="AD64">
        <v>3.56</v>
      </c>
      <c r="AE64">
        <v>12.38</v>
      </c>
      <c r="AF64">
        <v>2.35</v>
      </c>
      <c r="AG64">
        <v>2.86</v>
      </c>
      <c r="AH64">
        <v>7.1</v>
      </c>
      <c r="AI64">
        <v>1.79</v>
      </c>
      <c r="AJ64">
        <v>9.5399999999999991</v>
      </c>
      <c r="AK64">
        <v>58.52</v>
      </c>
      <c r="AL64">
        <v>382.93</v>
      </c>
      <c r="AM64">
        <v>91.49</v>
      </c>
      <c r="AN64">
        <v>31.33</v>
      </c>
      <c r="AO64">
        <v>25</v>
      </c>
    </row>
    <row r="65" spans="1:41" x14ac:dyDescent="0.35">
      <c r="A65" t="s">
        <v>271</v>
      </c>
      <c r="B65">
        <v>500027</v>
      </c>
      <c r="C65" t="s">
        <v>272</v>
      </c>
      <c r="D65" t="s">
        <v>273</v>
      </c>
      <c r="E65" t="s">
        <v>76</v>
      </c>
      <c r="F65" t="s">
        <v>274</v>
      </c>
      <c r="G65" s="1">
        <v>44809</v>
      </c>
      <c r="H65">
        <v>9195.5499999999993</v>
      </c>
      <c r="I65">
        <v>-0.28000000000000003</v>
      </c>
      <c r="J65">
        <v>2923.2</v>
      </c>
      <c r="K65">
        <v>10975.4</v>
      </c>
      <c r="L65">
        <v>2923.2</v>
      </c>
      <c r="M65">
        <v>10975.4</v>
      </c>
      <c r="N65">
        <v>2134</v>
      </c>
      <c r="O65">
        <v>10975.4</v>
      </c>
      <c r="P65">
        <v>9.25</v>
      </c>
      <c r="Q65">
        <v>10975.4</v>
      </c>
      <c r="R65">
        <v>27139.52</v>
      </c>
      <c r="S65">
        <v>26715.119999999999</v>
      </c>
      <c r="T65">
        <v>1.1499999999999999</v>
      </c>
      <c r="U65">
        <v>-2.04</v>
      </c>
      <c r="V65">
        <v>14.73</v>
      </c>
      <c r="W65">
        <v>-0.25</v>
      </c>
      <c r="X65">
        <v>38.72</v>
      </c>
      <c r="Y65">
        <v>32.6</v>
      </c>
      <c r="Z65">
        <v>40.83</v>
      </c>
      <c r="AA65">
        <v>44.97</v>
      </c>
      <c r="AB65">
        <v>29.79</v>
      </c>
      <c r="AC65">
        <v>6</v>
      </c>
      <c r="AD65">
        <v>4.4400000000000004</v>
      </c>
      <c r="AE65">
        <v>3.35</v>
      </c>
      <c r="AF65">
        <v>3.37</v>
      </c>
      <c r="AG65">
        <v>0.27</v>
      </c>
      <c r="AH65">
        <v>26.97</v>
      </c>
      <c r="AI65">
        <v>4.95</v>
      </c>
      <c r="AJ65">
        <v>117.26</v>
      </c>
      <c r="AK65">
        <v>204.26</v>
      </c>
      <c r="AL65">
        <v>1531.96</v>
      </c>
      <c r="AM65">
        <v>78.22</v>
      </c>
      <c r="AN65">
        <v>-108.89</v>
      </c>
      <c r="AO65">
        <v>25</v>
      </c>
    </row>
    <row r="66" spans="1:41" x14ac:dyDescent="0.35">
      <c r="A66" t="s">
        <v>283</v>
      </c>
      <c r="B66">
        <v>541179</v>
      </c>
      <c r="C66" t="s">
        <v>284</v>
      </c>
      <c r="D66" t="s">
        <v>285</v>
      </c>
      <c r="E66" t="s">
        <v>99</v>
      </c>
      <c r="F66" t="s">
        <v>270</v>
      </c>
      <c r="G66" s="1">
        <v>44809</v>
      </c>
      <c r="H66">
        <v>499.3</v>
      </c>
      <c r="I66">
        <v>-0.03</v>
      </c>
      <c r="J66">
        <v>203.6</v>
      </c>
      <c r="K66">
        <v>896.05</v>
      </c>
      <c r="L66">
        <v>203.6</v>
      </c>
      <c r="M66">
        <v>896.05</v>
      </c>
      <c r="N66">
        <v>0</v>
      </c>
      <c r="O66">
        <v>0</v>
      </c>
      <c r="P66">
        <v>188</v>
      </c>
      <c r="Q66">
        <v>896.05</v>
      </c>
      <c r="R66">
        <v>16094.55</v>
      </c>
      <c r="S66">
        <v>18271.560000000001</v>
      </c>
      <c r="T66">
        <v>-0.33</v>
      </c>
      <c r="U66">
        <v>0.32</v>
      </c>
      <c r="V66">
        <v>8.43</v>
      </c>
      <c r="W66">
        <v>-35.340000000000003</v>
      </c>
      <c r="X66">
        <v>32.630000000000003</v>
      </c>
      <c r="Y66">
        <v>0</v>
      </c>
      <c r="Z66">
        <v>0</v>
      </c>
      <c r="AA66">
        <v>11.96</v>
      </c>
      <c r="AB66">
        <v>19.399999999999999</v>
      </c>
      <c r="AC66">
        <v>6.01</v>
      </c>
      <c r="AD66">
        <v>9.98</v>
      </c>
      <c r="AE66">
        <v>12.09</v>
      </c>
      <c r="AF66">
        <v>0.28999999999999998</v>
      </c>
      <c r="AG66">
        <v>4.8099999999999996</v>
      </c>
      <c r="AH66">
        <v>8.31</v>
      </c>
      <c r="AI66">
        <v>4.62</v>
      </c>
      <c r="AJ66">
        <v>-6.2</v>
      </c>
      <c r="AK66">
        <v>41.68</v>
      </c>
      <c r="AL66">
        <v>82.93</v>
      </c>
      <c r="AM66">
        <v>-80.5</v>
      </c>
      <c r="AN66">
        <v>-90.62</v>
      </c>
      <c r="AO66">
        <v>24</v>
      </c>
    </row>
    <row r="67" spans="1:41" x14ac:dyDescent="0.35">
      <c r="A67" t="s">
        <v>280</v>
      </c>
      <c r="B67">
        <v>532175</v>
      </c>
      <c r="C67" t="s">
        <v>281</v>
      </c>
      <c r="D67" t="s">
        <v>282</v>
      </c>
      <c r="E67" t="s">
        <v>71</v>
      </c>
      <c r="F67" t="s">
        <v>72</v>
      </c>
      <c r="G67" s="1">
        <v>44809</v>
      </c>
      <c r="H67">
        <v>835.2</v>
      </c>
      <c r="I67">
        <v>0.08</v>
      </c>
      <c r="J67">
        <v>184</v>
      </c>
      <c r="K67">
        <v>1292</v>
      </c>
      <c r="L67">
        <v>184</v>
      </c>
      <c r="M67">
        <v>1292</v>
      </c>
      <c r="N67">
        <v>184</v>
      </c>
      <c r="O67">
        <v>1292</v>
      </c>
      <c r="P67">
        <v>4.4400000000000004</v>
      </c>
      <c r="Q67">
        <v>1292</v>
      </c>
      <c r="R67">
        <v>9223.1</v>
      </c>
      <c r="S67">
        <v>8171.99</v>
      </c>
      <c r="T67">
        <v>-2.09</v>
      </c>
      <c r="U67">
        <v>1.45</v>
      </c>
      <c r="V67">
        <v>4.88</v>
      </c>
      <c r="W67">
        <v>-15.65</v>
      </c>
      <c r="X67">
        <v>24.79</v>
      </c>
      <c r="Y67">
        <v>9.43</v>
      </c>
      <c r="Z67">
        <v>16.600000000000001</v>
      </c>
      <c r="AA67">
        <v>17.62</v>
      </c>
      <c r="AB67">
        <v>17.38</v>
      </c>
      <c r="AC67">
        <v>2.87</v>
      </c>
      <c r="AD67">
        <v>2.76</v>
      </c>
      <c r="AE67">
        <v>10.62</v>
      </c>
      <c r="AF67">
        <v>1.97</v>
      </c>
      <c r="AG67">
        <v>2.87</v>
      </c>
      <c r="AH67">
        <v>8.65</v>
      </c>
      <c r="AI67">
        <v>1.95</v>
      </c>
      <c r="AJ67">
        <v>14.54</v>
      </c>
      <c r="AK67">
        <v>47.38</v>
      </c>
      <c r="AL67">
        <v>290.52</v>
      </c>
      <c r="AM67">
        <v>57.47</v>
      </c>
      <c r="AN67">
        <v>50.05</v>
      </c>
      <c r="AO67">
        <v>24</v>
      </c>
    </row>
    <row r="68" spans="1:41" x14ac:dyDescent="0.35">
      <c r="A68" t="s">
        <v>286</v>
      </c>
      <c r="B68">
        <v>509930</v>
      </c>
      <c r="C68" t="s">
        <v>287</v>
      </c>
      <c r="D68" t="s">
        <v>288</v>
      </c>
      <c r="E68" t="s">
        <v>115</v>
      </c>
      <c r="F68" t="s">
        <v>289</v>
      </c>
      <c r="G68" s="1">
        <v>44809</v>
      </c>
      <c r="H68">
        <v>2060.6999999999998</v>
      </c>
      <c r="I68">
        <v>3.96</v>
      </c>
      <c r="J68">
        <v>773.3</v>
      </c>
      <c r="K68">
        <v>2693.9</v>
      </c>
      <c r="L68">
        <v>773.3</v>
      </c>
      <c r="M68">
        <v>2693.9</v>
      </c>
      <c r="N68">
        <v>773.3</v>
      </c>
      <c r="O68">
        <v>2693.9</v>
      </c>
      <c r="P68">
        <v>3.36</v>
      </c>
      <c r="Q68">
        <v>2693.9</v>
      </c>
      <c r="R68">
        <v>26176.43</v>
      </c>
      <c r="S68">
        <v>24653.5</v>
      </c>
      <c r="T68">
        <v>7.07</v>
      </c>
      <c r="U68">
        <v>8.86</v>
      </c>
      <c r="V68">
        <v>10.82</v>
      </c>
      <c r="W68">
        <v>-4.3600000000000003</v>
      </c>
      <c r="X68">
        <v>23.48</v>
      </c>
      <c r="Y68">
        <v>11.87</v>
      </c>
      <c r="Z68">
        <v>22.08</v>
      </c>
      <c r="AA68">
        <v>25.85</v>
      </c>
      <c r="AB68">
        <v>30.31</v>
      </c>
      <c r="AC68">
        <v>6.54</v>
      </c>
      <c r="AD68">
        <v>7.27</v>
      </c>
      <c r="AE68">
        <v>4.2699999999999996</v>
      </c>
      <c r="AF68">
        <v>1.45</v>
      </c>
      <c r="AG68">
        <v>1.17</v>
      </c>
      <c r="AH68">
        <v>18.829999999999998</v>
      </c>
      <c r="AI68">
        <v>3.03</v>
      </c>
      <c r="AJ68">
        <v>55.64</v>
      </c>
      <c r="AK68">
        <v>79.680000000000007</v>
      </c>
      <c r="AL68">
        <v>314.91000000000003</v>
      </c>
      <c r="AM68">
        <v>37.03</v>
      </c>
      <c r="AN68">
        <v>2.34</v>
      </c>
      <c r="AO68">
        <v>24</v>
      </c>
    </row>
    <row r="69" spans="1:41" x14ac:dyDescent="0.35">
      <c r="A69" t="s">
        <v>290</v>
      </c>
      <c r="B69">
        <v>500510</v>
      </c>
      <c r="C69" t="s">
        <v>291</v>
      </c>
      <c r="D69" t="s">
        <v>292</v>
      </c>
      <c r="E69" t="s">
        <v>293</v>
      </c>
      <c r="F69" t="s">
        <v>294</v>
      </c>
      <c r="G69" s="1">
        <v>44809</v>
      </c>
      <c r="H69">
        <v>1968.35</v>
      </c>
      <c r="I69">
        <v>1.44</v>
      </c>
      <c r="J69">
        <v>661</v>
      </c>
      <c r="K69">
        <v>2078.5500000000002</v>
      </c>
      <c r="L69">
        <v>661</v>
      </c>
      <c r="M69">
        <v>2078.5500000000002</v>
      </c>
      <c r="N69">
        <v>661</v>
      </c>
      <c r="O69">
        <v>2078.5500000000002</v>
      </c>
      <c r="P69">
        <v>16.670000000000002</v>
      </c>
      <c r="Q69">
        <v>2078.5500000000002</v>
      </c>
      <c r="R69">
        <v>276590.81</v>
      </c>
      <c r="S69">
        <v>347336.67</v>
      </c>
      <c r="T69">
        <v>3.3</v>
      </c>
      <c r="U69">
        <v>10.58</v>
      </c>
      <c r="V69">
        <v>19.149999999999999</v>
      </c>
      <c r="W69">
        <v>16.37</v>
      </c>
      <c r="X69">
        <v>14.59</v>
      </c>
      <c r="Y69">
        <v>11.73</v>
      </c>
      <c r="Z69">
        <v>12.48</v>
      </c>
      <c r="AA69">
        <v>30.07</v>
      </c>
      <c r="AB69">
        <v>21.86</v>
      </c>
      <c r="AC69">
        <v>3.28</v>
      </c>
      <c r="AD69">
        <v>3.03</v>
      </c>
      <c r="AE69">
        <v>7.48</v>
      </c>
      <c r="AF69">
        <v>3.26</v>
      </c>
      <c r="AG69">
        <v>1.1200000000000001</v>
      </c>
      <c r="AH69">
        <v>12.79</v>
      </c>
      <c r="AI69">
        <v>1.7</v>
      </c>
      <c r="AJ69">
        <v>14.43</v>
      </c>
      <c r="AK69">
        <v>65.45</v>
      </c>
      <c r="AL69">
        <v>600.13</v>
      </c>
      <c r="AM69">
        <v>136.38999999999999</v>
      </c>
      <c r="AN69">
        <v>105.94</v>
      </c>
      <c r="AO69">
        <v>22</v>
      </c>
    </row>
    <row r="70" spans="1:41" x14ac:dyDescent="0.35">
      <c r="A70" t="s">
        <v>298</v>
      </c>
      <c r="B70">
        <v>532221</v>
      </c>
      <c r="C70" t="s">
        <v>299</v>
      </c>
      <c r="D70" t="s">
        <v>300</v>
      </c>
      <c r="E70" t="s">
        <v>71</v>
      </c>
      <c r="F70" t="s">
        <v>72</v>
      </c>
      <c r="G70" s="1">
        <v>44809</v>
      </c>
      <c r="H70">
        <v>716.05</v>
      </c>
      <c r="I70">
        <v>-0.56000000000000005</v>
      </c>
      <c r="J70">
        <v>147.25</v>
      </c>
      <c r="K70">
        <v>1030</v>
      </c>
      <c r="L70">
        <v>147.25</v>
      </c>
      <c r="M70">
        <v>1030</v>
      </c>
      <c r="N70">
        <v>144.69999999999999</v>
      </c>
      <c r="O70">
        <v>1030</v>
      </c>
      <c r="P70">
        <v>5.75</v>
      </c>
      <c r="Q70">
        <v>1030</v>
      </c>
      <c r="R70">
        <v>7540.45</v>
      </c>
      <c r="S70">
        <v>6701.92</v>
      </c>
      <c r="T70">
        <v>1.31</v>
      </c>
      <c r="U70">
        <v>0.55000000000000004</v>
      </c>
      <c r="V70">
        <v>2.75</v>
      </c>
      <c r="W70">
        <v>-16.329999999999998</v>
      </c>
      <c r="X70">
        <v>32.96</v>
      </c>
      <c r="Y70">
        <v>35.25</v>
      </c>
      <c r="Z70">
        <v>43.68</v>
      </c>
      <c r="AA70">
        <v>18.97</v>
      </c>
      <c r="AB70">
        <v>16.88</v>
      </c>
      <c r="AC70">
        <v>6.26</v>
      </c>
      <c r="AD70">
        <v>5.05</v>
      </c>
      <c r="AE70">
        <v>9.57</v>
      </c>
      <c r="AF70">
        <v>0.94</v>
      </c>
      <c r="AG70">
        <v>2.93</v>
      </c>
      <c r="AH70">
        <v>11.24</v>
      </c>
      <c r="AI70">
        <v>1.24</v>
      </c>
      <c r="AJ70">
        <v>16.739999999999998</v>
      </c>
      <c r="AK70">
        <v>37.799999999999997</v>
      </c>
      <c r="AL70">
        <v>114.53</v>
      </c>
      <c r="AM70">
        <v>43.34</v>
      </c>
      <c r="AN70">
        <v>45.86</v>
      </c>
      <c r="AO70">
        <v>21</v>
      </c>
    </row>
    <row r="71" spans="1:41" x14ac:dyDescent="0.35">
      <c r="A71" t="s">
        <v>301</v>
      </c>
      <c r="B71">
        <v>543238</v>
      </c>
      <c r="C71" t="s">
        <v>302</v>
      </c>
      <c r="D71" t="s">
        <v>303</v>
      </c>
      <c r="E71" t="s">
        <v>99</v>
      </c>
      <c r="F71" t="s">
        <v>199</v>
      </c>
      <c r="G71" s="1">
        <v>44809</v>
      </c>
      <c r="H71">
        <v>839.95</v>
      </c>
      <c r="I71">
        <v>-1.44</v>
      </c>
      <c r="J71">
        <v>0</v>
      </c>
      <c r="K71">
        <v>1216.2</v>
      </c>
      <c r="L71">
        <v>0</v>
      </c>
      <c r="M71">
        <v>0</v>
      </c>
      <c r="N71">
        <v>0</v>
      </c>
      <c r="O71">
        <v>0</v>
      </c>
      <c r="P71">
        <v>471.1</v>
      </c>
      <c r="Q71">
        <v>1216.55</v>
      </c>
      <c r="R71">
        <v>10655.2</v>
      </c>
      <c r="S71">
        <v>10396.52</v>
      </c>
      <c r="T71">
        <v>1.58</v>
      </c>
      <c r="U71">
        <v>15.62</v>
      </c>
      <c r="V71">
        <v>24.26</v>
      </c>
      <c r="W71">
        <v>-28.5</v>
      </c>
      <c r="X71">
        <v>0</v>
      </c>
      <c r="Y71">
        <v>0</v>
      </c>
      <c r="Z71">
        <v>0</v>
      </c>
      <c r="AA71">
        <v>22.5</v>
      </c>
      <c r="AB71">
        <v>20.05</v>
      </c>
      <c r="AC71">
        <v>2.93</v>
      </c>
      <c r="AD71">
        <v>3.27</v>
      </c>
      <c r="AE71">
        <v>6.27</v>
      </c>
      <c r="AF71">
        <v>-1.68</v>
      </c>
      <c r="AG71">
        <v>2.5</v>
      </c>
      <c r="AH71">
        <v>16.670000000000002</v>
      </c>
      <c r="AI71">
        <v>84.34</v>
      </c>
      <c r="AJ71">
        <v>30.53</v>
      </c>
      <c r="AK71">
        <v>37.31</v>
      </c>
      <c r="AL71">
        <v>286.89</v>
      </c>
      <c r="AM71">
        <v>27.49</v>
      </c>
      <c r="AN71">
        <v>37.75</v>
      </c>
      <c r="AO71">
        <v>21</v>
      </c>
    </row>
    <row r="72" spans="1:41" x14ac:dyDescent="0.35">
      <c r="A72" t="s">
        <v>295</v>
      </c>
      <c r="B72">
        <v>505200</v>
      </c>
      <c r="C72" t="s">
        <v>296</v>
      </c>
      <c r="D72" t="s">
        <v>297</v>
      </c>
      <c r="E72" t="s">
        <v>62</v>
      </c>
      <c r="F72" t="s">
        <v>85</v>
      </c>
      <c r="G72" s="1">
        <v>44809</v>
      </c>
      <c r="H72">
        <v>3400.5</v>
      </c>
      <c r="I72">
        <v>-0.63</v>
      </c>
      <c r="J72">
        <v>1245.01</v>
      </c>
      <c r="K72">
        <v>3513.7</v>
      </c>
      <c r="L72">
        <v>1245.01</v>
      </c>
      <c r="M72">
        <v>3513.7</v>
      </c>
      <c r="N72">
        <v>1245.01</v>
      </c>
      <c r="O72">
        <v>3513.7</v>
      </c>
      <c r="P72">
        <v>1.5</v>
      </c>
      <c r="Q72">
        <v>3513.7</v>
      </c>
      <c r="R72">
        <v>92988.62</v>
      </c>
      <c r="S72">
        <v>90481.39</v>
      </c>
      <c r="T72">
        <v>1.35</v>
      </c>
      <c r="U72">
        <v>8.1</v>
      </c>
      <c r="V72">
        <v>26.64</v>
      </c>
      <c r="W72">
        <v>21.33</v>
      </c>
      <c r="X72">
        <v>29.54</v>
      </c>
      <c r="Y72">
        <v>1.38</v>
      </c>
      <c r="Z72">
        <v>32.24</v>
      </c>
      <c r="AA72">
        <v>45.34</v>
      </c>
      <c r="AB72">
        <v>40.299999999999997</v>
      </c>
      <c r="AC72">
        <v>7.07</v>
      </c>
      <c r="AD72">
        <v>6.41</v>
      </c>
      <c r="AE72">
        <v>3.25</v>
      </c>
      <c r="AF72">
        <v>13.12</v>
      </c>
      <c r="AG72">
        <v>0.62</v>
      </c>
      <c r="AH72">
        <v>30.08</v>
      </c>
      <c r="AI72">
        <v>8.08</v>
      </c>
      <c r="AJ72">
        <v>60.89</v>
      </c>
      <c r="AK72">
        <v>74.97</v>
      </c>
      <c r="AL72">
        <v>480.66</v>
      </c>
      <c r="AM72">
        <v>55.85</v>
      </c>
      <c r="AN72">
        <v>46.72</v>
      </c>
      <c r="AO72">
        <v>21</v>
      </c>
    </row>
    <row r="73" spans="1:41" x14ac:dyDescent="0.35">
      <c r="A73" t="s">
        <v>304</v>
      </c>
      <c r="B73">
        <v>500483</v>
      </c>
      <c r="C73" t="s">
        <v>305</v>
      </c>
      <c r="D73" t="s">
        <v>306</v>
      </c>
      <c r="E73" t="s">
        <v>307</v>
      </c>
      <c r="F73" t="s">
        <v>308</v>
      </c>
      <c r="G73" s="1">
        <v>44809</v>
      </c>
      <c r="H73">
        <v>1264.5</v>
      </c>
      <c r="I73">
        <v>1.53</v>
      </c>
      <c r="J73">
        <v>200</v>
      </c>
      <c r="K73">
        <v>1591.95</v>
      </c>
      <c r="L73">
        <v>200</v>
      </c>
      <c r="M73">
        <v>1591.95</v>
      </c>
      <c r="N73">
        <v>200</v>
      </c>
      <c r="O73">
        <v>1591.95</v>
      </c>
      <c r="P73">
        <v>68</v>
      </c>
      <c r="Q73">
        <v>1591.95</v>
      </c>
      <c r="R73">
        <v>36038.25</v>
      </c>
      <c r="S73">
        <v>42214.5</v>
      </c>
      <c r="T73">
        <v>8.26</v>
      </c>
      <c r="U73">
        <v>20.309999999999999</v>
      </c>
      <c r="V73">
        <v>32.369999999999997</v>
      </c>
      <c r="W73">
        <v>-7.56</v>
      </c>
      <c r="X73">
        <v>43.72</v>
      </c>
      <c r="Y73">
        <v>14.09</v>
      </c>
      <c r="Z73">
        <v>18.8</v>
      </c>
      <c r="AA73">
        <v>20.84</v>
      </c>
      <c r="AB73">
        <v>43.41</v>
      </c>
      <c r="AC73">
        <v>24.64</v>
      </c>
      <c r="AD73">
        <v>28.57</v>
      </c>
      <c r="AE73">
        <v>7.52</v>
      </c>
      <c r="AF73">
        <v>2.99</v>
      </c>
      <c r="AG73">
        <v>1.64</v>
      </c>
      <c r="AH73">
        <v>8.67</v>
      </c>
      <c r="AI73">
        <v>2.13</v>
      </c>
      <c r="AJ73">
        <v>8.57</v>
      </c>
      <c r="AK73">
        <v>60.68</v>
      </c>
      <c r="AL73">
        <v>51.32</v>
      </c>
      <c r="AM73">
        <v>147.5</v>
      </c>
      <c r="AN73">
        <v>56.87</v>
      </c>
      <c r="AO73">
        <v>20.7</v>
      </c>
    </row>
    <row r="74" spans="1:41" x14ac:dyDescent="0.35">
      <c r="A74" t="s">
        <v>313</v>
      </c>
      <c r="B74">
        <v>533398</v>
      </c>
      <c r="C74" t="s">
        <v>314</v>
      </c>
      <c r="D74" t="s">
        <v>315</v>
      </c>
      <c r="E74" t="s">
        <v>99</v>
      </c>
      <c r="F74" t="s">
        <v>127</v>
      </c>
      <c r="G74" s="1">
        <v>44809</v>
      </c>
      <c r="H74">
        <v>1030.5999999999999</v>
      </c>
      <c r="I74">
        <v>0.06</v>
      </c>
      <c r="J74">
        <v>476.8</v>
      </c>
      <c r="K74">
        <v>1722.55</v>
      </c>
      <c r="L74">
        <v>476.8</v>
      </c>
      <c r="M74">
        <v>1722.55</v>
      </c>
      <c r="N74">
        <v>356</v>
      </c>
      <c r="O74">
        <v>1722.55</v>
      </c>
      <c r="P74">
        <v>72.599999999999994</v>
      </c>
      <c r="Q74">
        <v>1722.55</v>
      </c>
      <c r="R74">
        <v>41394.199999999997</v>
      </c>
      <c r="S74">
        <v>85524.07</v>
      </c>
      <c r="T74">
        <v>-1.61</v>
      </c>
      <c r="U74">
        <v>-6.42</v>
      </c>
      <c r="V74">
        <v>-6.8</v>
      </c>
      <c r="W74">
        <v>-31.61</v>
      </c>
      <c r="X74">
        <v>20.51</v>
      </c>
      <c r="Y74">
        <v>17.36</v>
      </c>
      <c r="Z74">
        <v>23</v>
      </c>
      <c r="AA74">
        <v>10.73</v>
      </c>
      <c r="AB74">
        <v>12.53</v>
      </c>
      <c r="AC74">
        <v>2.2000000000000002</v>
      </c>
      <c r="AD74">
        <v>2.72</v>
      </c>
      <c r="AE74">
        <v>11.18</v>
      </c>
      <c r="AF74">
        <v>0.39</v>
      </c>
      <c r="AG74">
        <v>1.94</v>
      </c>
      <c r="AH74">
        <v>9</v>
      </c>
      <c r="AI74">
        <v>3.48</v>
      </c>
      <c r="AJ74">
        <v>-25.93</v>
      </c>
      <c r="AK74">
        <v>96.12</v>
      </c>
      <c r="AL74">
        <v>468.44</v>
      </c>
      <c r="AM74">
        <v>-39.78</v>
      </c>
      <c r="AN74">
        <v>-53.08</v>
      </c>
      <c r="AO74">
        <v>20</v>
      </c>
    </row>
    <row r="75" spans="1:41" x14ac:dyDescent="0.35">
      <c r="A75" t="s">
        <v>316</v>
      </c>
      <c r="B75">
        <v>511218</v>
      </c>
      <c r="C75" t="s">
        <v>317</v>
      </c>
      <c r="D75" t="s">
        <v>318</v>
      </c>
      <c r="E75" t="s">
        <v>99</v>
      </c>
      <c r="F75" t="s">
        <v>224</v>
      </c>
      <c r="G75" s="1">
        <v>44809</v>
      </c>
      <c r="H75">
        <v>1320.8</v>
      </c>
      <c r="I75">
        <v>0.93</v>
      </c>
      <c r="J75">
        <v>428.7</v>
      </c>
      <c r="K75">
        <v>1696.4</v>
      </c>
      <c r="L75">
        <v>428.7</v>
      </c>
      <c r="M75">
        <v>1696.4</v>
      </c>
      <c r="N75">
        <v>428.7</v>
      </c>
      <c r="O75">
        <v>1696.4</v>
      </c>
      <c r="P75">
        <v>2.39</v>
      </c>
      <c r="Q75">
        <v>1696.4</v>
      </c>
      <c r="R75">
        <v>35730.239999999998</v>
      </c>
      <c r="S75">
        <v>133529.59</v>
      </c>
      <c r="T75">
        <v>-0.94</v>
      </c>
      <c r="U75">
        <v>-2.88</v>
      </c>
      <c r="V75">
        <v>12.07</v>
      </c>
      <c r="W75">
        <v>-2.17</v>
      </c>
      <c r="X75">
        <v>11.25</v>
      </c>
      <c r="Y75">
        <v>4.83</v>
      </c>
      <c r="Z75">
        <v>8.06</v>
      </c>
      <c r="AA75">
        <v>10.15</v>
      </c>
      <c r="AB75">
        <v>13.43</v>
      </c>
      <c r="AC75">
        <v>1.32</v>
      </c>
      <c r="AD75">
        <v>1.52</v>
      </c>
      <c r="AE75">
        <v>10.81</v>
      </c>
      <c r="AF75">
        <v>0.62</v>
      </c>
      <c r="AG75">
        <v>1.51</v>
      </c>
      <c r="AH75">
        <v>9.24</v>
      </c>
      <c r="AI75">
        <v>1.82</v>
      </c>
      <c r="AJ75">
        <v>-4.03</v>
      </c>
      <c r="AK75">
        <v>130.04</v>
      </c>
      <c r="AL75">
        <v>1000.28</v>
      </c>
      <c r="AM75">
        <v>-327.48</v>
      </c>
      <c r="AN75">
        <v>-501.5</v>
      </c>
      <c r="AO75">
        <v>20</v>
      </c>
    </row>
    <row r="76" spans="1:41" x14ac:dyDescent="0.35">
      <c r="A76" t="s">
        <v>309</v>
      </c>
      <c r="B76">
        <v>500034</v>
      </c>
      <c r="C76" t="s">
        <v>310</v>
      </c>
      <c r="D76" t="s">
        <v>311</v>
      </c>
      <c r="E76" t="s">
        <v>99</v>
      </c>
      <c r="F76" t="s">
        <v>312</v>
      </c>
      <c r="G76" s="1">
        <v>44809</v>
      </c>
      <c r="H76">
        <v>7196.2</v>
      </c>
      <c r="I76">
        <v>0.08</v>
      </c>
      <c r="J76">
        <v>1783</v>
      </c>
      <c r="K76">
        <v>8050</v>
      </c>
      <c r="L76">
        <v>1783</v>
      </c>
      <c r="M76">
        <v>8050</v>
      </c>
      <c r="N76">
        <v>1511.2</v>
      </c>
      <c r="O76">
        <v>8050</v>
      </c>
      <c r="P76">
        <v>2.13</v>
      </c>
      <c r="Q76">
        <v>8050</v>
      </c>
      <c r="R76">
        <v>435678.98</v>
      </c>
      <c r="S76">
        <v>595322.42000000004</v>
      </c>
      <c r="T76">
        <v>1.9</v>
      </c>
      <c r="U76">
        <v>-1.65</v>
      </c>
      <c r="V76">
        <v>19.38</v>
      </c>
      <c r="W76">
        <v>-4.3499999999999996</v>
      </c>
      <c r="X76">
        <v>30.34</v>
      </c>
      <c r="Y76">
        <v>31.92</v>
      </c>
      <c r="Z76">
        <v>53</v>
      </c>
      <c r="AA76">
        <v>50.53</v>
      </c>
      <c r="AB76">
        <v>50.15</v>
      </c>
      <c r="AC76">
        <v>9.49</v>
      </c>
      <c r="AD76">
        <v>8.59</v>
      </c>
      <c r="AE76">
        <v>3.73</v>
      </c>
      <c r="AF76">
        <v>1.64</v>
      </c>
      <c r="AG76">
        <v>0.28000000000000003</v>
      </c>
      <c r="AH76">
        <v>26.83</v>
      </c>
      <c r="AI76">
        <v>13.2</v>
      </c>
      <c r="AJ76">
        <v>-11.77</v>
      </c>
      <c r="AK76">
        <v>142.41</v>
      </c>
      <c r="AL76">
        <v>758.33</v>
      </c>
      <c r="AM76">
        <v>-613.77</v>
      </c>
      <c r="AN76">
        <v>-4478.16</v>
      </c>
      <c r="AO76">
        <v>20</v>
      </c>
    </row>
    <row r="77" spans="1:41" x14ac:dyDescent="0.35">
      <c r="A77" t="s">
        <v>319</v>
      </c>
      <c r="B77">
        <v>500820</v>
      </c>
      <c r="C77" t="s">
        <v>320</v>
      </c>
      <c r="D77" t="s">
        <v>321</v>
      </c>
      <c r="E77" t="s">
        <v>115</v>
      </c>
      <c r="F77" t="s">
        <v>123</v>
      </c>
      <c r="G77" s="1">
        <v>44809</v>
      </c>
      <c r="H77">
        <v>3424.8</v>
      </c>
      <c r="I77">
        <v>-0.18</v>
      </c>
      <c r="J77">
        <v>1431.2</v>
      </c>
      <c r="K77">
        <v>3590</v>
      </c>
      <c r="L77">
        <v>1431.2</v>
      </c>
      <c r="M77">
        <v>3590</v>
      </c>
      <c r="N77">
        <v>1082</v>
      </c>
      <c r="O77">
        <v>3590</v>
      </c>
      <c r="P77">
        <v>10.63</v>
      </c>
      <c r="Q77">
        <v>3590</v>
      </c>
      <c r="R77">
        <v>328506.06</v>
      </c>
      <c r="S77">
        <v>326706.7</v>
      </c>
      <c r="T77">
        <v>3.05</v>
      </c>
      <c r="U77">
        <v>-1.03</v>
      </c>
      <c r="V77">
        <v>18.63</v>
      </c>
      <c r="W77">
        <v>2.58</v>
      </c>
      <c r="X77">
        <v>30.67</v>
      </c>
      <c r="Y77">
        <v>23.4</v>
      </c>
      <c r="Z77">
        <v>24.95</v>
      </c>
      <c r="AA77">
        <v>94.39</v>
      </c>
      <c r="AB77">
        <v>66.569999999999993</v>
      </c>
      <c r="AC77">
        <v>22.16</v>
      </c>
      <c r="AD77">
        <v>16.55</v>
      </c>
      <c r="AE77">
        <v>1.66</v>
      </c>
      <c r="AF77">
        <v>6.99</v>
      </c>
      <c r="AG77">
        <v>0.56000000000000005</v>
      </c>
      <c r="AH77">
        <v>55.99</v>
      </c>
      <c r="AI77">
        <v>10.24</v>
      </c>
      <c r="AJ77">
        <v>333</v>
      </c>
      <c r="AK77">
        <v>36.270000000000003</v>
      </c>
      <c r="AL77">
        <v>154.52000000000001</v>
      </c>
      <c r="AM77">
        <v>10.28</v>
      </c>
      <c r="AN77">
        <v>5.46</v>
      </c>
      <c r="AO77">
        <v>19.149999999999999</v>
      </c>
    </row>
    <row r="78" spans="1:41" x14ac:dyDescent="0.35">
      <c r="A78" t="s">
        <v>322</v>
      </c>
      <c r="B78">
        <v>523704</v>
      </c>
      <c r="C78" t="s">
        <v>323</v>
      </c>
      <c r="D78" t="s">
        <v>324</v>
      </c>
      <c r="E78" t="s">
        <v>71</v>
      </c>
      <c r="F78" t="s">
        <v>72</v>
      </c>
      <c r="G78" s="1">
        <v>44809</v>
      </c>
      <c r="H78">
        <v>1864.9</v>
      </c>
      <c r="I78">
        <v>-0.5</v>
      </c>
      <c r="J78">
        <v>165.7</v>
      </c>
      <c r="K78">
        <v>3669</v>
      </c>
      <c r="L78">
        <v>165.7</v>
      </c>
      <c r="M78">
        <v>3669</v>
      </c>
      <c r="N78">
        <v>165.7</v>
      </c>
      <c r="O78">
        <v>3669</v>
      </c>
      <c r="P78">
        <v>25.75</v>
      </c>
      <c r="Q78">
        <v>3669</v>
      </c>
      <c r="R78">
        <v>5608.65</v>
      </c>
      <c r="S78">
        <v>5046.6000000000004</v>
      </c>
      <c r="T78">
        <v>-3.1</v>
      </c>
      <c r="U78">
        <v>-9.8699999999999992</v>
      </c>
      <c r="V78">
        <v>-29.03</v>
      </c>
      <c r="W78">
        <v>-33.35</v>
      </c>
      <c r="X78">
        <v>79.22</v>
      </c>
      <c r="Y78">
        <v>43.91</v>
      </c>
      <c r="Z78">
        <v>30.99</v>
      </c>
      <c r="AA78">
        <v>18.489999999999998</v>
      </c>
      <c r="AB78">
        <v>16.45</v>
      </c>
      <c r="AC78">
        <v>4.96</v>
      </c>
      <c r="AD78">
        <v>2.2999999999999998</v>
      </c>
      <c r="AE78">
        <v>10.55</v>
      </c>
      <c r="AF78">
        <v>0.37</v>
      </c>
      <c r="AG78">
        <v>1.02</v>
      </c>
      <c r="AH78">
        <v>9.7799999999999994</v>
      </c>
      <c r="AI78">
        <v>2.5099999999999998</v>
      </c>
      <c r="AJ78">
        <v>20.51</v>
      </c>
      <c r="AK78">
        <v>100.78</v>
      </c>
      <c r="AL78">
        <v>375.75</v>
      </c>
      <c r="AM78">
        <v>91.1</v>
      </c>
      <c r="AN78">
        <v>76.86</v>
      </c>
      <c r="AO78">
        <v>19</v>
      </c>
    </row>
    <row r="79" spans="1:41" x14ac:dyDescent="0.35">
      <c r="A79" t="s">
        <v>325</v>
      </c>
      <c r="B79">
        <v>500480</v>
      </c>
      <c r="C79" t="s">
        <v>326</v>
      </c>
      <c r="D79" t="s">
        <v>327</v>
      </c>
      <c r="E79" t="s">
        <v>110</v>
      </c>
      <c r="F79" t="s">
        <v>328</v>
      </c>
      <c r="G79" s="1">
        <v>44809</v>
      </c>
      <c r="H79">
        <v>1211.45</v>
      </c>
      <c r="I79">
        <v>0.82</v>
      </c>
      <c r="J79">
        <v>280</v>
      </c>
      <c r="K79">
        <v>1289.4000000000001</v>
      </c>
      <c r="L79">
        <v>280</v>
      </c>
      <c r="M79">
        <v>1289.4000000000001</v>
      </c>
      <c r="N79">
        <v>280</v>
      </c>
      <c r="O79">
        <v>1289.4000000000001</v>
      </c>
      <c r="P79">
        <v>31.07</v>
      </c>
      <c r="Q79">
        <v>1289.4000000000001</v>
      </c>
      <c r="R79">
        <v>33581.39</v>
      </c>
      <c r="S79">
        <v>31687.65</v>
      </c>
      <c r="T79">
        <v>0.41</v>
      </c>
      <c r="U79">
        <v>2.83</v>
      </c>
      <c r="V79">
        <v>19.98</v>
      </c>
      <c r="W79">
        <v>18.079999999999998</v>
      </c>
      <c r="X79">
        <v>29.04</v>
      </c>
      <c r="Y79">
        <v>5.94</v>
      </c>
      <c r="Z79">
        <v>10.199999999999999</v>
      </c>
      <c r="AA79">
        <v>38.1</v>
      </c>
      <c r="AB79">
        <v>28.8</v>
      </c>
      <c r="AC79">
        <v>6.35</v>
      </c>
      <c r="AD79">
        <v>4.92</v>
      </c>
      <c r="AE79">
        <v>4.1500000000000004</v>
      </c>
      <c r="AF79">
        <v>7.38</v>
      </c>
      <c r="AG79">
        <v>1.53</v>
      </c>
      <c r="AH79">
        <v>26.19</v>
      </c>
      <c r="AI79">
        <v>5.13</v>
      </c>
      <c r="AJ79">
        <v>47.17</v>
      </c>
      <c r="AK79">
        <v>31.92</v>
      </c>
      <c r="AL79">
        <v>191.6</v>
      </c>
      <c r="AM79">
        <v>25.68</v>
      </c>
      <c r="AN79">
        <v>27.43</v>
      </c>
      <c r="AO79">
        <v>18.5</v>
      </c>
    </row>
    <row r="80" spans="1:41" x14ac:dyDescent="0.35">
      <c r="A80" t="s">
        <v>333</v>
      </c>
      <c r="B80">
        <v>500188</v>
      </c>
      <c r="C80" t="s">
        <v>334</v>
      </c>
      <c r="D80" t="s">
        <v>335</v>
      </c>
      <c r="E80" t="s">
        <v>182</v>
      </c>
      <c r="F80" t="s">
        <v>183</v>
      </c>
      <c r="G80" s="1">
        <v>44809</v>
      </c>
      <c r="H80">
        <v>287.45</v>
      </c>
      <c r="I80">
        <v>0.72</v>
      </c>
      <c r="J80">
        <v>116.05</v>
      </c>
      <c r="K80">
        <v>408.6</v>
      </c>
      <c r="L80">
        <v>116.05</v>
      </c>
      <c r="M80">
        <v>408.6</v>
      </c>
      <c r="N80">
        <v>116.05</v>
      </c>
      <c r="O80">
        <v>408.6</v>
      </c>
      <c r="P80">
        <v>0.56999999999999995</v>
      </c>
      <c r="Q80">
        <v>408.6</v>
      </c>
      <c r="R80">
        <v>121499.05</v>
      </c>
      <c r="S80">
        <v>102857.48</v>
      </c>
      <c r="T80">
        <v>0.81</v>
      </c>
      <c r="U80">
        <v>6.01</v>
      </c>
      <c r="V80">
        <v>-4.09</v>
      </c>
      <c r="W80">
        <v>-11.57</v>
      </c>
      <c r="X80">
        <v>10.199999999999999</v>
      </c>
      <c r="Y80">
        <v>-0.8</v>
      </c>
      <c r="Z80">
        <v>8.41</v>
      </c>
      <c r="AA80">
        <v>11.31</v>
      </c>
      <c r="AB80">
        <v>13.58</v>
      </c>
      <c r="AC80">
        <v>3.25</v>
      </c>
      <c r="AD80">
        <v>3.14</v>
      </c>
      <c r="AE80">
        <v>16.54</v>
      </c>
      <c r="AF80">
        <v>3.8</v>
      </c>
      <c r="AG80">
        <v>6.26</v>
      </c>
      <c r="AH80">
        <v>5.42</v>
      </c>
      <c r="AI80">
        <v>3.84</v>
      </c>
      <c r="AJ80">
        <v>9.57</v>
      </c>
      <c r="AK80">
        <v>25.42</v>
      </c>
      <c r="AL80">
        <v>88.46</v>
      </c>
      <c r="AM80">
        <v>30.04</v>
      </c>
      <c r="AN80">
        <v>19.760000000000002</v>
      </c>
      <c r="AO80">
        <v>18</v>
      </c>
    </row>
    <row r="81" spans="1:41" x14ac:dyDescent="0.35">
      <c r="A81" t="s">
        <v>329</v>
      </c>
      <c r="B81">
        <v>540935</v>
      </c>
      <c r="C81" t="s">
        <v>330</v>
      </c>
      <c r="D81" t="s">
        <v>331</v>
      </c>
      <c r="E81" t="s">
        <v>76</v>
      </c>
      <c r="F81" t="s">
        <v>332</v>
      </c>
      <c r="G81" s="1">
        <v>44809</v>
      </c>
      <c r="H81">
        <v>3243.75</v>
      </c>
      <c r="I81">
        <v>-0.92</v>
      </c>
      <c r="J81">
        <v>975</v>
      </c>
      <c r="K81">
        <v>3600</v>
      </c>
      <c r="L81">
        <v>975</v>
      </c>
      <c r="M81">
        <v>3600</v>
      </c>
      <c r="N81">
        <v>0</v>
      </c>
      <c r="O81">
        <v>0</v>
      </c>
      <c r="P81">
        <v>871.8</v>
      </c>
      <c r="Q81">
        <v>3600</v>
      </c>
      <c r="R81">
        <v>11502.94</v>
      </c>
      <c r="S81">
        <v>11898.21</v>
      </c>
      <c r="T81">
        <v>1.1100000000000001</v>
      </c>
      <c r="U81">
        <v>3.97</v>
      </c>
      <c r="V81">
        <v>9.66</v>
      </c>
      <c r="W81">
        <v>1.75</v>
      </c>
      <c r="X81">
        <v>36.5</v>
      </c>
      <c r="Y81">
        <v>0</v>
      </c>
      <c r="Z81">
        <v>0</v>
      </c>
      <c r="AA81">
        <v>40.17</v>
      </c>
      <c r="AB81">
        <v>31.28</v>
      </c>
      <c r="AC81">
        <v>6.87</v>
      </c>
      <c r="AD81">
        <v>6.51</v>
      </c>
      <c r="AE81">
        <v>3.21</v>
      </c>
      <c r="AF81">
        <v>3.06</v>
      </c>
      <c r="AG81">
        <v>0.56000000000000005</v>
      </c>
      <c r="AH81">
        <v>26.66</v>
      </c>
      <c r="AI81">
        <v>2.86</v>
      </c>
      <c r="AJ81">
        <v>2333.25</v>
      </c>
      <c r="AK81">
        <v>80.760000000000005</v>
      </c>
      <c r="AL81">
        <v>472.36</v>
      </c>
      <c r="AM81">
        <v>1.39</v>
      </c>
      <c r="AN81">
        <v>-46.93</v>
      </c>
      <c r="AO81">
        <v>18</v>
      </c>
    </row>
    <row r="82" spans="1:41" x14ac:dyDescent="0.35">
      <c r="A82" t="s">
        <v>336</v>
      </c>
      <c r="B82">
        <v>500228</v>
      </c>
      <c r="C82" t="s">
        <v>337</v>
      </c>
      <c r="D82" t="s">
        <v>338</v>
      </c>
      <c r="E82" t="s">
        <v>182</v>
      </c>
      <c r="F82" t="s">
        <v>339</v>
      </c>
      <c r="G82" s="1">
        <v>44809</v>
      </c>
      <c r="H82">
        <v>681.95</v>
      </c>
      <c r="I82">
        <v>3.11</v>
      </c>
      <c r="J82">
        <v>132.5</v>
      </c>
      <c r="K82">
        <v>790</v>
      </c>
      <c r="L82">
        <v>132.5</v>
      </c>
      <c r="M82">
        <v>790</v>
      </c>
      <c r="N82">
        <v>132.5</v>
      </c>
      <c r="O82">
        <v>790</v>
      </c>
      <c r="P82">
        <v>4.22</v>
      </c>
      <c r="Q82">
        <v>790</v>
      </c>
      <c r="R82">
        <v>164842.35</v>
      </c>
      <c r="S82">
        <v>212446.87</v>
      </c>
      <c r="T82">
        <v>2.2400000000000002</v>
      </c>
      <c r="U82">
        <v>2.65</v>
      </c>
      <c r="V82">
        <v>21.25</v>
      </c>
      <c r="W82">
        <v>-1.3</v>
      </c>
      <c r="X82">
        <v>46.97</v>
      </c>
      <c r="Y82">
        <v>21.76</v>
      </c>
      <c r="Z82">
        <v>25.99</v>
      </c>
      <c r="AA82">
        <v>10.57</v>
      </c>
      <c r="AB82">
        <v>10.43</v>
      </c>
      <c r="AC82">
        <v>2.4300000000000002</v>
      </c>
      <c r="AD82">
        <v>2.38</v>
      </c>
      <c r="AE82">
        <v>13.56</v>
      </c>
      <c r="AF82">
        <v>0.27</v>
      </c>
      <c r="AG82">
        <v>2.54</v>
      </c>
      <c r="AH82">
        <v>6.15</v>
      </c>
      <c r="AI82">
        <v>1.08</v>
      </c>
      <c r="AJ82">
        <v>6.27</v>
      </c>
      <c r="AK82">
        <v>64.53</v>
      </c>
      <c r="AL82">
        <v>280.70999999999998</v>
      </c>
      <c r="AM82">
        <v>109.46</v>
      </c>
      <c r="AN82">
        <v>36.11</v>
      </c>
      <c r="AO82">
        <v>17.350000000000001</v>
      </c>
    </row>
    <row r="83" spans="1:41" x14ac:dyDescent="0.35">
      <c r="A83" t="s">
        <v>340</v>
      </c>
      <c r="B83">
        <v>533278</v>
      </c>
      <c r="C83" t="s">
        <v>341</v>
      </c>
      <c r="D83" t="s">
        <v>342</v>
      </c>
      <c r="E83" t="s">
        <v>115</v>
      </c>
      <c r="F83" t="s">
        <v>343</v>
      </c>
      <c r="G83" s="1">
        <v>44809</v>
      </c>
      <c r="H83">
        <v>231.6</v>
      </c>
      <c r="I83">
        <v>1</v>
      </c>
      <c r="J83">
        <v>109.5</v>
      </c>
      <c r="K83">
        <v>236.8</v>
      </c>
      <c r="L83">
        <v>109.5</v>
      </c>
      <c r="M83">
        <v>236.8</v>
      </c>
      <c r="N83">
        <v>109.5</v>
      </c>
      <c r="O83">
        <v>316.95</v>
      </c>
      <c r="P83">
        <v>109.5</v>
      </c>
      <c r="Q83">
        <v>447.25</v>
      </c>
      <c r="R83">
        <v>142728.79</v>
      </c>
      <c r="S83">
        <v>108100.63</v>
      </c>
      <c r="T83">
        <v>0.72</v>
      </c>
      <c r="U83">
        <v>11.8</v>
      </c>
      <c r="V83">
        <v>17.559999999999999</v>
      </c>
      <c r="W83">
        <v>58.25</v>
      </c>
      <c r="X83">
        <v>8.34</v>
      </c>
      <c r="Y83">
        <v>-1.24</v>
      </c>
      <c r="Z83">
        <v>-4.33</v>
      </c>
      <c r="AA83">
        <v>6.2</v>
      </c>
      <c r="AB83">
        <v>7.11</v>
      </c>
      <c r="AC83">
        <v>2.74</v>
      </c>
      <c r="AD83">
        <v>2.81</v>
      </c>
      <c r="AE83">
        <v>32.99</v>
      </c>
      <c r="AF83">
        <v>0.28000000000000003</v>
      </c>
      <c r="AG83">
        <v>7.34</v>
      </c>
      <c r="AH83">
        <v>2.98</v>
      </c>
      <c r="AI83">
        <v>1.3</v>
      </c>
      <c r="AJ83">
        <v>3.47</v>
      </c>
      <c r="AK83">
        <v>37.36</v>
      </c>
      <c r="AL83">
        <v>84.38</v>
      </c>
      <c r="AM83">
        <v>66.67</v>
      </c>
      <c r="AN83">
        <v>44.2</v>
      </c>
      <c r="AO83">
        <v>17</v>
      </c>
    </row>
    <row r="84" spans="1:41" x14ac:dyDescent="0.35">
      <c r="A84" t="s">
        <v>344</v>
      </c>
      <c r="B84">
        <v>541556</v>
      </c>
      <c r="C84" t="s">
        <v>345</v>
      </c>
      <c r="D84" t="s">
        <v>346</v>
      </c>
      <c r="E84" t="s">
        <v>293</v>
      </c>
      <c r="F84" t="s">
        <v>294</v>
      </c>
      <c r="G84" s="1">
        <v>44809</v>
      </c>
      <c r="H84">
        <v>299</v>
      </c>
      <c r="I84">
        <v>0.13</v>
      </c>
      <c r="J84">
        <v>190.65</v>
      </c>
      <c r="K84">
        <v>318</v>
      </c>
      <c r="L84">
        <v>190.65</v>
      </c>
      <c r="M84">
        <v>331</v>
      </c>
      <c r="N84">
        <v>0</v>
      </c>
      <c r="O84">
        <v>0</v>
      </c>
      <c r="P84">
        <v>152</v>
      </c>
      <c r="Q84">
        <v>331</v>
      </c>
      <c r="R84">
        <v>7179.02</v>
      </c>
      <c r="S84">
        <v>3827.22</v>
      </c>
      <c r="T84">
        <v>2.96</v>
      </c>
      <c r="U84">
        <v>11.84</v>
      </c>
      <c r="V84">
        <v>22.34</v>
      </c>
      <c r="W84">
        <v>9.14</v>
      </c>
      <c r="X84">
        <v>10.15</v>
      </c>
      <c r="Y84">
        <v>0</v>
      </c>
      <c r="Z84">
        <v>0</v>
      </c>
      <c r="AA84">
        <v>12.34</v>
      </c>
      <c r="AB84">
        <v>13.04</v>
      </c>
      <c r="AC84">
        <v>2.73</v>
      </c>
      <c r="AD84">
        <v>2.38</v>
      </c>
      <c r="AE84">
        <v>24.41</v>
      </c>
      <c r="AF84">
        <v>1.73</v>
      </c>
      <c r="AG84">
        <v>5.69</v>
      </c>
      <c r="AH84">
        <v>4.26</v>
      </c>
      <c r="AI84">
        <v>2.48</v>
      </c>
      <c r="AJ84">
        <v>23.19</v>
      </c>
      <c r="AK84">
        <v>24.22</v>
      </c>
      <c r="AL84">
        <v>109.56</v>
      </c>
      <c r="AM84">
        <v>12.89</v>
      </c>
      <c r="AN84">
        <v>6.87</v>
      </c>
      <c r="AO84">
        <v>17</v>
      </c>
    </row>
    <row r="85" spans="1:41" x14ac:dyDescent="0.35">
      <c r="A85" t="s">
        <v>347</v>
      </c>
      <c r="B85">
        <v>503806</v>
      </c>
      <c r="C85" t="s">
        <v>348</v>
      </c>
      <c r="D85" t="s">
        <v>349</v>
      </c>
      <c r="E85" t="s">
        <v>350</v>
      </c>
      <c r="F85" t="s">
        <v>350</v>
      </c>
      <c r="G85" s="1">
        <v>44809</v>
      </c>
      <c r="H85">
        <v>2601.1999999999998</v>
      </c>
      <c r="I85">
        <v>-0.08</v>
      </c>
      <c r="J85">
        <v>493.53</v>
      </c>
      <c r="K85">
        <v>2773.35</v>
      </c>
      <c r="L85">
        <v>493.53</v>
      </c>
      <c r="M85">
        <v>2773.35</v>
      </c>
      <c r="N85">
        <v>302</v>
      </c>
      <c r="O85">
        <v>2773.35</v>
      </c>
      <c r="P85">
        <v>2.6</v>
      </c>
      <c r="Q85">
        <v>2773.35</v>
      </c>
      <c r="R85">
        <v>77106.03</v>
      </c>
      <c r="S85">
        <v>79922.64</v>
      </c>
      <c r="T85">
        <v>8.31</v>
      </c>
      <c r="U85">
        <v>6</v>
      </c>
      <c r="V85">
        <v>9.57</v>
      </c>
      <c r="W85">
        <v>25.77</v>
      </c>
      <c r="X85">
        <v>68.150000000000006</v>
      </c>
      <c r="Y85">
        <v>53.95</v>
      </c>
      <c r="Z85">
        <v>50.52</v>
      </c>
      <c r="AA85">
        <v>36.79</v>
      </c>
      <c r="AB85">
        <v>24.75</v>
      </c>
      <c r="AC85">
        <v>8.43</v>
      </c>
      <c r="AD85">
        <v>4.32</v>
      </c>
      <c r="AE85">
        <v>3.9</v>
      </c>
      <c r="AF85">
        <v>1.04</v>
      </c>
      <c r="AG85">
        <v>0.64</v>
      </c>
      <c r="AH85">
        <v>22.59</v>
      </c>
      <c r="AI85">
        <v>5.72</v>
      </c>
      <c r="AJ85">
        <v>36.619999999999997</v>
      </c>
      <c r="AK85">
        <v>70.900000000000006</v>
      </c>
      <c r="AL85">
        <v>309.32</v>
      </c>
      <c r="AM85">
        <v>71.040000000000006</v>
      </c>
      <c r="AN85">
        <v>-3.05</v>
      </c>
      <c r="AO85">
        <v>16.75</v>
      </c>
    </row>
    <row r="86" spans="1:41" x14ac:dyDescent="0.35">
      <c r="A86" t="s">
        <v>351</v>
      </c>
      <c r="B86">
        <v>506943</v>
      </c>
      <c r="C86" t="s">
        <v>352</v>
      </c>
      <c r="D86" t="s">
        <v>353</v>
      </c>
      <c r="E86" t="s">
        <v>44</v>
      </c>
      <c r="F86" t="s">
        <v>45</v>
      </c>
      <c r="G86" s="1">
        <v>44809</v>
      </c>
      <c r="H86">
        <v>1844.65</v>
      </c>
      <c r="I86">
        <v>2.81</v>
      </c>
      <c r="J86">
        <v>315.05</v>
      </c>
      <c r="K86">
        <v>1985</v>
      </c>
      <c r="L86">
        <v>315.05</v>
      </c>
      <c r="M86">
        <v>1985</v>
      </c>
      <c r="N86">
        <v>236</v>
      </c>
      <c r="O86">
        <v>1985</v>
      </c>
      <c r="P86">
        <v>14.67</v>
      </c>
      <c r="Q86">
        <v>1985</v>
      </c>
      <c r="R86">
        <v>14264.72</v>
      </c>
      <c r="S86">
        <v>13805.64</v>
      </c>
      <c r="T86">
        <v>1.52</v>
      </c>
      <c r="U86">
        <v>1.62</v>
      </c>
      <c r="V86">
        <v>16.760000000000002</v>
      </c>
      <c r="W86">
        <v>9.4</v>
      </c>
      <c r="X86">
        <v>69.86</v>
      </c>
      <c r="Y86">
        <v>46.35</v>
      </c>
      <c r="Z86">
        <v>39.06</v>
      </c>
      <c r="AA86">
        <v>37.9</v>
      </c>
      <c r="AB86">
        <v>18.670000000000002</v>
      </c>
      <c r="AC86">
        <v>6.47</v>
      </c>
      <c r="AD86">
        <v>2.91</v>
      </c>
      <c r="AE86">
        <v>3.7</v>
      </c>
      <c r="AF86">
        <v>2.38</v>
      </c>
      <c r="AG86">
        <v>0.9</v>
      </c>
      <c r="AH86">
        <v>23.82</v>
      </c>
      <c r="AI86">
        <v>5.48</v>
      </c>
      <c r="AJ86">
        <v>83.84</v>
      </c>
      <c r="AK86">
        <v>48.04</v>
      </c>
      <c r="AL86">
        <v>281.48</v>
      </c>
      <c r="AM86">
        <v>22.01</v>
      </c>
      <c r="AN86">
        <v>-71.25</v>
      </c>
      <c r="AO86">
        <v>16.5</v>
      </c>
    </row>
    <row r="87" spans="1:41" x14ac:dyDescent="0.35">
      <c r="A87" t="s">
        <v>354</v>
      </c>
      <c r="B87">
        <v>500547</v>
      </c>
      <c r="C87" t="s">
        <v>355</v>
      </c>
      <c r="D87" t="s">
        <v>356</v>
      </c>
      <c r="E87" t="s">
        <v>278</v>
      </c>
      <c r="F87" t="s">
        <v>357</v>
      </c>
      <c r="G87" s="1">
        <v>44809</v>
      </c>
      <c r="H87">
        <v>324.75</v>
      </c>
      <c r="I87">
        <v>0.87</v>
      </c>
      <c r="J87">
        <v>252</v>
      </c>
      <c r="K87">
        <v>503</v>
      </c>
      <c r="L87">
        <v>252</v>
      </c>
      <c r="M87">
        <v>549.70000000000005</v>
      </c>
      <c r="N87">
        <v>238.55</v>
      </c>
      <c r="O87">
        <v>551.54999999999995</v>
      </c>
      <c r="P87">
        <v>12.17</v>
      </c>
      <c r="Q87">
        <v>551.54999999999995</v>
      </c>
      <c r="R87">
        <v>70446.48</v>
      </c>
      <c r="S87">
        <v>119675.29</v>
      </c>
      <c r="T87">
        <v>-1.32</v>
      </c>
      <c r="U87">
        <v>-2.75</v>
      </c>
      <c r="V87">
        <v>-1.04</v>
      </c>
      <c r="W87">
        <v>-33.9</v>
      </c>
      <c r="X87">
        <v>-3.69</v>
      </c>
      <c r="Y87">
        <v>-9.3699999999999992</v>
      </c>
      <c r="Z87">
        <v>10.88</v>
      </c>
      <c r="AA87">
        <v>26.47</v>
      </c>
      <c r="AB87">
        <v>10.92</v>
      </c>
      <c r="AC87">
        <v>1.55</v>
      </c>
      <c r="AD87">
        <v>2.11</v>
      </c>
      <c r="AE87">
        <v>7.21</v>
      </c>
      <c r="AF87">
        <v>7.68</v>
      </c>
      <c r="AG87">
        <v>4.93</v>
      </c>
      <c r="AH87">
        <v>9.65</v>
      </c>
      <c r="AI87">
        <v>0.15</v>
      </c>
      <c r="AJ87">
        <v>3.46</v>
      </c>
      <c r="AK87">
        <v>12.27</v>
      </c>
      <c r="AL87">
        <v>209.3</v>
      </c>
      <c r="AM87">
        <v>95.5</v>
      </c>
      <c r="AN87">
        <v>42.98</v>
      </c>
      <c r="AO87">
        <v>16</v>
      </c>
    </row>
    <row r="88" spans="1:41" x14ac:dyDescent="0.35">
      <c r="A88" t="s">
        <v>358</v>
      </c>
      <c r="B88">
        <v>505790</v>
      </c>
      <c r="C88" t="s">
        <v>359</v>
      </c>
      <c r="D88" t="s">
        <v>360</v>
      </c>
      <c r="E88" t="s">
        <v>110</v>
      </c>
      <c r="F88" t="s">
        <v>361</v>
      </c>
      <c r="G88" s="1">
        <v>44809</v>
      </c>
      <c r="H88">
        <v>3320.3</v>
      </c>
      <c r="I88">
        <v>5.68</v>
      </c>
      <c r="J88">
        <v>605.04999999999995</v>
      </c>
      <c r="K88">
        <v>3444.95</v>
      </c>
      <c r="L88">
        <v>605.04999999999995</v>
      </c>
      <c r="M88">
        <v>3444.95</v>
      </c>
      <c r="N88">
        <v>605.04999999999995</v>
      </c>
      <c r="O88">
        <v>3444.95</v>
      </c>
      <c r="P88">
        <v>5.94</v>
      </c>
      <c r="Q88">
        <v>3444.95</v>
      </c>
      <c r="R88">
        <v>51920.17</v>
      </c>
      <c r="S88">
        <v>47671.5</v>
      </c>
      <c r="T88">
        <v>10.25</v>
      </c>
      <c r="U88">
        <v>18.61</v>
      </c>
      <c r="V88">
        <v>42.52</v>
      </c>
      <c r="W88">
        <v>124.17</v>
      </c>
      <c r="X88">
        <v>60.76</v>
      </c>
      <c r="Y88">
        <v>27.22</v>
      </c>
      <c r="Z88">
        <v>26.43</v>
      </c>
      <c r="AA88">
        <v>65.36</v>
      </c>
      <c r="AB88">
        <v>42.25</v>
      </c>
      <c r="AC88">
        <v>13.52</v>
      </c>
      <c r="AD88">
        <v>5.18</v>
      </c>
      <c r="AE88">
        <v>2.23</v>
      </c>
      <c r="AF88">
        <v>2.2200000000000002</v>
      </c>
      <c r="AG88">
        <v>0.1</v>
      </c>
      <c r="AH88">
        <v>37.97</v>
      </c>
      <c r="AI88">
        <v>8.2100000000000009</v>
      </c>
      <c r="AJ88">
        <v>111.74</v>
      </c>
      <c r="AK88">
        <v>50.82</v>
      </c>
      <c r="AL88">
        <v>245.71</v>
      </c>
      <c r="AM88">
        <v>148.65</v>
      </c>
      <c r="AN88">
        <v>100.95</v>
      </c>
      <c r="AO88">
        <v>16</v>
      </c>
    </row>
    <row r="89" spans="1:41" x14ac:dyDescent="0.35">
      <c r="A89" t="s">
        <v>362</v>
      </c>
      <c r="B89">
        <v>540678</v>
      </c>
      <c r="C89" t="s">
        <v>363</v>
      </c>
      <c r="D89" t="s">
        <v>364</v>
      </c>
      <c r="E89" t="s">
        <v>110</v>
      </c>
      <c r="F89" t="s">
        <v>365</v>
      </c>
      <c r="G89" s="1">
        <v>44809</v>
      </c>
      <c r="H89">
        <v>377</v>
      </c>
      <c r="I89">
        <v>-0.62</v>
      </c>
      <c r="J89">
        <v>209</v>
      </c>
      <c r="K89">
        <v>394.3</v>
      </c>
      <c r="L89">
        <v>209</v>
      </c>
      <c r="M89">
        <v>491.7</v>
      </c>
      <c r="N89">
        <v>209</v>
      </c>
      <c r="O89">
        <v>599</v>
      </c>
      <c r="P89">
        <v>209</v>
      </c>
      <c r="Q89">
        <v>599</v>
      </c>
      <c r="R89">
        <v>4952.5</v>
      </c>
      <c r="S89">
        <v>2903.39</v>
      </c>
      <c r="T89">
        <v>3.44</v>
      </c>
      <c r="U89">
        <v>13.55</v>
      </c>
      <c r="V89">
        <v>15.13</v>
      </c>
      <c r="W89">
        <v>3.61</v>
      </c>
      <c r="X89">
        <v>3.65</v>
      </c>
      <c r="Y89">
        <v>-6.82</v>
      </c>
      <c r="Z89">
        <v>0</v>
      </c>
      <c r="AA89">
        <v>8.58</v>
      </c>
      <c r="AB89">
        <v>9.19</v>
      </c>
      <c r="AC89">
        <v>1.1200000000000001</v>
      </c>
      <c r="AD89">
        <v>1.29</v>
      </c>
      <c r="AE89">
        <v>38.630000000000003</v>
      </c>
      <c r="AF89">
        <v>0.49</v>
      </c>
      <c r="AG89">
        <v>4.45</v>
      </c>
      <c r="AH89">
        <v>3.2</v>
      </c>
      <c r="AI89">
        <v>1.5</v>
      </c>
      <c r="AJ89">
        <v>6.27</v>
      </c>
      <c r="AK89">
        <v>43.9</v>
      </c>
      <c r="AL89">
        <v>337.19</v>
      </c>
      <c r="AM89">
        <v>60.02</v>
      </c>
      <c r="AN89">
        <v>53.41</v>
      </c>
      <c r="AO89">
        <v>15.5</v>
      </c>
    </row>
    <row r="90" spans="1:41" x14ac:dyDescent="0.35">
      <c r="A90" t="s">
        <v>366</v>
      </c>
      <c r="B90">
        <v>500180</v>
      </c>
      <c r="C90" t="s">
        <v>367</v>
      </c>
      <c r="D90" t="s">
        <v>368</v>
      </c>
      <c r="E90" t="s">
        <v>99</v>
      </c>
      <c r="F90" t="s">
        <v>369</v>
      </c>
      <c r="G90" s="1">
        <v>44809</v>
      </c>
      <c r="H90">
        <v>1495.05</v>
      </c>
      <c r="I90">
        <v>0.64</v>
      </c>
      <c r="J90">
        <v>738.75</v>
      </c>
      <c r="K90">
        <v>1725</v>
      </c>
      <c r="L90">
        <v>738.75</v>
      </c>
      <c r="M90">
        <v>1725</v>
      </c>
      <c r="N90">
        <v>738.75</v>
      </c>
      <c r="O90">
        <v>1725</v>
      </c>
      <c r="P90">
        <v>15.7</v>
      </c>
      <c r="Q90">
        <v>1725</v>
      </c>
      <c r="R90">
        <v>832128.75</v>
      </c>
      <c r="S90">
        <v>898755.88</v>
      </c>
      <c r="T90">
        <v>2.04</v>
      </c>
      <c r="U90">
        <v>4.41</v>
      </c>
      <c r="V90">
        <v>8.31</v>
      </c>
      <c r="W90">
        <v>-5.14</v>
      </c>
      <c r="X90">
        <v>9.98</v>
      </c>
      <c r="Y90">
        <v>11.3</v>
      </c>
      <c r="Z90">
        <v>17.62</v>
      </c>
      <c r="AA90">
        <v>20.96</v>
      </c>
      <c r="AB90">
        <v>26.76</v>
      </c>
      <c r="AC90">
        <v>3.23</v>
      </c>
      <c r="AD90">
        <v>3.99</v>
      </c>
      <c r="AE90">
        <v>10.26</v>
      </c>
      <c r="AF90">
        <v>1.23</v>
      </c>
      <c r="AG90">
        <v>1.04</v>
      </c>
      <c r="AH90">
        <v>12.97</v>
      </c>
      <c r="AI90">
        <v>5.9</v>
      </c>
      <c r="AJ90">
        <v>-69.58</v>
      </c>
      <c r="AK90">
        <v>71.34</v>
      </c>
      <c r="AL90">
        <v>463.4</v>
      </c>
      <c r="AM90">
        <v>-21.57</v>
      </c>
      <c r="AN90">
        <v>-54.65</v>
      </c>
      <c r="AO90">
        <v>15.5</v>
      </c>
    </row>
    <row r="91" spans="1:41" x14ac:dyDescent="0.35">
      <c r="A91" t="s">
        <v>370</v>
      </c>
      <c r="B91">
        <v>532955</v>
      </c>
      <c r="C91" t="s">
        <v>371</v>
      </c>
      <c r="D91" t="s">
        <v>372</v>
      </c>
      <c r="E91" t="s">
        <v>99</v>
      </c>
      <c r="F91" t="s">
        <v>373</v>
      </c>
      <c r="G91" s="1">
        <v>44809</v>
      </c>
      <c r="H91">
        <v>106.25</v>
      </c>
      <c r="I91">
        <v>-0.84</v>
      </c>
      <c r="J91">
        <v>59.06</v>
      </c>
      <c r="K91">
        <v>126.64</v>
      </c>
      <c r="L91">
        <v>59.06</v>
      </c>
      <c r="M91">
        <v>126.64</v>
      </c>
      <c r="N91">
        <v>59.06</v>
      </c>
      <c r="O91">
        <v>138</v>
      </c>
      <c r="P91">
        <v>19.88</v>
      </c>
      <c r="Q91">
        <v>167.93</v>
      </c>
      <c r="R91">
        <v>27978.01</v>
      </c>
      <c r="S91">
        <v>358296.27</v>
      </c>
      <c r="T91">
        <v>-2.16</v>
      </c>
      <c r="U91">
        <v>6.76</v>
      </c>
      <c r="V91">
        <v>18.899999999999999</v>
      </c>
      <c r="W91">
        <v>-8.16</v>
      </c>
      <c r="X91">
        <v>-0.75</v>
      </c>
      <c r="Y91">
        <v>-2.93</v>
      </c>
      <c r="Z91">
        <v>3.98</v>
      </c>
      <c r="AA91">
        <v>2.74</v>
      </c>
      <c r="AB91">
        <v>4.21</v>
      </c>
      <c r="AC91">
        <v>0.52</v>
      </c>
      <c r="AD91">
        <v>0.65</v>
      </c>
      <c r="AE91">
        <v>9.65</v>
      </c>
      <c r="AF91">
        <v>0.28000000000000003</v>
      </c>
      <c r="AG91">
        <v>10.8</v>
      </c>
      <c r="AH91">
        <v>10.4</v>
      </c>
      <c r="AI91">
        <v>0.72</v>
      </c>
      <c r="AJ91">
        <v>-7.16</v>
      </c>
      <c r="AK91">
        <v>38.82</v>
      </c>
      <c r="AL91">
        <v>204.57</v>
      </c>
      <c r="AM91">
        <v>-19.8</v>
      </c>
      <c r="AN91">
        <v>-20.83</v>
      </c>
      <c r="AO91">
        <v>15.3</v>
      </c>
    </row>
    <row r="92" spans="1:41" x14ac:dyDescent="0.35">
      <c r="A92" t="s">
        <v>374</v>
      </c>
      <c r="B92">
        <v>500171</v>
      </c>
      <c r="C92" t="s">
        <v>375</v>
      </c>
      <c r="D92" t="s">
        <v>376</v>
      </c>
      <c r="E92" t="s">
        <v>76</v>
      </c>
      <c r="F92" t="s">
        <v>377</v>
      </c>
      <c r="G92" s="1">
        <v>44809</v>
      </c>
      <c r="H92">
        <v>617.95000000000005</v>
      </c>
      <c r="I92">
        <v>0.79</v>
      </c>
      <c r="J92">
        <v>68.8</v>
      </c>
      <c r="K92">
        <v>695.6</v>
      </c>
      <c r="L92">
        <v>68.8</v>
      </c>
      <c r="M92">
        <v>695.6</v>
      </c>
      <c r="N92">
        <v>68.8</v>
      </c>
      <c r="O92">
        <v>695.6</v>
      </c>
      <c r="P92">
        <v>6.5</v>
      </c>
      <c r="Q92">
        <v>695.6</v>
      </c>
      <c r="R92">
        <v>5906.72</v>
      </c>
      <c r="S92">
        <v>6372.11</v>
      </c>
      <c r="T92">
        <v>1.97</v>
      </c>
      <c r="U92">
        <v>1.32</v>
      </c>
      <c r="V92">
        <v>-3.51</v>
      </c>
      <c r="W92">
        <v>64.849999999999994</v>
      </c>
      <c r="X92">
        <v>46.81</v>
      </c>
      <c r="Y92">
        <v>20.93</v>
      </c>
      <c r="Z92">
        <v>31.15</v>
      </c>
      <c r="AA92">
        <v>6.56</v>
      </c>
      <c r="AB92">
        <v>7.25</v>
      </c>
      <c r="AC92">
        <v>1.72</v>
      </c>
      <c r="AD92">
        <v>1.25</v>
      </c>
      <c r="AE92">
        <v>18.55</v>
      </c>
      <c r="AF92">
        <v>0.69</v>
      </c>
      <c r="AG92">
        <v>2.4300000000000002</v>
      </c>
      <c r="AH92">
        <v>4.93</v>
      </c>
      <c r="AI92">
        <v>1.28</v>
      </c>
      <c r="AJ92">
        <v>9.18</v>
      </c>
      <c r="AK92">
        <v>94.09</v>
      </c>
      <c r="AL92">
        <v>358.92</v>
      </c>
      <c r="AM92">
        <v>67.48</v>
      </c>
      <c r="AN92">
        <v>15.94</v>
      </c>
      <c r="AO92">
        <v>15</v>
      </c>
    </row>
    <row r="93" spans="1:41" x14ac:dyDescent="0.35">
      <c r="A93" t="s">
        <v>381</v>
      </c>
      <c r="B93">
        <v>539871</v>
      </c>
      <c r="C93" t="s">
        <v>382</v>
      </c>
      <c r="D93" t="s">
        <v>383</v>
      </c>
      <c r="E93" t="s">
        <v>44</v>
      </c>
      <c r="F93" t="s">
        <v>384</v>
      </c>
      <c r="G93" s="1">
        <v>44809</v>
      </c>
      <c r="H93">
        <v>631.04999999999995</v>
      </c>
      <c r="I93">
        <v>1.78</v>
      </c>
      <c r="J93">
        <v>409.6</v>
      </c>
      <c r="K93">
        <v>1311.55</v>
      </c>
      <c r="L93">
        <v>409.6</v>
      </c>
      <c r="M93">
        <v>1465.9</v>
      </c>
      <c r="N93">
        <v>406.65</v>
      </c>
      <c r="O93">
        <v>1465.9</v>
      </c>
      <c r="P93">
        <v>406.65</v>
      </c>
      <c r="Q93">
        <v>1465.9</v>
      </c>
      <c r="R93">
        <v>3347.46</v>
      </c>
      <c r="S93">
        <v>3141.15</v>
      </c>
      <c r="T93">
        <v>0.54</v>
      </c>
      <c r="U93">
        <v>0.61</v>
      </c>
      <c r="V93">
        <v>-0.43</v>
      </c>
      <c r="W93">
        <v>-49.87</v>
      </c>
      <c r="X93">
        <v>10.34</v>
      </c>
      <c r="Y93">
        <v>-1.36</v>
      </c>
      <c r="Z93">
        <v>0</v>
      </c>
      <c r="AA93">
        <v>23.54</v>
      </c>
      <c r="AB93">
        <v>31.13</v>
      </c>
      <c r="AC93">
        <v>6.15</v>
      </c>
      <c r="AD93">
        <v>7.66</v>
      </c>
      <c r="AE93">
        <v>6.35</v>
      </c>
      <c r="AF93">
        <v>0.97</v>
      </c>
      <c r="AG93">
        <v>2.38</v>
      </c>
      <c r="AH93">
        <v>14.32</v>
      </c>
      <c r="AI93">
        <v>6.06</v>
      </c>
      <c r="AJ93">
        <v>29.52</v>
      </c>
      <c r="AK93">
        <v>26.88</v>
      </c>
      <c r="AL93">
        <v>102.94</v>
      </c>
      <c r="AM93">
        <v>21.44</v>
      </c>
      <c r="AN93">
        <v>17.61</v>
      </c>
      <c r="AO93">
        <v>15</v>
      </c>
    </row>
    <row r="94" spans="1:41" x14ac:dyDescent="0.35">
      <c r="A94" t="s">
        <v>378</v>
      </c>
      <c r="B94">
        <v>532644</v>
      </c>
      <c r="C94" t="s">
        <v>379</v>
      </c>
      <c r="D94" t="s">
        <v>380</v>
      </c>
      <c r="E94" t="s">
        <v>115</v>
      </c>
      <c r="F94" t="s">
        <v>116</v>
      </c>
      <c r="G94" s="1">
        <v>44809</v>
      </c>
      <c r="H94">
        <v>2699.7</v>
      </c>
      <c r="I94">
        <v>-0.21</v>
      </c>
      <c r="J94">
        <v>795.25</v>
      </c>
      <c r="K94">
        <v>3838</v>
      </c>
      <c r="L94">
        <v>795.25</v>
      </c>
      <c r="M94">
        <v>3838</v>
      </c>
      <c r="N94">
        <v>649.54999999999995</v>
      </c>
      <c r="O94">
        <v>3838</v>
      </c>
      <c r="P94">
        <v>31.25</v>
      </c>
      <c r="Q94">
        <v>3838</v>
      </c>
      <c r="R94">
        <v>20819.93</v>
      </c>
      <c r="S94">
        <v>24213.73</v>
      </c>
      <c r="T94">
        <v>1.85</v>
      </c>
      <c r="U94">
        <v>6.43</v>
      </c>
      <c r="V94">
        <v>25.86</v>
      </c>
      <c r="W94">
        <v>-22.86</v>
      </c>
      <c r="X94">
        <v>39.31</v>
      </c>
      <c r="Y94">
        <v>21.84</v>
      </c>
      <c r="Z94">
        <v>29.31</v>
      </c>
      <c r="AA94">
        <v>31.65</v>
      </c>
      <c r="AB94">
        <v>23.94</v>
      </c>
      <c r="AC94">
        <v>4.6399999999999997</v>
      </c>
      <c r="AD94">
        <v>3.62</v>
      </c>
      <c r="AE94">
        <v>5.72</v>
      </c>
      <c r="AF94">
        <v>1</v>
      </c>
      <c r="AG94">
        <v>0.56000000000000005</v>
      </c>
      <c r="AH94">
        <v>14.98</v>
      </c>
      <c r="AI94">
        <v>2.44</v>
      </c>
      <c r="AJ94">
        <v>23.7</v>
      </c>
      <c r="AK94">
        <v>85.14</v>
      </c>
      <c r="AL94">
        <v>580.54</v>
      </c>
      <c r="AM94">
        <v>113.69</v>
      </c>
      <c r="AN94">
        <v>-124.59</v>
      </c>
      <c r="AO94">
        <v>15</v>
      </c>
    </row>
    <row r="95" spans="1:41" x14ac:dyDescent="0.35">
      <c r="A95" t="s">
        <v>385</v>
      </c>
      <c r="B95">
        <v>532898</v>
      </c>
      <c r="C95" t="s">
        <v>386</v>
      </c>
      <c r="D95" t="s">
        <v>387</v>
      </c>
      <c r="E95" t="s">
        <v>278</v>
      </c>
      <c r="F95" t="s">
        <v>388</v>
      </c>
      <c r="G95" s="1">
        <v>44809</v>
      </c>
      <c r="H95">
        <v>223.4</v>
      </c>
      <c r="I95">
        <v>-0.36</v>
      </c>
      <c r="J95">
        <v>91.61</v>
      </c>
      <c r="K95">
        <v>248.35</v>
      </c>
      <c r="L95">
        <v>91.61</v>
      </c>
      <c r="M95">
        <v>248.35</v>
      </c>
      <c r="N95">
        <v>91.61</v>
      </c>
      <c r="O95">
        <v>248.35</v>
      </c>
      <c r="P95">
        <v>38.81</v>
      </c>
      <c r="Q95">
        <v>248.35</v>
      </c>
      <c r="R95">
        <v>156006</v>
      </c>
      <c r="S95">
        <v>286006.74</v>
      </c>
      <c r="T95">
        <v>-3.06</v>
      </c>
      <c r="U95">
        <v>1.18</v>
      </c>
      <c r="V95">
        <v>-1.1499999999999999</v>
      </c>
      <c r="W95">
        <v>27.26</v>
      </c>
      <c r="X95">
        <v>14.8</v>
      </c>
      <c r="Y95">
        <v>6.48</v>
      </c>
      <c r="Z95">
        <v>9.16</v>
      </c>
      <c r="AA95">
        <v>10</v>
      </c>
      <c r="AB95">
        <v>10.32</v>
      </c>
      <c r="AC95">
        <v>2.37</v>
      </c>
      <c r="AD95">
        <v>1.94</v>
      </c>
      <c r="AE95">
        <v>9.14</v>
      </c>
      <c r="AF95">
        <v>0.55000000000000004</v>
      </c>
      <c r="AG95">
        <v>6.6</v>
      </c>
      <c r="AH95">
        <v>7.53</v>
      </c>
      <c r="AI95">
        <v>3.69</v>
      </c>
      <c r="AJ95">
        <v>5.97</v>
      </c>
      <c r="AK95">
        <v>22.36</v>
      </c>
      <c r="AL95">
        <v>94.24</v>
      </c>
      <c r="AM95">
        <v>37.450000000000003</v>
      </c>
      <c r="AN95">
        <v>21.93</v>
      </c>
      <c r="AO95">
        <v>14.75</v>
      </c>
    </row>
    <row r="96" spans="1:41" x14ac:dyDescent="0.35">
      <c r="A96" t="s">
        <v>389</v>
      </c>
      <c r="B96">
        <v>526371</v>
      </c>
      <c r="C96" t="s">
        <v>390</v>
      </c>
      <c r="D96" t="s">
        <v>391</v>
      </c>
      <c r="E96" t="s">
        <v>182</v>
      </c>
      <c r="F96" t="s">
        <v>392</v>
      </c>
      <c r="G96" s="1">
        <v>44809</v>
      </c>
      <c r="H96">
        <v>122.5</v>
      </c>
      <c r="I96">
        <v>0.41</v>
      </c>
      <c r="J96">
        <v>61.55</v>
      </c>
      <c r="K96">
        <v>175.4</v>
      </c>
      <c r="L96">
        <v>61.55</v>
      </c>
      <c r="M96">
        <v>213.2</v>
      </c>
      <c r="N96">
        <v>61.55</v>
      </c>
      <c r="O96">
        <v>213.2</v>
      </c>
      <c r="P96">
        <v>0.4</v>
      </c>
      <c r="Q96">
        <v>571.79999999999995</v>
      </c>
      <c r="R96">
        <v>35885.269999999997</v>
      </c>
      <c r="S96">
        <v>31223.25</v>
      </c>
      <c r="T96">
        <v>-0.37</v>
      </c>
      <c r="U96">
        <v>14.06</v>
      </c>
      <c r="V96">
        <v>-3.43</v>
      </c>
      <c r="W96">
        <v>-20.76</v>
      </c>
      <c r="X96">
        <v>15.45</v>
      </c>
      <c r="Y96">
        <v>-1.85</v>
      </c>
      <c r="Z96">
        <v>-4.24</v>
      </c>
      <c r="AA96">
        <v>4.7</v>
      </c>
      <c r="AB96">
        <v>7.56</v>
      </c>
      <c r="AC96">
        <v>0.98</v>
      </c>
      <c r="AD96">
        <v>1.21</v>
      </c>
      <c r="AE96">
        <v>36.409999999999997</v>
      </c>
      <c r="AF96">
        <v>0.16</v>
      </c>
      <c r="AG96">
        <v>12.04</v>
      </c>
      <c r="AH96">
        <v>2.83</v>
      </c>
      <c r="AI96">
        <v>1.49</v>
      </c>
      <c r="AJ96">
        <v>4.7</v>
      </c>
      <c r="AK96">
        <v>26.05</v>
      </c>
      <c r="AL96">
        <v>124.39</v>
      </c>
      <c r="AM96">
        <v>26.07</v>
      </c>
      <c r="AN96">
        <v>17.28</v>
      </c>
      <c r="AO96">
        <v>14.74</v>
      </c>
    </row>
    <row r="97" spans="1:41" x14ac:dyDescent="0.35">
      <c r="A97" t="s">
        <v>393</v>
      </c>
      <c r="B97">
        <v>523367</v>
      </c>
      <c r="C97" t="s">
        <v>394</v>
      </c>
      <c r="D97" t="s">
        <v>395</v>
      </c>
      <c r="E97" t="s">
        <v>350</v>
      </c>
      <c r="F97" t="s">
        <v>350</v>
      </c>
      <c r="G97" s="1">
        <v>44809</v>
      </c>
      <c r="H97">
        <v>1052.25</v>
      </c>
      <c r="I97">
        <v>2.86</v>
      </c>
      <c r="J97">
        <v>172.6</v>
      </c>
      <c r="K97">
        <v>1263.8499999999999</v>
      </c>
      <c r="L97">
        <v>172.6</v>
      </c>
      <c r="M97">
        <v>1263.8499999999999</v>
      </c>
      <c r="N97">
        <v>172.6</v>
      </c>
      <c r="O97">
        <v>1263.8499999999999</v>
      </c>
      <c r="P97">
        <v>4</v>
      </c>
      <c r="Q97">
        <v>1263.8499999999999</v>
      </c>
      <c r="R97">
        <v>16409.03</v>
      </c>
      <c r="S97">
        <v>15929.72</v>
      </c>
      <c r="T97">
        <v>1.1299999999999999</v>
      </c>
      <c r="U97">
        <v>0.32</v>
      </c>
      <c r="V97">
        <v>5.47</v>
      </c>
      <c r="W97">
        <v>17.04</v>
      </c>
      <c r="X97">
        <v>41.86</v>
      </c>
      <c r="Y97">
        <v>21.1</v>
      </c>
      <c r="Z97">
        <v>0</v>
      </c>
      <c r="AA97">
        <v>13.98</v>
      </c>
      <c r="AB97">
        <v>9.83</v>
      </c>
      <c r="AC97">
        <v>2.83</v>
      </c>
      <c r="AD97">
        <v>1.89</v>
      </c>
      <c r="AE97">
        <v>11.73</v>
      </c>
      <c r="AF97">
        <v>1.04</v>
      </c>
      <c r="AG97">
        <v>1.4</v>
      </c>
      <c r="AH97">
        <v>7.76</v>
      </c>
      <c r="AI97">
        <v>1.52</v>
      </c>
      <c r="AJ97">
        <v>13.4</v>
      </c>
      <c r="AK97">
        <v>74.61</v>
      </c>
      <c r="AL97">
        <v>369.09</v>
      </c>
      <c r="AM97">
        <v>78.510000000000005</v>
      </c>
      <c r="AN97">
        <v>13.64</v>
      </c>
      <c r="AO97">
        <v>14.7</v>
      </c>
    </row>
    <row r="98" spans="1:41" x14ac:dyDescent="0.35">
      <c r="A98" t="s">
        <v>396</v>
      </c>
      <c r="B98">
        <v>500472</v>
      </c>
      <c r="C98" t="s">
        <v>397</v>
      </c>
      <c r="D98" t="s">
        <v>398</v>
      </c>
      <c r="E98" t="s">
        <v>110</v>
      </c>
      <c r="F98" t="s">
        <v>361</v>
      </c>
      <c r="G98" s="1">
        <v>44809</v>
      </c>
      <c r="H98">
        <v>4890.2</v>
      </c>
      <c r="I98">
        <v>-0.74</v>
      </c>
      <c r="J98">
        <v>1230</v>
      </c>
      <c r="K98">
        <v>4990</v>
      </c>
      <c r="L98">
        <v>1230</v>
      </c>
      <c r="M98">
        <v>4990</v>
      </c>
      <c r="N98">
        <v>1230</v>
      </c>
      <c r="O98">
        <v>4990</v>
      </c>
      <c r="P98">
        <v>25.25</v>
      </c>
      <c r="Q98">
        <v>4990</v>
      </c>
      <c r="R98">
        <v>24176.15</v>
      </c>
      <c r="S98">
        <v>23980.71</v>
      </c>
      <c r="T98">
        <v>3.84</v>
      </c>
      <c r="U98">
        <v>13.62</v>
      </c>
      <c r="V98">
        <v>40.729999999999997</v>
      </c>
      <c r="W98">
        <v>51.41</v>
      </c>
      <c r="X98">
        <v>37.65</v>
      </c>
      <c r="Y98">
        <v>26.23</v>
      </c>
      <c r="Z98">
        <v>23.17</v>
      </c>
      <c r="AA98">
        <v>54.44</v>
      </c>
      <c r="AB98">
        <v>33.49</v>
      </c>
      <c r="AC98">
        <v>12.02</v>
      </c>
      <c r="AD98">
        <v>5.81</v>
      </c>
      <c r="AE98">
        <v>2.76</v>
      </c>
      <c r="AF98">
        <v>5.37</v>
      </c>
      <c r="AG98">
        <v>0.3</v>
      </c>
      <c r="AH98">
        <v>36.19</v>
      </c>
      <c r="AI98">
        <v>6</v>
      </c>
      <c r="AJ98">
        <v>423.47</v>
      </c>
      <c r="AK98">
        <v>90</v>
      </c>
      <c r="AL98">
        <v>407.55</v>
      </c>
      <c r="AM98">
        <v>11.55</v>
      </c>
      <c r="AN98">
        <v>-0.16</v>
      </c>
      <c r="AO98">
        <v>14.5</v>
      </c>
    </row>
    <row r="99" spans="1:41" x14ac:dyDescent="0.35">
      <c r="A99" t="s">
        <v>399</v>
      </c>
      <c r="B99">
        <v>533106</v>
      </c>
      <c r="C99" t="s">
        <v>400</v>
      </c>
      <c r="D99" t="s">
        <v>401</v>
      </c>
      <c r="E99" t="s">
        <v>278</v>
      </c>
      <c r="F99" t="s">
        <v>402</v>
      </c>
      <c r="G99" s="1">
        <v>44809</v>
      </c>
      <c r="H99">
        <v>193.45</v>
      </c>
      <c r="I99">
        <v>1.42</v>
      </c>
      <c r="J99">
        <v>63.5</v>
      </c>
      <c r="K99">
        <v>306</v>
      </c>
      <c r="L99">
        <v>63.5</v>
      </c>
      <c r="M99">
        <v>306</v>
      </c>
      <c r="N99">
        <v>63.5</v>
      </c>
      <c r="O99">
        <v>306</v>
      </c>
      <c r="P99">
        <v>63.5</v>
      </c>
      <c r="Q99">
        <v>334.98</v>
      </c>
      <c r="R99">
        <v>20961.55</v>
      </c>
      <c r="S99">
        <v>34992.31</v>
      </c>
      <c r="T99">
        <v>1.1499999999999999</v>
      </c>
      <c r="U99">
        <v>2.93</v>
      </c>
      <c r="V99">
        <v>-22.91</v>
      </c>
      <c r="W99">
        <v>7.53</v>
      </c>
      <c r="X99">
        <v>9.5</v>
      </c>
      <c r="Y99">
        <v>-1.21</v>
      </c>
      <c r="Z99">
        <v>-2.3199999999999998</v>
      </c>
      <c r="AA99">
        <v>2.84</v>
      </c>
      <c r="AB99">
        <v>5.69</v>
      </c>
      <c r="AC99">
        <v>0.62</v>
      </c>
      <c r="AD99">
        <v>0.68</v>
      </c>
      <c r="AE99">
        <v>38.82</v>
      </c>
      <c r="AF99">
        <v>0.06</v>
      </c>
      <c r="AG99">
        <v>7.37</v>
      </c>
      <c r="AH99">
        <v>2.44</v>
      </c>
      <c r="AI99">
        <v>0.59</v>
      </c>
      <c r="AJ99">
        <v>2.25</v>
      </c>
      <c r="AK99">
        <v>67.98</v>
      </c>
      <c r="AL99">
        <v>310.8</v>
      </c>
      <c r="AM99">
        <v>85.85</v>
      </c>
      <c r="AN99">
        <v>45.24</v>
      </c>
      <c r="AO99">
        <v>14.25</v>
      </c>
    </row>
    <row r="100" spans="1:41" x14ac:dyDescent="0.35">
      <c r="A100" t="s">
        <v>409</v>
      </c>
      <c r="B100">
        <v>500104</v>
      </c>
      <c r="C100" t="s">
        <v>410</v>
      </c>
      <c r="D100" t="s">
        <v>411</v>
      </c>
      <c r="E100" t="s">
        <v>278</v>
      </c>
      <c r="F100" t="s">
        <v>357</v>
      </c>
      <c r="G100" s="1">
        <v>44809</v>
      </c>
      <c r="H100">
        <v>238.65</v>
      </c>
      <c r="I100">
        <v>0.13</v>
      </c>
      <c r="J100">
        <v>150</v>
      </c>
      <c r="K100">
        <v>354.8</v>
      </c>
      <c r="L100">
        <v>150</v>
      </c>
      <c r="M100">
        <v>354.8</v>
      </c>
      <c r="N100">
        <v>150</v>
      </c>
      <c r="O100">
        <v>485.4</v>
      </c>
      <c r="P100">
        <v>20.99</v>
      </c>
      <c r="Q100">
        <v>493</v>
      </c>
      <c r="R100">
        <v>33853.660000000003</v>
      </c>
      <c r="S100">
        <v>73139.06</v>
      </c>
      <c r="T100">
        <v>-1.1599999999999999</v>
      </c>
      <c r="U100">
        <v>-2.5099999999999998</v>
      </c>
      <c r="V100">
        <v>2.4700000000000002</v>
      </c>
      <c r="W100">
        <v>-13.52</v>
      </c>
      <c r="X100">
        <v>-2.46</v>
      </c>
      <c r="Y100">
        <v>-12.92</v>
      </c>
      <c r="Z100">
        <v>13.58</v>
      </c>
      <c r="AA100">
        <v>0</v>
      </c>
      <c r="AB100">
        <v>6.01</v>
      </c>
      <c r="AC100">
        <v>1.0900000000000001</v>
      </c>
      <c r="AD100">
        <v>1.1499999999999999</v>
      </c>
      <c r="AE100">
        <v>-6.52</v>
      </c>
      <c r="AF100">
        <v>0</v>
      </c>
      <c r="AG100">
        <v>5.87</v>
      </c>
      <c r="AH100">
        <v>-24.22</v>
      </c>
      <c r="AI100">
        <v>0.08</v>
      </c>
      <c r="AJ100">
        <v>2.14</v>
      </c>
      <c r="AK100">
        <v>-23.03</v>
      </c>
      <c r="AL100">
        <v>219.72</v>
      </c>
      <c r="AM100">
        <v>111.45</v>
      </c>
      <c r="AN100">
        <v>21.44</v>
      </c>
      <c r="AO100">
        <v>14</v>
      </c>
    </row>
    <row r="101" spans="1:41" x14ac:dyDescent="0.35">
      <c r="A101" t="s">
        <v>406</v>
      </c>
      <c r="B101">
        <v>507717</v>
      </c>
      <c r="C101" t="s">
        <v>407</v>
      </c>
      <c r="D101" t="s">
        <v>408</v>
      </c>
      <c r="E101" t="s">
        <v>76</v>
      </c>
      <c r="F101" t="s">
        <v>77</v>
      </c>
      <c r="G101" s="1">
        <v>44809</v>
      </c>
      <c r="H101">
        <v>740.55</v>
      </c>
      <c r="I101">
        <v>3</v>
      </c>
      <c r="J101">
        <v>261</v>
      </c>
      <c r="K101">
        <v>860</v>
      </c>
      <c r="L101">
        <v>261</v>
      </c>
      <c r="M101">
        <v>1053.9000000000001</v>
      </c>
      <c r="N101">
        <v>261</v>
      </c>
      <c r="O101">
        <v>1053.9000000000001</v>
      </c>
      <c r="P101">
        <v>1.2</v>
      </c>
      <c r="Q101">
        <v>1053.9000000000001</v>
      </c>
      <c r="R101">
        <v>3449.36</v>
      </c>
      <c r="S101">
        <v>3159.83</v>
      </c>
      <c r="T101">
        <v>4.25</v>
      </c>
      <c r="U101">
        <v>7.05</v>
      </c>
      <c r="V101">
        <v>5.37</v>
      </c>
      <c r="W101">
        <v>-9.8000000000000007</v>
      </c>
      <c r="X101">
        <v>33.549999999999997</v>
      </c>
      <c r="Y101">
        <v>1.69</v>
      </c>
      <c r="Z101">
        <v>23.46</v>
      </c>
      <c r="AA101">
        <v>16.420000000000002</v>
      </c>
      <c r="AB101">
        <v>17.59</v>
      </c>
      <c r="AC101">
        <v>3.41</v>
      </c>
      <c r="AD101">
        <v>3.86</v>
      </c>
      <c r="AE101">
        <v>9.93</v>
      </c>
      <c r="AF101">
        <v>1.44</v>
      </c>
      <c r="AG101">
        <v>1.89</v>
      </c>
      <c r="AH101">
        <v>10.66</v>
      </c>
      <c r="AI101">
        <v>2.29</v>
      </c>
      <c r="AJ101">
        <v>33.08</v>
      </c>
      <c r="AK101">
        <v>44.96</v>
      </c>
      <c r="AL101">
        <v>216.74</v>
      </c>
      <c r="AM101">
        <v>22.39</v>
      </c>
      <c r="AN101">
        <v>13.66</v>
      </c>
      <c r="AO101">
        <v>14</v>
      </c>
    </row>
    <row r="102" spans="1:41" x14ac:dyDescent="0.35">
      <c r="A102" t="s">
        <v>403</v>
      </c>
      <c r="B102">
        <v>533573</v>
      </c>
      <c r="C102" t="s">
        <v>404</v>
      </c>
      <c r="D102" t="s">
        <v>405</v>
      </c>
      <c r="E102" t="s">
        <v>44</v>
      </c>
      <c r="F102" t="s">
        <v>45</v>
      </c>
      <c r="G102" s="1">
        <v>44809</v>
      </c>
      <c r="H102">
        <v>640</v>
      </c>
      <c r="I102">
        <v>-0.61</v>
      </c>
      <c r="J102">
        <v>434.8</v>
      </c>
      <c r="K102">
        <v>864.05</v>
      </c>
      <c r="L102">
        <v>434.8</v>
      </c>
      <c r="M102">
        <v>1150</v>
      </c>
      <c r="N102">
        <v>412.4</v>
      </c>
      <c r="O102">
        <v>1150</v>
      </c>
      <c r="P102">
        <v>31</v>
      </c>
      <c r="Q102">
        <v>1150</v>
      </c>
      <c r="R102">
        <v>12591.83</v>
      </c>
      <c r="S102">
        <v>12860.73</v>
      </c>
      <c r="T102">
        <v>-1.69</v>
      </c>
      <c r="U102">
        <v>-8.9600000000000009</v>
      </c>
      <c r="V102">
        <v>-12.44</v>
      </c>
      <c r="W102">
        <v>-17.39</v>
      </c>
      <c r="X102">
        <v>9.06</v>
      </c>
      <c r="Y102">
        <v>4.5199999999999996</v>
      </c>
      <c r="Z102">
        <v>24.09</v>
      </c>
      <c r="AA102">
        <v>39.94</v>
      </c>
      <c r="AB102">
        <v>18.489999999999998</v>
      </c>
      <c r="AC102">
        <v>2.4300000000000002</v>
      </c>
      <c r="AD102">
        <v>3.84</v>
      </c>
      <c r="AE102">
        <v>3.26</v>
      </c>
      <c r="AF102">
        <v>-11.8</v>
      </c>
      <c r="AG102">
        <v>1.56</v>
      </c>
      <c r="AH102">
        <v>18.309999999999999</v>
      </c>
      <c r="AI102">
        <v>2.4</v>
      </c>
      <c r="AJ102">
        <v>8.6</v>
      </c>
      <c r="AK102">
        <v>16.04</v>
      </c>
      <c r="AL102">
        <v>263.47000000000003</v>
      </c>
      <c r="AM102">
        <v>74.45</v>
      </c>
      <c r="AN102">
        <v>44.68</v>
      </c>
      <c r="AO102">
        <v>14</v>
      </c>
    </row>
    <row r="103" spans="1:41" x14ac:dyDescent="0.35">
      <c r="A103" t="s">
        <v>412</v>
      </c>
      <c r="B103">
        <v>542652</v>
      </c>
      <c r="C103" t="s">
        <v>413</v>
      </c>
      <c r="D103" t="s">
        <v>414</v>
      </c>
      <c r="E103" t="s">
        <v>110</v>
      </c>
      <c r="F103" t="s">
        <v>415</v>
      </c>
      <c r="G103" s="1">
        <v>44809</v>
      </c>
      <c r="H103">
        <v>2498.85</v>
      </c>
      <c r="I103">
        <v>1.03</v>
      </c>
      <c r="J103">
        <v>570</v>
      </c>
      <c r="K103">
        <v>2820.05</v>
      </c>
      <c r="L103">
        <v>570</v>
      </c>
      <c r="M103">
        <v>2820.05</v>
      </c>
      <c r="N103">
        <v>0</v>
      </c>
      <c r="O103">
        <v>0</v>
      </c>
      <c r="P103">
        <v>525.04999999999995</v>
      </c>
      <c r="Q103">
        <v>2820.05</v>
      </c>
      <c r="R103">
        <v>37369.26</v>
      </c>
      <c r="S103">
        <v>35943.050000000003</v>
      </c>
      <c r="T103">
        <v>3.76</v>
      </c>
      <c r="U103">
        <v>5.23</v>
      </c>
      <c r="V103">
        <v>1.83</v>
      </c>
      <c r="W103">
        <v>11.94</v>
      </c>
      <c r="X103">
        <v>60.58</v>
      </c>
      <c r="Y103">
        <v>0</v>
      </c>
      <c r="Z103">
        <v>0</v>
      </c>
      <c r="AA103">
        <v>35.44</v>
      </c>
      <c r="AB103">
        <v>24.8</v>
      </c>
      <c r="AC103">
        <v>6.52</v>
      </c>
      <c r="AD103">
        <v>4.7</v>
      </c>
      <c r="AE103">
        <v>4.04</v>
      </c>
      <c r="AF103">
        <v>1.47</v>
      </c>
      <c r="AG103">
        <v>0.56000000000000005</v>
      </c>
      <c r="AH103">
        <v>23.02</v>
      </c>
      <c r="AI103">
        <v>2.83</v>
      </c>
      <c r="AJ103">
        <v>73.040000000000006</v>
      </c>
      <c r="AK103">
        <v>70.459999999999994</v>
      </c>
      <c r="AL103">
        <v>383.1</v>
      </c>
      <c r="AM103">
        <v>34.229999999999997</v>
      </c>
      <c r="AN103">
        <v>2.17</v>
      </c>
      <c r="AO103">
        <v>14</v>
      </c>
    </row>
    <row r="104" spans="1:41" x14ac:dyDescent="0.35">
      <c r="A104" t="s">
        <v>416</v>
      </c>
      <c r="B104">
        <v>520111</v>
      </c>
      <c r="C104" t="s">
        <v>417</v>
      </c>
      <c r="D104" t="s">
        <v>418</v>
      </c>
      <c r="E104" t="s">
        <v>182</v>
      </c>
      <c r="F104" t="s">
        <v>419</v>
      </c>
      <c r="G104" s="1">
        <v>44809</v>
      </c>
      <c r="H104">
        <v>1877.7</v>
      </c>
      <c r="I104">
        <v>2.42</v>
      </c>
      <c r="J104">
        <v>477.03</v>
      </c>
      <c r="K104">
        <v>1939</v>
      </c>
      <c r="L104">
        <v>477.03</v>
      </c>
      <c r="M104">
        <v>1939</v>
      </c>
      <c r="N104">
        <v>477.03</v>
      </c>
      <c r="O104">
        <v>1939</v>
      </c>
      <c r="P104">
        <v>0.92</v>
      </c>
      <c r="Q104">
        <v>1939</v>
      </c>
      <c r="R104">
        <v>13161.17</v>
      </c>
      <c r="S104">
        <v>12833.66</v>
      </c>
      <c r="T104">
        <v>2.35</v>
      </c>
      <c r="U104">
        <v>5.54</v>
      </c>
      <c r="V104">
        <v>12.03</v>
      </c>
      <c r="W104">
        <v>32.229999999999997</v>
      </c>
      <c r="X104">
        <v>45.32</v>
      </c>
      <c r="Y104">
        <v>26.37</v>
      </c>
      <c r="Z104">
        <v>38.119999999999997</v>
      </c>
      <c r="AA104">
        <v>36.979999999999997</v>
      </c>
      <c r="AB104">
        <v>26.8</v>
      </c>
      <c r="AC104">
        <v>5.68</v>
      </c>
      <c r="AD104">
        <v>3.49</v>
      </c>
      <c r="AE104">
        <v>4.08</v>
      </c>
      <c r="AF104">
        <v>2.11</v>
      </c>
      <c r="AG104">
        <v>0.5</v>
      </c>
      <c r="AH104">
        <v>22.17</v>
      </c>
      <c r="AI104">
        <v>3.67</v>
      </c>
      <c r="AJ104">
        <v>-46.51</v>
      </c>
      <c r="AK104">
        <v>51.23</v>
      </c>
      <c r="AL104">
        <v>333.82</v>
      </c>
      <c r="AM104">
        <v>-60.56</v>
      </c>
      <c r="AN104">
        <v>-86.9</v>
      </c>
      <c r="AO104">
        <v>14</v>
      </c>
    </row>
    <row r="105" spans="1:41" x14ac:dyDescent="0.35">
      <c r="A105" t="s">
        <v>420</v>
      </c>
      <c r="B105">
        <v>523457</v>
      </c>
      <c r="C105" t="s">
        <v>421</v>
      </c>
      <c r="D105" t="s">
        <v>422</v>
      </c>
      <c r="E105" t="s">
        <v>76</v>
      </c>
      <c r="F105" t="s">
        <v>423</v>
      </c>
      <c r="G105" s="1">
        <v>44809</v>
      </c>
      <c r="H105">
        <v>3419.6</v>
      </c>
      <c r="I105">
        <v>1.04</v>
      </c>
      <c r="J105">
        <v>378</v>
      </c>
      <c r="K105">
        <v>4192.3500000000004</v>
      </c>
      <c r="L105">
        <v>378</v>
      </c>
      <c r="M105">
        <v>4192.3500000000004</v>
      </c>
      <c r="N105">
        <v>365.05</v>
      </c>
      <c r="O105">
        <v>4192.3500000000004</v>
      </c>
      <c r="P105">
        <v>7.03</v>
      </c>
      <c r="Q105">
        <v>4192.3500000000004</v>
      </c>
      <c r="R105">
        <v>29163.79</v>
      </c>
      <c r="S105">
        <v>27838.52</v>
      </c>
      <c r="T105">
        <v>3</v>
      </c>
      <c r="U105">
        <v>-4.2699999999999996</v>
      </c>
      <c r="V105">
        <v>12.08</v>
      </c>
      <c r="W105">
        <v>36.78</v>
      </c>
      <c r="X105">
        <v>90.26</v>
      </c>
      <c r="Y105">
        <v>52.86</v>
      </c>
      <c r="Z105">
        <v>23.42</v>
      </c>
      <c r="AA105">
        <v>78.98</v>
      </c>
      <c r="AB105">
        <v>57.32</v>
      </c>
      <c r="AC105">
        <v>10.3</v>
      </c>
      <c r="AD105">
        <v>3.32</v>
      </c>
      <c r="AE105">
        <v>1.69</v>
      </c>
      <c r="AF105">
        <v>0.67</v>
      </c>
      <c r="AG105">
        <v>0.4</v>
      </c>
      <c r="AH105">
        <v>46.28</v>
      </c>
      <c r="AI105">
        <v>12.83</v>
      </c>
      <c r="AJ105">
        <v>49.52</v>
      </c>
      <c r="AK105">
        <v>43.31</v>
      </c>
      <c r="AL105">
        <v>332.09</v>
      </c>
      <c r="AM105">
        <v>69.05</v>
      </c>
      <c r="AN105">
        <v>76</v>
      </c>
      <c r="AO105">
        <v>13.5</v>
      </c>
    </row>
    <row r="106" spans="1:41" x14ac:dyDescent="0.35">
      <c r="A106" t="s">
        <v>424</v>
      </c>
      <c r="B106">
        <v>532777</v>
      </c>
      <c r="C106" t="s">
        <v>425</v>
      </c>
      <c r="D106" t="s">
        <v>426</v>
      </c>
      <c r="E106" t="s">
        <v>131</v>
      </c>
      <c r="F106" t="s">
        <v>427</v>
      </c>
      <c r="G106" s="1">
        <v>44809</v>
      </c>
      <c r="H106">
        <v>4255.45</v>
      </c>
      <c r="I106">
        <v>7.0000000000000007E-2</v>
      </c>
      <c r="J106">
        <v>1580</v>
      </c>
      <c r="K106">
        <v>7465.4</v>
      </c>
      <c r="L106">
        <v>1580</v>
      </c>
      <c r="M106">
        <v>7465.4</v>
      </c>
      <c r="N106">
        <v>950</v>
      </c>
      <c r="O106">
        <v>7465.4</v>
      </c>
      <c r="P106">
        <v>94.05</v>
      </c>
      <c r="Q106">
        <v>7465.4</v>
      </c>
      <c r="R106">
        <v>54884.03</v>
      </c>
      <c r="S106">
        <v>54022.95</v>
      </c>
      <c r="T106">
        <v>-4.08</v>
      </c>
      <c r="U106">
        <v>-0.06</v>
      </c>
      <c r="V106">
        <v>11.13</v>
      </c>
      <c r="W106">
        <v>-31.19</v>
      </c>
      <c r="X106">
        <v>26.18</v>
      </c>
      <c r="Y106">
        <v>34.880000000000003</v>
      </c>
      <c r="Z106">
        <v>28.9</v>
      </c>
      <c r="AA106">
        <v>4.3</v>
      </c>
      <c r="AB106">
        <v>75.680000000000007</v>
      </c>
      <c r="AC106">
        <v>3.14</v>
      </c>
      <c r="AD106">
        <v>10.33</v>
      </c>
      <c r="AE106">
        <v>3.34</v>
      </c>
      <c r="AF106">
        <v>0.03</v>
      </c>
      <c r="AG106">
        <v>0.31</v>
      </c>
      <c r="AH106">
        <v>47.3</v>
      </c>
      <c r="AI106">
        <v>30.44</v>
      </c>
      <c r="AJ106">
        <v>77.66</v>
      </c>
      <c r="AK106">
        <v>990.63</v>
      </c>
      <c r="AL106">
        <v>1356.53</v>
      </c>
      <c r="AM106">
        <v>54.91</v>
      </c>
      <c r="AN106">
        <v>849.51</v>
      </c>
      <c r="AO106">
        <v>13</v>
      </c>
    </row>
    <row r="107" spans="1:41" x14ac:dyDescent="0.35">
      <c r="A107" t="s">
        <v>428</v>
      </c>
      <c r="B107">
        <v>530965</v>
      </c>
      <c r="C107" t="s">
        <v>429</v>
      </c>
      <c r="D107" t="s">
        <v>430</v>
      </c>
      <c r="E107" t="s">
        <v>278</v>
      </c>
      <c r="F107" t="s">
        <v>357</v>
      </c>
      <c r="G107" s="1">
        <v>44809</v>
      </c>
      <c r="H107">
        <v>70.95</v>
      </c>
      <c r="I107">
        <v>-0.49</v>
      </c>
      <c r="J107">
        <v>47.43</v>
      </c>
      <c r="K107">
        <v>94.5</v>
      </c>
      <c r="L107">
        <v>47.43</v>
      </c>
      <c r="M107">
        <v>104</v>
      </c>
      <c r="N107">
        <v>47.43</v>
      </c>
      <c r="O107">
        <v>147.33000000000001</v>
      </c>
      <c r="P107">
        <v>5.67</v>
      </c>
      <c r="Q107">
        <v>154.32</v>
      </c>
      <c r="R107">
        <v>100260.79</v>
      </c>
      <c r="S107">
        <v>214259.98</v>
      </c>
      <c r="T107">
        <v>-1.32</v>
      </c>
      <c r="U107">
        <v>-0.35</v>
      </c>
      <c r="V107">
        <v>-10.039999999999999</v>
      </c>
      <c r="W107">
        <v>-5.9</v>
      </c>
      <c r="X107">
        <v>-4.0199999999999996</v>
      </c>
      <c r="Y107">
        <v>-13.08</v>
      </c>
      <c r="Z107">
        <v>5.73</v>
      </c>
      <c r="AA107">
        <v>5.36</v>
      </c>
      <c r="AB107">
        <v>7.5</v>
      </c>
      <c r="AC107">
        <v>0.72</v>
      </c>
      <c r="AD107">
        <v>0.94</v>
      </c>
      <c r="AE107">
        <v>16.59</v>
      </c>
      <c r="AF107">
        <v>1.22</v>
      </c>
      <c r="AG107">
        <v>11.83</v>
      </c>
      <c r="AH107">
        <v>4.78</v>
      </c>
      <c r="AI107">
        <v>0.12</v>
      </c>
      <c r="AJ107">
        <v>4.08</v>
      </c>
      <c r="AK107">
        <v>13.25</v>
      </c>
      <c r="AL107">
        <v>98.43</v>
      </c>
      <c r="AM107">
        <v>26.76</v>
      </c>
      <c r="AN107">
        <v>19.54</v>
      </c>
      <c r="AO107">
        <v>12.6</v>
      </c>
    </row>
    <row r="108" spans="1:41" x14ac:dyDescent="0.35">
      <c r="A108" t="s">
        <v>435</v>
      </c>
      <c r="B108">
        <v>500770</v>
      </c>
      <c r="C108" t="s">
        <v>436</v>
      </c>
      <c r="D108" t="s">
        <v>437</v>
      </c>
      <c r="E108" t="s">
        <v>76</v>
      </c>
      <c r="F108" t="s">
        <v>377</v>
      </c>
      <c r="G108" s="1">
        <v>44809</v>
      </c>
      <c r="H108">
        <v>1119.1500000000001</v>
      </c>
      <c r="I108">
        <v>-0.06</v>
      </c>
      <c r="J108">
        <v>197</v>
      </c>
      <c r="K108">
        <v>1182.4000000000001</v>
      </c>
      <c r="L108">
        <v>197</v>
      </c>
      <c r="M108">
        <v>1182.4000000000001</v>
      </c>
      <c r="N108">
        <v>197</v>
      </c>
      <c r="O108">
        <v>1182.4000000000001</v>
      </c>
      <c r="P108">
        <v>31.5</v>
      </c>
      <c r="Q108">
        <v>1182.4000000000001</v>
      </c>
      <c r="R108">
        <v>28511.05</v>
      </c>
      <c r="S108">
        <v>32694.799999999999</v>
      </c>
      <c r="T108">
        <v>0.77</v>
      </c>
      <c r="U108">
        <v>17.71</v>
      </c>
      <c r="V108">
        <v>19.61</v>
      </c>
      <c r="W108">
        <v>33.07</v>
      </c>
      <c r="X108">
        <v>24.96</v>
      </c>
      <c r="Y108">
        <v>14.03</v>
      </c>
      <c r="Z108">
        <v>13.89</v>
      </c>
      <c r="AA108">
        <v>18.29</v>
      </c>
      <c r="AB108">
        <v>12.1</v>
      </c>
      <c r="AC108">
        <v>1.51</v>
      </c>
      <c r="AD108">
        <v>1.33</v>
      </c>
      <c r="AE108">
        <v>7.32</v>
      </c>
      <c r="AF108">
        <v>3.44</v>
      </c>
      <c r="AG108">
        <v>1.1200000000000001</v>
      </c>
      <c r="AH108">
        <v>11.02</v>
      </c>
      <c r="AI108">
        <v>2.09</v>
      </c>
      <c r="AJ108">
        <v>17.34</v>
      </c>
      <c r="AK108">
        <v>61.18</v>
      </c>
      <c r="AL108">
        <v>740.5</v>
      </c>
      <c r="AM108">
        <v>64.540000000000006</v>
      </c>
      <c r="AN108">
        <v>2.14</v>
      </c>
      <c r="AO108">
        <v>12.5</v>
      </c>
    </row>
    <row r="109" spans="1:41" x14ac:dyDescent="0.35">
      <c r="A109" t="s">
        <v>431</v>
      </c>
      <c r="B109">
        <v>500249</v>
      </c>
      <c r="C109" t="s">
        <v>432</v>
      </c>
      <c r="D109" t="s">
        <v>433</v>
      </c>
      <c r="E109" t="s">
        <v>110</v>
      </c>
      <c r="F109" t="s">
        <v>434</v>
      </c>
      <c r="G109" s="1">
        <v>44809</v>
      </c>
      <c r="H109">
        <v>1942.5</v>
      </c>
      <c r="I109">
        <v>-0.08</v>
      </c>
      <c r="J109">
        <v>386</v>
      </c>
      <c r="K109">
        <v>1985.7</v>
      </c>
      <c r="L109">
        <v>386</v>
      </c>
      <c r="M109">
        <v>1985.7</v>
      </c>
      <c r="N109">
        <v>386</v>
      </c>
      <c r="O109">
        <v>1985.7</v>
      </c>
      <c r="P109">
        <v>18.579999999999998</v>
      </c>
      <c r="Q109">
        <v>1985.7</v>
      </c>
      <c r="R109">
        <v>6761.42</v>
      </c>
      <c r="S109">
        <v>6407.59</v>
      </c>
      <c r="T109">
        <v>1.76</v>
      </c>
      <c r="U109">
        <v>26.38</v>
      </c>
      <c r="V109">
        <v>37.19</v>
      </c>
      <c r="W109">
        <v>60.04</v>
      </c>
      <c r="X109">
        <v>49.22</v>
      </c>
      <c r="Y109">
        <v>23.1</v>
      </c>
      <c r="Z109">
        <v>25.19</v>
      </c>
      <c r="AA109">
        <v>40.590000000000003</v>
      </c>
      <c r="AB109">
        <v>29.97</v>
      </c>
      <c r="AC109">
        <v>6.39</v>
      </c>
      <c r="AD109">
        <v>3.63</v>
      </c>
      <c r="AE109">
        <v>4.0999999999999996</v>
      </c>
      <c r="AF109">
        <v>2.3199999999999998</v>
      </c>
      <c r="AG109">
        <v>0.64</v>
      </c>
      <c r="AH109">
        <v>24.19</v>
      </c>
      <c r="AI109">
        <v>4.03</v>
      </c>
      <c r="AJ109">
        <v>108.21</v>
      </c>
      <c r="AK109">
        <v>47.72</v>
      </c>
      <c r="AL109">
        <v>303.32</v>
      </c>
      <c r="AM109">
        <v>17.95</v>
      </c>
      <c r="AN109">
        <v>17.52</v>
      </c>
      <c r="AO109">
        <v>12.5</v>
      </c>
    </row>
    <row r="110" spans="1:41" x14ac:dyDescent="0.35">
      <c r="A110" t="s">
        <v>453</v>
      </c>
      <c r="B110">
        <v>532810</v>
      </c>
      <c r="C110" t="s">
        <v>454</v>
      </c>
      <c r="D110" t="s">
        <v>455</v>
      </c>
      <c r="E110" t="s">
        <v>99</v>
      </c>
      <c r="F110" t="s">
        <v>373</v>
      </c>
      <c r="G110" s="1">
        <v>44809</v>
      </c>
      <c r="H110">
        <v>114.45</v>
      </c>
      <c r="I110">
        <v>-1.25</v>
      </c>
      <c r="J110">
        <v>74.150000000000006</v>
      </c>
      <c r="K110">
        <v>153.75</v>
      </c>
      <c r="L110">
        <v>74.150000000000006</v>
      </c>
      <c r="M110">
        <v>153.75</v>
      </c>
      <c r="N110">
        <v>67.5</v>
      </c>
      <c r="O110">
        <v>153.75</v>
      </c>
      <c r="P110">
        <v>42.7</v>
      </c>
      <c r="Q110">
        <v>192.5</v>
      </c>
      <c r="R110">
        <v>30215.73</v>
      </c>
      <c r="S110">
        <v>682695.5</v>
      </c>
      <c r="T110">
        <v>-5.0199999999999996</v>
      </c>
      <c r="U110">
        <v>-3.58</v>
      </c>
      <c r="V110">
        <v>2.5499999999999998</v>
      </c>
      <c r="W110">
        <v>-10.97</v>
      </c>
      <c r="X110">
        <v>3.03</v>
      </c>
      <c r="Y110">
        <v>-1.32</v>
      </c>
      <c r="Z110">
        <v>3.56</v>
      </c>
      <c r="AA110">
        <v>2.17</v>
      </c>
      <c r="AB110">
        <v>3.42</v>
      </c>
      <c r="AC110">
        <v>0.4</v>
      </c>
      <c r="AD110">
        <v>0.54</v>
      </c>
      <c r="AE110">
        <v>9.92</v>
      </c>
      <c r="AF110">
        <v>0.04</v>
      </c>
      <c r="AG110">
        <v>10.48</v>
      </c>
      <c r="AH110">
        <v>10.09</v>
      </c>
      <c r="AI110">
        <v>0.4</v>
      </c>
      <c r="AJ110">
        <v>18.510000000000002</v>
      </c>
      <c r="AK110">
        <v>52.84</v>
      </c>
      <c r="AL110">
        <v>288.83999999999997</v>
      </c>
      <c r="AM110">
        <v>6.18</v>
      </c>
      <c r="AN110">
        <v>-8.91</v>
      </c>
      <c r="AO110">
        <v>12</v>
      </c>
    </row>
    <row r="111" spans="1:41" x14ac:dyDescent="0.35">
      <c r="A111" t="s">
        <v>438</v>
      </c>
      <c r="B111">
        <v>506395</v>
      </c>
      <c r="C111" t="s">
        <v>439</v>
      </c>
      <c r="D111" t="s">
        <v>440</v>
      </c>
      <c r="E111" t="s">
        <v>76</v>
      </c>
      <c r="F111" t="s">
        <v>441</v>
      </c>
      <c r="G111" s="1">
        <v>44809</v>
      </c>
      <c r="H111">
        <v>1032.05</v>
      </c>
      <c r="I111">
        <v>-1.28</v>
      </c>
      <c r="J111">
        <v>375.4</v>
      </c>
      <c r="K111">
        <v>1094.4000000000001</v>
      </c>
      <c r="L111">
        <v>375.4</v>
      </c>
      <c r="M111">
        <v>1094.4000000000001</v>
      </c>
      <c r="N111">
        <v>336.5</v>
      </c>
      <c r="O111">
        <v>1094.4000000000001</v>
      </c>
      <c r="P111">
        <v>3.7</v>
      </c>
      <c r="Q111">
        <v>1094.4000000000001</v>
      </c>
      <c r="R111">
        <v>30325.26</v>
      </c>
      <c r="S111">
        <v>28970.17</v>
      </c>
      <c r="T111">
        <v>-0.68</v>
      </c>
      <c r="U111">
        <v>-0.61</v>
      </c>
      <c r="V111">
        <v>9.11</v>
      </c>
      <c r="W111">
        <v>29.13</v>
      </c>
      <c r="X111">
        <v>39.520000000000003</v>
      </c>
      <c r="Y111">
        <v>19.18</v>
      </c>
      <c r="Z111">
        <v>13.41</v>
      </c>
      <c r="AA111">
        <v>18.04</v>
      </c>
      <c r="AB111">
        <v>17.71</v>
      </c>
      <c r="AC111">
        <v>4.46</v>
      </c>
      <c r="AD111">
        <v>4.22</v>
      </c>
      <c r="AE111">
        <v>8.85</v>
      </c>
      <c r="AF111">
        <v>0.71</v>
      </c>
      <c r="AG111">
        <v>1.1599999999999999</v>
      </c>
      <c r="AH111">
        <v>11.46</v>
      </c>
      <c r="AI111">
        <v>1.43</v>
      </c>
      <c r="AJ111">
        <v>14.59</v>
      </c>
      <c r="AK111">
        <v>57.51</v>
      </c>
      <c r="AL111">
        <v>232.91</v>
      </c>
      <c r="AM111">
        <v>70.8</v>
      </c>
      <c r="AN111">
        <v>61.03</v>
      </c>
      <c r="AO111">
        <v>12</v>
      </c>
    </row>
    <row r="112" spans="1:41" x14ac:dyDescent="0.35">
      <c r="A112" t="s">
        <v>449</v>
      </c>
      <c r="B112">
        <v>539542</v>
      </c>
      <c r="C112" t="s">
        <v>450</v>
      </c>
      <c r="D112" t="s">
        <v>451</v>
      </c>
      <c r="E112" t="s">
        <v>49</v>
      </c>
      <c r="F112" t="s">
        <v>452</v>
      </c>
      <c r="G112" s="1">
        <v>44809</v>
      </c>
      <c r="H112">
        <v>1824.75</v>
      </c>
      <c r="I112">
        <v>0.48</v>
      </c>
      <c r="J112">
        <v>812.8</v>
      </c>
      <c r="K112">
        <v>4644</v>
      </c>
      <c r="L112">
        <v>812.8</v>
      </c>
      <c r="M112">
        <v>4644</v>
      </c>
      <c r="N112">
        <v>812.8</v>
      </c>
      <c r="O112">
        <v>4644</v>
      </c>
      <c r="P112">
        <v>534</v>
      </c>
      <c r="Q112">
        <v>4644</v>
      </c>
      <c r="R112">
        <v>5494.25</v>
      </c>
      <c r="S112">
        <v>5658.84</v>
      </c>
      <c r="T112">
        <v>3.4</v>
      </c>
      <c r="U112">
        <v>-4.68</v>
      </c>
      <c r="V112">
        <v>-8.02</v>
      </c>
      <c r="W112">
        <v>-55.17</v>
      </c>
      <c r="X112">
        <v>18.760000000000002</v>
      </c>
      <c r="Y112">
        <v>9.27</v>
      </c>
      <c r="Z112">
        <v>0</v>
      </c>
      <c r="AA112">
        <v>16.84</v>
      </c>
      <c r="AB112">
        <v>29.86</v>
      </c>
      <c r="AC112">
        <v>4.04</v>
      </c>
      <c r="AD112">
        <v>7.71</v>
      </c>
      <c r="AE112">
        <v>8.34</v>
      </c>
      <c r="AF112">
        <v>0.4</v>
      </c>
      <c r="AG112">
        <v>0.66</v>
      </c>
      <c r="AH112">
        <v>11.86</v>
      </c>
      <c r="AI112">
        <v>2.2599999999999998</v>
      </c>
      <c r="AJ112">
        <v>-24.05</v>
      </c>
      <c r="AK112">
        <v>108.49</v>
      </c>
      <c r="AL112">
        <v>452.07</v>
      </c>
      <c r="AM112">
        <v>-76.03</v>
      </c>
      <c r="AN112">
        <v>-97.44</v>
      </c>
      <c r="AO112">
        <v>12</v>
      </c>
    </row>
    <row r="113" spans="1:41" x14ac:dyDescent="0.35">
      <c r="A113" t="s">
        <v>445</v>
      </c>
      <c r="B113">
        <v>506076</v>
      </c>
      <c r="C113" t="s">
        <v>446</v>
      </c>
      <c r="D113" t="s">
        <v>447</v>
      </c>
      <c r="E113" t="s">
        <v>182</v>
      </c>
      <c r="F113" t="s">
        <v>448</v>
      </c>
      <c r="G113" s="1">
        <v>44809</v>
      </c>
      <c r="H113">
        <v>2168</v>
      </c>
      <c r="I113">
        <v>-1.42</v>
      </c>
      <c r="J113">
        <v>369.2</v>
      </c>
      <c r="K113">
        <v>2284</v>
      </c>
      <c r="L113">
        <v>369.2</v>
      </c>
      <c r="M113">
        <v>2284</v>
      </c>
      <c r="N113">
        <v>369.2</v>
      </c>
      <c r="O113">
        <v>2284</v>
      </c>
      <c r="P113">
        <v>5.63</v>
      </c>
      <c r="Q113">
        <v>2284</v>
      </c>
      <c r="R113">
        <v>24004.1</v>
      </c>
      <c r="S113">
        <v>23776.66</v>
      </c>
      <c r="T113">
        <v>-2.36</v>
      </c>
      <c r="U113">
        <v>9.19</v>
      </c>
      <c r="V113">
        <v>25.77</v>
      </c>
      <c r="W113">
        <v>58.16</v>
      </c>
      <c r="X113">
        <v>57.56</v>
      </c>
      <c r="Y113">
        <v>40.159999999999997</v>
      </c>
      <c r="Z113">
        <v>33.159999999999997</v>
      </c>
      <c r="AA113">
        <v>74.099999999999994</v>
      </c>
      <c r="AB113">
        <v>39.450000000000003</v>
      </c>
      <c r="AC113">
        <v>14.56</v>
      </c>
      <c r="AD113">
        <v>6.1</v>
      </c>
      <c r="AE113">
        <v>2.09</v>
      </c>
      <c r="AF113">
        <v>3.41</v>
      </c>
      <c r="AG113">
        <v>0.55000000000000004</v>
      </c>
      <c r="AH113">
        <v>48.22</v>
      </c>
      <c r="AI113">
        <v>10.87</v>
      </c>
      <c r="AJ113">
        <v>128.65</v>
      </c>
      <c r="AK113">
        <v>29.25</v>
      </c>
      <c r="AL113">
        <v>148.83000000000001</v>
      </c>
      <c r="AM113">
        <v>16.850000000000001</v>
      </c>
      <c r="AN113">
        <v>7.3</v>
      </c>
      <c r="AO113">
        <v>12</v>
      </c>
    </row>
    <row r="114" spans="1:41" x14ac:dyDescent="0.35">
      <c r="A114" t="s">
        <v>442</v>
      </c>
      <c r="B114">
        <v>539524</v>
      </c>
      <c r="C114" t="s">
        <v>443</v>
      </c>
      <c r="D114" t="s">
        <v>444</v>
      </c>
      <c r="E114" t="s">
        <v>44</v>
      </c>
      <c r="F114" t="s">
        <v>384</v>
      </c>
      <c r="G114" s="1">
        <v>44809</v>
      </c>
      <c r="H114">
        <v>2369.1999999999998</v>
      </c>
      <c r="I114">
        <v>-2.87</v>
      </c>
      <c r="J114">
        <v>1179.55</v>
      </c>
      <c r="K114">
        <v>4245.5</v>
      </c>
      <c r="L114">
        <v>1179.55</v>
      </c>
      <c r="M114">
        <v>4245.5</v>
      </c>
      <c r="N114">
        <v>717.65</v>
      </c>
      <c r="O114">
        <v>4245.5</v>
      </c>
      <c r="P114">
        <v>696.5</v>
      </c>
      <c r="Q114">
        <v>4245.5</v>
      </c>
      <c r="R114">
        <v>19748.98</v>
      </c>
      <c r="S114">
        <v>19995.87</v>
      </c>
      <c r="T114">
        <v>-10.15</v>
      </c>
      <c r="U114">
        <v>-1.23</v>
      </c>
      <c r="V114">
        <v>10.47</v>
      </c>
      <c r="W114">
        <v>-42.13</v>
      </c>
      <c r="X114">
        <v>23.55</v>
      </c>
      <c r="Y114">
        <v>23.52</v>
      </c>
      <c r="Z114">
        <v>0</v>
      </c>
      <c r="AA114">
        <v>72.790000000000006</v>
      </c>
      <c r="AB114">
        <v>55.82</v>
      </c>
      <c r="AC114">
        <v>13.1</v>
      </c>
      <c r="AD114">
        <v>12.3</v>
      </c>
      <c r="AE114">
        <v>2.36</v>
      </c>
      <c r="AF114">
        <v>6.37</v>
      </c>
      <c r="AG114">
        <v>0.51</v>
      </c>
      <c r="AH114">
        <v>37.31</v>
      </c>
      <c r="AI114">
        <v>9.9600000000000009</v>
      </c>
      <c r="AJ114">
        <v>44.21</v>
      </c>
      <c r="AK114">
        <v>32.549999999999997</v>
      </c>
      <c r="AL114">
        <v>180.92</v>
      </c>
      <c r="AM114">
        <v>53.6</v>
      </c>
      <c r="AN114">
        <v>-4.13</v>
      </c>
      <c r="AO114">
        <v>12</v>
      </c>
    </row>
    <row r="115" spans="1:41" x14ac:dyDescent="0.35">
      <c r="A115" t="s">
        <v>456</v>
      </c>
      <c r="B115">
        <v>533023</v>
      </c>
      <c r="C115" t="s">
        <v>457</v>
      </c>
      <c r="D115" t="s">
        <v>458</v>
      </c>
      <c r="E115" t="s">
        <v>62</v>
      </c>
      <c r="F115" t="s">
        <v>63</v>
      </c>
      <c r="G115" s="1">
        <v>44809</v>
      </c>
      <c r="H115">
        <v>9991.0499999999993</v>
      </c>
      <c r="I115">
        <v>3.54</v>
      </c>
      <c r="J115">
        <v>4750.05</v>
      </c>
      <c r="K115">
        <v>10080</v>
      </c>
      <c r="L115">
        <v>4750.05</v>
      </c>
      <c r="M115">
        <v>10080</v>
      </c>
      <c r="N115">
        <v>4750.05</v>
      </c>
      <c r="O115">
        <v>10080</v>
      </c>
      <c r="P115">
        <v>100</v>
      </c>
      <c r="Q115">
        <v>10080</v>
      </c>
      <c r="R115">
        <v>18915.61</v>
      </c>
      <c r="S115">
        <v>17313.37</v>
      </c>
      <c r="T115">
        <v>2.2599999999999998</v>
      </c>
      <c r="U115">
        <v>14.41</v>
      </c>
      <c r="V115">
        <v>31.08</v>
      </c>
      <c r="W115">
        <v>42.66</v>
      </c>
      <c r="X115">
        <v>17.88</v>
      </c>
      <c r="Y115">
        <v>12.92</v>
      </c>
      <c r="Z115">
        <v>20.21</v>
      </c>
      <c r="AA115">
        <v>103.31</v>
      </c>
      <c r="AB115">
        <v>71.430000000000007</v>
      </c>
      <c r="AC115">
        <v>8.69</v>
      </c>
      <c r="AD115">
        <v>6.88</v>
      </c>
      <c r="AE115">
        <v>1.63</v>
      </c>
      <c r="AF115">
        <v>-78.88</v>
      </c>
      <c r="AG115">
        <v>0.12</v>
      </c>
      <c r="AH115">
        <v>50.05</v>
      </c>
      <c r="AI115">
        <v>6.64</v>
      </c>
      <c r="AJ115">
        <v>136.82</v>
      </c>
      <c r="AK115">
        <v>96.53</v>
      </c>
      <c r="AL115">
        <v>1147.47</v>
      </c>
      <c r="AM115">
        <v>72.89</v>
      </c>
      <c r="AN115">
        <v>6.81</v>
      </c>
      <c r="AO115">
        <v>12</v>
      </c>
    </row>
    <row r="116" spans="1:41" x14ac:dyDescent="0.35">
      <c r="A116" t="s">
        <v>459</v>
      </c>
      <c r="B116">
        <v>508869</v>
      </c>
      <c r="C116" t="s">
        <v>460</v>
      </c>
      <c r="D116" t="s">
        <v>461</v>
      </c>
      <c r="E116" t="s">
        <v>44</v>
      </c>
      <c r="F116" t="s">
        <v>462</v>
      </c>
      <c r="G116" s="1">
        <v>44809</v>
      </c>
      <c r="H116">
        <v>4282.55</v>
      </c>
      <c r="I116">
        <v>-0.69</v>
      </c>
      <c r="J116">
        <v>1047.05</v>
      </c>
      <c r="K116">
        <v>5935.4</v>
      </c>
      <c r="L116">
        <v>1047.05</v>
      </c>
      <c r="M116">
        <v>5935.4</v>
      </c>
      <c r="N116">
        <v>910.1</v>
      </c>
      <c r="O116">
        <v>5935.4</v>
      </c>
      <c r="P116">
        <v>27</v>
      </c>
      <c r="Q116">
        <v>5935.4</v>
      </c>
      <c r="R116">
        <v>61576.5</v>
      </c>
      <c r="S116">
        <v>63090.54</v>
      </c>
      <c r="T116">
        <v>1.6</v>
      </c>
      <c r="U116">
        <v>-2.58</v>
      </c>
      <c r="V116">
        <v>19.329999999999998</v>
      </c>
      <c r="W116">
        <v>-14.6</v>
      </c>
      <c r="X116">
        <v>41.96</v>
      </c>
      <c r="Y116">
        <v>30.96</v>
      </c>
      <c r="Z116">
        <v>21.12</v>
      </c>
      <c r="AA116">
        <v>69.62</v>
      </c>
      <c r="AB116">
        <v>67.55</v>
      </c>
      <c r="AC116">
        <v>10.35</v>
      </c>
      <c r="AD116">
        <v>6.08</v>
      </c>
      <c r="AE116">
        <v>2.69</v>
      </c>
      <c r="AF116">
        <v>1.06</v>
      </c>
      <c r="AG116">
        <v>0.27</v>
      </c>
      <c r="AH116">
        <v>28.35</v>
      </c>
      <c r="AI116">
        <v>4.1900000000000004</v>
      </c>
      <c r="AJ116">
        <v>37.82</v>
      </c>
      <c r="AK116">
        <v>61.44</v>
      </c>
      <c r="AL116">
        <v>413.28</v>
      </c>
      <c r="AM116">
        <v>113.21</v>
      </c>
      <c r="AN116">
        <v>42.18</v>
      </c>
      <c r="AO116">
        <v>11.75</v>
      </c>
    </row>
    <row r="117" spans="1:41" x14ac:dyDescent="0.35">
      <c r="A117" t="s">
        <v>463</v>
      </c>
      <c r="B117">
        <v>500520</v>
      </c>
      <c r="C117" t="s">
        <v>464</v>
      </c>
      <c r="D117" t="s">
        <v>465</v>
      </c>
      <c r="E117" t="s">
        <v>62</v>
      </c>
      <c r="F117" t="s">
        <v>140</v>
      </c>
      <c r="G117" s="1">
        <v>44809</v>
      </c>
      <c r="H117">
        <v>1320.55</v>
      </c>
      <c r="I117">
        <v>0.35</v>
      </c>
      <c r="J117">
        <v>245.4</v>
      </c>
      <c r="K117">
        <v>1330.65</v>
      </c>
      <c r="L117">
        <v>245.4</v>
      </c>
      <c r="M117">
        <v>1330.65</v>
      </c>
      <c r="N117">
        <v>245.4</v>
      </c>
      <c r="O117">
        <v>1330.65</v>
      </c>
      <c r="P117">
        <v>6.36</v>
      </c>
      <c r="Q117">
        <v>1330.65</v>
      </c>
      <c r="R117">
        <v>164169.79</v>
      </c>
      <c r="S117">
        <v>216260.32</v>
      </c>
      <c r="T117">
        <v>3.6</v>
      </c>
      <c r="U117">
        <v>4.66</v>
      </c>
      <c r="V117">
        <v>28.38</v>
      </c>
      <c r="W117">
        <v>76.099999999999994</v>
      </c>
      <c r="X117">
        <v>37.71</v>
      </c>
      <c r="Y117">
        <v>14.74</v>
      </c>
      <c r="Z117">
        <v>13.24</v>
      </c>
      <c r="AA117">
        <v>19.64</v>
      </c>
      <c r="AB117">
        <v>20.37</v>
      </c>
      <c r="AC117">
        <v>3.35</v>
      </c>
      <c r="AD117">
        <v>2.41</v>
      </c>
      <c r="AE117">
        <v>7.53</v>
      </c>
      <c r="AF117">
        <v>1.73</v>
      </c>
      <c r="AG117">
        <v>0.88</v>
      </c>
      <c r="AH117">
        <v>11.35</v>
      </c>
      <c r="AI117">
        <v>1.65</v>
      </c>
      <c r="AJ117">
        <v>17.75</v>
      </c>
      <c r="AK117">
        <v>67.16</v>
      </c>
      <c r="AL117">
        <v>393.2</v>
      </c>
      <c r="AM117">
        <v>83.15</v>
      </c>
      <c r="AN117">
        <v>28.4</v>
      </c>
      <c r="AO117">
        <v>11.55</v>
      </c>
    </row>
    <row r="118" spans="1:41" x14ac:dyDescent="0.35">
      <c r="A118" t="s">
        <v>469</v>
      </c>
      <c r="B118">
        <v>532522</v>
      </c>
      <c r="C118" t="s">
        <v>470</v>
      </c>
      <c r="D118" t="s">
        <v>471</v>
      </c>
      <c r="E118" t="s">
        <v>278</v>
      </c>
      <c r="F118" t="s">
        <v>279</v>
      </c>
      <c r="G118" s="1">
        <v>44809</v>
      </c>
      <c r="H118">
        <v>215.95</v>
      </c>
      <c r="I118">
        <v>-0.25</v>
      </c>
      <c r="J118">
        <v>170.4</v>
      </c>
      <c r="K118">
        <v>243.55</v>
      </c>
      <c r="L118">
        <v>170.4</v>
      </c>
      <c r="M118">
        <v>302</v>
      </c>
      <c r="N118">
        <v>170.4</v>
      </c>
      <c r="O118">
        <v>302</v>
      </c>
      <c r="P118">
        <v>6</v>
      </c>
      <c r="Q118">
        <v>302</v>
      </c>
      <c r="R118">
        <v>32415</v>
      </c>
      <c r="S118">
        <v>27280.89</v>
      </c>
      <c r="T118">
        <v>-1.46</v>
      </c>
      <c r="U118">
        <v>1.17</v>
      </c>
      <c r="V118">
        <v>-4.66</v>
      </c>
      <c r="W118">
        <v>-6.03</v>
      </c>
      <c r="X118">
        <v>-6.67</v>
      </c>
      <c r="Y118">
        <v>-0.64</v>
      </c>
      <c r="Z118">
        <v>10.55</v>
      </c>
      <c r="AA118">
        <v>9.2799999999999994</v>
      </c>
      <c r="AB118">
        <v>14.49</v>
      </c>
      <c r="AC118">
        <v>2.2599999999999998</v>
      </c>
      <c r="AD118">
        <v>3.22</v>
      </c>
      <c r="AE118">
        <v>19.09</v>
      </c>
      <c r="AF118">
        <v>0.65</v>
      </c>
      <c r="AG118">
        <v>5.32</v>
      </c>
      <c r="AH118">
        <v>4.8600000000000003</v>
      </c>
      <c r="AI118">
        <v>0.66</v>
      </c>
      <c r="AJ118">
        <v>9.34</v>
      </c>
      <c r="AK118">
        <v>23.29</v>
      </c>
      <c r="AL118">
        <v>95.67</v>
      </c>
      <c r="AM118">
        <v>23.13</v>
      </c>
      <c r="AN118">
        <v>22.68</v>
      </c>
      <c r="AO118">
        <v>11.5</v>
      </c>
    </row>
    <row r="119" spans="1:41" x14ac:dyDescent="0.35">
      <c r="A119" t="s">
        <v>466</v>
      </c>
      <c r="B119">
        <v>500875</v>
      </c>
      <c r="C119" t="s">
        <v>467</v>
      </c>
      <c r="D119" t="s">
        <v>468</v>
      </c>
      <c r="E119" t="s">
        <v>54</v>
      </c>
      <c r="F119" t="s">
        <v>89</v>
      </c>
      <c r="G119" s="1">
        <v>44809</v>
      </c>
      <c r="H119">
        <v>328.85</v>
      </c>
      <c r="I119">
        <v>1.76</v>
      </c>
      <c r="J119">
        <v>134.6</v>
      </c>
      <c r="K119">
        <v>329.65</v>
      </c>
      <c r="L119">
        <v>134.6</v>
      </c>
      <c r="M119">
        <v>329.65</v>
      </c>
      <c r="N119">
        <v>134.6</v>
      </c>
      <c r="O119">
        <v>329.65</v>
      </c>
      <c r="P119">
        <v>10.88</v>
      </c>
      <c r="Q119">
        <v>367.7</v>
      </c>
      <c r="R119">
        <v>407540.19</v>
      </c>
      <c r="S119">
        <v>383377.24</v>
      </c>
      <c r="T119">
        <v>5.0999999999999996</v>
      </c>
      <c r="U119">
        <v>6.25</v>
      </c>
      <c r="V119">
        <v>20.59</v>
      </c>
      <c r="W119">
        <v>56.15</v>
      </c>
      <c r="X119">
        <v>10.57</v>
      </c>
      <c r="Y119">
        <v>3.04</v>
      </c>
      <c r="Z119">
        <v>6.35</v>
      </c>
      <c r="AA119">
        <v>24.91</v>
      </c>
      <c r="AB119">
        <v>21.54</v>
      </c>
      <c r="AC119">
        <v>6.21</v>
      </c>
      <c r="AD119">
        <v>5.0599999999999996</v>
      </c>
      <c r="AE119">
        <v>6.13</v>
      </c>
      <c r="AF119">
        <v>3.06</v>
      </c>
      <c r="AG119">
        <v>3.5</v>
      </c>
      <c r="AH119">
        <v>15.97</v>
      </c>
      <c r="AI119">
        <v>5.81</v>
      </c>
      <c r="AJ119">
        <v>25.83</v>
      </c>
      <c r="AK119">
        <v>13.2</v>
      </c>
      <c r="AL119">
        <v>52.94</v>
      </c>
      <c r="AM119">
        <v>12.8</v>
      </c>
      <c r="AN119">
        <v>12.15</v>
      </c>
      <c r="AO119">
        <v>11.5</v>
      </c>
    </row>
    <row r="120" spans="1:41" x14ac:dyDescent="0.35">
      <c r="A120" t="s">
        <v>472</v>
      </c>
      <c r="B120">
        <v>543374</v>
      </c>
      <c r="C120" t="s">
        <v>473</v>
      </c>
      <c r="D120" t="s">
        <v>474</v>
      </c>
      <c r="E120" t="s">
        <v>99</v>
      </c>
      <c r="F120" t="s">
        <v>199</v>
      </c>
      <c r="G120" s="1">
        <v>44809</v>
      </c>
      <c r="H120">
        <v>474</v>
      </c>
      <c r="I120">
        <v>-0.01</v>
      </c>
      <c r="J120">
        <v>0</v>
      </c>
      <c r="K120">
        <v>722.9</v>
      </c>
      <c r="L120">
        <v>0</v>
      </c>
      <c r="M120">
        <v>0</v>
      </c>
      <c r="N120">
        <v>0</v>
      </c>
      <c r="O120">
        <v>0</v>
      </c>
      <c r="P120">
        <v>375</v>
      </c>
      <c r="Q120">
        <v>722.9</v>
      </c>
      <c r="R120">
        <v>13638.24</v>
      </c>
      <c r="S120">
        <v>13551.83</v>
      </c>
      <c r="T120">
        <v>5.03</v>
      </c>
      <c r="U120">
        <v>11.07</v>
      </c>
      <c r="V120">
        <v>13.28</v>
      </c>
      <c r="W120">
        <v>0</v>
      </c>
      <c r="X120">
        <v>0</v>
      </c>
      <c r="Y120">
        <v>0</v>
      </c>
      <c r="Z120">
        <v>0</v>
      </c>
      <c r="AA120">
        <v>21.97</v>
      </c>
      <c r="AB120">
        <v>27.73</v>
      </c>
      <c r="AC120">
        <v>6.06</v>
      </c>
      <c r="AD120">
        <v>3.8</v>
      </c>
      <c r="AE120">
        <v>6.81</v>
      </c>
      <c r="AF120">
        <v>0</v>
      </c>
      <c r="AG120">
        <v>2.42</v>
      </c>
      <c r="AH120">
        <v>15.58</v>
      </c>
      <c r="AI120">
        <v>10.54</v>
      </c>
      <c r="AJ120">
        <v>24.22</v>
      </c>
      <c r="AK120">
        <v>21.55</v>
      </c>
      <c r="AL120">
        <v>78.16</v>
      </c>
      <c r="AM120">
        <v>19.55</v>
      </c>
      <c r="AN120">
        <v>21.47</v>
      </c>
      <c r="AO120">
        <v>11.45</v>
      </c>
    </row>
    <row r="121" spans="1:41" x14ac:dyDescent="0.35">
      <c r="A121" t="s">
        <v>479</v>
      </c>
      <c r="B121">
        <v>534816</v>
      </c>
      <c r="C121" t="s">
        <v>480</v>
      </c>
      <c r="D121" t="s">
        <v>481</v>
      </c>
      <c r="E121" t="s">
        <v>307</v>
      </c>
      <c r="F121" t="s">
        <v>482</v>
      </c>
      <c r="G121" s="1">
        <v>44809</v>
      </c>
      <c r="H121">
        <v>199.6</v>
      </c>
      <c r="I121">
        <v>0.15</v>
      </c>
      <c r="J121">
        <v>120.05</v>
      </c>
      <c r="K121">
        <v>332.8</v>
      </c>
      <c r="L121">
        <v>120.05</v>
      </c>
      <c r="M121">
        <v>332.8</v>
      </c>
      <c r="N121">
        <v>120.05</v>
      </c>
      <c r="O121">
        <v>482.8</v>
      </c>
      <c r="P121">
        <v>120.05</v>
      </c>
      <c r="Q121">
        <v>505</v>
      </c>
      <c r="R121">
        <v>53777.47</v>
      </c>
      <c r="S121">
        <v>56564.59</v>
      </c>
      <c r="T121">
        <v>-0.6</v>
      </c>
      <c r="U121">
        <v>-1.82</v>
      </c>
      <c r="V121">
        <v>-0.97</v>
      </c>
      <c r="W121">
        <v>-11.54</v>
      </c>
      <c r="X121">
        <v>-6.99</v>
      </c>
      <c r="Y121">
        <v>-11.98</v>
      </c>
      <c r="Z121">
        <v>0</v>
      </c>
      <c r="AA121">
        <v>9.89</v>
      </c>
      <c r="AB121">
        <v>17.23</v>
      </c>
      <c r="AC121">
        <v>2.38</v>
      </c>
      <c r="AD121">
        <v>3.36</v>
      </c>
      <c r="AE121">
        <v>16.350000000000001</v>
      </c>
      <c r="AF121">
        <v>0.32</v>
      </c>
      <c r="AG121">
        <v>5.51</v>
      </c>
      <c r="AH121">
        <v>3.99</v>
      </c>
      <c r="AI121">
        <v>1.93</v>
      </c>
      <c r="AJ121">
        <v>5.9</v>
      </c>
      <c r="AK121">
        <v>20.170000000000002</v>
      </c>
      <c r="AL121">
        <v>83.93</v>
      </c>
      <c r="AM121">
        <v>33.85</v>
      </c>
      <c r="AN121">
        <v>18.64</v>
      </c>
      <c r="AO121">
        <v>11</v>
      </c>
    </row>
    <row r="122" spans="1:41" x14ac:dyDescent="0.35">
      <c r="A122" t="s">
        <v>489</v>
      </c>
      <c r="B122">
        <v>540767</v>
      </c>
      <c r="C122" t="s">
        <v>490</v>
      </c>
      <c r="D122" t="s">
        <v>491</v>
      </c>
      <c r="E122" t="s">
        <v>99</v>
      </c>
      <c r="F122" t="s">
        <v>199</v>
      </c>
      <c r="G122" s="1">
        <v>44809</v>
      </c>
      <c r="H122">
        <v>294.89999999999998</v>
      </c>
      <c r="I122">
        <v>1.22</v>
      </c>
      <c r="J122">
        <v>201</v>
      </c>
      <c r="K122">
        <v>476.5</v>
      </c>
      <c r="L122">
        <v>201</v>
      </c>
      <c r="M122">
        <v>476.5</v>
      </c>
      <c r="N122">
        <v>0</v>
      </c>
      <c r="O122">
        <v>0</v>
      </c>
      <c r="P122">
        <v>120.2</v>
      </c>
      <c r="Q122">
        <v>476.5</v>
      </c>
      <c r="R122">
        <v>18366.310000000001</v>
      </c>
      <c r="S122">
        <v>17819.21</v>
      </c>
      <c r="T122">
        <v>-4.28</v>
      </c>
      <c r="U122">
        <v>-1.55</v>
      </c>
      <c r="V122">
        <v>4.08</v>
      </c>
      <c r="W122">
        <v>-29.66</v>
      </c>
      <c r="X122">
        <v>2.16</v>
      </c>
      <c r="Y122">
        <v>0</v>
      </c>
      <c r="Z122">
        <v>0</v>
      </c>
      <c r="AA122">
        <v>27.14</v>
      </c>
      <c r="AB122">
        <v>35.29</v>
      </c>
      <c r="AC122">
        <v>5.27</v>
      </c>
      <c r="AD122">
        <v>6.69</v>
      </c>
      <c r="AE122">
        <v>6.01</v>
      </c>
      <c r="AF122">
        <v>2.56</v>
      </c>
      <c r="AG122">
        <v>3.73</v>
      </c>
      <c r="AH122">
        <v>19</v>
      </c>
      <c r="AI122">
        <v>13.91</v>
      </c>
      <c r="AJ122">
        <v>31.69</v>
      </c>
      <c r="AK122">
        <v>10.86</v>
      </c>
      <c r="AL122">
        <v>55.9</v>
      </c>
      <c r="AM122">
        <v>9.32</v>
      </c>
      <c r="AN122">
        <v>11.62</v>
      </c>
      <c r="AO122">
        <v>11</v>
      </c>
    </row>
    <row r="123" spans="1:41" x14ac:dyDescent="0.35">
      <c r="A123" t="s">
        <v>475</v>
      </c>
      <c r="B123">
        <v>500125</v>
      </c>
      <c r="C123" t="s">
        <v>476</v>
      </c>
      <c r="D123" t="s">
        <v>477</v>
      </c>
      <c r="E123" t="s">
        <v>54</v>
      </c>
      <c r="F123" t="s">
        <v>478</v>
      </c>
      <c r="G123" s="1">
        <v>44809</v>
      </c>
      <c r="H123">
        <v>534.65</v>
      </c>
      <c r="I123">
        <v>0.77</v>
      </c>
      <c r="J123">
        <v>100</v>
      </c>
      <c r="K123">
        <v>591.29999999999995</v>
      </c>
      <c r="L123">
        <v>100</v>
      </c>
      <c r="M123">
        <v>591.29999999999995</v>
      </c>
      <c r="N123">
        <v>100</v>
      </c>
      <c r="O123">
        <v>591.29999999999995</v>
      </c>
      <c r="P123">
        <v>5.21</v>
      </c>
      <c r="Q123">
        <v>591.29999999999995</v>
      </c>
      <c r="R123">
        <v>9488.66</v>
      </c>
      <c r="S123">
        <v>8383.27</v>
      </c>
      <c r="T123">
        <v>0.92</v>
      </c>
      <c r="U123">
        <v>-3.14</v>
      </c>
      <c r="V123">
        <v>2.2799999999999998</v>
      </c>
      <c r="W123">
        <v>30.71</v>
      </c>
      <c r="X123">
        <v>53.13</v>
      </c>
      <c r="Y123">
        <v>10.57</v>
      </c>
      <c r="Z123">
        <v>8.6999999999999993</v>
      </c>
      <c r="AA123">
        <v>9.0299999999999994</v>
      </c>
      <c r="AB123">
        <v>10.89</v>
      </c>
      <c r="AC123">
        <v>1.63</v>
      </c>
      <c r="AD123">
        <v>1.39</v>
      </c>
      <c r="AE123">
        <v>32.69</v>
      </c>
      <c r="AF123">
        <v>0.44</v>
      </c>
      <c r="AG123">
        <v>2.0499999999999998</v>
      </c>
      <c r="AH123">
        <v>2.9</v>
      </c>
      <c r="AI123">
        <v>0.36</v>
      </c>
      <c r="AJ123">
        <v>4.16</v>
      </c>
      <c r="AK123">
        <v>59.19</v>
      </c>
      <c r="AL123">
        <v>327.39</v>
      </c>
      <c r="AM123">
        <v>128.43</v>
      </c>
      <c r="AN123">
        <v>94.27</v>
      </c>
      <c r="AO123">
        <v>11</v>
      </c>
    </row>
    <row r="124" spans="1:41" x14ac:dyDescent="0.35">
      <c r="A124" t="s">
        <v>483</v>
      </c>
      <c r="B124">
        <v>500233</v>
      </c>
      <c r="C124" t="s">
        <v>484</v>
      </c>
      <c r="D124" t="s">
        <v>485</v>
      </c>
      <c r="E124" t="s">
        <v>115</v>
      </c>
      <c r="F124" t="s">
        <v>228</v>
      </c>
      <c r="G124" s="1">
        <v>44809</v>
      </c>
      <c r="H124">
        <v>1134.5</v>
      </c>
      <c r="I124">
        <v>-1.81</v>
      </c>
      <c r="J124">
        <v>295.39999999999998</v>
      </c>
      <c r="K124">
        <v>1379</v>
      </c>
      <c r="L124">
        <v>295.39999999999998</v>
      </c>
      <c r="M124">
        <v>1379</v>
      </c>
      <c r="N124">
        <v>295.39999999999998</v>
      </c>
      <c r="O124">
        <v>1379</v>
      </c>
      <c r="P124">
        <v>1.41</v>
      </c>
      <c r="Q124">
        <v>1379</v>
      </c>
      <c r="R124">
        <v>18064.93</v>
      </c>
      <c r="S124">
        <v>18101.27</v>
      </c>
      <c r="T124">
        <v>-3.18</v>
      </c>
      <c r="U124">
        <v>-0.32</v>
      </c>
      <c r="V124">
        <v>12.1</v>
      </c>
      <c r="W124">
        <v>-5.32</v>
      </c>
      <c r="X124">
        <v>35.43</v>
      </c>
      <c r="Y124">
        <v>10.16</v>
      </c>
      <c r="Z124">
        <v>29.25</v>
      </c>
      <c r="AA124">
        <v>42.29</v>
      </c>
      <c r="AB124">
        <v>39.97</v>
      </c>
      <c r="AC124">
        <v>8.14</v>
      </c>
      <c r="AD124">
        <v>6.18</v>
      </c>
      <c r="AE124">
        <v>3.5</v>
      </c>
      <c r="AF124">
        <v>3.31</v>
      </c>
      <c r="AG124">
        <v>0.97</v>
      </c>
      <c r="AH124">
        <v>25.37</v>
      </c>
      <c r="AI124">
        <v>4.3499999999999996</v>
      </c>
      <c r="AJ124">
        <v>42.45</v>
      </c>
      <c r="AK124">
        <v>26.77</v>
      </c>
      <c r="AL124">
        <v>139.01</v>
      </c>
      <c r="AM124">
        <v>26.73</v>
      </c>
      <c r="AN124">
        <v>10.51</v>
      </c>
      <c r="AO124">
        <v>11</v>
      </c>
    </row>
    <row r="125" spans="1:41" x14ac:dyDescent="0.35">
      <c r="A125" t="s">
        <v>486</v>
      </c>
      <c r="B125">
        <v>532504</v>
      </c>
      <c r="C125" t="s">
        <v>487</v>
      </c>
      <c r="D125" t="s">
        <v>488</v>
      </c>
      <c r="E125" t="s">
        <v>76</v>
      </c>
      <c r="F125" t="s">
        <v>332</v>
      </c>
      <c r="G125" s="1">
        <v>44809</v>
      </c>
      <c r="H125">
        <v>4252.1499999999996</v>
      </c>
      <c r="I125">
        <v>-0.46</v>
      </c>
      <c r="J125">
        <v>685</v>
      </c>
      <c r="K125">
        <v>4553.75</v>
      </c>
      <c r="L125">
        <v>685</v>
      </c>
      <c r="M125">
        <v>4553.75</v>
      </c>
      <c r="N125">
        <v>570</v>
      </c>
      <c r="O125">
        <v>4553.75</v>
      </c>
      <c r="P125">
        <v>6</v>
      </c>
      <c r="Q125">
        <v>4553.75</v>
      </c>
      <c r="R125">
        <v>21028.32</v>
      </c>
      <c r="S125">
        <v>21063.35</v>
      </c>
      <c r="T125">
        <v>0.8</v>
      </c>
      <c r="U125">
        <v>-1.59</v>
      </c>
      <c r="V125">
        <v>13.07</v>
      </c>
      <c r="W125">
        <v>3.92</v>
      </c>
      <c r="X125">
        <v>80.61</v>
      </c>
      <c r="Y125">
        <v>45.01</v>
      </c>
      <c r="Z125">
        <v>53.83</v>
      </c>
      <c r="AA125">
        <v>74.67</v>
      </c>
      <c r="AB125">
        <v>27.57</v>
      </c>
      <c r="AC125">
        <v>10.97</v>
      </c>
      <c r="AD125">
        <v>5.92</v>
      </c>
      <c r="AE125">
        <v>1.96</v>
      </c>
      <c r="AF125">
        <v>5.35</v>
      </c>
      <c r="AG125">
        <v>0.26</v>
      </c>
      <c r="AH125">
        <v>50.46</v>
      </c>
      <c r="AI125">
        <v>13.79</v>
      </c>
      <c r="AJ125">
        <v>281.27999999999997</v>
      </c>
      <c r="AK125">
        <v>56.83</v>
      </c>
      <c r="AL125">
        <v>386.92</v>
      </c>
      <c r="AM125">
        <v>15.09</v>
      </c>
      <c r="AN125">
        <v>-96.52</v>
      </c>
      <c r="AO125">
        <v>11</v>
      </c>
    </row>
    <row r="126" spans="1:41" x14ac:dyDescent="0.35">
      <c r="A126" t="s">
        <v>492</v>
      </c>
      <c r="B126">
        <v>500312</v>
      </c>
      <c r="C126" t="s">
        <v>493</v>
      </c>
      <c r="D126" t="s">
        <v>494</v>
      </c>
      <c r="E126" t="s">
        <v>278</v>
      </c>
      <c r="F126" t="s">
        <v>402</v>
      </c>
      <c r="G126" s="1">
        <v>44809</v>
      </c>
      <c r="H126">
        <v>133.4</v>
      </c>
      <c r="I126">
        <v>0.49</v>
      </c>
      <c r="J126">
        <v>50</v>
      </c>
      <c r="K126">
        <v>194.95</v>
      </c>
      <c r="L126">
        <v>50</v>
      </c>
      <c r="M126">
        <v>194.95</v>
      </c>
      <c r="N126">
        <v>50</v>
      </c>
      <c r="O126">
        <v>212.9</v>
      </c>
      <c r="P126">
        <v>10.57</v>
      </c>
      <c r="Q126">
        <v>314.67</v>
      </c>
      <c r="R126">
        <v>167820.92</v>
      </c>
      <c r="S126">
        <v>262440.75</v>
      </c>
      <c r="T126">
        <v>-2.38</v>
      </c>
      <c r="U126">
        <v>-2.09</v>
      </c>
      <c r="V126">
        <v>-12.01</v>
      </c>
      <c r="W126">
        <v>8.3699999999999992</v>
      </c>
      <c r="X126">
        <v>3.88</v>
      </c>
      <c r="Y126">
        <v>-3.79</v>
      </c>
      <c r="Z126">
        <v>-3.01</v>
      </c>
      <c r="AA126">
        <v>3.26</v>
      </c>
      <c r="AB126">
        <v>7.65</v>
      </c>
      <c r="AC126">
        <v>0.63</v>
      </c>
      <c r="AD126">
        <v>0.77</v>
      </c>
      <c r="AE126">
        <v>26.74</v>
      </c>
      <c r="AF126">
        <v>0.26</v>
      </c>
      <c r="AG126">
        <v>3.02</v>
      </c>
      <c r="AH126">
        <v>2.92</v>
      </c>
      <c r="AI126">
        <v>0.28000000000000003</v>
      </c>
      <c r="AJ126">
        <v>2.15</v>
      </c>
      <c r="AK126">
        <v>40.92</v>
      </c>
      <c r="AL126">
        <v>212.28</v>
      </c>
      <c r="AM126">
        <v>62</v>
      </c>
      <c r="AN126">
        <v>35.71</v>
      </c>
      <c r="AO126">
        <v>10.5</v>
      </c>
    </row>
    <row r="127" spans="1:41" x14ac:dyDescent="0.35">
      <c r="A127" t="s">
        <v>495</v>
      </c>
      <c r="B127">
        <v>532478</v>
      </c>
      <c r="C127" t="s">
        <v>496</v>
      </c>
      <c r="D127" t="s">
        <v>497</v>
      </c>
      <c r="E127" t="s">
        <v>54</v>
      </c>
      <c r="F127" t="s">
        <v>498</v>
      </c>
      <c r="G127" s="1">
        <v>44809</v>
      </c>
      <c r="H127">
        <v>1696.6</v>
      </c>
      <c r="I127">
        <v>-0.5</v>
      </c>
      <c r="J127">
        <v>749.5</v>
      </c>
      <c r="K127">
        <v>1793.65</v>
      </c>
      <c r="L127">
        <v>749.5</v>
      </c>
      <c r="M127">
        <v>1793.65</v>
      </c>
      <c r="N127">
        <v>749.5</v>
      </c>
      <c r="O127">
        <v>1793.65</v>
      </c>
      <c r="P127">
        <v>6.97</v>
      </c>
      <c r="Q127">
        <v>1793.65</v>
      </c>
      <c r="R127">
        <v>45079.76</v>
      </c>
      <c r="S127">
        <v>44167.43</v>
      </c>
      <c r="T127">
        <v>5.0199999999999996</v>
      </c>
      <c r="U127">
        <v>5.24</v>
      </c>
      <c r="V127">
        <v>11.68</v>
      </c>
      <c r="W127">
        <v>7.95</v>
      </c>
      <c r="X127">
        <v>8.4600000000000009</v>
      </c>
      <c r="Y127">
        <v>16.2</v>
      </c>
      <c r="Z127">
        <v>10.19</v>
      </c>
      <c r="AA127">
        <v>90.77</v>
      </c>
      <c r="AB127">
        <v>87.29</v>
      </c>
      <c r="AC127">
        <v>11</v>
      </c>
      <c r="AD127">
        <v>10.53</v>
      </c>
      <c r="AE127">
        <v>1.62</v>
      </c>
      <c r="AF127">
        <v>9.31</v>
      </c>
      <c r="AG127">
        <v>0.62</v>
      </c>
      <c r="AH127">
        <v>49.01</v>
      </c>
      <c r="AI127">
        <v>2.88</v>
      </c>
      <c r="AJ127">
        <v>50.11</v>
      </c>
      <c r="AK127">
        <v>18.78</v>
      </c>
      <c r="AL127">
        <v>154.97999999999999</v>
      </c>
      <c r="AM127">
        <v>34.020000000000003</v>
      </c>
      <c r="AN127">
        <v>26.82</v>
      </c>
      <c r="AO127">
        <v>10.5</v>
      </c>
    </row>
    <row r="128" spans="1:41" x14ac:dyDescent="0.35">
      <c r="A128" t="s">
        <v>516</v>
      </c>
      <c r="B128">
        <v>509488</v>
      </c>
      <c r="C128" t="s">
        <v>517</v>
      </c>
      <c r="D128" t="s">
        <v>518</v>
      </c>
      <c r="E128" t="s">
        <v>110</v>
      </c>
      <c r="F128" t="s">
        <v>206</v>
      </c>
      <c r="G128" s="1">
        <v>44809</v>
      </c>
      <c r="H128">
        <v>408.45</v>
      </c>
      <c r="I128">
        <v>0.53</v>
      </c>
      <c r="J128">
        <v>103</v>
      </c>
      <c r="K128">
        <v>661</v>
      </c>
      <c r="L128">
        <v>103</v>
      </c>
      <c r="M128">
        <v>815.9</v>
      </c>
      <c r="N128">
        <v>103</v>
      </c>
      <c r="O128">
        <v>1127</v>
      </c>
      <c r="P128">
        <v>2.96</v>
      </c>
      <c r="Q128">
        <v>1127</v>
      </c>
      <c r="R128">
        <v>7980.12</v>
      </c>
      <c r="S128">
        <v>6576.74</v>
      </c>
      <c r="T128">
        <v>0.62</v>
      </c>
      <c r="U128">
        <v>-7.74</v>
      </c>
      <c r="V128">
        <v>-9.8000000000000007</v>
      </c>
      <c r="W128">
        <v>-36.25</v>
      </c>
      <c r="X128">
        <v>15.23</v>
      </c>
      <c r="Y128">
        <v>9.4499999999999993</v>
      </c>
      <c r="Z128">
        <v>17.98</v>
      </c>
      <c r="AA128">
        <v>21.03</v>
      </c>
      <c r="AB128">
        <v>16.75</v>
      </c>
      <c r="AC128">
        <v>1.6</v>
      </c>
      <c r="AD128">
        <v>1.87</v>
      </c>
      <c r="AE128">
        <v>12.11</v>
      </c>
      <c r="AF128">
        <v>0.43</v>
      </c>
      <c r="AG128">
        <v>2.4500000000000002</v>
      </c>
      <c r="AH128">
        <v>10.8</v>
      </c>
      <c r="AI128">
        <v>2.4300000000000002</v>
      </c>
      <c r="AJ128">
        <v>-16.32</v>
      </c>
      <c r="AK128">
        <v>19.399999999999999</v>
      </c>
      <c r="AL128">
        <v>254.42</v>
      </c>
      <c r="AM128">
        <v>-25.03</v>
      </c>
      <c r="AN128">
        <v>-11.36</v>
      </c>
      <c r="AO128">
        <v>10</v>
      </c>
    </row>
    <row r="129" spans="1:41" x14ac:dyDescent="0.35">
      <c r="A129" t="s">
        <v>522</v>
      </c>
      <c r="B129">
        <v>500670</v>
      </c>
      <c r="C129" t="s">
        <v>523</v>
      </c>
      <c r="D129" t="s">
        <v>524</v>
      </c>
      <c r="E129" t="s">
        <v>76</v>
      </c>
      <c r="F129" t="s">
        <v>525</v>
      </c>
      <c r="G129" s="1">
        <v>44809</v>
      </c>
      <c r="H129">
        <v>742.85</v>
      </c>
      <c r="I129">
        <v>0.35</v>
      </c>
      <c r="J129">
        <v>95.55</v>
      </c>
      <c r="K129">
        <v>912</v>
      </c>
      <c r="L129">
        <v>95.55</v>
      </c>
      <c r="M129">
        <v>912</v>
      </c>
      <c r="N129">
        <v>95.55</v>
      </c>
      <c r="O129">
        <v>912</v>
      </c>
      <c r="P129">
        <v>18.100000000000001</v>
      </c>
      <c r="Q129">
        <v>912</v>
      </c>
      <c r="R129">
        <v>11545.28</v>
      </c>
      <c r="S129">
        <v>10250.42</v>
      </c>
      <c r="T129">
        <v>-0.48</v>
      </c>
      <c r="U129">
        <v>-3.46</v>
      </c>
      <c r="V129">
        <v>12.32</v>
      </c>
      <c r="W129">
        <v>121.15</v>
      </c>
      <c r="X129">
        <v>61.9</v>
      </c>
      <c r="Y129">
        <v>19.149999999999999</v>
      </c>
      <c r="Z129">
        <v>25.34</v>
      </c>
      <c r="AA129">
        <v>5.66</v>
      </c>
      <c r="AB129">
        <v>6.57</v>
      </c>
      <c r="AC129">
        <v>1.35</v>
      </c>
      <c r="AD129">
        <v>0.96</v>
      </c>
      <c r="AE129">
        <v>28.55</v>
      </c>
      <c r="AF129">
        <v>0.21</v>
      </c>
      <c r="AG129">
        <v>1.35</v>
      </c>
      <c r="AH129">
        <v>3.42</v>
      </c>
      <c r="AI129">
        <v>1.1599999999999999</v>
      </c>
      <c r="AJ129">
        <v>5.87</v>
      </c>
      <c r="AK129">
        <v>131.26</v>
      </c>
      <c r="AL129">
        <v>550.70000000000005</v>
      </c>
      <c r="AM129">
        <v>126.54</v>
      </c>
      <c r="AN129">
        <v>126.57</v>
      </c>
      <c r="AO129">
        <v>10</v>
      </c>
    </row>
    <row r="130" spans="1:41" x14ac:dyDescent="0.35">
      <c r="A130" t="s">
        <v>536</v>
      </c>
      <c r="B130">
        <v>512070</v>
      </c>
      <c r="C130" t="s">
        <v>537</v>
      </c>
      <c r="D130" t="s">
        <v>538</v>
      </c>
      <c r="E130" t="s">
        <v>76</v>
      </c>
      <c r="F130" t="s">
        <v>539</v>
      </c>
      <c r="G130" s="1">
        <v>44809</v>
      </c>
      <c r="H130">
        <v>746.85</v>
      </c>
      <c r="I130">
        <v>0.14000000000000001</v>
      </c>
      <c r="J130">
        <v>240.15</v>
      </c>
      <c r="K130">
        <v>848</v>
      </c>
      <c r="L130">
        <v>240.15</v>
      </c>
      <c r="M130">
        <v>864.75</v>
      </c>
      <c r="N130">
        <v>240.15</v>
      </c>
      <c r="O130">
        <v>864.75</v>
      </c>
      <c r="P130">
        <v>1.08</v>
      </c>
      <c r="Q130">
        <v>864.75</v>
      </c>
      <c r="R130">
        <v>56059.13</v>
      </c>
      <c r="S130">
        <v>74897.58</v>
      </c>
      <c r="T130">
        <v>-1.73</v>
      </c>
      <c r="U130">
        <v>2.06</v>
      </c>
      <c r="V130">
        <v>-2.96</v>
      </c>
      <c r="W130">
        <v>-0.79</v>
      </c>
      <c r="X130">
        <v>10</v>
      </c>
      <c r="Y130">
        <v>6.52</v>
      </c>
      <c r="Z130">
        <v>25.04</v>
      </c>
      <c r="AA130">
        <v>14.66</v>
      </c>
      <c r="AB130">
        <v>18.89</v>
      </c>
      <c r="AC130">
        <v>2.6</v>
      </c>
      <c r="AD130">
        <v>2.95</v>
      </c>
      <c r="AE130">
        <v>10.83</v>
      </c>
      <c r="AF130">
        <v>0.76</v>
      </c>
      <c r="AG130">
        <v>1.34</v>
      </c>
      <c r="AH130">
        <v>7.34</v>
      </c>
      <c r="AI130">
        <v>1.1499999999999999</v>
      </c>
      <c r="AJ130">
        <v>8.6300000000000008</v>
      </c>
      <c r="AK130">
        <v>50.97</v>
      </c>
      <c r="AL130">
        <v>286.92</v>
      </c>
      <c r="AM130">
        <v>84.92</v>
      </c>
      <c r="AN130">
        <v>28.85</v>
      </c>
      <c r="AO130">
        <v>10</v>
      </c>
    </row>
    <row r="131" spans="1:41" x14ac:dyDescent="0.35">
      <c r="A131" t="s">
        <v>526</v>
      </c>
      <c r="B131">
        <v>532892</v>
      </c>
      <c r="C131" t="s">
        <v>527</v>
      </c>
      <c r="D131" t="s">
        <v>528</v>
      </c>
      <c r="E131" t="s">
        <v>99</v>
      </c>
      <c r="F131" t="s">
        <v>127</v>
      </c>
      <c r="G131" s="1">
        <v>44809</v>
      </c>
      <c r="H131">
        <v>777.55</v>
      </c>
      <c r="I131">
        <v>0.95</v>
      </c>
      <c r="J131">
        <v>426</v>
      </c>
      <c r="K131">
        <v>1014.8</v>
      </c>
      <c r="L131">
        <v>426</v>
      </c>
      <c r="M131">
        <v>1188</v>
      </c>
      <c r="N131">
        <v>426</v>
      </c>
      <c r="O131">
        <v>1588.4</v>
      </c>
      <c r="P131">
        <v>43.6</v>
      </c>
      <c r="Q131">
        <v>1588.4</v>
      </c>
      <c r="R131">
        <v>11485.59</v>
      </c>
      <c r="S131">
        <v>12115.77</v>
      </c>
      <c r="T131">
        <v>0.86</v>
      </c>
      <c r="U131">
        <v>2.2200000000000002</v>
      </c>
      <c r="V131">
        <v>-1.33</v>
      </c>
      <c r="W131">
        <v>-4.0199999999999996</v>
      </c>
      <c r="X131">
        <v>10.61</v>
      </c>
      <c r="Y131">
        <v>-8.6</v>
      </c>
      <c r="Z131">
        <v>23.45</v>
      </c>
      <c r="AA131">
        <v>10.39</v>
      </c>
      <c r="AB131">
        <v>22.85</v>
      </c>
      <c r="AC131">
        <v>2.1</v>
      </c>
      <c r="AD131">
        <v>2.87</v>
      </c>
      <c r="AE131">
        <v>16.149999999999999</v>
      </c>
      <c r="AF131">
        <v>0.46</v>
      </c>
      <c r="AG131">
        <v>1.29</v>
      </c>
      <c r="AH131">
        <v>6.22</v>
      </c>
      <c r="AI131">
        <v>2.8</v>
      </c>
      <c r="AJ131">
        <v>11.36</v>
      </c>
      <c r="AK131">
        <v>74.89</v>
      </c>
      <c r="AL131">
        <v>370.83</v>
      </c>
      <c r="AM131">
        <v>67.78</v>
      </c>
      <c r="AN131">
        <v>89.55</v>
      </c>
      <c r="AO131">
        <v>10</v>
      </c>
    </row>
    <row r="132" spans="1:41" x14ac:dyDescent="0.35">
      <c r="A132" t="s">
        <v>533</v>
      </c>
      <c r="B132">
        <v>524715</v>
      </c>
      <c r="C132" t="s">
        <v>534</v>
      </c>
      <c r="D132" t="s">
        <v>535</v>
      </c>
      <c r="E132" t="s">
        <v>44</v>
      </c>
      <c r="F132" t="s">
        <v>45</v>
      </c>
      <c r="G132" s="1">
        <v>44809</v>
      </c>
      <c r="H132">
        <v>884.6</v>
      </c>
      <c r="I132">
        <v>1.73</v>
      </c>
      <c r="J132">
        <v>312</v>
      </c>
      <c r="K132">
        <v>967.05</v>
      </c>
      <c r="L132">
        <v>312</v>
      </c>
      <c r="M132">
        <v>967.05</v>
      </c>
      <c r="N132">
        <v>312</v>
      </c>
      <c r="O132">
        <v>967.05</v>
      </c>
      <c r="P132">
        <v>7.13</v>
      </c>
      <c r="Q132">
        <v>1200.8</v>
      </c>
      <c r="R132">
        <v>212245.17</v>
      </c>
      <c r="S132">
        <v>196837.59</v>
      </c>
      <c r="T132">
        <v>0.51</v>
      </c>
      <c r="U132">
        <v>-3.69</v>
      </c>
      <c r="V132">
        <v>2.25</v>
      </c>
      <c r="W132">
        <v>12.06</v>
      </c>
      <c r="X132">
        <v>27.53</v>
      </c>
      <c r="Y132">
        <v>12.06</v>
      </c>
      <c r="Z132">
        <v>10.33</v>
      </c>
      <c r="AA132">
        <v>54.59</v>
      </c>
      <c r="AB132">
        <v>39.54</v>
      </c>
      <c r="AC132">
        <v>4.24</v>
      </c>
      <c r="AD132">
        <v>3.22</v>
      </c>
      <c r="AE132">
        <v>5.03</v>
      </c>
      <c r="AF132">
        <v>-11.32</v>
      </c>
      <c r="AG132">
        <v>1.1299999999999999</v>
      </c>
      <c r="AH132">
        <v>17.52</v>
      </c>
      <c r="AI132">
        <v>5.39</v>
      </c>
      <c r="AJ132">
        <v>23.62</v>
      </c>
      <c r="AK132">
        <v>16.21</v>
      </c>
      <c r="AL132">
        <v>208.84</v>
      </c>
      <c r="AM132">
        <v>37.450000000000003</v>
      </c>
      <c r="AN132">
        <v>23.4</v>
      </c>
      <c r="AO132">
        <v>10</v>
      </c>
    </row>
    <row r="133" spans="1:41" x14ac:dyDescent="0.35">
      <c r="A133" t="s">
        <v>509</v>
      </c>
      <c r="B133">
        <v>500335</v>
      </c>
      <c r="C133" t="s">
        <v>510</v>
      </c>
      <c r="D133" t="s">
        <v>511</v>
      </c>
      <c r="E133" t="s">
        <v>115</v>
      </c>
      <c r="F133" t="s">
        <v>116</v>
      </c>
      <c r="G133" s="1">
        <v>44809</v>
      </c>
      <c r="H133">
        <v>1005.05</v>
      </c>
      <c r="I133">
        <v>3.74</v>
      </c>
      <c r="J133">
        <v>372.2</v>
      </c>
      <c r="K133">
        <v>1650</v>
      </c>
      <c r="L133">
        <v>372.2</v>
      </c>
      <c r="M133">
        <v>1650</v>
      </c>
      <c r="N133">
        <v>372.2</v>
      </c>
      <c r="O133">
        <v>1650</v>
      </c>
      <c r="P133">
        <v>10.050000000000001</v>
      </c>
      <c r="Q133">
        <v>1650</v>
      </c>
      <c r="R133">
        <v>7739.42</v>
      </c>
      <c r="S133">
        <v>10863.28</v>
      </c>
      <c r="T133">
        <v>2.19</v>
      </c>
      <c r="U133">
        <v>2.88</v>
      </c>
      <c r="V133">
        <v>8.9499999999999993</v>
      </c>
      <c r="W133">
        <v>-25.54</v>
      </c>
      <c r="X133">
        <v>23.53</v>
      </c>
      <c r="Y133">
        <v>0.73</v>
      </c>
      <c r="Z133">
        <v>17.260000000000002</v>
      </c>
      <c r="AA133">
        <v>24.47</v>
      </c>
      <c r="AB133">
        <v>15.56</v>
      </c>
      <c r="AC133">
        <v>1.28</v>
      </c>
      <c r="AD133">
        <v>1.35</v>
      </c>
      <c r="AE133">
        <v>7.36</v>
      </c>
      <c r="AF133">
        <v>1.79</v>
      </c>
      <c r="AG133">
        <v>1</v>
      </c>
      <c r="AH133">
        <v>9.6199999999999992</v>
      </c>
      <c r="AI133">
        <v>0.98</v>
      </c>
      <c r="AJ133">
        <v>5.83</v>
      </c>
      <c r="AK133">
        <v>41.43</v>
      </c>
      <c r="AL133">
        <v>793.55</v>
      </c>
      <c r="AM133">
        <v>172.5</v>
      </c>
      <c r="AN133">
        <v>23.02</v>
      </c>
      <c r="AO133">
        <v>10</v>
      </c>
    </row>
    <row r="134" spans="1:41" x14ac:dyDescent="0.35">
      <c r="A134" t="s">
        <v>512</v>
      </c>
      <c r="B134">
        <v>500067</v>
      </c>
      <c r="C134" t="s">
        <v>513</v>
      </c>
      <c r="D134" t="s">
        <v>514</v>
      </c>
      <c r="E134" t="s">
        <v>157</v>
      </c>
      <c r="F134" t="s">
        <v>515</v>
      </c>
      <c r="G134" s="1">
        <v>44809</v>
      </c>
      <c r="H134">
        <v>1111.4000000000001</v>
      </c>
      <c r="I134">
        <v>1.8</v>
      </c>
      <c r="J134">
        <v>408.9</v>
      </c>
      <c r="K134">
        <v>1225</v>
      </c>
      <c r="L134">
        <v>408.9</v>
      </c>
      <c r="M134">
        <v>1225</v>
      </c>
      <c r="N134">
        <v>408.9</v>
      </c>
      <c r="O134">
        <v>1225</v>
      </c>
      <c r="P134">
        <v>3.74</v>
      </c>
      <c r="Q134">
        <v>1225</v>
      </c>
      <c r="R134">
        <v>10704.33</v>
      </c>
      <c r="S134">
        <v>10581.58</v>
      </c>
      <c r="T134">
        <v>2.3199999999999998</v>
      </c>
      <c r="U134">
        <v>10</v>
      </c>
      <c r="V134">
        <v>10.85</v>
      </c>
      <c r="W134">
        <v>41.48</v>
      </c>
      <c r="X134">
        <v>16.27</v>
      </c>
      <c r="Y134">
        <v>7.89</v>
      </c>
      <c r="Z134">
        <v>20.52</v>
      </c>
      <c r="AA134">
        <v>46.67</v>
      </c>
      <c r="AB134">
        <v>52.58</v>
      </c>
      <c r="AC134">
        <v>9.7899999999999991</v>
      </c>
      <c r="AD134">
        <v>8.8000000000000007</v>
      </c>
      <c r="AE134">
        <v>3.86</v>
      </c>
      <c r="AF134">
        <v>5.09</v>
      </c>
      <c r="AG134">
        <v>0.9</v>
      </c>
      <c r="AH134">
        <v>22.72</v>
      </c>
      <c r="AI134">
        <v>1.54</v>
      </c>
      <c r="AJ134">
        <v>116.6</v>
      </c>
      <c r="AK134">
        <v>23.8</v>
      </c>
      <c r="AL134">
        <v>113.42</v>
      </c>
      <c r="AM134">
        <v>9.5299999999999994</v>
      </c>
      <c r="AN134">
        <v>-20.48</v>
      </c>
      <c r="AO134">
        <v>10</v>
      </c>
    </row>
    <row r="135" spans="1:41" x14ac:dyDescent="0.35">
      <c r="A135" t="s">
        <v>519</v>
      </c>
      <c r="B135">
        <v>500300</v>
      </c>
      <c r="C135" t="s">
        <v>520</v>
      </c>
      <c r="D135" t="s">
        <v>521</v>
      </c>
      <c r="E135" t="s">
        <v>115</v>
      </c>
      <c r="F135" t="s">
        <v>116</v>
      </c>
      <c r="G135" s="1">
        <v>44809</v>
      </c>
      <c r="H135">
        <v>1710.75</v>
      </c>
      <c r="I135">
        <v>1.35</v>
      </c>
      <c r="J135">
        <v>380</v>
      </c>
      <c r="K135">
        <v>1939</v>
      </c>
      <c r="L135">
        <v>380</v>
      </c>
      <c r="M135">
        <v>1939</v>
      </c>
      <c r="N135">
        <v>380</v>
      </c>
      <c r="O135">
        <v>1939</v>
      </c>
      <c r="P135">
        <v>32.200000000000003</v>
      </c>
      <c r="Q135">
        <v>1939</v>
      </c>
      <c r="R135">
        <v>112621.31</v>
      </c>
      <c r="S135">
        <v>166266.53</v>
      </c>
      <c r="T135">
        <v>2.12</v>
      </c>
      <c r="U135">
        <v>8.32</v>
      </c>
      <c r="V135">
        <v>27.72</v>
      </c>
      <c r="W135">
        <v>13.26</v>
      </c>
      <c r="X135">
        <v>35.08</v>
      </c>
      <c r="Y135">
        <v>7.89</v>
      </c>
      <c r="Z135">
        <v>11.18</v>
      </c>
      <c r="AA135">
        <v>14.37</v>
      </c>
      <c r="AB135">
        <v>21.82</v>
      </c>
      <c r="AC135">
        <v>1.44</v>
      </c>
      <c r="AD135">
        <v>1.1299999999999999</v>
      </c>
      <c r="AE135">
        <v>10.88</v>
      </c>
      <c r="AF135">
        <v>0.67</v>
      </c>
      <c r="AG135">
        <v>0.57999999999999996</v>
      </c>
      <c r="AH135">
        <v>7.63</v>
      </c>
      <c r="AI135">
        <v>1.08</v>
      </c>
      <c r="AJ135">
        <v>16</v>
      </c>
      <c r="AK135">
        <v>118.73</v>
      </c>
      <c r="AL135">
        <v>1186.3900000000001</v>
      </c>
      <c r="AM135">
        <v>106.91</v>
      </c>
      <c r="AN135">
        <v>-83.87</v>
      </c>
      <c r="AO135">
        <v>10</v>
      </c>
    </row>
    <row r="136" spans="1:41" x14ac:dyDescent="0.35">
      <c r="A136" t="s">
        <v>505</v>
      </c>
      <c r="B136">
        <v>500048</v>
      </c>
      <c r="C136" t="s">
        <v>506</v>
      </c>
      <c r="D136" t="s">
        <v>507</v>
      </c>
      <c r="E136" t="s">
        <v>110</v>
      </c>
      <c r="F136" t="s">
        <v>508</v>
      </c>
      <c r="G136" s="1">
        <v>44809</v>
      </c>
      <c r="H136">
        <v>1813.35</v>
      </c>
      <c r="I136">
        <v>-4.22</v>
      </c>
      <c r="J136">
        <v>369.5</v>
      </c>
      <c r="K136">
        <v>2085</v>
      </c>
      <c r="L136">
        <v>369.5</v>
      </c>
      <c r="M136">
        <v>2085</v>
      </c>
      <c r="N136">
        <v>369.5</v>
      </c>
      <c r="O136">
        <v>2085</v>
      </c>
      <c r="P136">
        <v>10.050000000000001</v>
      </c>
      <c r="Q136">
        <v>2085</v>
      </c>
      <c r="R136">
        <v>7551.61</v>
      </c>
      <c r="S136">
        <v>8669.43</v>
      </c>
      <c r="T136">
        <v>-1.3</v>
      </c>
      <c r="U136">
        <v>26.37</v>
      </c>
      <c r="V136">
        <v>31.87</v>
      </c>
      <c r="W136">
        <v>34.89</v>
      </c>
      <c r="X136">
        <v>31.59</v>
      </c>
      <c r="Y136">
        <v>-0.46</v>
      </c>
      <c r="Z136">
        <v>20.38</v>
      </c>
      <c r="AA136">
        <v>53.86</v>
      </c>
      <c r="AB136">
        <v>48.73</v>
      </c>
      <c r="AC136">
        <v>3.32</v>
      </c>
      <c r="AD136">
        <v>1.93</v>
      </c>
      <c r="AE136">
        <v>3.86</v>
      </c>
      <c r="AF136">
        <v>6.2</v>
      </c>
      <c r="AG136">
        <v>0.55000000000000004</v>
      </c>
      <c r="AH136">
        <v>26.16</v>
      </c>
      <c r="AI136">
        <v>1.68</v>
      </c>
      <c r="AJ136">
        <v>146.88</v>
      </c>
      <c r="AK136">
        <v>33.67</v>
      </c>
      <c r="AL136">
        <v>546.1</v>
      </c>
      <c r="AM136">
        <v>12.35</v>
      </c>
      <c r="AN136">
        <v>-29.68</v>
      </c>
      <c r="AO136">
        <v>10</v>
      </c>
    </row>
    <row r="137" spans="1:41" x14ac:dyDescent="0.35">
      <c r="A137" t="s">
        <v>529</v>
      </c>
      <c r="B137">
        <v>500331</v>
      </c>
      <c r="C137" t="s">
        <v>530</v>
      </c>
      <c r="D137" t="s">
        <v>531</v>
      </c>
      <c r="E137" t="s">
        <v>76</v>
      </c>
      <c r="F137" t="s">
        <v>532</v>
      </c>
      <c r="G137" s="1">
        <v>44809</v>
      </c>
      <c r="H137">
        <v>2832.75</v>
      </c>
      <c r="I137">
        <v>-1.18</v>
      </c>
      <c r="J137">
        <v>1185.55</v>
      </c>
      <c r="K137">
        <v>2895</v>
      </c>
      <c r="L137">
        <v>1185.55</v>
      </c>
      <c r="M137">
        <v>2895</v>
      </c>
      <c r="N137">
        <v>748.75</v>
      </c>
      <c r="O137">
        <v>2895</v>
      </c>
      <c r="P137">
        <v>7.08</v>
      </c>
      <c r="Q137">
        <v>2895</v>
      </c>
      <c r="R137">
        <v>143988.39000000001</v>
      </c>
      <c r="S137">
        <v>145457.46</v>
      </c>
      <c r="T137">
        <v>6.22</v>
      </c>
      <c r="U137">
        <v>10.91</v>
      </c>
      <c r="V137">
        <v>29.02</v>
      </c>
      <c r="W137">
        <v>21.71</v>
      </c>
      <c r="X137">
        <v>27.69</v>
      </c>
      <c r="Y137">
        <v>27.63</v>
      </c>
      <c r="Z137">
        <v>30.43</v>
      </c>
      <c r="AA137">
        <v>107.59</v>
      </c>
      <c r="AB137">
        <v>69.67</v>
      </c>
      <c r="AC137">
        <v>21.46</v>
      </c>
      <c r="AD137">
        <v>16.25</v>
      </c>
      <c r="AE137">
        <v>1.3</v>
      </c>
      <c r="AF137">
        <v>10.33</v>
      </c>
      <c r="AG137">
        <v>0.35</v>
      </c>
      <c r="AH137">
        <v>70.27</v>
      </c>
      <c r="AI137">
        <v>12.99</v>
      </c>
      <c r="AJ137">
        <v>150.71</v>
      </c>
      <c r="AK137">
        <v>26.38</v>
      </c>
      <c r="AL137">
        <v>132.30000000000001</v>
      </c>
      <c r="AM137">
        <v>18.8</v>
      </c>
      <c r="AN137">
        <v>10.81</v>
      </c>
      <c r="AO137">
        <v>10</v>
      </c>
    </row>
    <row r="138" spans="1:41" x14ac:dyDescent="0.35">
      <c r="A138" t="s">
        <v>499</v>
      </c>
      <c r="B138">
        <v>506767</v>
      </c>
      <c r="C138" t="s">
        <v>500</v>
      </c>
      <c r="D138" t="s">
        <v>501</v>
      </c>
      <c r="E138" t="s">
        <v>76</v>
      </c>
      <c r="F138" t="s">
        <v>332</v>
      </c>
      <c r="G138" s="1">
        <v>44809</v>
      </c>
      <c r="H138">
        <v>2971.25</v>
      </c>
      <c r="I138">
        <v>-0.91</v>
      </c>
      <c r="J138">
        <v>305.92</v>
      </c>
      <c r="K138">
        <v>4210</v>
      </c>
      <c r="L138">
        <v>305.92</v>
      </c>
      <c r="M138">
        <v>4749</v>
      </c>
      <c r="N138">
        <v>163.6</v>
      </c>
      <c r="O138">
        <v>4749</v>
      </c>
      <c r="P138">
        <v>0.84</v>
      </c>
      <c r="Q138">
        <v>4749</v>
      </c>
      <c r="R138">
        <v>15150.3</v>
      </c>
      <c r="S138">
        <v>15267.06</v>
      </c>
      <c r="T138">
        <v>-1.06</v>
      </c>
      <c r="U138">
        <v>-4.74</v>
      </c>
      <c r="V138">
        <v>10.46</v>
      </c>
      <c r="W138">
        <v>-28.09</v>
      </c>
      <c r="X138">
        <v>112.51</v>
      </c>
      <c r="Y138">
        <v>76.41</v>
      </c>
      <c r="Z138">
        <v>63.29</v>
      </c>
      <c r="AA138">
        <v>66.37</v>
      </c>
      <c r="AB138">
        <v>24.13</v>
      </c>
      <c r="AC138">
        <v>14.18</v>
      </c>
      <c r="AD138">
        <v>6.83</v>
      </c>
      <c r="AE138">
        <v>2.15</v>
      </c>
      <c r="AF138">
        <v>1.9</v>
      </c>
      <c r="AG138">
        <v>0.34</v>
      </c>
      <c r="AH138">
        <v>43.89</v>
      </c>
      <c r="AI138">
        <v>9.33</v>
      </c>
      <c r="AJ138">
        <v>74.02</v>
      </c>
      <c r="AK138">
        <v>44.68</v>
      </c>
      <c r="AL138">
        <v>209.11</v>
      </c>
      <c r="AM138">
        <v>40.07</v>
      </c>
      <c r="AN138">
        <v>-8.65</v>
      </c>
      <c r="AO138">
        <v>10</v>
      </c>
    </row>
    <row r="139" spans="1:41" x14ac:dyDescent="0.35">
      <c r="A139" t="s">
        <v>502</v>
      </c>
      <c r="B139">
        <v>506820</v>
      </c>
      <c r="C139" t="s">
        <v>503</v>
      </c>
      <c r="D139" t="s">
        <v>504</v>
      </c>
      <c r="E139" t="s">
        <v>44</v>
      </c>
      <c r="F139" t="s">
        <v>45</v>
      </c>
      <c r="G139" s="1">
        <v>44809</v>
      </c>
      <c r="H139">
        <v>3051.2</v>
      </c>
      <c r="I139">
        <v>0.85</v>
      </c>
      <c r="J139">
        <v>1885</v>
      </c>
      <c r="K139">
        <v>3350</v>
      </c>
      <c r="L139">
        <v>1885</v>
      </c>
      <c r="M139">
        <v>4970</v>
      </c>
      <c r="N139">
        <v>900</v>
      </c>
      <c r="O139">
        <v>4970</v>
      </c>
      <c r="P139">
        <v>31.45</v>
      </c>
      <c r="Q139">
        <v>4970</v>
      </c>
      <c r="R139">
        <v>7625.75</v>
      </c>
      <c r="S139">
        <v>7133.04</v>
      </c>
      <c r="T139">
        <v>-2.17</v>
      </c>
      <c r="U139">
        <v>0.28000000000000003</v>
      </c>
      <c r="V139">
        <v>3.39</v>
      </c>
      <c r="W139">
        <v>-4.55</v>
      </c>
      <c r="X139">
        <v>17.82</v>
      </c>
      <c r="Y139">
        <v>27.31</v>
      </c>
      <c r="Z139">
        <v>5.46</v>
      </c>
      <c r="AA139">
        <v>106.65</v>
      </c>
      <c r="AB139">
        <v>109.88</v>
      </c>
      <c r="AC139">
        <v>14.4</v>
      </c>
      <c r="AD139">
        <v>16.73</v>
      </c>
      <c r="AE139">
        <v>1.58</v>
      </c>
      <c r="AF139">
        <v>2.66</v>
      </c>
      <c r="AG139">
        <v>0.33</v>
      </c>
      <c r="AH139">
        <v>62.31</v>
      </c>
      <c r="AI139">
        <v>8.84</v>
      </c>
      <c r="AJ139">
        <v>75.650000000000006</v>
      </c>
      <c r="AK139">
        <v>28.6</v>
      </c>
      <c r="AL139">
        <v>211.84</v>
      </c>
      <c r="AM139">
        <v>40.32</v>
      </c>
      <c r="AN139">
        <v>40.729999999999997</v>
      </c>
      <c r="AO139">
        <v>10</v>
      </c>
    </row>
    <row r="140" spans="1:41" x14ac:dyDescent="0.35">
      <c r="A140" t="s">
        <v>540</v>
      </c>
      <c r="B140">
        <v>500620</v>
      </c>
      <c r="C140" t="s">
        <v>541</v>
      </c>
      <c r="D140" t="s">
        <v>542</v>
      </c>
      <c r="E140" t="s">
        <v>131</v>
      </c>
      <c r="F140" t="s">
        <v>543</v>
      </c>
      <c r="G140" s="1">
        <v>44809</v>
      </c>
      <c r="H140">
        <v>536.70000000000005</v>
      </c>
      <c r="I140">
        <v>-5.31</v>
      </c>
      <c r="J140">
        <v>162</v>
      </c>
      <c r="K140">
        <v>585</v>
      </c>
      <c r="L140">
        <v>162</v>
      </c>
      <c r="M140">
        <v>585</v>
      </c>
      <c r="N140">
        <v>162</v>
      </c>
      <c r="O140">
        <v>585</v>
      </c>
      <c r="P140">
        <v>13.6</v>
      </c>
      <c r="Q140">
        <v>625.79999999999995</v>
      </c>
      <c r="R140">
        <v>7662.31</v>
      </c>
      <c r="S140">
        <v>8714.59</v>
      </c>
      <c r="T140">
        <v>-2.58</v>
      </c>
      <c r="U140">
        <v>4.46</v>
      </c>
      <c r="V140">
        <v>31.32</v>
      </c>
      <c r="W140">
        <v>49.21</v>
      </c>
      <c r="X140">
        <v>30.29</v>
      </c>
      <c r="Y140">
        <v>6</v>
      </c>
      <c r="Z140">
        <v>8.1300000000000008</v>
      </c>
      <c r="AA140">
        <v>7.14</v>
      </c>
      <c r="AB140">
        <v>9.84</v>
      </c>
      <c r="AC140">
        <v>0.9</v>
      </c>
      <c r="AD140">
        <v>0.65</v>
      </c>
      <c r="AE140">
        <v>20.27</v>
      </c>
      <c r="AF140">
        <v>0.6</v>
      </c>
      <c r="AG140">
        <v>1.85</v>
      </c>
      <c r="AH140">
        <v>4.0999999999999996</v>
      </c>
      <c r="AI140">
        <v>1.87</v>
      </c>
      <c r="AJ140">
        <v>5.79</v>
      </c>
      <c r="AK140">
        <v>75.25</v>
      </c>
      <c r="AL140">
        <v>595.96</v>
      </c>
      <c r="AM140">
        <v>92.64</v>
      </c>
      <c r="AN140">
        <v>44.54</v>
      </c>
      <c r="AO140">
        <v>9.9</v>
      </c>
    </row>
    <row r="141" spans="1:41" x14ac:dyDescent="0.35">
      <c r="A141" t="s">
        <v>547</v>
      </c>
      <c r="B141">
        <v>540743</v>
      </c>
      <c r="C141" t="s">
        <v>548</v>
      </c>
      <c r="D141" t="s">
        <v>549</v>
      </c>
      <c r="E141" t="s">
        <v>54</v>
      </c>
      <c r="F141" t="s">
        <v>550</v>
      </c>
      <c r="G141" s="1">
        <v>44809</v>
      </c>
      <c r="H141">
        <v>522.1</v>
      </c>
      <c r="I141">
        <v>0.12</v>
      </c>
      <c r="J141">
        <v>265.05</v>
      </c>
      <c r="K141">
        <v>688.95</v>
      </c>
      <c r="L141">
        <v>265.05</v>
      </c>
      <c r="M141">
        <v>746.8</v>
      </c>
      <c r="N141">
        <v>0</v>
      </c>
      <c r="O141">
        <v>0</v>
      </c>
      <c r="P141">
        <v>265.05</v>
      </c>
      <c r="Q141">
        <v>746.8</v>
      </c>
      <c r="R141">
        <v>10018.290000000001</v>
      </c>
      <c r="S141">
        <v>11554.42</v>
      </c>
      <c r="T141">
        <v>0.45</v>
      </c>
      <c r="U141">
        <v>6.49</v>
      </c>
      <c r="V141">
        <v>-0.52</v>
      </c>
      <c r="W141">
        <v>-17.88</v>
      </c>
      <c r="X141">
        <v>5.0599999999999996</v>
      </c>
      <c r="Y141">
        <v>0</v>
      </c>
      <c r="Z141">
        <v>0</v>
      </c>
      <c r="AA141">
        <v>26.41</v>
      </c>
      <c r="AB141">
        <v>29.32</v>
      </c>
      <c r="AC141">
        <v>4.28</v>
      </c>
      <c r="AD141">
        <v>4.97</v>
      </c>
      <c r="AE141">
        <v>5.49</v>
      </c>
      <c r="AF141">
        <v>17.57</v>
      </c>
      <c r="AG141">
        <v>1.82</v>
      </c>
      <c r="AH141">
        <v>15.73</v>
      </c>
      <c r="AI141">
        <v>1.1399999999999999</v>
      </c>
      <c r="AJ141">
        <v>-83.45</v>
      </c>
      <c r="AK141">
        <v>19.739999999999998</v>
      </c>
      <c r="AL141">
        <v>121.69</v>
      </c>
      <c r="AM141">
        <v>-6.25</v>
      </c>
      <c r="AN141">
        <v>-22.76</v>
      </c>
      <c r="AO141">
        <v>9.5</v>
      </c>
    </row>
    <row r="142" spans="1:41" x14ac:dyDescent="0.35">
      <c r="A142" t="s">
        <v>544</v>
      </c>
      <c r="B142">
        <v>532331</v>
      </c>
      <c r="C142" t="s">
        <v>545</v>
      </c>
      <c r="D142" t="s">
        <v>546</v>
      </c>
      <c r="E142" t="s">
        <v>44</v>
      </c>
      <c r="F142" t="s">
        <v>45</v>
      </c>
      <c r="G142" s="1">
        <v>44809</v>
      </c>
      <c r="H142">
        <v>1346.3</v>
      </c>
      <c r="I142">
        <v>-0.57999999999999996</v>
      </c>
      <c r="J142">
        <v>602.27</v>
      </c>
      <c r="K142">
        <v>1577.53</v>
      </c>
      <c r="L142">
        <v>602.27</v>
      </c>
      <c r="M142">
        <v>1623.33</v>
      </c>
      <c r="N142">
        <v>550</v>
      </c>
      <c r="O142">
        <v>1623.33</v>
      </c>
      <c r="P142">
        <v>1.82</v>
      </c>
      <c r="Q142">
        <v>1623.33</v>
      </c>
      <c r="R142">
        <v>17325.72</v>
      </c>
      <c r="S142">
        <v>16981.810000000001</v>
      </c>
      <c r="T142">
        <v>0.98</v>
      </c>
      <c r="U142">
        <v>5.29</v>
      </c>
      <c r="V142">
        <v>15.32</v>
      </c>
      <c r="W142">
        <v>-8.77</v>
      </c>
      <c r="X142">
        <v>24.7</v>
      </c>
      <c r="Y142">
        <v>11.07</v>
      </c>
      <c r="Z142">
        <v>33.909999999999997</v>
      </c>
      <c r="AA142">
        <v>24.28</v>
      </c>
      <c r="AB142">
        <v>24.28</v>
      </c>
      <c r="AC142">
        <v>5.03</v>
      </c>
      <c r="AD142">
        <v>4.78</v>
      </c>
      <c r="AE142">
        <v>6.1</v>
      </c>
      <c r="AF142">
        <v>2.98</v>
      </c>
      <c r="AG142">
        <v>0.47</v>
      </c>
      <c r="AH142">
        <v>16.22</v>
      </c>
      <c r="AI142">
        <v>4.8899999999999997</v>
      </c>
      <c r="AJ142">
        <v>30.83</v>
      </c>
      <c r="AK142">
        <v>55.69</v>
      </c>
      <c r="AL142">
        <v>269.04000000000002</v>
      </c>
      <c r="AM142">
        <v>65.81</v>
      </c>
      <c r="AN142">
        <v>57.23</v>
      </c>
      <c r="AO142">
        <v>9.5</v>
      </c>
    </row>
    <row r="143" spans="1:41" x14ac:dyDescent="0.35">
      <c r="A143" t="s">
        <v>551</v>
      </c>
      <c r="B143">
        <v>531642</v>
      </c>
      <c r="C143" t="s">
        <v>552</v>
      </c>
      <c r="D143" t="s">
        <v>553</v>
      </c>
      <c r="E143" t="s">
        <v>54</v>
      </c>
      <c r="F143" t="s">
        <v>554</v>
      </c>
      <c r="G143" s="1">
        <v>44809</v>
      </c>
      <c r="H143">
        <v>520.85</v>
      </c>
      <c r="I143">
        <v>-0.52</v>
      </c>
      <c r="J143">
        <v>233.8</v>
      </c>
      <c r="K143">
        <v>607.70000000000005</v>
      </c>
      <c r="L143">
        <v>233.8</v>
      </c>
      <c r="M143">
        <v>607.70000000000005</v>
      </c>
      <c r="N143">
        <v>233.8</v>
      </c>
      <c r="O143">
        <v>607.70000000000005</v>
      </c>
      <c r="P143">
        <v>4.43</v>
      </c>
      <c r="Q143">
        <v>607.70000000000005</v>
      </c>
      <c r="R143">
        <v>67388.08</v>
      </c>
      <c r="S143">
        <v>66674.7</v>
      </c>
      <c r="T143">
        <v>1.02</v>
      </c>
      <c r="U143">
        <v>-2.0099999999999998</v>
      </c>
      <c r="V143">
        <v>1.44</v>
      </c>
      <c r="W143">
        <v>-7.12</v>
      </c>
      <c r="X143">
        <v>10.68</v>
      </c>
      <c r="Y143">
        <v>10.61</v>
      </c>
      <c r="Z143">
        <v>17.57</v>
      </c>
      <c r="AA143">
        <v>54.3</v>
      </c>
      <c r="AB143">
        <v>50.2</v>
      </c>
      <c r="AC143">
        <v>18.22</v>
      </c>
      <c r="AD143">
        <v>15.02</v>
      </c>
      <c r="AE143">
        <v>2.65</v>
      </c>
      <c r="AF143">
        <v>5.33</v>
      </c>
      <c r="AG143">
        <v>1.77</v>
      </c>
      <c r="AH143">
        <v>36.72</v>
      </c>
      <c r="AI143">
        <v>7.06</v>
      </c>
      <c r="AJ143">
        <v>66.33</v>
      </c>
      <c r="AK143">
        <v>9.6</v>
      </c>
      <c r="AL143">
        <v>28.6</v>
      </c>
      <c r="AM143">
        <v>7.88</v>
      </c>
      <c r="AN143">
        <v>7.13</v>
      </c>
      <c r="AO143">
        <v>9.25</v>
      </c>
    </row>
    <row r="144" spans="1:41" x14ac:dyDescent="0.35">
      <c r="A144" t="s">
        <v>571</v>
      </c>
      <c r="B144">
        <v>532155</v>
      </c>
      <c r="C144" t="s">
        <v>572</v>
      </c>
      <c r="D144" t="s">
        <v>573</v>
      </c>
      <c r="E144" t="s">
        <v>278</v>
      </c>
      <c r="F144" t="s">
        <v>279</v>
      </c>
      <c r="G144" s="1">
        <v>44809</v>
      </c>
      <c r="H144">
        <v>136.75</v>
      </c>
      <c r="I144">
        <v>1.07</v>
      </c>
      <c r="J144">
        <v>65</v>
      </c>
      <c r="K144">
        <v>173.5</v>
      </c>
      <c r="L144">
        <v>65</v>
      </c>
      <c r="M144">
        <v>173.5</v>
      </c>
      <c r="N144">
        <v>65</v>
      </c>
      <c r="O144">
        <v>199.7</v>
      </c>
      <c r="P144">
        <v>6.38</v>
      </c>
      <c r="Q144">
        <v>199.7</v>
      </c>
      <c r="R144">
        <v>59942.99</v>
      </c>
      <c r="S144">
        <v>64377.52</v>
      </c>
      <c r="T144">
        <v>1.64</v>
      </c>
      <c r="U144">
        <v>-2.39</v>
      </c>
      <c r="V144">
        <v>-7.35</v>
      </c>
      <c r="W144">
        <v>-7.23</v>
      </c>
      <c r="X144">
        <v>2.42</v>
      </c>
      <c r="Y144">
        <v>-0.8</v>
      </c>
      <c r="Z144">
        <v>3.09</v>
      </c>
      <c r="AA144">
        <v>4.4800000000000004</v>
      </c>
      <c r="AB144">
        <v>9.1</v>
      </c>
      <c r="AC144">
        <v>0.91</v>
      </c>
      <c r="AD144">
        <v>1.23</v>
      </c>
      <c r="AE144">
        <v>25.94</v>
      </c>
      <c r="AF144">
        <v>0.21</v>
      </c>
      <c r="AG144">
        <v>7.31</v>
      </c>
      <c r="AH144">
        <v>3.54</v>
      </c>
      <c r="AI144">
        <v>0.53</v>
      </c>
      <c r="AJ144">
        <v>6.23</v>
      </c>
      <c r="AK144">
        <v>30.5</v>
      </c>
      <c r="AL144">
        <v>150.47</v>
      </c>
      <c r="AM144">
        <v>21.68</v>
      </c>
      <c r="AN144">
        <v>5.5</v>
      </c>
      <c r="AO144">
        <v>9</v>
      </c>
    </row>
    <row r="145" spans="1:41" x14ac:dyDescent="0.35">
      <c r="A145" t="s">
        <v>582</v>
      </c>
      <c r="B145">
        <v>535789</v>
      </c>
      <c r="C145" t="s">
        <v>583</v>
      </c>
      <c r="D145" t="s">
        <v>584</v>
      </c>
      <c r="E145" t="s">
        <v>99</v>
      </c>
      <c r="F145" t="s">
        <v>256</v>
      </c>
      <c r="G145" s="1">
        <v>44809</v>
      </c>
      <c r="H145">
        <v>134.9</v>
      </c>
      <c r="I145">
        <v>1.24</v>
      </c>
      <c r="J145">
        <v>81</v>
      </c>
      <c r="K145">
        <v>282.60000000000002</v>
      </c>
      <c r="L145">
        <v>81</v>
      </c>
      <c r="M145">
        <v>458.95</v>
      </c>
      <c r="N145">
        <v>81</v>
      </c>
      <c r="O145">
        <v>1440</v>
      </c>
      <c r="P145">
        <v>81</v>
      </c>
      <c r="Q145">
        <v>1440</v>
      </c>
      <c r="R145">
        <v>6359.48</v>
      </c>
      <c r="S145">
        <v>53113.61</v>
      </c>
      <c r="T145">
        <v>-1.42</v>
      </c>
      <c r="U145">
        <v>11.4</v>
      </c>
      <c r="V145">
        <v>10.029999999999999</v>
      </c>
      <c r="W145">
        <v>-41.51</v>
      </c>
      <c r="X145">
        <v>-33.479999999999997</v>
      </c>
      <c r="Y145">
        <v>-35.78</v>
      </c>
      <c r="Z145">
        <v>0</v>
      </c>
      <c r="AA145">
        <v>5.38</v>
      </c>
      <c r="AB145">
        <v>7.42</v>
      </c>
      <c r="AC145">
        <v>0.37</v>
      </c>
      <c r="AD145">
        <v>0.7</v>
      </c>
      <c r="AE145">
        <v>14.74</v>
      </c>
      <c r="AF145">
        <v>-0.31</v>
      </c>
      <c r="AG145">
        <v>6.67</v>
      </c>
      <c r="AH145">
        <v>6.78</v>
      </c>
      <c r="AI145">
        <v>0.73</v>
      </c>
      <c r="AJ145">
        <v>0.9</v>
      </c>
      <c r="AK145">
        <v>25.08</v>
      </c>
      <c r="AL145">
        <v>361.3</v>
      </c>
      <c r="AM145">
        <v>159.16999999999999</v>
      </c>
      <c r="AN145">
        <v>158.27000000000001</v>
      </c>
      <c r="AO145">
        <v>9</v>
      </c>
    </row>
    <row r="146" spans="1:41" x14ac:dyDescent="0.35">
      <c r="A146" t="s">
        <v>574</v>
      </c>
      <c r="B146">
        <v>500292</v>
      </c>
      <c r="C146" t="s">
        <v>575</v>
      </c>
      <c r="D146" t="s">
        <v>576</v>
      </c>
      <c r="E146" t="s">
        <v>115</v>
      </c>
      <c r="F146" t="s">
        <v>116</v>
      </c>
      <c r="G146" s="1">
        <v>44809</v>
      </c>
      <c r="H146">
        <v>186.1</v>
      </c>
      <c r="I146">
        <v>-1.27</v>
      </c>
      <c r="J146">
        <v>120</v>
      </c>
      <c r="K146">
        <v>277.95</v>
      </c>
      <c r="L146">
        <v>120</v>
      </c>
      <c r="M146">
        <v>284.95</v>
      </c>
      <c r="N146">
        <v>116.6</v>
      </c>
      <c r="O146">
        <v>284.95</v>
      </c>
      <c r="P146">
        <v>4.05</v>
      </c>
      <c r="Q146">
        <v>284.95</v>
      </c>
      <c r="R146">
        <v>4219.54</v>
      </c>
      <c r="S146">
        <v>4080.88</v>
      </c>
      <c r="T146">
        <v>-5.94</v>
      </c>
      <c r="U146">
        <v>-0.59</v>
      </c>
      <c r="V146">
        <v>1.42</v>
      </c>
      <c r="W146">
        <v>-29.39</v>
      </c>
      <c r="X146">
        <v>-1.8</v>
      </c>
      <c r="Y146">
        <v>8.43</v>
      </c>
      <c r="Z146">
        <v>15.94</v>
      </c>
      <c r="AA146">
        <v>17.940000000000001</v>
      </c>
      <c r="AB146">
        <v>18</v>
      </c>
      <c r="AC146">
        <v>2.61</v>
      </c>
      <c r="AD146">
        <v>3.42</v>
      </c>
      <c r="AE146">
        <v>9.5299999999999994</v>
      </c>
      <c r="AF146">
        <v>0.62</v>
      </c>
      <c r="AG146">
        <v>4.83</v>
      </c>
      <c r="AH146">
        <v>9.1199999999999992</v>
      </c>
      <c r="AI146">
        <v>1.82</v>
      </c>
      <c r="AJ146">
        <v>13.98</v>
      </c>
      <c r="AK146">
        <v>10.38</v>
      </c>
      <c r="AL146">
        <v>71.349999999999994</v>
      </c>
      <c r="AM146">
        <v>13.32</v>
      </c>
      <c r="AN146">
        <v>10.54</v>
      </c>
      <c r="AO146">
        <v>9</v>
      </c>
    </row>
    <row r="147" spans="1:41" x14ac:dyDescent="0.35">
      <c r="A147" t="s">
        <v>559</v>
      </c>
      <c r="B147">
        <v>524804</v>
      </c>
      <c r="C147" t="s">
        <v>560</v>
      </c>
      <c r="D147" t="s">
        <v>561</v>
      </c>
      <c r="E147" t="s">
        <v>44</v>
      </c>
      <c r="F147" t="s">
        <v>45</v>
      </c>
      <c r="G147" s="1">
        <v>44809</v>
      </c>
      <c r="H147">
        <v>539.54999999999995</v>
      </c>
      <c r="I147">
        <v>0.87</v>
      </c>
      <c r="J147">
        <v>281.14999999999998</v>
      </c>
      <c r="K147">
        <v>767.45</v>
      </c>
      <c r="L147">
        <v>281.14999999999998</v>
      </c>
      <c r="M147">
        <v>1063.9000000000001</v>
      </c>
      <c r="N147">
        <v>281.14999999999998</v>
      </c>
      <c r="O147">
        <v>1063.9000000000001</v>
      </c>
      <c r="P147">
        <v>6.8</v>
      </c>
      <c r="Q147">
        <v>1063.9000000000001</v>
      </c>
      <c r="R147">
        <v>31614.32</v>
      </c>
      <c r="S147">
        <v>29128.19</v>
      </c>
      <c r="T147">
        <v>-1.87</v>
      </c>
      <c r="U147">
        <v>-5.52</v>
      </c>
      <c r="V147">
        <v>2.11</v>
      </c>
      <c r="W147">
        <v>-28.81</v>
      </c>
      <c r="X147">
        <v>-3.43</v>
      </c>
      <c r="Y147">
        <v>-6.34</v>
      </c>
      <c r="Z147">
        <v>24.7</v>
      </c>
      <c r="AA147">
        <v>13.2</v>
      </c>
      <c r="AB147">
        <v>14.16</v>
      </c>
      <c r="AC147">
        <v>1.26</v>
      </c>
      <c r="AD147">
        <v>2.66</v>
      </c>
      <c r="AE147">
        <v>11.86</v>
      </c>
      <c r="AF147">
        <v>7.81</v>
      </c>
      <c r="AG147">
        <v>1.67</v>
      </c>
      <c r="AH147">
        <v>6.67</v>
      </c>
      <c r="AI147">
        <v>1.33</v>
      </c>
      <c r="AJ147">
        <v>6.3</v>
      </c>
      <c r="AK147">
        <v>40.94</v>
      </c>
      <c r="AL147">
        <v>428.38</v>
      </c>
      <c r="AM147">
        <v>85.62</v>
      </c>
      <c r="AN147">
        <v>45.37</v>
      </c>
      <c r="AO147">
        <v>9</v>
      </c>
    </row>
    <row r="148" spans="1:41" x14ac:dyDescent="0.35">
      <c r="A148" t="s">
        <v>592</v>
      </c>
      <c r="B148">
        <v>532779</v>
      </c>
      <c r="C148" t="s">
        <v>593</v>
      </c>
      <c r="D148" t="s">
        <v>594</v>
      </c>
      <c r="E148" t="s">
        <v>278</v>
      </c>
      <c r="F148" t="s">
        <v>388</v>
      </c>
      <c r="G148" s="1">
        <v>44809</v>
      </c>
      <c r="H148">
        <v>572.6</v>
      </c>
      <c r="I148">
        <v>-0.83</v>
      </c>
      <c r="J148">
        <v>231.95</v>
      </c>
      <c r="K148">
        <v>610</v>
      </c>
      <c r="L148">
        <v>231.95</v>
      </c>
      <c r="M148">
        <v>610</v>
      </c>
      <c r="N148">
        <v>207.7</v>
      </c>
      <c r="O148">
        <v>610</v>
      </c>
      <c r="P148">
        <v>45</v>
      </c>
      <c r="Q148">
        <v>610</v>
      </c>
      <c r="R148">
        <v>27491.279999999999</v>
      </c>
      <c r="S148">
        <v>36211.18</v>
      </c>
      <c r="T148">
        <v>-0.65</v>
      </c>
      <c r="U148">
        <v>7.71</v>
      </c>
      <c r="V148">
        <v>22.99</v>
      </c>
      <c r="W148">
        <v>17.760000000000002</v>
      </c>
      <c r="X148">
        <v>28.38</v>
      </c>
      <c r="Y148">
        <v>21.39</v>
      </c>
      <c r="Z148">
        <v>13.78</v>
      </c>
      <c r="AA148">
        <v>36.68</v>
      </c>
      <c r="AB148">
        <v>14.2</v>
      </c>
      <c r="AC148">
        <v>2.63</v>
      </c>
      <c r="AD148">
        <v>1.62</v>
      </c>
      <c r="AE148">
        <v>8.9499999999999993</v>
      </c>
      <c r="AF148">
        <v>7.17</v>
      </c>
      <c r="AG148">
        <v>1.57</v>
      </c>
      <c r="AH148">
        <v>8.56</v>
      </c>
      <c r="AI148">
        <v>1.56</v>
      </c>
      <c r="AJ148">
        <v>8.68</v>
      </c>
      <c r="AK148">
        <v>15.59</v>
      </c>
      <c r="AL148">
        <v>217.33</v>
      </c>
      <c r="AM148">
        <v>65.900000000000006</v>
      </c>
      <c r="AN148">
        <v>-3.74</v>
      </c>
      <c r="AO148">
        <v>9</v>
      </c>
    </row>
    <row r="149" spans="1:41" x14ac:dyDescent="0.35">
      <c r="A149" t="s">
        <v>565</v>
      </c>
      <c r="B149">
        <v>500645</v>
      </c>
      <c r="C149" t="s">
        <v>566</v>
      </c>
      <c r="D149" t="s">
        <v>567</v>
      </c>
      <c r="E149" t="s">
        <v>76</v>
      </c>
      <c r="F149" t="s">
        <v>532</v>
      </c>
      <c r="G149" s="1">
        <v>44809</v>
      </c>
      <c r="H149">
        <v>887.25</v>
      </c>
      <c r="I149">
        <v>3.05</v>
      </c>
      <c r="J149">
        <v>55.27</v>
      </c>
      <c r="K149">
        <v>1000</v>
      </c>
      <c r="L149">
        <v>55.27</v>
      </c>
      <c r="M149">
        <v>1000</v>
      </c>
      <c r="N149">
        <v>55.27</v>
      </c>
      <c r="O149">
        <v>1000</v>
      </c>
      <c r="P149">
        <v>11.73</v>
      </c>
      <c r="Q149">
        <v>1000</v>
      </c>
      <c r="R149">
        <v>11238.16</v>
      </c>
      <c r="S149">
        <v>12330.31</v>
      </c>
      <c r="T149">
        <v>-7</v>
      </c>
      <c r="U149">
        <v>5.68</v>
      </c>
      <c r="V149">
        <v>33.4</v>
      </c>
      <c r="W149">
        <v>110.57</v>
      </c>
      <c r="X149">
        <v>125.6</v>
      </c>
      <c r="Y149">
        <v>19.38</v>
      </c>
      <c r="Z149">
        <v>22.13</v>
      </c>
      <c r="AA149">
        <v>11.42</v>
      </c>
      <c r="AB149">
        <v>11.73</v>
      </c>
      <c r="AC149">
        <v>2.54</v>
      </c>
      <c r="AD149">
        <v>0.86</v>
      </c>
      <c r="AE149">
        <v>13.24</v>
      </c>
      <c r="AF149">
        <v>0.24</v>
      </c>
      <c r="AG149">
        <v>1.01</v>
      </c>
      <c r="AH149">
        <v>6.65</v>
      </c>
      <c r="AI149">
        <v>1.28</v>
      </c>
      <c r="AJ149">
        <v>9.2799999999999994</v>
      </c>
      <c r="AK149">
        <v>77.7</v>
      </c>
      <c r="AL149">
        <v>349.78</v>
      </c>
      <c r="AM149">
        <v>100.42</v>
      </c>
      <c r="AN149">
        <v>5.34</v>
      </c>
      <c r="AO149">
        <v>9</v>
      </c>
    </row>
    <row r="150" spans="1:41" x14ac:dyDescent="0.35">
      <c r="A150" t="s">
        <v>585</v>
      </c>
      <c r="B150">
        <v>517385</v>
      </c>
      <c r="C150" t="s">
        <v>586</v>
      </c>
      <c r="D150" t="s">
        <v>587</v>
      </c>
      <c r="E150" t="s">
        <v>157</v>
      </c>
      <c r="F150" t="s">
        <v>515</v>
      </c>
      <c r="G150" s="1">
        <v>44809</v>
      </c>
      <c r="H150">
        <v>925.25</v>
      </c>
      <c r="I150">
        <v>-0.81</v>
      </c>
      <c r="J150">
        <v>690</v>
      </c>
      <c r="K150">
        <v>1215</v>
      </c>
      <c r="L150">
        <v>690</v>
      </c>
      <c r="M150">
        <v>1529.65</v>
      </c>
      <c r="N150">
        <v>690</v>
      </c>
      <c r="O150">
        <v>2212.75</v>
      </c>
      <c r="P150">
        <v>0.16</v>
      </c>
      <c r="Q150">
        <v>2212.75</v>
      </c>
      <c r="R150">
        <v>6472.77</v>
      </c>
      <c r="S150">
        <v>6362.6</v>
      </c>
      <c r="T150">
        <v>-0.78</v>
      </c>
      <c r="U150">
        <v>-0.44</v>
      </c>
      <c r="V150">
        <v>-6.01</v>
      </c>
      <c r="W150">
        <v>-4.3600000000000003</v>
      </c>
      <c r="X150">
        <v>-9.02</v>
      </c>
      <c r="Y150">
        <v>-6.21</v>
      </c>
      <c r="Z150">
        <v>17.73</v>
      </c>
      <c r="AA150">
        <v>45.25</v>
      </c>
      <c r="AB150">
        <v>60.74</v>
      </c>
      <c r="AC150">
        <v>7.45</v>
      </c>
      <c r="AD150">
        <v>10.92</v>
      </c>
      <c r="AE150">
        <v>3.96</v>
      </c>
      <c r="AF150">
        <v>-7.32</v>
      </c>
      <c r="AG150">
        <v>0.97</v>
      </c>
      <c r="AH150">
        <v>27.78</v>
      </c>
      <c r="AI150">
        <v>5.69</v>
      </c>
      <c r="AJ150">
        <v>113.88</v>
      </c>
      <c r="AK150">
        <v>20.440000000000001</v>
      </c>
      <c r="AL150">
        <v>124.14</v>
      </c>
      <c r="AM150">
        <v>8.1300000000000008</v>
      </c>
      <c r="AN150">
        <v>8.51</v>
      </c>
      <c r="AO150">
        <v>9</v>
      </c>
    </row>
    <row r="151" spans="1:41" x14ac:dyDescent="0.35">
      <c r="A151" t="s">
        <v>577</v>
      </c>
      <c r="B151">
        <v>540716</v>
      </c>
      <c r="C151" t="s">
        <v>578</v>
      </c>
      <c r="D151" t="s">
        <v>579</v>
      </c>
      <c r="E151" t="s">
        <v>580</v>
      </c>
      <c r="F151" t="s">
        <v>581</v>
      </c>
      <c r="G151" s="1">
        <v>44809</v>
      </c>
      <c r="H151">
        <v>1261.8499999999999</v>
      </c>
      <c r="I151">
        <v>0.23</v>
      </c>
      <c r="J151">
        <v>805</v>
      </c>
      <c r="K151">
        <v>1675</v>
      </c>
      <c r="L151">
        <v>805</v>
      </c>
      <c r="M151">
        <v>1675</v>
      </c>
      <c r="N151">
        <v>0</v>
      </c>
      <c r="O151">
        <v>0</v>
      </c>
      <c r="P151">
        <v>619</v>
      </c>
      <c r="Q151">
        <v>1675</v>
      </c>
      <c r="R151">
        <v>62052.55</v>
      </c>
      <c r="S151">
        <v>61717.81</v>
      </c>
      <c r="T151">
        <v>0.14000000000000001</v>
      </c>
      <c r="U151">
        <v>4.96</v>
      </c>
      <c r="V151">
        <v>3.57</v>
      </c>
      <c r="W151">
        <v>-22.57</v>
      </c>
      <c r="X151">
        <v>3.28</v>
      </c>
      <c r="Y151">
        <v>0</v>
      </c>
      <c r="Z151">
        <v>0</v>
      </c>
      <c r="AA151">
        <v>43.52</v>
      </c>
      <c r="AB151">
        <v>47.77</v>
      </c>
      <c r="AC151">
        <v>6.55</v>
      </c>
      <c r="AD151">
        <v>8.6199999999999992</v>
      </c>
      <c r="AE151">
        <v>9.6</v>
      </c>
      <c r="AF151">
        <v>3.43</v>
      </c>
      <c r="AG151">
        <v>0.71</v>
      </c>
      <c r="AH151">
        <v>32.65</v>
      </c>
      <c r="AI151">
        <v>4.6500000000000004</v>
      </c>
      <c r="AJ151">
        <v>76.69</v>
      </c>
      <c r="AK151">
        <v>29.03</v>
      </c>
      <c r="AL151">
        <v>192.87</v>
      </c>
      <c r="AM151">
        <v>16.48</v>
      </c>
      <c r="AN151">
        <v>23.02</v>
      </c>
      <c r="AO151">
        <v>9</v>
      </c>
    </row>
    <row r="152" spans="1:41" x14ac:dyDescent="0.35">
      <c r="A152" t="s">
        <v>562</v>
      </c>
      <c r="B152">
        <v>542216</v>
      </c>
      <c r="C152" t="s">
        <v>563</v>
      </c>
      <c r="D152" t="s">
        <v>564</v>
      </c>
      <c r="E152" t="s">
        <v>115</v>
      </c>
      <c r="F152" t="s">
        <v>116</v>
      </c>
      <c r="G152" s="1">
        <v>44809</v>
      </c>
      <c r="H152">
        <v>1550.6</v>
      </c>
      <c r="I152">
        <v>1.04</v>
      </c>
      <c r="J152">
        <v>402.7</v>
      </c>
      <c r="K152">
        <v>2548.4</v>
      </c>
      <c r="L152">
        <v>402.7</v>
      </c>
      <c r="M152">
        <v>2548.4</v>
      </c>
      <c r="N152">
        <v>0</v>
      </c>
      <c r="O152">
        <v>0</v>
      </c>
      <c r="P152">
        <v>402.7</v>
      </c>
      <c r="Q152">
        <v>2548.4</v>
      </c>
      <c r="R152">
        <v>29043.58</v>
      </c>
      <c r="S152">
        <v>27347.69</v>
      </c>
      <c r="T152">
        <v>1.24</v>
      </c>
      <c r="U152">
        <v>-0.72</v>
      </c>
      <c r="V152">
        <v>23.77</v>
      </c>
      <c r="W152">
        <v>-30.45</v>
      </c>
      <c r="X152">
        <v>20.059999999999999</v>
      </c>
      <c r="Y152">
        <v>0</v>
      </c>
      <c r="Z152">
        <v>0</v>
      </c>
      <c r="AA152">
        <v>26.65</v>
      </c>
      <c r="AB152">
        <v>32.19</v>
      </c>
      <c r="AC152">
        <v>1.83</v>
      </c>
      <c r="AD152">
        <v>1.8</v>
      </c>
      <c r="AE152">
        <v>4.92</v>
      </c>
      <c r="AF152">
        <v>0.77</v>
      </c>
      <c r="AG152">
        <v>0.57999999999999996</v>
      </c>
      <c r="AH152">
        <v>11.15</v>
      </c>
      <c r="AI152">
        <v>2.42</v>
      </c>
      <c r="AJ152">
        <v>14.99</v>
      </c>
      <c r="AK152">
        <v>58.14</v>
      </c>
      <c r="AL152">
        <v>845.71</v>
      </c>
      <c r="AM152">
        <v>104.7</v>
      </c>
      <c r="AN152">
        <v>6.11</v>
      </c>
      <c r="AO152">
        <v>9</v>
      </c>
    </row>
    <row r="153" spans="1:41" x14ac:dyDescent="0.35">
      <c r="A153" t="s">
        <v>588</v>
      </c>
      <c r="B153">
        <v>500411</v>
      </c>
      <c r="C153" t="s">
        <v>589</v>
      </c>
      <c r="D153" t="s">
        <v>590</v>
      </c>
      <c r="E153" t="s">
        <v>110</v>
      </c>
      <c r="F153" t="s">
        <v>591</v>
      </c>
      <c r="G153" s="1">
        <v>44809</v>
      </c>
      <c r="H153">
        <v>2419.9499999999998</v>
      </c>
      <c r="I153">
        <v>0.88</v>
      </c>
      <c r="J153">
        <v>570</v>
      </c>
      <c r="K153">
        <v>2537.5</v>
      </c>
      <c r="L153">
        <v>570</v>
      </c>
      <c r="M153">
        <v>2537.5</v>
      </c>
      <c r="N153">
        <v>570</v>
      </c>
      <c r="O153">
        <v>2537.5</v>
      </c>
      <c r="P153">
        <v>2.5299999999999998</v>
      </c>
      <c r="Q153">
        <v>2537.5</v>
      </c>
      <c r="R153">
        <v>28835.23</v>
      </c>
      <c r="S153">
        <v>27235.279999999999</v>
      </c>
      <c r="T153">
        <v>-2.92</v>
      </c>
      <c r="U153">
        <v>16.66</v>
      </c>
      <c r="V153">
        <v>17.100000000000001</v>
      </c>
      <c r="W153">
        <v>68.95</v>
      </c>
      <c r="X153">
        <v>34.26</v>
      </c>
      <c r="Y153">
        <v>22.3</v>
      </c>
      <c r="Z153">
        <v>17.34</v>
      </c>
      <c r="AA153">
        <v>87.74</v>
      </c>
      <c r="AB153">
        <v>61.96</v>
      </c>
      <c r="AC153">
        <v>8.1199999999999992</v>
      </c>
      <c r="AD153">
        <v>4.54</v>
      </c>
      <c r="AE153">
        <v>2.13</v>
      </c>
      <c r="AF153">
        <v>24.47</v>
      </c>
      <c r="AG153">
        <v>0.37</v>
      </c>
      <c r="AH153">
        <v>47.24</v>
      </c>
      <c r="AI153">
        <v>4.28</v>
      </c>
      <c r="AJ153">
        <v>88.8</v>
      </c>
      <c r="AK153">
        <v>27.6</v>
      </c>
      <c r="AL153">
        <v>298.16000000000003</v>
      </c>
      <c r="AM153">
        <v>28.84</v>
      </c>
      <c r="AN153">
        <v>30.29</v>
      </c>
      <c r="AO153">
        <v>9</v>
      </c>
    </row>
    <row r="154" spans="1:41" x14ac:dyDescent="0.35">
      <c r="A154" t="s">
        <v>555</v>
      </c>
      <c r="B154">
        <v>532683</v>
      </c>
      <c r="C154" t="s">
        <v>556</v>
      </c>
      <c r="D154" t="s">
        <v>557</v>
      </c>
      <c r="E154" t="s">
        <v>182</v>
      </c>
      <c r="F154" t="s">
        <v>558</v>
      </c>
      <c r="G154" s="1">
        <v>44809</v>
      </c>
      <c r="H154">
        <v>2585.75</v>
      </c>
      <c r="I154">
        <v>-0.42</v>
      </c>
      <c r="J154">
        <v>1102.2</v>
      </c>
      <c r="K154">
        <v>2687.35</v>
      </c>
      <c r="L154">
        <v>1102.2</v>
      </c>
      <c r="M154">
        <v>2687.35</v>
      </c>
      <c r="N154">
        <v>1102.2</v>
      </c>
      <c r="O154">
        <v>2687.35</v>
      </c>
      <c r="P154">
        <v>75.3</v>
      </c>
      <c r="Q154">
        <v>2687.35</v>
      </c>
      <c r="R154">
        <v>24400.68</v>
      </c>
      <c r="S154">
        <v>22918.43</v>
      </c>
      <c r="T154">
        <v>1.58</v>
      </c>
      <c r="U154">
        <v>5.84</v>
      </c>
      <c r="V154">
        <v>15.07</v>
      </c>
      <c r="W154">
        <v>23.3</v>
      </c>
      <c r="X154">
        <v>19.34</v>
      </c>
      <c r="Y154">
        <v>14.49</v>
      </c>
      <c r="Z154">
        <v>22.49</v>
      </c>
      <c r="AA154">
        <v>36.92</v>
      </c>
      <c r="AB154">
        <v>31.58</v>
      </c>
      <c r="AC154">
        <v>4.93</v>
      </c>
      <c r="AD154">
        <v>4.49</v>
      </c>
      <c r="AE154">
        <v>4.3</v>
      </c>
      <c r="AF154">
        <v>4.26</v>
      </c>
      <c r="AG154">
        <v>0.35</v>
      </c>
      <c r="AH154">
        <v>24.55</v>
      </c>
      <c r="AI154">
        <v>6.34</v>
      </c>
      <c r="AJ154">
        <v>-622.16</v>
      </c>
      <c r="AK154">
        <v>70.06</v>
      </c>
      <c r="AL154">
        <v>524.42999999999995</v>
      </c>
      <c r="AM154">
        <v>-4.16</v>
      </c>
      <c r="AN154">
        <v>-1.56</v>
      </c>
      <c r="AO154">
        <v>9</v>
      </c>
    </row>
    <row r="155" spans="1:41" x14ac:dyDescent="0.35">
      <c r="A155" t="s">
        <v>568</v>
      </c>
      <c r="B155">
        <v>541557</v>
      </c>
      <c r="C155" t="s">
        <v>569</v>
      </c>
      <c r="D155" t="s">
        <v>570</v>
      </c>
      <c r="E155" t="s">
        <v>76</v>
      </c>
      <c r="F155" t="s">
        <v>332</v>
      </c>
      <c r="G155" s="1">
        <v>44809</v>
      </c>
      <c r="H155">
        <v>6122.05</v>
      </c>
      <c r="I155">
        <v>-0.37</v>
      </c>
      <c r="J155">
        <v>1425</v>
      </c>
      <c r="K155">
        <v>6909.35</v>
      </c>
      <c r="L155">
        <v>1425</v>
      </c>
      <c r="M155">
        <v>6909.35</v>
      </c>
      <c r="N155">
        <v>0</v>
      </c>
      <c r="O155">
        <v>0</v>
      </c>
      <c r="P155">
        <v>735</v>
      </c>
      <c r="Q155">
        <v>6909.35</v>
      </c>
      <c r="R155">
        <v>18764.98</v>
      </c>
      <c r="S155">
        <v>18666.22</v>
      </c>
      <c r="T155">
        <v>-1.56</v>
      </c>
      <c r="U155">
        <v>8</v>
      </c>
      <c r="V155">
        <v>21.76</v>
      </c>
      <c r="W155">
        <v>100</v>
      </c>
      <c r="X155">
        <v>63.04</v>
      </c>
      <c r="Y155">
        <v>0</v>
      </c>
      <c r="Z155">
        <v>0</v>
      </c>
      <c r="AA155">
        <v>48.93</v>
      </c>
      <c r="AB155">
        <v>58.69</v>
      </c>
      <c r="AC155">
        <v>16.77</v>
      </c>
      <c r="AD155">
        <v>12.08</v>
      </c>
      <c r="AE155">
        <v>3.08</v>
      </c>
      <c r="AF155">
        <v>1.18</v>
      </c>
      <c r="AG155">
        <v>0.15</v>
      </c>
      <c r="AH155">
        <v>32.700000000000003</v>
      </c>
      <c r="AI155">
        <v>8.2799999999999994</v>
      </c>
      <c r="AJ155">
        <v>280.18</v>
      </c>
      <c r="AK155">
        <v>125.08</v>
      </c>
      <c r="AL155">
        <v>365.05</v>
      </c>
      <c r="AM155">
        <v>21.84</v>
      </c>
      <c r="AN155">
        <v>7.53</v>
      </c>
      <c r="AO155">
        <v>9</v>
      </c>
    </row>
    <row r="156" spans="1:41" x14ac:dyDescent="0.35">
      <c r="A156" t="s">
        <v>598</v>
      </c>
      <c r="B156">
        <v>500253</v>
      </c>
      <c r="C156" t="s">
        <v>599</v>
      </c>
      <c r="D156" t="s">
        <v>600</v>
      </c>
      <c r="E156" t="s">
        <v>99</v>
      </c>
      <c r="F156" t="s">
        <v>256</v>
      </c>
      <c r="G156" s="1">
        <v>44809</v>
      </c>
      <c r="H156">
        <v>425.55</v>
      </c>
      <c r="I156">
        <v>1.79</v>
      </c>
      <c r="J156">
        <v>185.25</v>
      </c>
      <c r="K156">
        <v>462.5</v>
      </c>
      <c r="L156">
        <v>185.25</v>
      </c>
      <c r="M156">
        <v>542.45000000000005</v>
      </c>
      <c r="N156">
        <v>185.25</v>
      </c>
      <c r="O156">
        <v>684.55</v>
      </c>
      <c r="P156">
        <v>4.5999999999999996</v>
      </c>
      <c r="Q156">
        <v>794.1</v>
      </c>
      <c r="R156">
        <v>23407.93</v>
      </c>
      <c r="S156">
        <v>227212.01</v>
      </c>
      <c r="T156">
        <v>6.03</v>
      </c>
      <c r="U156">
        <v>14.41</v>
      </c>
      <c r="V156">
        <v>13.63</v>
      </c>
      <c r="W156">
        <v>4.51</v>
      </c>
      <c r="X156">
        <v>1.21</v>
      </c>
      <c r="Y156">
        <v>-8.85</v>
      </c>
      <c r="Z156">
        <v>5.86</v>
      </c>
      <c r="AA156">
        <v>7.65</v>
      </c>
      <c r="AB156">
        <v>9.84</v>
      </c>
      <c r="AC156">
        <v>0.91</v>
      </c>
      <c r="AD156">
        <v>1.1100000000000001</v>
      </c>
      <c r="AE156">
        <v>7.94</v>
      </c>
      <c r="AF156">
        <v>0.73</v>
      </c>
      <c r="AG156">
        <v>2</v>
      </c>
      <c r="AH156">
        <v>12.6</v>
      </c>
      <c r="AI156">
        <v>1.1499999999999999</v>
      </c>
      <c r="AJ156">
        <v>-2.0699999999999998</v>
      </c>
      <c r="AK156">
        <v>55.65</v>
      </c>
      <c r="AL156">
        <v>466.81</v>
      </c>
      <c r="AM156">
        <v>-224.38</v>
      </c>
      <c r="AN156">
        <v>72.81</v>
      </c>
      <c r="AO156">
        <v>8.5</v>
      </c>
    </row>
    <row r="157" spans="1:41" x14ac:dyDescent="0.35">
      <c r="A157" t="s">
        <v>595</v>
      </c>
      <c r="B157">
        <v>532187</v>
      </c>
      <c r="C157" t="s">
        <v>596</v>
      </c>
      <c r="D157" t="s">
        <v>597</v>
      </c>
      <c r="E157" t="s">
        <v>99</v>
      </c>
      <c r="F157" t="s">
        <v>369</v>
      </c>
      <c r="G157" s="1">
        <v>44809</v>
      </c>
      <c r="H157">
        <v>1108</v>
      </c>
      <c r="I157">
        <v>0.66</v>
      </c>
      <c r="J157">
        <v>235.55</v>
      </c>
      <c r="K157">
        <v>1242</v>
      </c>
      <c r="L157">
        <v>235.55</v>
      </c>
      <c r="M157">
        <v>1596.55</v>
      </c>
      <c r="N157">
        <v>235.55</v>
      </c>
      <c r="O157">
        <v>2038</v>
      </c>
      <c r="P157">
        <v>8.5</v>
      </c>
      <c r="Q157">
        <v>2038</v>
      </c>
      <c r="R157">
        <v>85846.87</v>
      </c>
      <c r="S157">
        <v>64081.52</v>
      </c>
      <c r="T157">
        <v>3.58</v>
      </c>
      <c r="U157">
        <v>5.5</v>
      </c>
      <c r="V157">
        <v>19.87</v>
      </c>
      <c r="W157">
        <v>10.39</v>
      </c>
      <c r="X157">
        <v>-5.61</v>
      </c>
      <c r="Y157">
        <v>-7.87</v>
      </c>
      <c r="Z157">
        <v>13.38</v>
      </c>
      <c r="AA157">
        <v>15.84</v>
      </c>
      <c r="AB157">
        <v>24.14</v>
      </c>
      <c r="AC157">
        <v>1.74</v>
      </c>
      <c r="AD157">
        <v>2.0499999999999998</v>
      </c>
      <c r="AE157">
        <v>36.26</v>
      </c>
      <c r="AF157">
        <v>0.8</v>
      </c>
      <c r="AG157">
        <v>0.77</v>
      </c>
      <c r="AH157">
        <v>4.8</v>
      </c>
      <c r="AI157">
        <v>2.73</v>
      </c>
      <c r="AJ157">
        <v>5.15</v>
      </c>
      <c r="AK157">
        <v>69.92</v>
      </c>
      <c r="AL157">
        <v>636.42999999999995</v>
      </c>
      <c r="AM157">
        <v>215.22</v>
      </c>
      <c r="AN157">
        <v>126.03</v>
      </c>
      <c r="AO157">
        <v>8.5</v>
      </c>
    </row>
    <row r="158" spans="1:41" x14ac:dyDescent="0.35">
      <c r="A158" t="s">
        <v>601</v>
      </c>
      <c r="B158">
        <v>541143</v>
      </c>
      <c r="C158" t="s">
        <v>602</v>
      </c>
      <c r="D158" t="s">
        <v>603</v>
      </c>
      <c r="E158" t="s">
        <v>604</v>
      </c>
      <c r="F158" t="s">
        <v>604</v>
      </c>
      <c r="G158" s="1">
        <v>44809</v>
      </c>
      <c r="H158">
        <v>830.35</v>
      </c>
      <c r="I158">
        <v>-0.55000000000000004</v>
      </c>
      <c r="J158">
        <v>145.30000000000001</v>
      </c>
      <c r="K158">
        <v>904.95</v>
      </c>
      <c r="L158">
        <v>145.30000000000001</v>
      </c>
      <c r="M158">
        <v>904.95</v>
      </c>
      <c r="N158">
        <v>0</v>
      </c>
      <c r="O158">
        <v>0</v>
      </c>
      <c r="P158">
        <v>145.30000000000001</v>
      </c>
      <c r="Q158">
        <v>904.95</v>
      </c>
      <c r="R158">
        <v>15198.6</v>
      </c>
      <c r="S158">
        <v>13393.37</v>
      </c>
      <c r="T158">
        <v>0.48</v>
      </c>
      <c r="U158">
        <v>-1.21</v>
      </c>
      <c r="V158">
        <v>4.3499999999999996</v>
      </c>
      <c r="W158">
        <v>110.06</v>
      </c>
      <c r="X158">
        <v>44.92</v>
      </c>
      <c r="Y158">
        <v>0</v>
      </c>
      <c r="Z158">
        <v>0</v>
      </c>
      <c r="AA158">
        <v>27.1</v>
      </c>
      <c r="AB158">
        <v>19.25</v>
      </c>
      <c r="AC158">
        <v>4.9800000000000004</v>
      </c>
      <c r="AD158">
        <v>2.59</v>
      </c>
      <c r="AE158">
        <v>7.14</v>
      </c>
      <c r="AF158">
        <v>2.39</v>
      </c>
      <c r="AG158">
        <v>1</v>
      </c>
      <c r="AH158">
        <v>14.52</v>
      </c>
      <c r="AI158">
        <v>4.6399999999999997</v>
      </c>
      <c r="AJ158">
        <v>28.7</v>
      </c>
      <c r="AK158">
        <v>30.59</v>
      </c>
      <c r="AL158">
        <v>166.46</v>
      </c>
      <c r="AM158">
        <v>28.9</v>
      </c>
      <c r="AN158">
        <v>21.28</v>
      </c>
      <c r="AO158">
        <v>8.3000000000000007</v>
      </c>
    </row>
    <row r="159" spans="1:41" x14ac:dyDescent="0.35">
      <c r="A159" t="s">
        <v>605</v>
      </c>
      <c r="B159">
        <v>531162</v>
      </c>
      <c r="C159" t="s">
        <v>606</v>
      </c>
      <c r="D159" t="s">
        <v>607</v>
      </c>
      <c r="E159" t="s">
        <v>54</v>
      </c>
      <c r="F159" t="s">
        <v>55</v>
      </c>
      <c r="G159" s="1">
        <v>44809</v>
      </c>
      <c r="H159">
        <v>495.1</v>
      </c>
      <c r="I159">
        <v>0.61</v>
      </c>
      <c r="J159">
        <v>130.94999999999999</v>
      </c>
      <c r="K159">
        <v>612</v>
      </c>
      <c r="L159">
        <v>130.94999999999999</v>
      </c>
      <c r="M159">
        <v>621.79999999999995</v>
      </c>
      <c r="N159">
        <v>130.94999999999999</v>
      </c>
      <c r="O159">
        <v>714</v>
      </c>
      <c r="P159">
        <v>2.34</v>
      </c>
      <c r="Q159">
        <v>714</v>
      </c>
      <c r="R159">
        <v>21836.93</v>
      </c>
      <c r="S159">
        <v>21823.8</v>
      </c>
      <c r="T159">
        <v>1.64</v>
      </c>
      <c r="U159">
        <v>7.65</v>
      </c>
      <c r="V159">
        <v>15.29</v>
      </c>
      <c r="W159">
        <v>-18.25</v>
      </c>
      <c r="X159">
        <v>18.309999999999999</v>
      </c>
      <c r="Y159">
        <v>-2.0099999999999998</v>
      </c>
      <c r="Z159">
        <v>11.64</v>
      </c>
      <c r="AA159">
        <v>26.15</v>
      </c>
      <c r="AB159">
        <v>52.1</v>
      </c>
      <c r="AC159">
        <v>10.14</v>
      </c>
      <c r="AD159">
        <v>9.93</v>
      </c>
      <c r="AE159">
        <v>3.64</v>
      </c>
      <c r="AF159">
        <v>1.07</v>
      </c>
      <c r="AG159">
        <v>1.62</v>
      </c>
      <c r="AH159">
        <v>20.85</v>
      </c>
      <c r="AI159">
        <v>6.6</v>
      </c>
      <c r="AJ159">
        <v>33.92</v>
      </c>
      <c r="AK159">
        <v>18.93</v>
      </c>
      <c r="AL159">
        <v>48.82</v>
      </c>
      <c r="AM159">
        <v>14.59</v>
      </c>
      <c r="AN159">
        <v>12.09</v>
      </c>
      <c r="AO159">
        <v>8</v>
      </c>
    </row>
    <row r="160" spans="1:41" x14ac:dyDescent="0.35">
      <c r="A160" t="s">
        <v>608</v>
      </c>
      <c r="B160">
        <v>530001</v>
      </c>
      <c r="C160" t="s">
        <v>609</v>
      </c>
      <c r="D160" t="s">
        <v>610</v>
      </c>
      <c r="E160" t="s">
        <v>76</v>
      </c>
      <c r="F160" t="s">
        <v>611</v>
      </c>
      <c r="G160" s="1">
        <v>44809</v>
      </c>
      <c r="H160">
        <v>887.9</v>
      </c>
      <c r="I160">
        <v>-0.48</v>
      </c>
      <c r="J160">
        <v>165</v>
      </c>
      <c r="K160">
        <v>1044.75</v>
      </c>
      <c r="L160">
        <v>165</v>
      </c>
      <c r="M160">
        <v>1044.75</v>
      </c>
      <c r="N160">
        <v>165</v>
      </c>
      <c r="O160">
        <v>1044.75</v>
      </c>
      <c r="P160">
        <v>6.74</v>
      </c>
      <c r="Q160">
        <v>1044.75</v>
      </c>
      <c r="R160">
        <v>6521.2</v>
      </c>
      <c r="S160">
        <v>6630.7</v>
      </c>
      <c r="T160">
        <v>-1.1200000000000001</v>
      </c>
      <c r="U160">
        <v>10.02</v>
      </c>
      <c r="V160">
        <v>9.7100000000000009</v>
      </c>
      <c r="W160">
        <v>95.57</v>
      </c>
      <c r="X160">
        <v>28.24</v>
      </c>
      <c r="Y160">
        <v>15.16</v>
      </c>
      <c r="Z160">
        <v>21.45</v>
      </c>
      <c r="AA160">
        <v>9.49</v>
      </c>
      <c r="AB160">
        <v>9.51</v>
      </c>
      <c r="AC160">
        <v>1.07</v>
      </c>
      <c r="AD160">
        <v>0.83</v>
      </c>
      <c r="AE160">
        <v>16.86</v>
      </c>
      <c r="AF160">
        <v>-1.77</v>
      </c>
      <c r="AG160">
        <v>1.1299999999999999</v>
      </c>
      <c r="AH160">
        <v>5.19</v>
      </c>
      <c r="AI160">
        <v>1.56</v>
      </c>
      <c r="AJ160">
        <v>15.48</v>
      </c>
      <c r="AK160">
        <v>93.62</v>
      </c>
      <c r="AL160">
        <v>833.55</v>
      </c>
      <c r="AM160">
        <v>57.35</v>
      </c>
      <c r="AN160">
        <v>36.14</v>
      </c>
      <c r="AO160">
        <v>8</v>
      </c>
    </row>
    <row r="161" spans="1:41" x14ac:dyDescent="0.35">
      <c r="A161" t="s">
        <v>612</v>
      </c>
      <c r="B161">
        <v>542650</v>
      </c>
      <c r="C161" t="s">
        <v>613</v>
      </c>
      <c r="D161" t="s">
        <v>614</v>
      </c>
      <c r="E161" t="s">
        <v>44</v>
      </c>
      <c r="F161" t="s">
        <v>384</v>
      </c>
      <c r="G161" s="1">
        <v>44809</v>
      </c>
      <c r="H161">
        <v>1377.45</v>
      </c>
      <c r="I161">
        <v>-1.81</v>
      </c>
      <c r="J161">
        <v>993.2</v>
      </c>
      <c r="K161">
        <v>3579.9</v>
      </c>
      <c r="L161">
        <v>993.2</v>
      </c>
      <c r="M161">
        <v>3579.9</v>
      </c>
      <c r="N161">
        <v>0</v>
      </c>
      <c r="O161">
        <v>0</v>
      </c>
      <c r="P161">
        <v>904.85</v>
      </c>
      <c r="Q161">
        <v>3579.9</v>
      </c>
      <c r="R161">
        <v>7050.53</v>
      </c>
      <c r="S161">
        <v>7277.89</v>
      </c>
      <c r="T161">
        <v>-2.94</v>
      </c>
      <c r="U161">
        <v>-12.44</v>
      </c>
      <c r="V161">
        <v>-16.21</v>
      </c>
      <c r="W161">
        <v>-51.43</v>
      </c>
      <c r="X161">
        <v>4.29</v>
      </c>
      <c r="Y161">
        <v>0</v>
      </c>
      <c r="Z161">
        <v>0</v>
      </c>
      <c r="AA161">
        <v>40.83</v>
      </c>
      <c r="AB161">
        <v>60.1</v>
      </c>
      <c r="AC161">
        <v>7.76</v>
      </c>
      <c r="AD161">
        <v>16.29</v>
      </c>
      <c r="AE161">
        <v>3.81</v>
      </c>
      <c r="AF161">
        <v>3.51</v>
      </c>
      <c r="AG161">
        <v>0.57999999999999996</v>
      </c>
      <c r="AH161">
        <v>22.34</v>
      </c>
      <c r="AI161">
        <v>5.97</v>
      </c>
      <c r="AJ161">
        <v>27.84</v>
      </c>
      <c r="AK161">
        <v>33.729999999999997</v>
      </c>
      <c r="AL161">
        <v>177.37</v>
      </c>
      <c r="AM161">
        <v>49.49</v>
      </c>
      <c r="AN161">
        <v>45.11</v>
      </c>
      <c r="AO161">
        <v>8</v>
      </c>
    </row>
    <row r="162" spans="1:41" x14ac:dyDescent="0.35">
      <c r="A162" t="s">
        <v>622</v>
      </c>
      <c r="B162">
        <v>540212</v>
      </c>
      <c r="C162" t="s">
        <v>623</v>
      </c>
      <c r="D162" t="s">
        <v>624</v>
      </c>
      <c r="E162" t="s">
        <v>131</v>
      </c>
      <c r="F162" t="s">
        <v>132</v>
      </c>
      <c r="G162" s="1">
        <v>44809</v>
      </c>
      <c r="H162">
        <v>1781.2</v>
      </c>
      <c r="I162">
        <v>-0.89</v>
      </c>
      <c r="J162">
        <v>455.8</v>
      </c>
      <c r="K162">
        <v>2572</v>
      </c>
      <c r="L162">
        <v>455.8</v>
      </c>
      <c r="M162">
        <v>2572</v>
      </c>
      <c r="N162">
        <v>425</v>
      </c>
      <c r="O162">
        <v>2572</v>
      </c>
      <c r="P162">
        <v>265.14999999999998</v>
      </c>
      <c r="Q162">
        <v>2572</v>
      </c>
      <c r="R162">
        <v>6869.02</v>
      </c>
      <c r="S162">
        <v>6819.3</v>
      </c>
      <c r="T162">
        <v>-0.13</v>
      </c>
      <c r="U162">
        <v>4.57</v>
      </c>
      <c r="V162">
        <v>6.23</v>
      </c>
      <c r="W162">
        <v>22.26</v>
      </c>
      <c r="X162">
        <v>41.51</v>
      </c>
      <c r="Y162">
        <v>27.76</v>
      </c>
      <c r="Z162">
        <v>0</v>
      </c>
      <c r="AA162">
        <v>50.47</v>
      </c>
      <c r="AB162">
        <v>40.590000000000003</v>
      </c>
      <c r="AC162">
        <v>12.17</v>
      </c>
      <c r="AD162">
        <v>10.11</v>
      </c>
      <c r="AE162">
        <v>2.83</v>
      </c>
      <c r="AF162">
        <v>1.93</v>
      </c>
      <c r="AG162">
        <v>0.45</v>
      </c>
      <c r="AH162">
        <v>35.17</v>
      </c>
      <c r="AI162">
        <v>5.98</v>
      </c>
      <c r="AJ162">
        <v>53.85</v>
      </c>
      <c r="AK162">
        <v>35.340000000000003</v>
      </c>
      <c r="AL162">
        <v>146.56</v>
      </c>
      <c r="AM162">
        <v>33.130000000000003</v>
      </c>
      <c r="AN162">
        <v>12.4</v>
      </c>
      <c r="AO162">
        <v>8</v>
      </c>
    </row>
    <row r="163" spans="1:41" x14ac:dyDescent="0.35">
      <c r="A163" t="s">
        <v>615</v>
      </c>
      <c r="B163">
        <v>500325</v>
      </c>
      <c r="C163" t="s">
        <v>616</v>
      </c>
      <c r="D163" t="s">
        <v>617</v>
      </c>
      <c r="E163" t="s">
        <v>278</v>
      </c>
      <c r="F163" t="s">
        <v>357</v>
      </c>
      <c r="G163" s="1">
        <v>44809</v>
      </c>
      <c r="H163">
        <v>2569.8000000000002</v>
      </c>
      <c r="I163">
        <v>1.55</v>
      </c>
      <c r="J163">
        <v>867.43</v>
      </c>
      <c r="K163">
        <v>2856.15</v>
      </c>
      <c r="L163">
        <v>867.43</v>
      </c>
      <c r="M163">
        <v>2856.15</v>
      </c>
      <c r="N163">
        <v>771.78</v>
      </c>
      <c r="O163">
        <v>2856.15</v>
      </c>
      <c r="P163">
        <v>48.82</v>
      </c>
      <c r="Q163">
        <v>2856.15</v>
      </c>
      <c r="R163">
        <v>1738725.14</v>
      </c>
      <c r="S163">
        <v>1833670.16</v>
      </c>
      <c r="T163">
        <v>-1.84</v>
      </c>
      <c r="U163">
        <v>-0.08</v>
      </c>
      <c r="V163">
        <v>-7.54</v>
      </c>
      <c r="W163">
        <v>7.59</v>
      </c>
      <c r="X163">
        <v>29.26</v>
      </c>
      <c r="Y163">
        <v>26.32</v>
      </c>
      <c r="Z163">
        <v>20.87</v>
      </c>
      <c r="AA163">
        <v>26.2</v>
      </c>
      <c r="AB163">
        <v>23.77</v>
      </c>
      <c r="AC163">
        <v>2.1800000000000002</v>
      </c>
      <c r="AD163">
        <v>2.19</v>
      </c>
      <c r="AE163">
        <v>6.4</v>
      </c>
      <c r="AF163">
        <v>1.45</v>
      </c>
      <c r="AG163">
        <v>0.31</v>
      </c>
      <c r="AH163">
        <v>13.28</v>
      </c>
      <c r="AI163">
        <v>2.17</v>
      </c>
      <c r="AJ163">
        <v>15.71</v>
      </c>
      <c r="AK163">
        <v>98.12</v>
      </c>
      <c r="AL163">
        <v>1180.26</v>
      </c>
      <c r="AM163">
        <v>163.57</v>
      </c>
      <c r="AN163">
        <v>-3.04</v>
      </c>
      <c r="AO163">
        <v>8</v>
      </c>
    </row>
    <row r="164" spans="1:41" x14ac:dyDescent="0.35">
      <c r="A164" t="s">
        <v>618</v>
      </c>
      <c r="B164">
        <v>500550</v>
      </c>
      <c r="C164" t="s">
        <v>619</v>
      </c>
      <c r="D164" t="s">
        <v>620</v>
      </c>
      <c r="E164" t="s">
        <v>110</v>
      </c>
      <c r="F164" t="s">
        <v>621</v>
      </c>
      <c r="G164" s="1">
        <v>44809</v>
      </c>
      <c r="H164">
        <v>2935.4</v>
      </c>
      <c r="I164">
        <v>0.74</v>
      </c>
      <c r="J164">
        <v>947</v>
      </c>
      <c r="K164">
        <v>2975</v>
      </c>
      <c r="L164">
        <v>947</v>
      </c>
      <c r="M164">
        <v>2975</v>
      </c>
      <c r="N164">
        <v>841</v>
      </c>
      <c r="O164">
        <v>2975</v>
      </c>
      <c r="P164">
        <v>16.989999999999998</v>
      </c>
      <c r="Q164">
        <v>2975</v>
      </c>
      <c r="R164">
        <v>104535.54</v>
      </c>
      <c r="S164">
        <v>98556.12</v>
      </c>
      <c r="T164">
        <v>0.53</v>
      </c>
      <c r="U164">
        <v>10.83</v>
      </c>
      <c r="V164">
        <v>24.98</v>
      </c>
      <c r="W164">
        <v>29.46</v>
      </c>
      <c r="X164">
        <v>35.97</v>
      </c>
      <c r="Y164">
        <v>18.059999999999999</v>
      </c>
      <c r="Z164">
        <v>15.92</v>
      </c>
      <c r="AA164">
        <v>86.11</v>
      </c>
      <c r="AB164">
        <v>48.51</v>
      </c>
      <c r="AC164">
        <v>9.56</v>
      </c>
      <c r="AD164">
        <v>5.62</v>
      </c>
      <c r="AE164">
        <v>1.94</v>
      </c>
      <c r="AF164">
        <v>-4.83</v>
      </c>
      <c r="AG164">
        <v>0.27</v>
      </c>
      <c r="AH164">
        <v>49.87</v>
      </c>
      <c r="AI164">
        <v>6.61</v>
      </c>
      <c r="AJ164">
        <v>73.510000000000005</v>
      </c>
      <c r="AK164">
        <v>34.06</v>
      </c>
      <c r="AL164">
        <v>306.92</v>
      </c>
      <c r="AM164">
        <v>39.950000000000003</v>
      </c>
      <c r="AN164">
        <v>42.33</v>
      </c>
      <c r="AO164">
        <v>8</v>
      </c>
    </row>
    <row r="165" spans="1:41" x14ac:dyDescent="0.35">
      <c r="A165" t="s">
        <v>625</v>
      </c>
      <c r="B165">
        <v>500085</v>
      </c>
      <c r="C165" t="s">
        <v>626</v>
      </c>
      <c r="D165" t="s">
        <v>627</v>
      </c>
      <c r="E165" t="s">
        <v>76</v>
      </c>
      <c r="F165" t="s">
        <v>525</v>
      </c>
      <c r="G165" s="1">
        <v>44809</v>
      </c>
      <c r="H165">
        <v>345.65</v>
      </c>
      <c r="I165">
        <v>-0.04</v>
      </c>
      <c r="J165">
        <v>93.8</v>
      </c>
      <c r="K165">
        <v>516</v>
      </c>
      <c r="L165">
        <v>93.8</v>
      </c>
      <c r="M165">
        <v>516</v>
      </c>
      <c r="N165">
        <v>93.8</v>
      </c>
      <c r="O165">
        <v>516</v>
      </c>
      <c r="P165">
        <v>8.5</v>
      </c>
      <c r="Q165">
        <v>516</v>
      </c>
      <c r="R165">
        <v>14386.22</v>
      </c>
      <c r="S165">
        <v>18146.849999999999</v>
      </c>
      <c r="T165">
        <v>-0.72</v>
      </c>
      <c r="U165">
        <v>7.95</v>
      </c>
      <c r="V165">
        <v>-1.76</v>
      </c>
      <c r="W165">
        <v>9.4</v>
      </c>
      <c r="X165">
        <v>29.87</v>
      </c>
      <c r="Y165">
        <v>18.22</v>
      </c>
      <c r="Z165">
        <v>17.54</v>
      </c>
      <c r="AA165">
        <v>9.4499999999999993</v>
      </c>
      <c r="AB165">
        <v>9.19</v>
      </c>
      <c r="AC165">
        <v>2.15</v>
      </c>
      <c r="AD165">
        <v>2.2000000000000002</v>
      </c>
      <c r="AE165">
        <v>11.69</v>
      </c>
      <c r="AF165">
        <v>0.33</v>
      </c>
      <c r="AG165">
        <v>2.17</v>
      </c>
      <c r="AH165">
        <v>7.72</v>
      </c>
      <c r="AI165">
        <v>0.73</v>
      </c>
      <c r="AJ165">
        <v>-593.74</v>
      </c>
      <c r="AK165">
        <v>36.67</v>
      </c>
      <c r="AL165">
        <v>161.25</v>
      </c>
      <c r="AM165">
        <v>-0.57999999999999996</v>
      </c>
      <c r="AN165">
        <v>-16.73</v>
      </c>
      <c r="AO165">
        <v>7.5</v>
      </c>
    </row>
    <row r="166" spans="1:41" x14ac:dyDescent="0.35">
      <c r="A166" t="s">
        <v>628</v>
      </c>
      <c r="B166">
        <v>517354</v>
      </c>
      <c r="C166" t="s">
        <v>629</v>
      </c>
      <c r="D166" t="s">
        <v>630</v>
      </c>
      <c r="E166" t="s">
        <v>110</v>
      </c>
      <c r="F166" t="s">
        <v>621</v>
      </c>
      <c r="G166" s="1">
        <v>44809</v>
      </c>
      <c r="H166">
        <v>1379.8</v>
      </c>
      <c r="I166">
        <v>-0.18</v>
      </c>
      <c r="J166">
        <v>447.05</v>
      </c>
      <c r="K166">
        <v>1504.45</v>
      </c>
      <c r="L166">
        <v>447.05</v>
      </c>
      <c r="M166">
        <v>1504.45</v>
      </c>
      <c r="N166">
        <v>447.05</v>
      </c>
      <c r="O166">
        <v>1504.45</v>
      </c>
      <c r="P166">
        <v>0.47</v>
      </c>
      <c r="Q166">
        <v>1504.45</v>
      </c>
      <c r="R166">
        <v>86445.58</v>
      </c>
      <c r="S166">
        <v>84266.3</v>
      </c>
      <c r="T166">
        <v>4.24</v>
      </c>
      <c r="U166">
        <v>5.34</v>
      </c>
      <c r="V166">
        <v>19.34</v>
      </c>
      <c r="W166">
        <v>-3.54</v>
      </c>
      <c r="X166">
        <v>29.46</v>
      </c>
      <c r="Y166">
        <v>22.86</v>
      </c>
      <c r="Z166">
        <v>28.64</v>
      </c>
      <c r="AA166">
        <v>71.95</v>
      </c>
      <c r="AB166">
        <v>58.98</v>
      </c>
      <c r="AC166">
        <v>13.87</v>
      </c>
      <c r="AD166">
        <v>10.94</v>
      </c>
      <c r="AE166">
        <v>2.19</v>
      </c>
      <c r="AF166">
        <v>3.76</v>
      </c>
      <c r="AG166">
        <v>0.54</v>
      </c>
      <c r="AH166">
        <v>43.43</v>
      </c>
      <c r="AI166">
        <v>5.55</v>
      </c>
      <c r="AJ166">
        <v>50.03</v>
      </c>
      <c r="AK166">
        <v>19.22</v>
      </c>
      <c r="AL166">
        <v>99.69</v>
      </c>
      <c r="AM166">
        <v>27.59</v>
      </c>
      <c r="AN166">
        <v>24.31</v>
      </c>
      <c r="AO166">
        <v>7.5</v>
      </c>
    </row>
    <row r="167" spans="1:41" x14ac:dyDescent="0.35">
      <c r="A167" t="s">
        <v>635</v>
      </c>
      <c r="B167">
        <v>500114</v>
      </c>
      <c r="C167" t="s">
        <v>636</v>
      </c>
      <c r="D167" t="s">
        <v>637</v>
      </c>
      <c r="E167" t="s">
        <v>157</v>
      </c>
      <c r="F167" t="s">
        <v>638</v>
      </c>
      <c r="G167" s="1">
        <v>44809</v>
      </c>
      <c r="H167">
        <v>2627.35</v>
      </c>
      <c r="I167">
        <v>0.56000000000000005</v>
      </c>
      <c r="J167">
        <v>720</v>
      </c>
      <c r="K167">
        <v>2768</v>
      </c>
      <c r="L167">
        <v>720</v>
      </c>
      <c r="M167">
        <v>2768</v>
      </c>
      <c r="N167">
        <v>563.6</v>
      </c>
      <c r="O167">
        <v>2768</v>
      </c>
      <c r="P167">
        <v>1.17</v>
      </c>
      <c r="Q167">
        <v>2768</v>
      </c>
      <c r="R167">
        <v>233252.5</v>
      </c>
      <c r="S167">
        <v>236217.74</v>
      </c>
      <c r="T167">
        <v>3.73</v>
      </c>
      <c r="U167">
        <v>8.4</v>
      </c>
      <c r="V167">
        <v>19.190000000000001</v>
      </c>
      <c r="W167">
        <v>30.11</v>
      </c>
      <c r="X167">
        <v>36.32</v>
      </c>
      <c r="Y167">
        <v>33.82</v>
      </c>
      <c r="Z167">
        <v>27.82</v>
      </c>
      <c r="AA167">
        <v>79.3</v>
      </c>
      <c r="AB167">
        <v>78.430000000000007</v>
      </c>
      <c r="AC167">
        <v>23.1</v>
      </c>
      <c r="AD167">
        <v>17.32</v>
      </c>
      <c r="AE167">
        <v>1.88</v>
      </c>
      <c r="AF167">
        <v>2.69</v>
      </c>
      <c r="AG167">
        <v>0.28999999999999998</v>
      </c>
      <c r="AH167">
        <v>51</v>
      </c>
      <c r="AI167">
        <v>6.99</v>
      </c>
      <c r="AJ167">
        <v>-322.17</v>
      </c>
      <c r="AK167">
        <v>33.090000000000003</v>
      </c>
      <c r="AL167">
        <v>113.62</v>
      </c>
      <c r="AM167">
        <v>-8.1300000000000008</v>
      </c>
      <c r="AN167">
        <v>-9.52</v>
      </c>
      <c r="AO167">
        <v>7.5</v>
      </c>
    </row>
    <row r="168" spans="1:41" x14ac:dyDescent="0.35">
      <c r="A168" t="s">
        <v>631</v>
      </c>
      <c r="B168">
        <v>532725</v>
      </c>
      <c r="C168" t="s">
        <v>632</v>
      </c>
      <c r="D168" t="s">
        <v>633</v>
      </c>
      <c r="E168" t="s">
        <v>76</v>
      </c>
      <c r="F168" t="s">
        <v>634</v>
      </c>
      <c r="G168" s="1">
        <v>44809</v>
      </c>
      <c r="H168">
        <v>3494.55</v>
      </c>
      <c r="I168">
        <v>4.8099999999999996</v>
      </c>
      <c r="J168">
        <v>772.05</v>
      </c>
      <c r="K168">
        <v>3588.5</v>
      </c>
      <c r="L168">
        <v>772.05</v>
      </c>
      <c r="M168">
        <v>3588.5</v>
      </c>
      <c r="N168">
        <v>772.05</v>
      </c>
      <c r="O168">
        <v>3588.5</v>
      </c>
      <c r="P168">
        <v>18.3</v>
      </c>
      <c r="Q168">
        <v>3588.5</v>
      </c>
      <c r="R168">
        <v>31807.25</v>
      </c>
      <c r="S168">
        <v>30931.31</v>
      </c>
      <c r="T168">
        <v>4.4400000000000004</v>
      </c>
      <c r="U168">
        <v>16.989999999999998</v>
      </c>
      <c r="V168">
        <v>24.68</v>
      </c>
      <c r="W168">
        <v>97.61</v>
      </c>
      <c r="X168">
        <v>48.25</v>
      </c>
      <c r="Y168">
        <v>31.6</v>
      </c>
      <c r="Z168">
        <v>33.409999999999997</v>
      </c>
      <c r="AA168">
        <v>61.88</v>
      </c>
      <c r="AB168">
        <v>43.75</v>
      </c>
      <c r="AC168">
        <v>15.17</v>
      </c>
      <c r="AD168">
        <v>8.51</v>
      </c>
      <c r="AE168">
        <v>2.44</v>
      </c>
      <c r="AF168">
        <v>2.9</v>
      </c>
      <c r="AG168">
        <v>0.21</v>
      </c>
      <c r="AH168">
        <v>35.03</v>
      </c>
      <c r="AI168">
        <v>6.71</v>
      </c>
      <c r="AJ168">
        <v>106.81</v>
      </c>
      <c r="AK168">
        <v>56.8</v>
      </c>
      <c r="AL168">
        <v>231.73</v>
      </c>
      <c r="AM168">
        <v>32.909999999999997</v>
      </c>
      <c r="AN168">
        <v>-3.87</v>
      </c>
      <c r="AO168">
        <v>7.5</v>
      </c>
    </row>
    <row r="169" spans="1:41" x14ac:dyDescent="0.35">
      <c r="A169" t="s">
        <v>639</v>
      </c>
      <c r="B169">
        <v>543237</v>
      </c>
      <c r="C169" t="s">
        <v>640</v>
      </c>
      <c r="D169" t="s">
        <v>641</v>
      </c>
      <c r="E169" t="s">
        <v>110</v>
      </c>
      <c r="F169" t="s">
        <v>365</v>
      </c>
      <c r="G169" s="1">
        <v>44809</v>
      </c>
      <c r="H169">
        <v>392.1</v>
      </c>
      <c r="I169">
        <v>-1.36</v>
      </c>
      <c r="J169">
        <v>0</v>
      </c>
      <c r="K169">
        <v>417</v>
      </c>
      <c r="L169">
        <v>0</v>
      </c>
      <c r="M169">
        <v>0</v>
      </c>
      <c r="N169">
        <v>0</v>
      </c>
      <c r="O169">
        <v>0</v>
      </c>
      <c r="P169">
        <v>164</v>
      </c>
      <c r="Q169">
        <v>417</v>
      </c>
      <c r="R169">
        <v>7901.21</v>
      </c>
      <c r="S169">
        <v>-9.7200000000000006</v>
      </c>
      <c r="T169">
        <v>10.72</v>
      </c>
      <c r="U169">
        <v>43.1</v>
      </c>
      <c r="V169">
        <v>37.31</v>
      </c>
      <c r="W169">
        <v>53.98</v>
      </c>
      <c r="X169">
        <v>0</v>
      </c>
      <c r="Y169">
        <v>0</v>
      </c>
      <c r="Z169">
        <v>0</v>
      </c>
      <c r="AA169">
        <v>10.76</v>
      </c>
      <c r="AB169">
        <v>8.48</v>
      </c>
      <c r="AC169">
        <v>1.94</v>
      </c>
      <c r="AD169">
        <v>1.45</v>
      </c>
      <c r="AE169">
        <v>-1088.43</v>
      </c>
      <c r="AF169">
        <v>0.37</v>
      </c>
      <c r="AG169">
        <v>2.23</v>
      </c>
      <c r="AH169">
        <v>-0.01</v>
      </c>
      <c r="AI169">
        <v>1.17</v>
      </c>
      <c r="AJ169">
        <v>115.84</v>
      </c>
      <c r="AK169">
        <v>36.39</v>
      </c>
      <c r="AL169">
        <v>202.03</v>
      </c>
      <c r="AM169">
        <v>3.38</v>
      </c>
      <c r="AN169">
        <v>20.05</v>
      </c>
      <c r="AO169">
        <v>7.24</v>
      </c>
    </row>
    <row r="170" spans="1:41" x14ac:dyDescent="0.35">
      <c r="A170" t="s">
        <v>642</v>
      </c>
      <c r="B170">
        <v>500112</v>
      </c>
      <c r="C170" t="s">
        <v>643</v>
      </c>
      <c r="D170" t="s">
        <v>644</v>
      </c>
      <c r="E170" t="s">
        <v>99</v>
      </c>
      <c r="F170" t="s">
        <v>369</v>
      </c>
      <c r="G170" s="1">
        <v>44809</v>
      </c>
      <c r="H170">
        <v>538.9</v>
      </c>
      <c r="I170">
        <v>0.41</v>
      </c>
      <c r="J170">
        <v>149.44999999999999</v>
      </c>
      <c r="K170">
        <v>549.04999999999995</v>
      </c>
      <c r="L170">
        <v>149.44999999999999</v>
      </c>
      <c r="M170">
        <v>549.04999999999995</v>
      </c>
      <c r="N170">
        <v>149.44999999999999</v>
      </c>
      <c r="O170">
        <v>549.04999999999995</v>
      </c>
      <c r="P170">
        <v>13.2</v>
      </c>
      <c r="Q170">
        <v>549.04999999999995</v>
      </c>
      <c r="R170">
        <v>480947.33</v>
      </c>
      <c r="S170">
        <v>529015.46</v>
      </c>
      <c r="T170">
        <v>2.88</v>
      </c>
      <c r="U170">
        <v>1.06</v>
      </c>
      <c r="V170">
        <v>16.02</v>
      </c>
      <c r="W170">
        <v>24.92</v>
      </c>
      <c r="X170">
        <v>25.12</v>
      </c>
      <c r="Y170">
        <v>14.17</v>
      </c>
      <c r="Z170">
        <v>11.13</v>
      </c>
      <c r="AA170">
        <v>13.62</v>
      </c>
      <c r="AB170">
        <v>15.32</v>
      </c>
      <c r="AC170">
        <v>1.63</v>
      </c>
      <c r="AD170">
        <v>1.31</v>
      </c>
      <c r="AE170">
        <v>49.49</v>
      </c>
      <c r="AF170">
        <v>1.21</v>
      </c>
      <c r="AG170">
        <v>1.32</v>
      </c>
      <c r="AH170">
        <v>6.78</v>
      </c>
      <c r="AI170">
        <v>1.62</v>
      </c>
      <c r="AJ170">
        <v>8.34</v>
      </c>
      <c r="AK170">
        <v>39.57</v>
      </c>
      <c r="AL170">
        <v>330.12</v>
      </c>
      <c r="AM170">
        <v>64.650000000000006</v>
      </c>
      <c r="AN170">
        <v>21.43</v>
      </c>
      <c r="AO170">
        <v>7.1</v>
      </c>
    </row>
    <row r="171" spans="1:41" x14ac:dyDescent="0.35">
      <c r="A171" t="s">
        <v>659</v>
      </c>
      <c r="B171">
        <v>532555</v>
      </c>
      <c r="C171" t="s">
        <v>660</v>
      </c>
      <c r="D171" t="s">
        <v>661</v>
      </c>
      <c r="E171" t="s">
        <v>278</v>
      </c>
      <c r="F171" t="s">
        <v>662</v>
      </c>
      <c r="G171" s="1">
        <v>44809</v>
      </c>
      <c r="H171">
        <v>164.5</v>
      </c>
      <c r="I171">
        <v>1.67</v>
      </c>
      <c r="J171">
        <v>73.2</v>
      </c>
      <c r="K171">
        <v>166.4</v>
      </c>
      <c r="L171">
        <v>73.2</v>
      </c>
      <c r="M171">
        <v>166.4</v>
      </c>
      <c r="N171">
        <v>73.2</v>
      </c>
      <c r="O171">
        <v>166.4</v>
      </c>
      <c r="P171">
        <v>56.67</v>
      </c>
      <c r="Q171">
        <v>242.5</v>
      </c>
      <c r="R171">
        <v>159461.67000000001</v>
      </c>
      <c r="S171">
        <v>361892.27</v>
      </c>
      <c r="T171">
        <v>0.67</v>
      </c>
      <c r="U171">
        <v>6.33</v>
      </c>
      <c r="V171">
        <v>6.13</v>
      </c>
      <c r="W171">
        <v>40.6</v>
      </c>
      <c r="X171">
        <v>11.26</v>
      </c>
      <c r="Y171">
        <v>3.25</v>
      </c>
      <c r="Z171">
        <v>1.48</v>
      </c>
      <c r="AA171">
        <v>9.69</v>
      </c>
      <c r="AB171">
        <v>11.12</v>
      </c>
      <c r="AC171">
        <v>1.1599999999999999</v>
      </c>
      <c r="AD171">
        <v>1.06</v>
      </c>
      <c r="AE171">
        <v>8.91</v>
      </c>
      <c r="AF171">
        <v>1.01</v>
      </c>
      <c r="AG171">
        <v>4.26</v>
      </c>
      <c r="AH171">
        <v>8.15</v>
      </c>
      <c r="AI171">
        <v>1.0900000000000001</v>
      </c>
      <c r="AJ171">
        <v>3.82</v>
      </c>
      <c r="AK171">
        <v>16.97</v>
      </c>
      <c r="AL171">
        <v>141.69999999999999</v>
      </c>
      <c r="AM171">
        <v>43.1</v>
      </c>
      <c r="AN171">
        <v>7.42</v>
      </c>
      <c r="AO171">
        <v>7</v>
      </c>
    </row>
    <row r="172" spans="1:41" x14ac:dyDescent="0.35">
      <c r="A172" t="s">
        <v>645</v>
      </c>
      <c r="B172">
        <v>500493</v>
      </c>
      <c r="C172" t="s">
        <v>646</v>
      </c>
      <c r="D172" t="s">
        <v>647</v>
      </c>
      <c r="E172" t="s">
        <v>62</v>
      </c>
      <c r="F172" t="s">
        <v>63</v>
      </c>
      <c r="G172" s="1">
        <v>44809</v>
      </c>
      <c r="H172">
        <v>767.7</v>
      </c>
      <c r="I172">
        <v>0.13</v>
      </c>
      <c r="J172">
        <v>207.5</v>
      </c>
      <c r="K172">
        <v>848</v>
      </c>
      <c r="L172">
        <v>207.5</v>
      </c>
      <c r="M172">
        <v>848</v>
      </c>
      <c r="N172">
        <v>207.5</v>
      </c>
      <c r="O172">
        <v>848</v>
      </c>
      <c r="P172">
        <v>20.5</v>
      </c>
      <c r="Q172">
        <v>848</v>
      </c>
      <c r="R172">
        <v>35743.24</v>
      </c>
      <c r="S172">
        <v>38847.160000000003</v>
      </c>
      <c r="T172">
        <v>4.76</v>
      </c>
      <c r="U172">
        <v>8.0299999999999994</v>
      </c>
      <c r="V172">
        <v>16.489999999999998</v>
      </c>
      <c r="W172">
        <v>-2.98</v>
      </c>
      <c r="X172">
        <v>26.17</v>
      </c>
      <c r="Y172">
        <v>6.41</v>
      </c>
      <c r="Z172">
        <v>18.72</v>
      </c>
      <c r="AA172">
        <v>32.72</v>
      </c>
      <c r="AB172">
        <v>37.35</v>
      </c>
      <c r="AC172">
        <v>5.31</v>
      </c>
      <c r="AD172">
        <v>5.04</v>
      </c>
      <c r="AE172">
        <v>4.18</v>
      </c>
      <c r="AF172">
        <v>3.36</v>
      </c>
      <c r="AG172">
        <v>0.91</v>
      </c>
      <c r="AH172">
        <v>17.809999999999999</v>
      </c>
      <c r="AI172">
        <v>3.19</v>
      </c>
      <c r="AJ172">
        <v>70.66</v>
      </c>
      <c r="AK172">
        <v>23.47</v>
      </c>
      <c r="AL172">
        <v>144.59</v>
      </c>
      <c r="AM172">
        <v>10.86</v>
      </c>
      <c r="AN172">
        <v>-9.77</v>
      </c>
      <c r="AO172">
        <v>7</v>
      </c>
    </row>
    <row r="173" spans="1:41" x14ac:dyDescent="0.35">
      <c r="A173" t="s">
        <v>648</v>
      </c>
      <c r="B173">
        <v>506401</v>
      </c>
      <c r="C173" t="s">
        <v>649</v>
      </c>
      <c r="D173" t="s">
        <v>650</v>
      </c>
      <c r="E173" t="s">
        <v>76</v>
      </c>
      <c r="F173" t="s">
        <v>332</v>
      </c>
      <c r="G173" s="1">
        <v>44809</v>
      </c>
      <c r="H173">
        <v>2018.4</v>
      </c>
      <c r="I173">
        <v>1.8</v>
      </c>
      <c r="J173">
        <v>267</v>
      </c>
      <c r="K173">
        <v>3020</v>
      </c>
      <c r="L173">
        <v>267</v>
      </c>
      <c r="M173">
        <v>3020</v>
      </c>
      <c r="N173">
        <v>166.1</v>
      </c>
      <c r="O173">
        <v>3020</v>
      </c>
      <c r="P173">
        <v>1.7</v>
      </c>
      <c r="Q173">
        <v>3020</v>
      </c>
      <c r="R173">
        <v>27529.57</v>
      </c>
      <c r="S173">
        <v>26855.200000000001</v>
      </c>
      <c r="T173">
        <v>2.94</v>
      </c>
      <c r="U173">
        <v>0.3</v>
      </c>
      <c r="V173">
        <v>3.08</v>
      </c>
      <c r="W173">
        <v>-14.06</v>
      </c>
      <c r="X173">
        <v>95.13</v>
      </c>
      <c r="Y173">
        <v>62.65</v>
      </c>
      <c r="Z173">
        <v>61.56</v>
      </c>
      <c r="AA173">
        <v>27.55</v>
      </c>
      <c r="AB173">
        <v>28.38</v>
      </c>
      <c r="AC173">
        <v>7.7</v>
      </c>
      <c r="AD173">
        <v>4.45</v>
      </c>
      <c r="AE173">
        <v>5.2</v>
      </c>
      <c r="AF173">
        <v>0.45</v>
      </c>
      <c r="AG173">
        <v>0.35</v>
      </c>
      <c r="AH173">
        <v>17.3</v>
      </c>
      <c r="AI173">
        <v>3.75</v>
      </c>
      <c r="AJ173">
        <v>33.42</v>
      </c>
      <c r="AK173">
        <v>73.22</v>
      </c>
      <c r="AL173">
        <v>261.97000000000003</v>
      </c>
      <c r="AM173">
        <v>60.4</v>
      </c>
      <c r="AN173">
        <v>43.49</v>
      </c>
      <c r="AO173">
        <v>7</v>
      </c>
    </row>
    <row r="174" spans="1:41" x14ac:dyDescent="0.35">
      <c r="A174" t="s">
        <v>651</v>
      </c>
      <c r="B174">
        <v>500495</v>
      </c>
      <c r="C174" t="s">
        <v>652</v>
      </c>
      <c r="D174" t="s">
        <v>653</v>
      </c>
      <c r="E174" t="s">
        <v>62</v>
      </c>
      <c r="F174" t="s">
        <v>654</v>
      </c>
      <c r="G174" s="1">
        <v>44809</v>
      </c>
      <c r="H174">
        <v>2019.6</v>
      </c>
      <c r="I174">
        <v>-2.67</v>
      </c>
      <c r="J174">
        <v>460.35</v>
      </c>
      <c r="K174">
        <v>2089.35</v>
      </c>
      <c r="L174">
        <v>460.35</v>
      </c>
      <c r="M174">
        <v>2089.35</v>
      </c>
      <c r="N174">
        <v>423.3</v>
      </c>
      <c r="O174">
        <v>2089.35</v>
      </c>
      <c r="P174">
        <v>30.5</v>
      </c>
      <c r="Q174">
        <v>2089.35</v>
      </c>
      <c r="R174">
        <v>26646.720000000001</v>
      </c>
      <c r="S174">
        <v>22517.02</v>
      </c>
      <c r="T174">
        <v>9.92</v>
      </c>
      <c r="U174">
        <v>23.48</v>
      </c>
      <c r="V174">
        <v>25.99</v>
      </c>
      <c r="W174">
        <v>52.8</v>
      </c>
      <c r="X174">
        <v>63.92</v>
      </c>
      <c r="Y174">
        <v>25.61</v>
      </c>
      <c r="Z174">
        <v>41.51</v>
      </c>
      <c r="AA174">
        <v>38.119999999999997</v>
      </c>
      <c r="AB174">
        <v>24.29</v>
      </c>
      <c r="AC174">
        <v>3.45</v>
      </c>
      <c r="AD174">
        <v>3.35</v>
      </c>
      <c r="AE174">
        <v>5.47</v>
      </c>
      <c r="AF174">
        <v>0.9</v>
      </c>
      <c r="AG174">
        <v>0.35</v>
      </c>
      <c r="AH174">
        <v>20.05</v>
      </c>
      <c r="AI174">
        <v>3.52</v>
      </c>
      <c r="AJ174">
        <v>825.49</v>
      </c>
      <c r="AK174">
        <v>52.97</v>
      </c>
      <c r="AL174">
        <v>586.16999999999996</v>
      </c>
      <c r="AM174">
        <v>2.4500000000000002</v>
      </c>
      <c r="AN174">
        <v>4.4000000000000004</v>
      </c>
      <c r="AO174">
        <v>7</v>
      </c>
    </row>
    <row r="175" spans="1:41" x14ac:dyDescent="0.35">
      <c r="A175" t="s">
        <v>655</v>
      </c>
      <c r="B175">
        <v>509557</v>
      </c>
      <c r="C175" t="s">
        <v>656</v>
      </c>
      <c r="D175" t="s">
        <v>657</v>
      </c>
      <c r="E175" t="s">
        <v>49</v>
      </c>
      <c r="F175" t="s">
        <v>658</v>
      </c>
      <c r="G175" s="1">
        <v>44809</v>
      </c>
      <c r="H175">
        <v>3422.6</v>
      </c>
      <c r="I175">
        <v>-0.26</v>
      </c>
      <c r="J175">
        <v>872.5</v>
      </c>
      <c r="K175">
        <v>4033.4</v>
      </c>
      <c r="L175">
        <v>872.5</v>
      </c>
      <c r="M175">
        <v>4033.4</v>
      </c>
      <c r="N175">
        <v>850</v>
      </c>
      <c r="O175">
        <v>4033.4</v>
      </c>
      <c r="P175">
        <v>10</v>
      </c>
      <c r="Q175">
        <v>4033.4</v>
      </c>
      <c r="R175">
        <v>7056.77</v>
      </c>
      <c r="S175">
        <v>6934.22</v>
      </c>
      <c r="T175">
        <v>3.13</v>
      </c>
      <c r="U175">
        <v>5.97</v>
      </c>
      <c r="V175">
        <v>10.02</v>
      </c>
      <c r="W175">
        <v>4.7300000000000004</v>
      </c>
      <c r="X175">
        <v>47.64</v>
      </c>
      <c r="Y175">
        <v>29.88</v>
      </c>
      <c r="Z175">
        <v>52.59</v>
      </c>
      <c r="AA175">
        <v>44.3</v>
      </c>
      <c r="AB175">
        <v>24.15</v>
      </c>
      <c r="AC175">
        <v>7.14</v>
      </c>
      <c r="AD175">
        <v>4.59</v>
      </c>
      <c r="AE175">
        <v>3.58</v>
      </c>
      <c r="AF175">
        <v>3.09</v>
      </c>
      <c r="AG175">
        <v>0.2</v>
      </c>
      <c r="AH175">
        <v>28.32</v>
      </c>
      <c r="AI175">
        <v>5.64</v>
      </c>
      <c r="AJ175">
        <v>110.53</v>
      </c>
      <c r="AK175">
        <v>78.099999999999994</v>
      </c>
      <c r="AL175">
        <v>484.41</v>
      </c>
      <c r="AM175">
        <v>30.97</v>
      </c>
      <c r="AN175">
        <v>30.02</v>
      </c>
      <c r="AO175">
        <v>7</v>
      </c>
    </row>
    <row r="176" spans="1:41" x14ac:dyDescent="0.35">
      <c r="A176" t="s">
        <v>663</v>
      </c>
      <c r="B176">
        <v>532805</v>
      </c>
      <c r="C176" t="s">
        <v>664</v>
      </c>
      <c r="D176" t="s">
        <v>665</v>
      </c>
      <c r="E176" t="s">
        <v>131</v>
      </c>
      <c r="F176" t="s">
        <v>666</v>
      </c>
      <c r="G176" s="1">
        <v>44809</v>
      </c>
      <c r="H176">
        <v>150</v>
      </c>
      <c r="I176">
        <v>1.73</v>
      </c>
      <c r="J176">
        <v>29.55</v>
      </c>
      <c r="K176">
        <v>179.25</v>
      </c>
      <c r="L176">
        <v>29.55</v>
      </c>
      <c r="M176">
        <v>179.25</v>
      </c>
      <c r="N176">
        <v>29.55</v>
      </c>
      <c r="O176">
        <v>179.25</v>
      </c>
      <c r="P176">
        <v>7.97</v>
      </c>
      <c r="Q176">
        <v>179.25</v>
      </c>
      <c r="R176">
        <v>11714.16</v>
      </c>
      <c r="S176">
        <v>8504.01</v>
      </c>
      <c r="T176">
        <v>-1.32</v>
      </c>
      <c r="U176">
        <v>7.49</v>
      </c>
      <c r="V176">
        <v>14.29</v>
      </c>
      <c r="W176">
        <v>3.99</v>
      </c>
      <c r="X176">
        <v>40.29</v>
      </c>
      <c r="Y176">
        <v>15.15</v>
      </c>
      <c r="Z176">
        <v>15.27</v>
      </c>
      <c r="AA176">
        <v>8.6199999999999992</v>
      </c>
      <c r="AB176">
        <v>9.0299999999999994</v>
      </c>
      <c r="AC176">
        <v>1.92</v>
      </c>
      <c r="AD176">
        <v>1.17</v>
      </c>
      <c r="AE176">
        <v>22.47</v>
      </c>
      <c r="AF176">
        <v>0.36</v>
      </c>
      <c r="AG176">
        <v>4.4000000000000004</v>
      </c>
      <c r="AH176">
        <v>4.25</v>
      </c>
      <c r="AI176">
        <v>0.18</v>
      </c>
      <c r="AJ176">
        <v>11.84</v>
      </c>
      <c r="AK176">
        <v>17.39</v>
      </c>
      <c r="AL176">
        <v>78.14</v>
      </c>
      <c r="AM176">
        <v>12.66</v>
      </c>
      <c r="AN176">
        <v>9.0299999999999994</v>
      </c>
      <c r="AO176">
        <v>6.6</v>
      </c>
    </row>
    <row r="177" spans="1:41" x14ac:dyDescent="0.35">
      <c r="A177" t="s">
        <v>677</v>
      </c>
      <c r="B177">
        <v>532234</v>
      </c>
      <c r="C177" t="s">
        <v>678</v>
      </c>
      <c r="D177" t="s">
        <v>679</v>
      </c>
      <c r="E177" t="s">
        <v>182</v>
      </c>
      <c r="F177" t="s">
        <v>680</v>
      </c>
      <c r="G177" s="1">
        <v>44809</v>
      </c>
      <c r="H177">
        <v>79.400000000000006</v>
      </c>
      <c r="I177">
        <v>2.98</v>
      </c>
      <c r="J177">
        <v>24.4</v>
      </c>
      <c r="K177">
        <v>132.75</v>
      </c>
      <c r="L177">
        <v>24.4</v>
      </c>
      <c r="M177">
        <v>132.75</v>
      </c>
      <c r="N177">
        <v>24.4</v>
      </c>
      <c r="O177">
        <v>132.75</v>
      </c>
      <c r="P177">
        <v>9.1300000000000008</v>
      </c>
      <c r="Q177">
        <v>141.61000000000001</v>
      </c>
      <c r="R177">
        <v>14573.67</v>
      </c>
      <c r="S177">
        <v>10411.02</v>
      </c>
      <c r="T177">
        <v>-2.82</v>
      </c>
      <c r="U177">
        <v>1.86</v>
      </c>
      <c r="V177">
        <v>-13.93</v>
      </c>
      <c r="W177">
        <v>-15.44</v>
      </c>
      <c r="X177">
        <v>25.16</v>
      </c>
      <c r="Y177">
        <v>1.49</v>
      </c>
      <c r="Z177">
        <v>4.7</v>
      </c>
      <c r="AA177">
        <v>4.6100000000000003</v>
      </c>
      <c r="AB177">
        <v>9.9</v>
      </c>
      <c r="AC177">
        <v>1.1100000000000001</v>
      </c>
      <c r="AD177">
        <v>1.04</v>
      </c>
      <c r="AE177">
        <v>42.73</v>
      </c>
      <c r="AF177">
        <v>0.13</v>
      </c>
      <c r="AG177">
        <v>8.19</v>
      </c>
      <c r="AH177">
        <v>2.0299999999999998</v>
      </c>
      <c r="AI177">
        <v>0.94</v>
      </c>
      <c r="AJ177">
        <v>3.68</v>
      </c>
      <c r="AK177">
        <v>17.22</v>
      </c>
      <c r="AL177">
        <v>71.5</v>
      </c>
      <c r="AM177">
        <v>21.55</v>
      </c>
      <c r="AN177">
        <v>14</v>
      </c>
      <c r="AO177">
        <v>6.5</v>
      </c>
    </row>
    <row r="178" spans="1:41" x14ac:dyDescent="0.35">
      <c r="A178" t="s">
        <v>670</v>
      </c>
      <c r="B178">
        <v>532814</v>
      </c>
      <c r="C178" t="s">
        <v>671</v>
      </c>
      <c r="D178" t="s">
        <v>672</v>
      </c>
      <c r="E178" t="s">
        <v>99</v>
      </c>
      <c r="F178" t="s">
        <v>369</v>
      </c>
      <c r="G178" s="1">
        <v>44809</v>
      </c>
      <c r="H178">
        <v>192.55</v>
      </c>
      <c r="I178">
        <v>0.39</v>
      </c>
      <c r="J178">
        <v>41.55</v>
      </c>
      <c r="K178">
        <v>197.75</v>
      </c>
      <c r="L178">
        <v>41.55</v>
      </c>
      <c r="M178">
        <v>197.75</v>
      </c>
      <c r="N178">
        <v>41.55</v>
      </c>
      <c r="O178">
        <v>428</v>
      </c>
      <c r="P178">
        <v>41.55</v>
      </c>
      <c r="Q178">
        <v>428</v>
      </c>
      <c r="R178">
        <v>24043.24</v>
      </c>
      <c r="S178">
        <v>-38940.26</v>
      </c>
      <c r="T178">
        <v>-0.41</v>
      </c>
      <c r="U178">
        <v>10.029999999999999</v>
      </c>
      <c r="V178">
        <v>17.23</v>
      </c>
      <c r="W178">
        <v>53.49</v>
      </c>
      <c r="X178">
        <v>4.9400000000000004</v>
      </c>
      <c r="Y178">
        <v>-7.53</v>
      </c>
      <c r="Z178">
        <v>1.85</v>
      </c>
      <c r="AA178">
        <v>5.73</v>
      </c>
      <c r="AB178">
        <v>9.74</v>
      </c>
      <c r="AC178">
        <v>0.52</v>
      </c>
      <c r="AD178">
        <v>0.45</v>
      </c>
      <c r="AE178">
        <v>-75.64</v>
      </c>
      <c r="AF178">
        <v>0.22</v>
      </c>
      <c r="AG178">
        <v>3.37</v>
      </c>
      <c r="AH178">
        <v>-3.01</v>
      </c>
      <c r="AI178">
        <v>0.61</v>
      </c>
      <c r="AJ178">
        <v>0.84</v>
      </c>
      <c r="AK178">
        <v>33.67</v>
      </c>
      <c r="AL178">
        <v>370.7</v>
      </c>
      <c r="AM178">
        <v>230.84</v>
      </c>
      <c r="AN178">
        <v>147.80000000000001</v>
      </c>
      <c r="AO178">
        <v>6.5</v>
      </c>
    </row>
    <row r="179" spans="1:41" x14ac:dyDescent="0.35">
      <c r="A179" t="s">
        <v>667</v>
      </c>
      <c r="B179">
        <v>532483</v>
      </c>
      <c r="C179" t="s">
        <v>668</v>
      </c>
      <c r="D179" t="s">
        <v>669</v>
      </c>
      <c r="E179" t="s">
        <v>99</v>
      </c>
      <c r="F179" t="s">
        <v>369</v>
      </c>
      <c r="G179" s="1">
        <v>44809</v>
      </c>
      <c r="H179">
        <v>245.3</v>
      </c>
      <c r="I179">
        <v>0.62</v>
      </c>
      <c r="J179">
        <v>73.650000000000006</v>
      </c>
      <c r="K179">
        <v>272.8</v>
      </c>
      <c r="L179">
        <v>73.650000000000006</v>
      </c>
      <c r="M179">
        <v>272.8</v>
      </c>
      <c r="N179">
        <v>73.650000000000006</v>
      </c>
      <c r="O179">
        <v>463.7</v>
      </c>
      <c r="P179">
        <v>38.909999999999997</v>
      </c>
      <c r="Q179">
        <v>821.12</v>
      </c>
      <c r="R179">
        <v>44491.54</v>
      </c>
      <c r="S179">
        <v>-91877.97</v>
      </c>
      <c r="T179">
        <v>2.42</v>
      </c>
      <c r="U179">
        <v>9.2200000000000006</v>
      </c>
      <c r="V179">
        <v>16.2</v>
      </c>
      <c r="W179">
        <v>52.64</v>
      </c>
      <c r="X179">
        <v>8.39</v>
      </c>
      <c r="Y179">
        <v>-6.07</v>
      </c>
      <c r="Z179">
        <v>-2.38</v>
      </c>
      <c r="AA179">
        <v>6.29</v>
      </c>
      <c r="AB179">
        <v>16.68</v>
      </c>
      <c r="AC179">
        <v>0.7</v>
      </c>
      <c r="AD179">
        <v>0.57999999999999996</v>
      </c>
      <c r="AE179">
        <v>-71.319999999999993</v>
      </c>
      <c r="AF179">
        <v>0.28000000000000003</v>
      </c>
      <c r="AG179">
        <v>2.65</v>
      </c>
      <c r="AH179">
        <v>-3.74</v>
      </c>
      <c r="AI179">
        <v>0.62</v>
      </c>
      <c r="AJ179">
        <v>48.41</v>
      </c>
      <c r="AK179">
        <v>38.97</v>
      </c>
      <c r="AL179">
        <v>351.15</v>
      </c>
      <c r="AM179">
        <v>5.07</v>
      </c>
      <c r="AN179">
        <v>-67.209999999999994</v>
      </c>
      <c r="AO179">
        <v>6.5</v>
      </c>
    </row>
    <row r="180" spans="1:41" x14ac:dyDescent="0.35">
      <c r="A180" t="s">
        <v>673</v>
      </c>
      <c r="B180">
        <v>522287</v>
      </c>
      <c r="C180" t="s">
        <v>674</v>
      </c>
      <c r="D180" t="s">
        <v>675</v>
      </c>
      <c r="E180" t="s">
        <v>110</v>
      </c>
      <c r="F180" t="s">
        <v>676</v>
      </c>
      <c r="G180" s="1">
        <v>44809</v>
      </c>
      <c r="H180">
        <v>404.05</v>
      </c>
      <c r="I180">
        <v>0.8</v>
      </c>
      <c r="J180">
        <v>169.5</v>
      </c>
      <c r="K180">
        <v>452.65</v>
      </c>
      <c r="L180">
        <v>169.5</v>
      </c>
      <c r="M180">
        <v>515.5</v>
      </c>
      <c r="N180">
        <v>169.5</v>
      </c>
      <c r="O180">
        <v>554.5</v>
      </c>
      <c r="P180">
        <v>1.43</v>
      </c>
      <c r="Q180">
        <v>554.5</v>
      </c>
      <c r="R180">
        <v>6016.68</v>
      </c>
      <c r="S180">
        <v>8466.6</v>
      </c>
      <c r="T180">
        <v>3.43</v>
      </c>
      <c r="U180">
        <v>6.16</v>
      </c>
      <c r="V180">
        <v>11.89</v>
      </c>
      <c r="W180">
        <v>-1.94</v>
      </c>
      <c r="X180">
        <v>-3.58</v>
      </c>
      <c r="Y180">
        <v>2.54</v>
      </c>
      <c r="Z180">
        <v>19.829999999999998</v>
      </c>
      <c r="AA180">
        <v>11.09</v>
      </c>
      <c r="AB180">
        <v>13.17</v>
      </c>
      <c r="AC180">
        <v>1.37</v>
      </c>
      <c r="AD180">
        <v>1.69</v>
      </c>
      <c r="AE180">
        <v>11.97</v>
      </c>
      <c r="AF180">
        <v>0.46</v>
      </c>
      <c r="AG180">
        <v>1.61</v>
      </c>
      <c r="AH180">
        <v>6.58</v>
      </c>
      <c r="AI180">
        <v>0.39</v>
      </c>
      <c r="AJ180">
        <v>8.43</v>
      </c>
      <c r="AK180">
        <v>36.33</v>
      </c>
      <c r="AL180">
        <v>293.24</v>
      </c>
      <c r="AM180">
        <v>47.93</v>
      </c>
      <c r="AN180">
        <v>20.54</v>
      </c>
      <c r="AO180">
        <v>6.5</v>
      </c>
    </row>
    <row r="181" spans="1:41" x14ac:dyDescent="0.35">
      <c r="A181" t="s">
        <v>681</v>
      </c>
      <c r="B181">
        <v>524200</v>
      </c>
      <c r="C181" t="s">
        <v>682</v>
      </c>
      <c r="D181" t="s">
        <v>683</v>
      </c>
      <c r="E181" t="s">
        <v>76</v>
      </c>
      <c r="F181" t="s">
        <v>332</v>
      </c>
      <c r="G181" s="1">
        <v>44809</v>
      </c>
      <c r="H181">
        <v>2281.9</v>
      </c>
      <c r="I181">
        <v>1.89</v>
      </c>
      <c r="J181">
        <v>651</v>
      </c>
      <c r="K181">
        <v>2323.8000000000002</v>
      </c>
      <c r="L181">
        <v>651</v>
      </c>
      <c r="M181">
        <v>2323.8000000000002</v>
      </c>
      <c r="N181">
        <v>378</v>
      </c>
      <c r="O181">
        <v>2323.8000000000002</v>
      </c>
      <c r="P181">
        <v>0.7</v>
      </c>
      <c r="Q181">
        <v>2323.8000000000002</v>
      </c>
      <c r="R181">
        <v>23453.84</v>
      </c>
      <c r="S181">
        <v>23056.18</v>
      </c>
      <c r="T181">
        <v>2.91</v>
      </c>
      <c r="U181">
        <v>3.74</v>
      </c>
      <c r="V181">
        <v>8.58</v>
      </c>
      <c r="W181">
        <v>22.11</v>
      </c>
      <c r="X181">
        <v>28.47</v>
      </c>
      <c r="Y181">
        <v>35.26</v>
      </c>
      <c r="Z181">
        <v>46.16</v>
      </c>
      <c r="AA181">
        <v>64.11</v>
      </c>
      <c r="AB181">
        <v>38.19</v>
      </c>
      <c r="AC181">
        <v>12.19</v>
      </c>
      <c r="AD181">
        <v>9.07</v>
      </c>
      <c r="AE181">
        <v>2.2999999999999998</v>
      </c>
      <c r="AF181">
        <v>3.23</v>
      </c>
      <c r="AG181">
        <v>0.28000000000000003</v>
      </c>
      <c r="AH181">
        <v>43.88</v>
      </c>
      <c r="AI181">
        <v>13.51</v>
      </c>
      <c r="AJ181">
        <v>185.01</v>
      </c>
      <c r="AK181">
        <v>35.69</v>
      </c>
      <c r="AL181">
        <v>187.7</v>
      </c>
      <c r="AM181">
        <v>12.33</v>
      </c>
      <c r="AN181">
        <v>0.44</v>
      </c>
      <c r="AO181">
        <v>6.5</v>
      </c>
    </row>
    <row r="182" spans="1:41" x14ac:dyDescent="0.35">
      <c r="A182" t="s">
        <v>684</v>
      </c>
      <c r="B182">
        <v>500403</v>
      </c>
      <c r="C182" t="s">
        <v>685</v>
      </c>
      <c r="D182" t="s">
        <v>686</v>
      </c>
      <c r="E182" t="s">
        <v>110</v>
      </c>
      <c r="F182" t="s">
        <v>687</v>
      </c>
      <c r="G182" s="1">
        <v>44809</v>
      </c>
      <c r="H182">
        <v>842.65</v>
      </c>
      <c r="I182">
        <v>7.0000000000000007E-2</v>
      </c>
      <c r="J182">
        <v>248.5</v>
      </c>
      <c r="K182">
        <v>993.7</v>
      </c>
      <c r="L182">
        <v>248.5</v>
      </c>
      <c r="M182">
        <v>993.7</v>
      </c>
      <c r="N182">
        <v>248.5</v>
      </c>
      <c r="O182">
        <v>993.7</v>
      </c>
      <c r="P182">
        <v>5.35</v>
      </c>
      <c r="Q182">
        <v>993.7</v>
      </c>
      <c r="R182">
        <v>17706.47</v>
      </c>
      <c r="S182">
        <v>18295.8</v>
      </c>
      <c r="T182">
        <v>-0.4</v>
      </c>
      <c r="U182">
        <v>1.54</v>
      </c>
      <c r="V182">
        <v>9.35</v>
      </c>
      <c r="W182">
        <v>5.95</v>
      </c>
      <c r="X182">
        <v>25.68</v>
      </c>
      <c r="Y182">
        <v>15.61</v>
      </c>
      <c r="Z182">
        <v>34.369999999999997</v>
      </c>
      <c r="AA182">
        <v>37.4</v>
      </c>
      <c r="AB182">
        <v>33.49</v>
      </c>
      <c r="AC182">
        <v>6.41</v>
      </c>
      <c r="AD182">
        <v>6.41</v>
      </c>
      <c r="AE182">
        <v>3.81</v>
      </c>
      <c r="AF182">
        <v>5.82</v>
      </c>
      <c r="AG182">
        <v>0.77</v>
      </c>
      <c r="AH182">
        <v>21.27</v>
      </c>
      <c r="AI182">
        <v>3.41</v>
      </c>
      <c r="AJ182">
        <v>44.14</v>
      </c>
      <c r="AK182">
        <v>22.51</v>
      </c>
      <c r="AL182">
        <v>131.32</v>
      </c>
      <c r="AM182">
        <v>19.09</v>
      </c>
      <c r="AN182">
        <v>8.24</v>
      </c>
      <c r="AO182">
        <v>6.45</v>
      </c>
    </row>
    <row r="183" spans="1:41" x14ac:dyDescent="0.35">
      <c r="A183" t="s">
        <v>688</v>
      </c>
      <c r="B183">
        <v>500425</v>
      </c>
      <c r="C183" t="s">
        <v>689</v>
      </c>
      <c r="D183" t="s">
        <v>690</v>
      </c>
      <c r="E183" t="s">
        <v>115</v>
      </c>
      <c r="F183" t="s">
        <v>116</v>
      </c>
      <c r="G183" s="1">
        <v>44809</v>
      </c>
      <c r="H183">
        <v>417.95</v>
      </c>
      <c r="I183">
        <v>0.56999999999999995</v>
      </c>
      <c r="J183">
        <v>136.55000000000001</v>
      </c>
      <c r="K183">
        <v>442.95</v>
      </c>
      <c r="L183">
        <v>136.55000000000001</v>
      </c>
      <c r="M183">
        <v>442.95</v>
      </c>
      <c r="N183">
        <v>136.55000000000001</v>
      </c>
      <c r="O183">
        <v>442.95</v>
      </c>
      <c r="P183">
        <v>16.8</v>
      </c>
      <c r="Q183">
        <v>442.95</v>
      </c>
      <c r="R183">
        <v>82990.039999999994</v>
      </c>
      <c r="S183">
        <v>70866.14</v>
      </c>
      <c r="T183">
        <v>3.75</v>
      </c>
      <c r="U183">
        <v>9.6300000000000008</v>
      </c>
      <c r="V183">
        <v>13.91</v>
      </c>
      <c r="W183">
        <v>-4.38</v>
      </c>
      <c r="X183">
        <v>29.85</v>
      </c>
      <c r="Y183">
        <v>8.59</v>
      </c>
      <c r="Z183">
        <v>8.7100000000000009</v>
      </c>
      <c r="AA183">
        <v>34.950000000000003</v>
      </c>
      <c r="AB183">
        <v>23.74</v>
      </c>
      <c r="AC183">
        <v>3.24</v>
      </c>
      <c r="AD183">
        <v>2.04</v>
      </c>
      <c r="AE183">
        <v>6.52</v>
      </c>
      <c r="AF183">
        <v>2.6</v>
      </c>
      <c r="AG183">
        <v>1.51</v>
      </c>
      <c r="AH183">
        <v>12.92</v>
      </c>
      <c r="AI183">
        <v>2.75</v>
      </c>
      <c r="AJ183">
        <v>15.63</v>
      </c>
      <c r="AK183">
        <v>11.92</v>
      </c>
      <c r="AL183">
        <v>128.56</v>
      </c>
      <c r="AM183">
        <v>26.74</v>
      </c>
      <c r="AN183">
        <v>10.97</v>
      </c>
      <c r="AO183">
        <v>6.3</v>
      </c>
    </row>
    <row r="184" spans="1:41" x14ac:dyDescent="0.35">
      <c r="A184" t="s">
        <v>691</v>
      </c>
      <c r="B184">
        <v>512573</v>
      </c>
      <c r="C184" t="s">
        <v>692</v>
      </c>
      <c r="D184" t="s">
        <v>693</v>
      </c>
      <c r="E184" t="s">
        <v>54</v>
      </c>
      <c r="F184" t="s">
        <v>694</v>
      </c>
      <c r="G184" s="1">
        <v>44809</v>
      </c>
      <c r="H184">
        <v>466.85</v>
      </c>
      <c r="I184">
        <v>0.34</v>
      </c>
      <c r="J184">
        <v>250</v>
      </c>
      <c r="K184">
        <v>638.79999999999995</v>
      </c>
      <c r="L184">
        <v>250</v>
      </c>
      <c r="M184">
        <v>770</v>
      </c>
      <c r="N184">
        <v>250</v>
      </c>
      <c r="O184">
        <v>1000</v>
      </c>
      <c r="P184">
        <v>0.93</v>
      </c>
      <c r="Q184">
        <v>1000</v>
      </c>
      <c r="R184">
        <v>6360.63</v>
      </c>
      <c r="S184">
        <v>5451.96</v>
      </c>
      <c r="T184">
        <v>0.09</v>
      </c>
      <c r="U184">
        <v>-5.36</v>
      </c>
      <c r="V184">
        <v>10.050000000000001</v>
      </c>
      <c r="W184">
        <v>-16.72</v>
      </c>
      <c r="X184">
        <v>13.76</v>
      </c>
      <c r="Y184">
        <v>-5.36</v>
      </c>
      <c r="Z184">
        <v>46.51</v>
      </c>
      <c r="AA184">
        <v>29.59</v>
      </c>
      <c r="AB184">
        <v>19.55</v>
      </c>
      <c r="AC184">
        <v>3.23</v>
      </c>
      <c r="AD184">
        <v>4.4000000000000004</v>
      </c>
      <c r="AE184">
        <v>7.98</v>
      </c>
      <c r="AF184">
        <v>-5.69</v>
      </c>
      <c r="AG184">
        <v>1.34</v>
      </c>
      <c r="AH184">
        <v>13.5</v>
      </c>
      <c r="AI184">
        <v>1.22</v>
      </c>
      <c r="AJ184">
        <v>-29.95</v>
      </c>
      <c r="AK184">
        <v>15.78</v>
      </c>
      <c r="AL184">
        <v>144.56</v>
      </c>
      <c r="AM184">
        <v>-15.59</v>
      </c>
      <c r="AN184">
        <v>-15.17</v>
      </c>
      <c r="AO184">
        <v>6.25</v>
      </c>
    </row>
    <row r="185" spans="1:41" x14ac:dyDescent="0.35">
      <c r="A185" t="s">
        <v>695</v>
      </c>
      <c r="B185">
        <v>540153</v>
      </c>
      <c r="C185" t="s">
        <v>696</v>
      </c>
      <c r="D185" t="s">
        <v>697</v>
      </c>
      <c r="E185" t="s">
        <v>62</v>
      </c>
      <c r="F185" t="s">
        <v>63</v>
      </c>
      <c r="G185" s="1">
        <v>44809</v>
      </c>
      <c r="H185">
        <v>1529.55</v>
      </c>
      <c r="I185">
        <v>0.72</v>
      </c>
      <c r="J185">
        <v>562</v>
      </c>
      <c r="K185">
        <v>1989</v>
      </c>
      <c r="L185">
        <v>562</v>
      </c>
      <c r="M185">
        <v>1989</v>
      </c>
      <c r="N185">
        <v>562</v>
      </c>
      <c r="O185">
        <v>1989</v>
      </c>
      <c r="P185">
        <v>518.25</v>
      </c>
      <c r="Q185">
        <v>1989</v>
      </c>
      <c r="R185">
        <v>21492.58</v>
      </c>
      <c r="S185">
        <v>20844.150000000001</v>
      </c>
      <c r="T185">
        <v>4.99</v>
      </c>
      <c r="U185">
        <v>4.0999999999999996</v>
      </c>
      <c r="V185">
        <v>18.87</v>
      </c>
      <c r="W185">
        <v>-5.12</v>
      </c>
      <c r="X185">
        <v>18.89</v>
      </c>
      <c r="Y185">
        <v>9.1999999999999993</v>
      </c>
      <c r="Z185">
        <v>0</v>
      </c>
      <c r="AA185">
        <v>45.97</v>
      </c>
      <c r="AB185">
        <v>38.840000000000003</v>
      </c>
      <c r="AC185">
        <v>5.34</v>
      </c>
      <c r="AD185">
        <v>6.08</v>
      </c>
      <c r="AE185">
        <v>3.06</v>
      </c>
      <c r="AF185">
        <v>7.24</v>
      </c>
      <c r="AG185">
        <v>0.41</v>
      </c>
      <c r="AH185">
        <v>20.99</v>
      </c>
      <c r="AI185">
        <v>2.7</v>
      </c>
      <c r="AJ185">
        <v>28.98</v>
      </c>
      <c r="AK185">
        <v>33.24</v>
      </c>
      <c r="AL185">
        <v>286.02999999999997</v>
      </c>
      <c r="AM185">
        <v>52.72</v>
      </c>
      <c r="AN185">
        <v>19.45</v>
      </c>
      <c r="AO185">
        <v>6.25</v>
      </c>
    </row>
    <row r="186" spans="1:41" x14ac:dyDescent="0.35">
      <c r="A186" t="s">
        <v>698</v>
      </c>
      <c r="B186">
        <v>500800</v>
      </c>
      <c r="C186" t="s">
        <v>699</v>
      </c>
      <c r="D186" t="s">
        <v>700</v>
      </c>
      <c r="E186" t="s">
        <v>54</v>
      </c>
      <c r="F186" t="s">
        <v>701</v>
      </c>
      <c r="G186" s="1">
        <v>44809</v>
      </c>
      <c r="H186">
        <v>837.45</v>
      </c>
      <c r="I186">
        <v>0.45</v>
      </c>
      <c r="J186">
        <v>213.7</v>
      </c>
      <c r="K186">
        <v>889</v>
      </c>
      <c r="L186">
        <v>213.7</v>
      </c>
      <c r="M186">
        <v>889</v>
      </c>
      <c r="N186">
        <v>177.05</v>
      </c>
      <c r="O186">
        <v>889</v>
      </c>
      <c r="P186">
        <v>11.65</v>
      </c>
      <c r="Q186">
        <v>889</v>
      </c>
      <c r="R186">
        <v>77175.350000000006</v>
      </c>
      <c r="S186">
        <v>74982.539999999994</v>
      </c>
      <c r="T186">
        <v>4.43</v>
      </c>
      <c r="U186">
        <v>6.11</v>
      </c>
      <c r="V186">
        <v>11.08</v>
      </c>
      <c r="W186">
        <v>-3.72</v>
      </c>
      <c r="X186">
        <v>46.38</v>
      </c>
      <c r="Y186">
        <v>34.07</v>
      </c>
      <c r="Z186">
        <v>20.329999999999998</v>
      </c>
      <c r="AA186">
        <v>76.760000000000005</v>
      </c>
      <c r="AB186">
        <v>69.61</v>
      </c>
      <c r="AC186">
        <v>5.0199999999999996</v>
      </c>
      <c r="AD186">
        <v>3.06</v>
      </c>
      <c r="AE186">
        <v>2.37</v>
      </c>
      <c r="AF186">
        <v>4.1900000000000004</v>
      </c>
      <c r="AG186">
        <v>0.72</v>
      </c>
      <c r="AH186">
        <v>38.97</v>
      </c>
      <c r="AI186">
        <v>6.06</v>
      </c>
      <c r="AJ186">
        <v>50.91</v>
      </c>
      <c r="AK186">
        <v>10.92</v>
      </c>
      <c r="AL186">
        <v>167.07</v>
      </c>
      <c r="AM186">
        <v>16.45</v>
      </c>
      <c r="AN186">
        <v>11.78</v>
      </c>
      <c r="AO186">
        <v>6.05</v>
      </c>
    </row>
    <row r="187" spans="1:41" x14ac:dyDescent="0.35">
      <c r="A187" t="s">
        <v>702</v>
      </c>
      <c r="B187">
        <v>540596</v>
      </c>
      <c r="C187" t="s">
        <v>703</v>
      </c>
      <c r="D187" t="s">
        <v>704</v>
      </c>
      <c r="E187" t="s">
        <v>44</v>
      </c>
      <c r="F187" t="s">
        <v>45</v>
      </c>
      <c r="G187" s="1">
        <v>44809</v>
      </c>
      <c r="H187">
        <v>699</v>
      </c>
      <c r="I187">
        <v>1.08</v>
      </c>
      <c r="J187">
        <v>321</v>
      </c>
      <c r="K187">
        <v>863.15</v>
      </c>
      <c r="L187">
        <v>321</v>
      </c>
      <c r="M187">
        <v>863.15</v>
      </c>
      <c r="N187">
        <v>321</v>
      </c>
      <c r="O187">
        <v>896</v>
      </c>
      <c r="P187">
        <v>321</v>
      </c>
      <c r="Q187">
        <v>896</v>
      </c>
      <c r="R187">
        <v>9499.73</v>
      </c>
      <c r="S187">
        <v>9323.52</v>
      </c>
      <c r="T187">
        <v>1.04</v>
      </c>
      <c r="U187">
        <v>-0.21</v>
      </c>
      <c r="V187">
        <v>5.61</v>
      </c>
      <c r="W187">
        <v>-8.68</v>
      </c>
      <c r="X187">
        <v>21.48</v>
      </c>
      <c r="Y187">
        <v>3.94</v>
      </c>
      <c r="Z187">
        <v>0</v>
      </c>
      <c r="AA187">
        <v>24.11</v>
      </c>
      <c r="AB187">
        <v>24.55</v>
      </c>
      <c r="AC187">
        <v>4.75</v>
      </c>
      <c r="AD187">
        <v>5.71</v>
      </c>
      <c r="AE187">
        <v>4.9000000000000004</v>
      </c>
      <c r="AF187">
        <v>2.67</v>
      </c>
      <c r="AG187">
        <v>0.86</v>
      </c>
      <c r="AH187">
        <v>18.260000000000002</v>
      </c>
      <c r="AI187">
        <v>6.91</v>
      </c>
      <c r="AJ187">
        <v>25.11</v>
      </c>
      <c r="AK187">
        <v>28.98</v>
      </c>
      <c r="AL187">
        <v>147.1</v>
      </c>
      <c r="AM187">
        <v>27.83</v>
      </c>
      <c r="AN187">
        <v>23.51</v>
      </c>
      <c r="AO187">
        <v>6.01</v>
      </c>
    </row>
    <row r="188" spans="1:41" x14ac:dyDescent="0.35">
      <c r="A188" t="s">
        <v>718</v>
      </c>
      <c r="B188">
        <v>533286</v>
      </c>
      <c r="C188" t="s">
        <v>719</v>
      </c>
      <c r="D188" t="s">
        <v>720</v>
      </c>
      <c r="E188" t="s">
        <v>182</v>
      </c>
      <c r="F188" t="s">
        <v>392</v>
      </c>
      <c r="G188" s="1">
        <v>44809</v>
      </c>
      <c r="H188">
        <v>168.2</v>
      </c>
      <c r="I188">
        <v>-0.8</v>
      </c>
      <c r="J188">
        <v>85.55</v>
      </c>
      <c r="K188">
        <v>198.95</v>
      </c>
      <c r="L188">
        <v>85.55</v>
      </c>
      <c r="M188">
        <v>208</v>
      </c>
      <c r="N188">
        <v>85.55</v>
      </c>
      <c r="O188">
        <v>285.85000000000002</v>
      </c>
      <c r="P188">
        <v>85.55</v>
      </c>
      <c r="Q188">
        <v>295.52999999999997</v>
      </c>
      <c r="R188">
        <v>3418.55</v>
      </c>
      <c r="S188">
        <v>2385.34</v>
      </c>
      <c r="T188">
        <v>1.94</v>
      </c>
      <c r="U188">
        <v>3.03</v>
      </c>
      <c r="V188">
        <v>4.9000000000000004</v>
      </c>
      <c r="W188">
        <v>-0.68</v>
      </c>
      <c r="X188">
        <v>11.79</v>
      </c>
      <c r="Y188">
        <v>-2.2799999999999998</v>
      </c>
      <c r="Z188">
        <v>3.42</v>
      </c>
      <c r="AA188">
        <v>8.18</v>
      </c>
      <c r="AB188">
        <v>10.76</v>
      </c>
      <c r="AC188">
        <v>1.52</v>
      </c>
      <c r="AD188">
        <v>1.37</v>
      </c>
      <c r="AE188">
        <v>27.52</v>
      </c>
      <c r="AF188">
        <v>2.5299999999999998</v>
      </c>
      <c r="AG188">
        <v>3.57</v>
      </c>
      <c r="AH188">
        <v>3.51</v>
      </c>
      <c r="AI188">
        <v>2.25</v>
      </c>
      <c r="AJ188">
        <v>9.49</v>
      </c>
      <c r="AK188">
        <v>20.54</v>
      </c>
      <c r="AL188">
        <v>110.29</v>
      </c>
      <c r="AM188">
        <v>17.71</v>
      </c>
      <c r="AN188">
        <v>9.7100000000000009</v>
      </c>
      <c r="AO188">
        <v>6</v>
      </c>
    </row>
    <row r="189" spans="1:41" x14ac:dyDescent="0.35">
      <c r="A189" t="s">
        <v>728</v>
      </c>
      <c r="B189">
        <v>532156</v>
      </c>
      <c r="C189" t="s">
        <v>729</v>
      </c>
      <c r="D189" t="s">
        <v>730</v>
      </c>
      <c r="E189" t="s">
        <v>157</v>
      </c>
      <c r="F189" t="s">
        <v>638</v>
      </c>
      <c r="G189" s="1">
        <v>44809</v>
      </c>
      <c r="H189">
        <v>357.25</v>
      </c>
      <c r="I189">
        <v>4.49</v>
      </c>
      <c r="J189">
        <v>98</v>
      </c>
      <c r="K189">
        <v>805</v>
      </c>
      <c r="L189">
        <v>98</v>
      </c>
      <c r="M189">
        <v>1057.7</v>
      </c>
      <c r="N189">
        <v>98</v>
      </c>
      <c r="O189">
        <v>1057.7</v>
      </c>
      <c r="P189">
        <v>1.5</v>
      </c>
      <c r="Q189">
        <v>1057.7</v>
      </c>
      <c r="R189">
        <v>5898.66</v>
      </c>
      <c r="S189">
        <v>5549.24</v>
      </c>
      <c r="T189">
        <v>15.6</v>
      </c>
      <c r="U189">
        <v>17.25</v>
      </c>
      <c r="V189">
        <v>5.63</v>
      </c>
      <c r="W189">
        <v>-53.22</v>
      </c>
      <c r="X189">
        <v>29.16</v>
      </c>
      <c r="Y189">
        <v>27.1</v>
      </c>
      <c r="Z189">
        <v>43.25</v>
      </c>
      <c r="AA189">
        <v>37.200000000000003</v>
      </c>
      <c r="AB189">
        <v>22.45</v>
      </c>
      <c r="AC189">
        <v>5.2</v>
      </c>
      <c r="AD189">
        <v>4.5599999999999996</v>
      </c>
      <c r="AE189">
        <v>3.53</v>
      </c>
      <c r="AF189">
        <v>2.0499999999999998</v>
      </c>
      <c r="AG189">
        <v>1.68</v>
      </c>
      <c r="AH189">
        <v>22.26</v>
      </c>
      <c r="AI189">
        <v>2.19</v>
      </c>
      <c r="AJ189">
        <v>67.069999999999993</v>
      </c>
      <c r="AK189">
        <v>9.6300000000000008</v>
      </c>
      <c r="AL189">
        <v>68.91</v>
      </c>
      <c r="AM189">
        <v>5.37</v>
      </c>
      <c r="AN189">
        <v>-10.77</v>
      </c>
      <c r="AO189">
        <v>6</v>
      </c>
    </row>
    <row r="190" spans="1:41" x14ac:dyDescent="0.35">
      <c r="A190" t="s">
        <v>731</v>
      </c>
      <c r="B190">
        <v>507685</v>
      </c>
      <c r="C190" t="s">
        <v>732</v>
      </c>
      <c r="D190" t="s">
        <v>733</v>
      </c>
      <c r="E190" t="s">
        <v>71</v>
      </c>
      <c r="F190" t="s">
        <v>72</v>
      </c>
      <c r="G190" s="1">
        <v>44809</v>
      </c>
      <c r="H190">
        <v>405.5</v>
      </c>
      <c r="I190">
        <v>-0.54</v>
      </c>
      <c r="J190">
        <v>159.4</v>
      </c>
      <c r="K190">
        <v>739.85</v>
      </c>
      <c r="L190">
        <v>159.4</v>
      </c>
      <c r="M190">
        <v>739.85</v>
      </c>
      <c r="N190">
        <v>159.4</v>
      </c>
      <c r="O190">
        <v>739.85</v>
      </c>
      <c r="P190">
        <v>28.47</v>
      </c>
      <c r="Q190">
        <v>739.85</v>
      </c>
      <c r="R190">
        <v>222410.91</v>
      </c>
      <c r="S190">
        <v>204292.93</v>
      </c>
      <c r="T190">
        <v>-2.82</v>
      </c>
      <c r="U190">
        <v>-6.89</v>
      </c>
      <c r="V190">
        <v>-14.72</v>
      </c>
      <c r="W190">
        <v>-38.1</v>
      </c>
      <c r="X190">
        <v>16.559999999999999</v>
      </c>
      <c r="Y190">
        <v>12.71</v>
      </c>
      <c r="Z190">
        <v>11.53</v>
      </c>
      <c r="AA190">
        <v>19.260000000000002</v>
      </c>
      <c r="AB190">
        <v>18.95</v>
      </c>
      <c r="AC190">
        <v>3.3</v>
      </c>
      <c r="AD190">
        <v>3.02</v>
      </c>
      <c r="AE190">
        <v>8.49</v>
      </c>
      <c r="AF190">
        <v>3.1</v>
      </c>
      <c r="AG190">
        <v>1.48</v>
      </c>
      <c r="AH190">
        <v>11.16</v>
      </c>
      <c r="AI190">
        <v>2.7</v>
      </c>
      <c r="AJ190">
        <v>20.07</v>
      </c>
      <c r="AK190">
        <v>21.06</v>
      </c>
      <c r="AL190">
        <v>122.95</v>
      </c>
      <c r="AM190">
        <v>20.21</v>
      </c>
      <c r="AN190">
        <v>17.61</v>
      </c>
      <c r="AO190">
        <v>6</v>
      </c>
    </row>
    <row r="191" spans="1:41" x14ac:dyDescent="0.35">
      <c r="A191" t="s">
        <v>715</v>
      </c>
      <c r="B191">
        <v>531531</v>
      </c>
      <c r="C191" t="s">
        <v>716</v>
      </c>
      <c r="D191" t="s">
        <v>717</v>
      </c>
      <c r="E191" t="s">
        <v>54</v>
      </c>
      <c r="F191" t="s">
        <v>67</v>
      </c>
      <c r="G191" s="1">
        <v>44809</v>
      </c>
      <c r="H191">
        <v>987.8</v>
      </c>
      <c r="I191">
        <v>-1.75</v>
      </c>
      <c r="J191">
        <v>281.29000000000002</v>
      </c>
      <c r="K191">
        <v>1533.65</v>
      </c>
      <c r="L191">
        <v>281.29000000000002</v>
      </c>
      <c r="M191">
        <v>1533.65</v>
      </c>
      <c r="N191">
        <v>281.29000000000002</v>
      </c>
      <c r="O191">
        <v>1533.65</v>
      </c>
      <c r="P191">
        <v>1.55</v>
      </c>
      <c r="Q191">
        <v>1533.65</v>
      </c>
      <c r="R191">
        <v>21255.62</v>
      </c>
      <c r="S191">
        <v>23307.919999999998</v>
      </c>
      <c r="T191">
        <v>-2.31</v>
      </c>
      <c r="U191">
        <v>-2.16</v>
      </c>
      <c r="V191">
        <v>10.06</v>
      </c>
      <c r="W191">
        <v>-6.63</v>
      </c>
      <c r="X191">
        <v>30.25</v>
      </c>
      <c r="Y191">
        <v>16.25</v>
      </c>
      <c r="Z191">
        <v>0</v>
      </c>
      <c r="AA191">
        <v>98.04</v>
      </c>
      <c r="AB191">
        <v>93.26</v>
      </c>
      <c r="AC191">
        <v>18.309999999999999</v>
      </c>
      <c r="AD191">
        <v>14.48</v>
      </c>
      <c r="AE191">
        <v>1.77</v>
      </c>
      <c r="AF191">
        <v>11.86</v>
      </c>
      <c r="AG191">
        <v>0.61</v>
      </c>
      <c r="AH191">
        <v>32.4</v>
      </c>
      <c r="AI191">
        <v>3.1</v>
      </c>
      <c r="AJ191">
        <v>36.880000000000003</v>
      </c>
      <c r="AK191">
        <v>10.06</v>
      </c>
      <c r="AL191">
        <v>53.85</v>
      </c>
      <c r="AM191">
        <v>26.74</v>
      </c>
      <c r="AN191">
        <v>-1.91</v>
      </c>
      <c r="AO191">
        <v>6</v>
      </c>
    </row>
    <row r="192" spans="1:41" x14ac:dyDescent="0.35">
      <c r="A192" t="s">
        <v>724</v>
      </c>
      <c r="B192">
        <v>517506</v>
      </c>
      <c r="C192" t="s">
        <v>725</v>
      </c>
      <c r="D192" t="s">
        <v>726</v>
      </c>
      <c r="E192" t="s">
        <v>157</v>
      </c>
      <c r="F192" t="s">
        <v>727</v>
      </c>
      <c r="G192" s="1">
        <v>44809</v>
      </c>
      <c r="H192">
        <v>983.3</v>
      </c>
      <c r="I192">
        <v>2.81</v>
      </c>
      <c r="J192">
        <v>390.11</v>
      </c>
      <c r="K192">
        <v>1269.5999999999999</v>
      </c>
      <c r="L192">
        <v>390.11</v>
      </c>
      <c r="M192">
        <v>1269.5999999999999</v>
      </c>
      <c r="N192">
        <v>390.11</v>
      </c>
      <c r="O192">
        <v>1269.5999999999999</v>
      </c>
      <c r="P192">
        <v>0</v>
      </c>
      <c r="Q192">
        <v>1269.5999999999999</v>
      </c>
      <c r="R192">
        <v>13629.92</v>
      </c>
      <c r="S192">
        <v>12551.32</v>
      </c>
      <c r="T192">
        <v>7.33</v>
      </c>
      <c r="U192">
        <v>10.83</v>
      </c>
      <c r="V192">
        <v>17.420000000000002</v>
      </c>
      <c r="W192">
        <v>12.62</v>
      </c>
      <c r="X192">
        <v>20.95</v>
      </c>
      <c r="Y192">
        <v>13.24</v>
      </c>
      <c r="Z192">
        <v>13.45</v>
      </c>
      <c r="AA192">
        <v>41.9</v>
      </c>
      <c r="AB192">
        <v>44.81</v>
      </c>
      <c r="AC192">
        <v>7.7</v>
      </c>
      <c r="AD192">
        <v>7.12</v>
      </c>
      <c r="AE192">
        <v>3.74</v>
      </c>
      <c r="AF192">
        <v>9.41</v>
      </c>
      <c r="AG192">
        <v>0.61</v>
      </c>
      <c r="AH192">
        <v>25.34</v>
      </c>
      <c r="AI192">
        <v>4.62</v>
      </c>
      <c r="AJ192">
        <v>46.33</v>
      </c>
      <c r="AK192">
        <v>23.63</v>
      </c>
      <c r="AL192">
        <v>128.52000000000001</v>
      </c>
      <c r="AM192">
        <v>21.23</v>
      </c>
      <c r="AN192">
        <v>16.37</v>
      </c>
      <c r="AO192">
        <v>6</v>
      </c>
    </row>
    <row r="193" spans="1:41" x14ac:dyDescent="0.35">
      <c r="A193" t="s">
        <v>708</v>
      </c>
      <c r="B193">
        <v>500042</v>
      </c>
      <c r="C193" t="s">
        <v>709</v>
      </c>
      <c r="D193" t="s">
        <v>710</v>
      </c>
      <c r="E193" t="s">
        <v>76</v>
      </c>
      <c r="F193" t="s">
        <v>77</v>
      </c>
      <c r="G193" s="1">
        <v>44809</v>
      </c>
      <c r="H193">
        <v>3179.75</v>
      </c>
      <c r="I193">
        <v>-0.95</v>
      </c>
      <c r="J193">
        <v>795</v>
      </c>
      <c r="K193">
        <v>3740</v>
      </c>
      <c r="L193">
        <v>795</v>
      </c>
      <c r="M193">
        <v>3930</v>
      </c>
      <c r="N193">
        <v>795</v>
      </c>
      <c r="O193">
        <v>3930</v>
      </c>
      <c r="P193">
        <v>63.5</v>
      </c>
      <c r="Q193">
        <v>3930</v>
      </c>
      <c r="R193">
        <v>13796</v>
      </c>
      <c r="S193">
        <v>13759.16</v>
      </c>
      <c r="T193">
        <v>-5.45</v>
      </c>
      <c r="U193">
        <v>9.1300000000000008</v>
      </c>
      <c r="V193">
        <v>17.87</v>
      </c>
      <c r="W193">
        <v>-12.19</v>
      </c>
      <c r="X193">
        <v>46.07</v>
      </c>
      <c r="Y193">
        <v>16.3</v>
      </c>
      <c r="Z193">
        <v>17.52</v>
      </c>
      <c r="AA193">
        <v>23.21</v>
      </c>
      <c r="AB193">
        <v>35.229999999999997</v>
      </c>
      <c r="AC193">
        <v>5.46</v>
      </c>
      <c r="AD193">
        <v>4.93</v>
      </c>
      <c r="AE193">
        <v>5.9</v>
      </c>
      <c r="AF193">
        <v>0.25</v>
      </c>
      <c r="AG193">
        <v>0.19</v>
      </c>
      <c r="AH193">
        <v>14.39</v>
      </c>
      <c r="AI193">
        <v>0.99</v>
      </c>
      <c r="AJ193">
        <v>41.81</v>
      </c>
      <c r="AK193">
        <v>137.30000000000001</v>
      </c>
      <c r="AL193">
        <v>584.1</v>
      </c>
      <c r="AM193">
        <v>76.209999999999994</v>
      </c>
      <c r="AN193">
        <v>68.53</v>
      </c>
      <c r="AO193">
        <v>6</v>
      </c>
    </row>
    <row r="194" spans="1:41" x14ac:dyDescent="0.35">
      <c r="A194" t="s">
        <v>721</v>
      </c>
      <c r="B194">
        <v>523642</v>
      </c>
      <c r="C194" t="s">
        <v>722</v>
      </c>
      <c r="D194" t="s">
        <v>723</v>
      </c>
      <c r="E194" t="s">
        <v>76</v>
      </c>
      <c r="F194" t="s">
        <v>77</v>
      </c>
      <c r="G194" s="1">
        <v>44809</v>
      </c>
      <c r="H194">
        <v>3327.8</v>
      </c>
      <c r="I194">
        <v>-1.01</v>
      </c>
      <c r="J194">
        <v>970.1</v>
      </c>
      <c r="K194">
        <v>3534.9</v>
      </c>
      <c r="L194">
        <v>970.1</v>
      </c>
      <c r="M194">
        <v>3534.9</v>
      </c>
      <c r="N194">
        <v>675.6</v>
      </c>
      <c r="O194">
        <v>3534.9</v>
      </c>
      <c r="P194">
        <v>0.42</v>
      </c>
      <c r="Q194">
        <v>3534.9</v>
      </c>
      <c r="R194">
        <v>50488.76</v>
      </c>
      <c r="S194">
        <v>49030.25</v>
      </c>
      <c r="T194">
        <v>-1.44</v>
      </c>
      <c r="U194">
        <v>5.97</v>
      </c>
      <c r="V194">
        <v>23.83</v>
      </c>
      <c r="W194">
        <v>-2.78</v>
      </c>
      <c r="X194">
        <v>41.26</v>
      </c>
      <c r="Y194">
        <v>36.229999999999997</v>
      </c>
      <c r="Z194">
        <v>41.36</v>
      </c>
      <c r="AA194">
        <v>55.08</v>
      </c>
      <c r="AB194">
        <v>45.17</v>
      </c>
      <c r="AC194">
        <v>7.93</v>
      </c>
      <c r="AD194">
        <v>6.86</v>
      </c>
      <c r="AE194">
        <v>2.5299999999999998</v>
      </c>
      <c r="AF194">
        <v>4.29</v>
      </c>
      <c r="AG194">
        <v>0.18</v>
      </c>
      <c r="AH194">
        <v>36.67</v>
      </c>
      <c r="AI194">
        <v>8.94</v>
      </c>
      <c r="AJ194">
        <v>95.5</v>
      </c>
      <c r="AK194">
        <v>60.57</v>
      </c>
      <c r="AL194">
        <v>420.66</v>
      </c>
      <c r="AM194">
        <v>34.78</v>
      </c>
      <c r="AN194">
        <v>11.66</v>
      </c>
      <c r="AO194">
        <v>6</v>
      </c>
    </row>
    <row r="195" spans="1:41" x14ac:dyDescent="0.35">
      <c r="A195" t="s">
        <v>705</v>
      </c>
      <c r="B195">
        <v>530999</v>
      </c>
      <c r="C195" t="s">
        <v>706</v>
      </c>
      <c r="D195" t="s">
        <v>707</v>
      </c>
      <c r="E195" t="s">
        <v>76</v>
      </c>
      <c r="F195" t="s">
        <v>332</v>
      </c>
      <c r="G195" s="1">
        <v>44809</v>
      </c>
      <c r="H195">
        <v>3436.3</v>
      </c>
      <c r="I195">
        <v>0.21</v>
      </c>
      <c r="J195">
        <v>200</v>
      </c>
      <c r="K195">
        <v>5223.55</v>
      </c>
      <c r="L195">
        <v>200</v>
      </c>
      <c r="M195">
        <v>5223.55</v>
      </c>
      <c r="N195">
        <v>200</v>
      </c>
      <c r="O195">
        <v>5223.55</v>
      </c>
      <c r="P195">
        <v>1.56</v>
      </c>
      <c r="Q195">
        <v>5223.55</v>
      </c>
      <c r="R195">
        <v>11090.86</v>
      </c>
      <c r="S195">
        <v>11144.65</v>
      </c>
      <c r="T195">
        <v>-2.71</v>
      </c>
      <c r="U195">
        <v>-5.57</v>
      </c>
      <c r="V195">
        <v>7.35</v>
      </c>
      <c r="W195">
        <v>-15.16</v>
      </c>
      <c r="X195">
        <v>140.41</v>
      </c>
      <c r="Y195">
        <v>58.67</v>
      </c>
      <c r="Z195">
        <v>54.55</v>
      </c>
      <c r="AA195">
        <v>27.66</v>
      </c>
      <c r="AB195">
        <v>20.95</v>
      </c>
      <c r="AC195">
        <v>7.93</v>
      </c>
      <c r="AD195">
        <v>4.22</v>
      </c>
      <c r="AE195">
        <v>6.1</v>
      </c>
      <c r="AF195">
        <v>0.72</v>
      </c>
      <c r="AG195">
        <v>0.17</v>
      </c>
      <c r="AH195">
        <v>15.64</v>
      </c>
      <c r="AI195">
        <v>4.37</v>
      </c>
      <c r="AJ195">
        <v>47.72</v>
      </c>
      <c r="AK195">
        <v>123.76</v>
      </c>
      <c r="AL195">
        <v>431.43</v>
      </c>
      <c r="AM195">
        <v>71.73</v>
      </c>
      <c r="AN195">
        <v>-0.98</v>
      </c>
      <c r="AO195">
        <v>6</v>
      </c>
    </row>
    <row r="196" spans="1:41" x14ac:dyDescent="0.35">
      <c r="A196" t="s">
        <v>711</v>
      </c>
      <c r="B196">
        <v>505255</v>
      </c>
      <c r="C196" t="s">
        <v>712</v>
      </c>
      <c r="D196" t="s">
        <v>713</v>
      </c>
      <c r="E196" t="s">
        <v>110</v>
      </c>
      <c r="F196" t="s">
        <v>714</v>
      </c>
      <c r="G196" s="1">
        <v>44809</v>
      </c>
      <c r="H196">
        <v>1899.55</v>
      </c>
      <c r="I196">
        <v>4.04</v>
      </c>
      <c r="J196">
        <v>1316.2</v>
      </c>
      <c r="K196">
        <v>5295</v>
      </c>
      <c r="L196">
        <v>1316.2</v>
      </c>
      <c r="M196">
        <v>6913.85</v>
      </c>
      <c r="N196">
        <v>552</v>
      </c>
      <c r="O196">
        <v>6913.85</v>
      </c>
      <c r="P196">
        <v>35.65</v>
      </c>
      <c r="Q196">
        <v>6913.85</v>
      </c>
      <c r="R196">
        <v>8330</v>
      </c>
      <c r="S196">
        <v>8187</v>
      </c>
      <c r="T196">
        <v>12.85</v>
      </c>
      <c r="U196">
        <v>18.36</v>
      </c>
      <c r="V196">
        <v>-54.19</v>
      </c>
      <c r="W196">
        <v>-56.53</v>
      </c>
      <c r="X196">
        <v>10.43</v>
      </c>
      <c r="Y196">
        <v>0</v>
      </c>
      <c r="Z196">
        <v>0</v>
      </c>
      <c r="AA196">
        <v>65.63</v>
      </c>
      <c r="AB196">
        <v>60.03</v>
      </c>
      <c r="AC196">
        <v>14.03</v>
      </c>
      <c r="AD196">
        <v>11.85</v>
      </c>
      <c r="AE196">
        <v>3.44</v>
      </c>
      <c r="AF196">
        <v>3.39</v>
      </c>
      <c r="AG196">
        <v>0.11</v>
      </c>
      <c r="AH196">
        <v>21.56</v>
      </c>
      <c r="AI196">
        <v>3.05</v>
      </c>
      <c r="AJ196">
        <v>35.24</v>
      </c>
      <c r="AK196">
        <v>28.95</v>
      </c>
      <c r="AL196">
        <v>135.44</v>
      </c>
      <c r="AM196">
        <v>161.91</v>
      </c>
      <c r="AN196">
        <v>-4.96</v>
      </c>
      <c r="AO196">
        <v>6</v>
      </c>
    </row>
    <row r="197" spans="1:41" x14ac:dyDescent="0.35">
      <c r="A197" t="s">
        <v>734</v>
      </c>
      <c r="B197">
        <v>500870</v>
      </c>
      <c r="C197" t="s">
        <v>735</v>
      </c>
      <c r="D197" t="s">
        <v>736</v>
      </c>
      <c r="E197" t="s">
        <v>76</v>
      </c>
      <c r="F197" t="s">
        <v>737</v>
      </c>
      <c r="G197" s="1">
        <v>44809</v>
      </c>
      <c r="H197">
        <v>113.55</v>
      </c>
      <c r="I197">
        <v>-0.39</v>
      </c>
      <c r="J197">
        <v>89.55</v>
      </c>
      <c r="K197">
        <v>149.6</v>
      </c>
      <c r="L197">
        <v>89.55</v>
      </c>
      <c r="M197">
        <v>162.19999999999999</v>
      </c>
      <c r="N197">
        <v>89.55</v>
      </c>
      <c r="O197">
        <v>214.48</v>
      </c>
      <c r="P197">
        <v>19.32</v>
      </c>
      <c r="Q197">
        <v>272</v>
      </c>
      <c r="R197">
        <v>11231.48</v>
      </c>
      <c r="S197">
        <v>9975.7900000000009</v>
      </c>
      <c r="T197">
        <v>-0.92</v>
      </c>
      <c r="U197">
        <v>-1.3</v>
      </c>
      <c r="V197">
        <v>4.9400000000000004</v>
      </c>
      <c r="W197">
        <v>-16.54</v>
      </c>
      <c r="X197">
        <v>-1.88</v>
      </c>
      <c r="Y197">
        <v>-10.62</v>
      </c>
      <c r="Z197">
        <v>-2.21</v>
      </c>
      <c r="AA197">
        <v>13.88</v>
      </c>
      <c r="AB197">
        <v>18.38</v>
      </c>
      <c r="AC197">
        <v>6.26</v>
      </c>
      <c r="AD197">
        <v>9.2200000000000006</v>
      </c>
      <c r="AE197">
        <v>11.58</v>
      </c>
      <c r="AF197">
        <v>2.36</v>
      </c>
      <c r="AG197">
        <v>4.84</v>
      </c>
      <c r="AH197">
        <v>8.4499999999999993</v>
      </c>
      <c r="AI197">
        <v>2.42</v>
      </c>
      <c r="AJ197">
        <v>17.82</v>
      </c>
      <c r="AK197">
        <v>8.18</v>
      </c>
      <c r="AL197">
        <v>18.14</v>
      </c>
      <c r="AM197">
        <v>6.37</v>
      </c>
      <c r="AN197">
        <v>5.81</v>
      </c>
      <c r="AO197">
        <v>5.5</v>
      </c>
    </row>
    <row r="198" spans="1:41" x14ac:dyDescent="0.35">
      <c r="A198" t="s">
        <v>741</v>
      </c>
      <c r="B198">
        <v>532162</v>
      </c>
      <c r="C198" t="s">
        <v>742</v>
      </c>
      <c r="D198" t="s">
        <v>743</v>
      </c>
      <c r="E198" t="s">
        <v>54</v>
      </c>
      <c r="F198" t="s">
        <v>744</v>
      </c>
      <c r="G198" s="1">
        <v>44809</v>
      </c>
      <c r="H198">
        <v>420.3</v>
      </c>
      <c r="I198">
        <v>-0.5</v>
      </c>
      <c r="J198">
        <v>62</v>
      </c>
      <c r="K198">
        <v>449.95</v>
      </c>
      <c r="L198">
        <v>62</v>
      </c>
      <c r="M198">
        <v>449.95</v>
      </c>
      <c r="N198">
        <v>62</v>
      </c>
      <c r="O198">
        <v>449.95</v>
      </c>
      <c r="P198">
        <v>13.4</v>
      </c>
      <c r="Q198">
        <v>449.95</v>
      </c>
      <c r="R198">
        <v>7120.83</v>
      </c>
      <c r="S198">
        <v>9598.7900000000009</v>
      </c>
      <c r="T198">
        <v>1.35</v>
      </c>
      <c r="U198">
        <v>7.82</v>
      </c>
      <c r="V198">
        <v>24.55</v>
      </c>
      <c r="W198">
        <v>71.97</v>
      </c>
      <c r="X198">
        <v>60.37</v>
      </c>
      <c r="Y198">
        <v>32.92</v>
      </c>
      <c r="Z198">
        <v>28.27</v>
      </c>
      <c r="AA198">
        <v>10.16</v>
      </c>
      <c r="AB198">
        <v>8.19</v>
      </c>
      <c r="AC198">
        <v>2.1800000000000002</v>
      </c>
      <c r="AD198">
        <v>1.29</v>
      </c>
      <c r="AE198">
        <v>13.24</v>
      </c>
      <c r="AF198">
        <v>0.4</v>
      </c>
      <c r="AG198">
        <v>1.31</v>
      </c>
      <c r="AH198">
        <v>7.08</v>
      </c>
      <c r="AI198">
        <v>1.5</v>
      </c>
      <c r="AJ198">
        <v>9.1999999999999993</v>
      </c>
      <c r="AK198">
        <v>41.36</v>
      </c>
      <c r="AL198">
        <v>192.46</v>
      </c>
      <c r="AM198">
        <v>45.67</v>
      </c>
      <c r="AN198">
        <v>-13.56</v>
      </c>
      <c r="AO198">
        <v>5.5</v>
      </c>
    </row>
    <row r="199" spans="1:41" x14ac:dyDescent="0.35">
      <c r="A199" t="s">
        <v>738</v>
      </c>
      <c r="B199">
        <v>500144</v>
      </c>
      <c r="C199" t="s">
        <v>739</v>
      </c>
      <c r="D199" t="s">
        <v>740</v>
      </c>
      <c r="E199" t="s">
        <v>110</v>
      </c>
      <c r="F199" t="s">
        <v>415</v>
      </c>
      <c r="G199" s="1">
        <v>44809</v>
      </c>
      <c r="H199">
        <v>462.2</v>
      </c>
      <c r="I199">
        <v>0.8</v>
      </c>
      <c r="J199">
        <v>162.4</v>
      </c>
      <c r="K199">
        <v>608.65</v>
      </c>
      <c r="L199">
        <v>162.4</v>
      </c>
      <c r="M199">
        <v>608.65</v>
      </c>
      <c r="N199">
        <v>162.4</v>
      </c>
      <c r="O199">
        <v>757.9</v>
      </c>
      <c r="P199">
        <v>15.2</v>
      </c>
      <c r="Q199">
        <v>757.9</v>
      </c>
      <c r="R199">
        <v>7068.86</v>
      </c>
      <c r="S199">
        <v>6446.83</v>
      </c>
      <c r="T199">
        <v>3.5</v>
      </c>
      <c r="U199">
        <v>8.6</v>
      </c>
      <c r="V199">
        <v>16.690000000000001</v>
      </c>
      <c r="W199">
        <v>-2.33</v>
      </c>
      <c r="X199">
        <v>8.2200000000000006</v>
      </c>
      <c r="Y199">
        <v>-3.29</v>
      </c>
      <c r="Z199">
        <v>29.08</v>
      </c>
      <c r="AA199">
        <v>11.26</v>
      </c>
      <c r="AB199">
        <v>16.39</v>
      </c>
      <c r="AC199">
        <v>1.77</v>
      </c>
      <c r="AD199">
        <v>2.2000000000000002</v>
      </c>
      <c r="AE199">
        <v>8.99</v>
      </c>
      <c r="AF199">
        <v>-6.43</v>
      </c>
      <c r="AG199">
        <v>1.3</v>
      </c>
      <c r="AH199">
        <v>11.71</v>
      </c>
      <c r="AI199">
        <v>1.72</v>
      </c>
      <c r="AJ199">
        <v>61.81</v>
      </c>
      <c r="AK199">
        <v>41.31</v>
      </c>
      <c r="AL199">
        <v>262.52</v>
      </c>
      <c r="AM199">
        <v>7.48</v>
      </c>
      <c r="AN199">
        <v>4.33</v>
      </c>
      <c r="AO199">
        <v>5.5</v>
      </c>
    </row>
    <row r="200" spans="1:41" x14ac:dyDescent="0.35">
      <c r="A200" t="s">
        <v>745</v>
      </c>
      <c r="B200">
        <v>500575</v>
      </c>
      <c r="C200" t="s">
        <v>746</v>
      </c>
      <c r="D200" t="s">
        <v>747</v>
      </c>
      <c r="E200" t="s">
        <v>157</v>
      </c>
      <c r="F200" t="s">
        <v>515</v>
      </c>
      <c r="G200" s="1">
        <v>44809</v>
      </c>
      <c r="H200">
        <v>987.25</v>
      </c>
      <c r="I200">
        <v>1.62</v>
      </c>
      <c r="J200">
        <v>427.45</v>
      </c>
      <c r="K200">
        <v>1356.9</v>
      </c>
      <c r="L200">
        <v>427.45</v>
      </c>
      <c r="M200">
        <v>1356.9</v>
      </c>
      <c r="N200">
        <v>427.45</v>
      </c>
      <c r="O200">
        <v>1356.9</v>
      </c>
      <c r="P200">
        <v>2.6</v>
      </c>
      <c r="Q200">
        <v>1356.9</v>
      </c>
      <c r="R200">
        <v>32666.6</v>
      </c>
      <c r="S200">
        <v>31511.919999999998</v>
      </c>
      <c r="T200">
        <v>-1.98</v>
      </c>
      <c r="U200">
        <v>-1.29</v>
      </c>
      <c r="V200">
        <v>-2.96</v>
      </c>
      <c r="W200">
        <v>-9.34</v>
      </c>
      <c r="X200">
        <v>16.670000000000002</v>
      </c>
      <c r="Y200">
        <v>13.71</v>
      </c>
      <c r="Z200">
        <v>24.57</v>
      </c>
      <c r="AA200">
        <v>66.5</v>
      </c>
      <c r="AB200">
        <v>45.66</v>
      </c>
      <c r="AC200">
        <v>5.79</v>
      </c>
      <c r="AD200">
        <v>5.55</v>
      </c>
      <c r="AE200">
        <v>3.02</v>
      </c>
      <c r="AF200">
        <v>51.58</v>
      </c>
      <c r="AG200">
        <v>0.56000000000000005</v>
      </c>
      <c r="AH200">
        <v>36.479999999999997</v>
      </c>
      <c r="AI200">
        <v>3.71</v>
      </c>
      <c r="AJ200">
        <v>55.91</v>
      </c>
      <c r="AK200">
        <v>14.84</v>
      </c>
      <c r="AL200">
        <v>170.45</v>
      </c>
      <c r="AM200">
        <v>17.66</v>
      </c>
      <c r="AN200">
        <v>13.64</v>
      </c>
      <c r="AO200">
        <v>5.5</v>
      </c>
    </row>
    <row r="201" spans="1:41" x14ac:dyDescent="0.35">
      <c r="A201" t="s">
        <v>748</v>
      </c>
      <c r="B201">
        <v>524816</v>
      </c>
      <c r="C201" t="s">
        <v>749</v>
      </c>
      <c r="D201" t="s">
        <v>750</v>
      </c>
      <c r="E201" t="s">
        <v>44</v>
      </c>
      <c r="F201" t="s">
        <v>45</v>
      </c>
      <c r="G201" s="1">
        <v>44809</v>
      </c>
      <c r="H201">
        <v>616.5</v>
      </c>
      <c r="I201">
        <v>1.26</v>
      </c>
      <c r="J201">
        <v>402.55</v>
      </c>
      <c r="K201">
        <v>993.45</v>
      </c>
      <c r="L201">
        <v>402.55</v>
      </c>
      <c r="M201">
        <v>1189</v>
      </c>
      <c r="N201">
        <v>402.55</v>
      </c>
      <c r="O201">
        <v>1189</v>
      </c>
      <c r="P201">
        <v>1.6</v>
      </c>
      <c r="Q201">
        <v>1189</v>
      </c>
      <c r="R201">
        <v>11254.65</v>
      </c>
      <c r="S201">
        <v>10961.18</v>
      </c>
      <c r="T201">
        <v>-1.26</v>
      </c>
      <c r="U201">
        <v>-17.850000000000001</v>
      </c>
      <c r="V201">
        <v>-11.9</v>
      </c>
      <c r="W201">
        <v>-37.57</v>
      </c>
      <c r="X201">
        <v>4.34</v>
      </c>
      <c r="Y201">
        <v>-2.61</v>
      </c>
      <c r="Z201">
        <v>24.38</v>
      </c>
      <c r="AA201">
        <v>27.08</v>
      </c>
      <c r="AB201">
        <v>26.58</v>
      </c>
      <c r="AC201">
        <v>2.4500000000000002</v>
      </c>
      <c r="AD201">
        <v>3.74</v>
      </c>
      <c r="AE201">
        <v>5.71</v>
      </c>
      <c r="AF201">
        <v>-5.64</v>
      </c>
      <c r="AG201">
        <v>0.85</v>
      </c>
      <c r="AH201">
        <v>16.48</v>
      </c>
      <c r="AI201">
        <v>4.6500000000000004</v>
      </c>
      <c r="AJ201">
        <v>37.67</v>
      </c>
      <c r="AK201">
        <v>22.75</v>
      </c>
      <c r="AL201">
        <v>251.1</v>
      </c>
      <c r="AM201">
        <v>16.37</v>
      </c>
      <c r="AN201">
        <v>5.16</v>
      </c>
      <c r="AO201">
        <v>5.25</v>
      </c>
    </row>
    <row r="202" spans="1:41" x14ac:dyDescent="0.35">
      <c r="A202" t="s">
        <v>754</v>
      </c>
      <c r="B202">
        <v>500096</v>
      </c>
      <c r="C202" t="s">
        <v>755</v>
      </c>
      <c r="D202" t="s">
        <v>756</v>
      </c>
      <c r="E202" t="s">
        <v>54</v>
      </c>
      <c r="F202" t="s">
        <v>55</v>
      </c>
      <c r="G202" s="1">
        <v>44809</v>
      </c>
      <c r="H202">
        <v>570.1</v>
      </c>
      <c r="I202">
        <v>-0.11</v>
      </c>
      <c r="J202">
        <v>385.05</v>
      </c>
      <c r="K202">
        <v>658.95</v>
      </c>
      <c r="L202">
        <v>385.05</v>
      </c>
      <c r="M202">
        <v>658.95</v>
      </c>
      <c r="N202">
        <v>298.7</v>
      </c>
      <c r="O202">
        <v>658.95</v>
      </c>
      <c r="P202">
        <v>5.17</v>
      </c>
      <c r="Q202">
        <v>658.95</v>
      </c>
      <c r="R202">
        <v>101008.24</v>
      </c>
      <c r="S202">
        <v>100575.21</v>
      </c>
      <c r="T202">
        <v>-0.33</v>
      </c>
      <c r="U202">
        <v>-0.66</v>
      </c>
      <c r="V202">
        <v>10.93</v>
      </c>
      <c r="W202">
        <v>-11.1</v>
      </c>
      <c r="X202">
        <v>8.84</v>
      </c>
      <c r="Y202">
        <v>12.9</v>
      </c>
      <c r="Z202">
        <v>16.12</v>
      </c>
      <c r="AA202">
        <v>58.07</v>
      </c>
      <c r="AB202">
        <v>54.49</v>
      </c>
      <c r="AC202">
        <v>11.66</v>
      </c>
      <c r="AD202">
        <v>12.75</v>
      </c>
      <c r="AE202">
        <v>2.79</v>
      </c>
      <c r="AF202">
        <v>8.4</v>
      </c>
      <c r="AG202">
        <v>0.91</v>
      </c>
      <c r="AH202">
        <v>37.89</v>
      </c>
      <c r="AI202">
        <v>9.1</v>
      </c>
      <c r="AJ202">
        <v>56.04</v>
      </c>
      <c r="AK202">
        <v>9.83</v>
      </c>
      <c r="AL202">
        <v>48.96</v>
      </c>
      <c r="AM202">
        <v>10.19</v>
      </c>
      <c r="AN202">
        <v>8.6300000000000008</v>
      </c>
      <c r="AO202">
        <v>5.2</v>
      </c>
    </row>
    <row r="203" spans="1:41" x14ac:dyDescent="0.35">
      <c r="A203" t="s">
        <v>751</v>
      </c>
      <c r="B203">
        <v>500002</v>
      </c>
      <c r="C203" t="s">
        <v>752</v>
      </c>
      <c r="D203" t="s">
        <v>753</v>
      </c>
      <c r="E203" t="s">
        <v>110</v>
      </c>
      <c r="F203" t="s">
        <v>621</v>
      </c>
      <c r="G203" s="1">
        <v>44809</v>
      </c>
      <c r="H203">
        <v>3289.2</v>
      </c>
      <c r="I203">
        <v>-2.37</v>
      </c>
      <c r="J203">
        <v>722</v>
      </c>
      <c r="K203">
        <v>3446.3</v>
      </c>
      <c r="L203">
        <v>722</v>
      </c>
      <c r="M203">
        <v>3446.3</v>
      </c>
      <c r="N203">
        <v>722</v>
      </c>
      <c r="O203">
        <v>3446.3</v>
      </c>
      <c r="P203">
        <v>29.27</v>
      </c>
      <c r="Q203">
        <v>3446.3</v>
      </c>
      <c r="R203">
        <v>69715.740000000005</v>
      </c>
      <c r="S203">
        <v>68657.570000000007</v>
      </c>
      <c r="T203">
        <v>3.74</v>
      </c>
      <c r="U203">
        <v>23.27</v>
      </c>
      <c r="V203">
        <v>42.04</v>
      </c>
      <c r="W203">
        <v>77.92</v>
      </c>
      <c r="X203">
        <v>35.590000000000003</v>
      </c>
      <c r="Y203">
        <v>20.07</v>
      </c>
      <c r="Z203">
        <v>16.36</v>
      </c>
      <c r="AA203">
        <v>83.92</v>
      </c>
      <c r="AB203">
        <v>77.790000000000006</v>
      </c>
      <c r="AC203">
        <v>15.63</v>
      </c>
      <c r="AD203">
        <v>7.59</v>
      </c>
      <c r="AE203">
        <v>1.4</v>
      </c>
      <c r="AF203">
        <v>11.5</v>
      </c>
      <c r="AG203">
        <v>0.16</v>
      </c>
      <c r="AH203">
        <v>77.31</v>
      </c>
      <c r="AI203">
        <v>8.91</v>
      </c>
      <c r="AJ203">
        <v>107.38</v>
      </c>
      <c r="AK203">
        <v>39.200000000000003</v>
      </c>
      <c r="AL203">
        <v>210.45</v>
      </c>
      <c r="AM203">
        <v>30.64</v>
      </c>
      <c r="AN203">
        <v>26.64</v>
      </c>
      <c r="AO203">
        <v>5.2</v>
      </c>
    </row>
    <row r="204" spans="1:41" x14ac:dyDescent="0.35">
      <c r="A204" t="s">
        <v>757</v>
      </c>
      <c r="B204">
        <v>500470</v>
      </c>
      <c r="C204" t="s">
        <v>758</v>
      </c>
      <c r="D204" t="s">
        <v>759</v>
      </c>
      <c r="E204" t="s">
        <v>182</v>
      </c>
      <c r="F204" t="s">
        <v>339</v>
      </c>
      <c r="G204" s="1">
        <v>44809</v>
      </c>
      <c r="H204">
        <v>106.9</v>
      </c>
      <c r="I204">
        <v>1.33</v>
      </c>
      <c r="J204">
        <v>25.09</v>
      </c>
      <c r="K204">
        <v>147.66999999999999</v>
      </c>
      <c r="L204">
        <v>25.09</v>
      </c>
      <c r="M204">
        <v>153.46</v>
      </c>
      <c r="N204">
        <v>25.09</v>
      </c>
      <c r="O204">
        <v>153.46</v>
      </c>
      <c r="P204">
        <v>3.71</v>
      </c>
      <c r="Q204">
        <v>153.46</v>
      </c>
      <c r="R204">
        <v>130667.91</v>
      </c>
      <c r="S204">
        <v>173423.08</v>
      </c>
      <c r="T204">
        <v>-0.42</v>
      </c>
      <c r="U204">
        <v>-0.74</v>
      </c>
      <c r="V204">
        <v>0.16</v>
      </c>
      <c r="W204">
        <v>-25.95</v>
      </c>
      <c r="X204">
        <v>46.61</v>
      </c>
      <c r="Y204">
        <v>11.66</v>
      </c>
      <c r="Z204">
        <v>11.92</v>
      </c>
      <c r="AA204">
        <v>3.35</v>
      </c>
      <c r="AB204">
        <v>6.01</v>
      </c>
      <c r="AC204">
        <v>1.08</v>
      </c>
      <c r="AD204">
        <v>1.1100000000000001</v>
      </c>
      <c r="AE204">
        <v>31.48</v>
      </c>
      <c r="AF204">
        <v>0.01</v>
      </c>
      <c r="AG204">
        <v>0.48</v>
      </c>
      <c r="AH204">
        <v>2.74</v>
      </c>
      <c r="AI204">
        <v>0.52</v>
      </c>
      <c r="AJ204">
        <v>2.94</v>
      </c>
      <c r="AK204">
        <v>31.92</v>
      </c>
      <c r="AL204">
        <v>99.07</v>
      </c>
      <c r="AM204">
        <v>363.48</v>
      </c>
      <c r="AN204">
        <v>246.2</v>
      </c>
      <c r="AO204">
        <v>5.0999999999999996</v>
      </c>
    </row>
    <row r="205" spans="1:41" x14ac:dyDescent="0.35">
      <c r="A205" t="s">
        <v>797</v>
      </c>
      <c r="B205">
        <v>532733</v>
      </c>
      <c r="C205" t="s">
        <v>798</v>
      </c>
      <c r="D205" t="s">
        <v>799</v>
      </c>
      <c r="E205" t="s">
        <v>131</v>
      </c>
      <c r="F205" t="s">
        <v>800</v>
      </c>
      <c r="G205" s="1">
        <v>44809</v>
      </c>
      <c r="H205">
        <v>510.6</v>
      </c>
      <c r="I205">
        <v>-1.55</v>
      </c>
      <c r="J205">
        <v>259.55</v>
      </c>
      <c r="K205">
        <v>612</v>
      </c>
      <c r="L205">
        <v>259.55</v>
      </c>
      <c r="M205">
        <v>612</v>
      </c>
      <c r="N205">
        <v>259.55</v>
      </c>
      <c r="O205">
        <v>1097.8</v>
      </c>
      <c r="P205">
        <v>122.15</v>
      </c>
      <c r="Q205">
        <v>1849</v>
      </c>
      <c r="R205">
        <v>20155.46</v>
      </c>
      <c r="S205">
        <v>16951.849999999999</v>
      </c>
      <c r="T205">
        <v>0.7</v>
      </c>
      <c r="U205">
        <v>8.58</v>
      </c>
      <c r="V205">
        <v>18.37</v>
      </c>
      <c r="W205">
        <v>4.08</v>
      </c>
      <c r="X205">
        <v>5.94</v>
      </c>
      <c r="Y205">
        <v>-8.76</v>
      </c>
      <c r="Z205">
        <v>5.63</v>
      </c>
      <c r="AA205">
        <v>11.38</v>
      </c>
      <c r="AB205">
        <v>14.07</v>
      </c>
      <c r="AC205">
        <v>2.33</v>
      </c>
      <c r="AD205">
        <v>3.05</v>
      </c>
      <c r="AE205">
        <v>16</v>
      </c>
      <c r="AF205">
        <v>1</v>
      </c>
      <c r="AG205">
        <v>2.69</v>
      </c>
      <c r="AH205">
        <v>5.9</v>
      </c>
      <c r="AI205">
        <v>5.0599999999999996</v>
      </c>
      <c r="AJ205">
        <v>13.77</v>
      </c>
      <c r="AK205">
        <v>44.93</v>
      </c>
      <c r="AL205">
        <v>219.57</v>
      </c>
      <c r="AM205">
        <v>37.159999999999997</v>
      </c>
      <c r="AN205">
        <v>39.6</v>
      </c>
      <c r="AO205">
        <v>5</v>
      </c>
    </row>
    <row r="206" spans="1:41" x14ac:dyDescent="0.35">
      <c r="A206" t="s">
        <v>810</v>
      </c>
      <c r="B206">
        <v>504067</v>
      </c>
      <c r="C206" t="s">
        <v>811</v>
      </c>
      <c r="D206" t="s">
        <v>812</v>
      </c>
      <c r="E206" t="s">
        <v>71</v>
      </c>
      <c r="F206" t="s">
        <v>72</v>
      </c>
      <c r="G206" s="1">
        <v>44809</v>
      </c>
      <c r="H206">
        <v>230.75</v>
      </c>
      <c r="I206">
        <v>0.2</v>
      </c>
      <c r="J206">
        <v>63.7</v>
      </c>
      <c r="K206">
        <v>587</v>
      </c>
      <c r="L206">
        <v>63.7</v>
      </c>
      <c r="M206">
        <v>587</v>
      </c>
      <c r="N206">
        <v>63.7</v>
      </c>
      <c r="O206">
        <v>587</v>
      </c>
      <c r="P206">
        <v>3.35</v>
      </c>
      <c r="Q206">
        <v>587</v>
      </c>
      <c r="R206">
        <v>5223.34</v>
      </c>
      <c r="S206">
        <v>4193.6499999999996</v>
      </c>
      <c r="T206">
        <v>-0.92</v>
      </c>
      <c r="U206">
        <v>-6.47</v>
      </c>
      <c r="V206">
        <v>-25.13</v>
      </c>
      <c r="W206">
        <v>-47.95</v>
      </c>
      <c r="X206">
        <v>1.57</v>
      </c>
      <c r="Y206">
        <v>8.01</v>
      </c>
      <c r="Z206">
        <v>16.329999999999998</v>
      </c>
      <c r="AA206">
        <v>13.39</v>
      </c>
      <c r="AB206">
        <v>18.55</v>
      </c>
      <c r="AC206">
        <v>1.91</v>
      </c>
      <c r="AD206">
        <v>2.62</v>
      </c>
      <c r="AE206">
        <v>16.89</v>
      </c>
      <c r="AF206">
        <v>1.01</v>
      </c>
      <c r="AG206">
        <v>2.17</v>
      </c>
      <c r="AH206">
        <v>5.51</v>
      </c>
      <c r="AI206">
        <v>1.1599999999999999</v>
      </c>
      <c r="AJ206">
        <v>15.61</v>
      </c>
      <c r="AK206">
        <v>17.25</v>
      </c>
      <c r="AL206">
        <v>121.02</v>
      </c>
      <c r="AM206">
        <v>14.81</v>
      </c>
      <c r="AN206">
        <v>13.58</v>
      </c>
      <c r="AO206">
        <v>5</v>
      </c>
    </row>
    <row r="207" spans="1:41" x14ac:dyDescent="0.35">
      <c r="A207" t="s">
        <v>804</v>
      </c>
      <c r="B207">
        <v>532144</v>
      </c>
      <c r="C207" t="s">
        <v>805</v>
      </c>
      <c r="D207" t="s">
        <v>806</v>
      </c>
      <c r="E207" t="s">
        <v>182</v>
      </c>
      <c r="F207" t="s">
        <v>419</v>
      </c>
      <c r="G207" s="1">
        <v>44809</v>
      </c>
      <c r="H207">
        <v>254.1</v>
      </c>
      <c r="I207">
        <v>5.3</v>
      </c>
      <c r="J207">
        <v>55</v>
      </c>
      <c r="K207">
        <v>255.5</v>
      </c>
      <c r="L207">
        <v>55</v>
      </c>
      <c r="M207">
        <v>255.5</v>
      </c>
      <c r="N207">
        <v>55</v>
      </c>
      <c r="O207">
        <v>255.5</v>
      </c>
      <c r="P207">
        <v>4.3600000000000003</v>
      </c>
      <c r="Q207">
        <v>539</v>
      </c>
      <c r="R207">
        <v>6649</v>
      </c>
      <c r="S207">
        <v>6144.96</v>
      </c>
      <c r="T207">
        <v>11.03</v>
      </c>
      <c r="U207">
        <v>15.13</v>
      </c>
      <c r="V207">
        <v>13.01</v>
      </c>
      <c r="W207">
        <v>116.81</v>
      </c>
      <c r="X207">
        <v>27.79</v>
      </c>
      <c r="Y207">
        <v>12.81</v>
      </c>
      <c r="Z207">
        <v>10.46</v>
      </c>
      <c r="AA207">
        <v>17.12</v>
      </c>
      <c r="AB207">
        <v>12.46</v>
      </c>
      <c r="AC207">
        <v>1.51</v>
      </c>
      <c r="AD207">
        <v>1.1499999999999999</v>
      </c>
      <c r="AE207">
        <v>20.07</v>
      </c>
      <c r="AF207">
        <v>0.84</v>
      </c>
      <c r="AG207">
        <v>1.97</v>
      </c>
      <c r="AH207">
        <v>6.47</v>
      </c>
      <c r="AI207">
        <v>1.1499999999999999</v>
      </c>
      <c r="AJ207">
        <v>30.43</v>
      </c>
      <c r="AK207">
        <v>14.85</v>
      </c>
      <c r="AL207">
        <v>168.79</v>
      </c>
      <c r="AM207">
        <v>8.3699999999999992</v>
      </c>
      <c r="AN207">
        <v>-15.32</v>
      </c>
      <c r="AO207">
        <v>5</v>
      </c>
    </row>
    <row r="208" spans="1:41" x14ac:dyDescent="0.35">
      <c r="A208" t="s">
        <v>787</v>
      </c>
      <c r="B208">
        <v>506590</v>
      </c>
      <c r="C208" t="s">
        <v>788</v>
      </c>
      <c r="D208" t="s">
        <v>789</v>
      </c>
      <c r="E208" t="s">
        <v>76</v>
      </c>
      <c r="F208" t="s">
        <v>790</v>
      </c>
      <c r="G208" s="1">
        <v>44809</v>
      </c>
      <c r="H208">
        <v>144.44999999999999</v>
      </c>
      <c r="I208">
        <v>1.8</v>
      </c>
      <c r="J208">
        <v>27.05</v>
      </c>
      <c r="K208">
        <v>147</v>
      </c>
      <c r="L208">
        <v>27.05</v>
      </c>
      <c r="M208">
        <v>147</v>
      </c>
      <c r="N208">
        <v>27.05</v>
      </c>
      <c r="O208">
        <v>159.49</v>
      </c>
      <c r="P208">
        <v>0</v>
      </c>
      <c r="Q208">
        <v>159.49</v>
      </c>
      <c r="R208">
        <v>5452.45</v>
      </c>
      <c r="S208">
        <v>5549.21</v>
      </c>
      <c r="T208">
        <v>14.64</v>
      </c>
      <c r="U208">
        <v>17.920000000000002</v>
      </c>
      <c r="V208">
        <v>35.44</v>
      </c>
      <c r="W208">
        <v>19.04</v>
      </c>
      <c r="X208">
        <v>37.93</v>
      </c>
      <c r="Y208">
        <v>15.2</v>
      </c>
      <c r="Z208">
        <v>32.119999999999997</v>
      </c>
      <c r="AA208">
        <v>12.16</v>
      </c>
      <c r="AB208">
        <v>9.89</v>
      </c>
      <c r="AC208">
        <v>1.99</v>
      </c>
      <c r="AD208">
        <v>1.66</v>
      </c>
      <c r="AE208">
        <v>11.13</v>
      </c>
      <c r="AF208">
        <v>0.28000000000000003</v>
      </c>
      <c r="AG208">
        <v>1.73</v>
      </c>
      <c r="AH208">
        <v>7.69</v>
      </c>
      <c r="AI208">
        <v>1.1200000000000001</v>
      </c>
      <c r="AJ208">
        <v>18.77</v>
      </c>
      <c r="AK208">
        <v>11.86</v>
      </c>
      <c r="AL208">
        <v>72.599999999999994</v>
      </c>
      <c r="AM208">
        <v>15.39</v>
      </c>
      <c r="AN208">
        <v>-1.24</v>
      </c>
      <c r="AO208">
        <v>5</v>
      </c>
    </row>
    <row r="209" spans="1:41" x14ac:dyDescent="0.35">
      <c r="A209" t="s">
        <v>784</v>
      </c>
      <c r="B209">
        <v>530019</v>
      </c>
      <c r="C209" t="s">
        <v>785</v>
      </c>
      <c r="D209" t="s">
        <v>786</v>
      </c>
      <c r="E209" t="s">
        <v>44</v>
      </c>
      <c r="F209" t="s">
        <v>45</v>
      </c>
      <c r="G209" s="1">
        <v>44809</v>
      </c>
      <c r="H209">
        <v>328.3</v>
      </c>
      <c r="I209">
        <v>-1.22</v>
      </c>
      <c r="J209">
        <v>230</v>
      </c>
      <c r="K209">
        <v>655.5</v>
      </c>
      <c r="L209">
        <v>230</v>
      </c>
      <c r="M209">
        <v>1046.95</v>
      </c>
      <c r="N209">
        <v>230</v>
      </c>
      <c r="O209">
        <v>1046.95</v>
      </c>
      <c r="P209">
        <v>3.46</v>
      </c>
      <c r="Q209">
        <v>1046.95</v>
      </c>
      <c r="R209">
        <v>5256.28</v>
      </c>
      <c r="S209">
        <v>7207.16</v>
      </c>
      <c r="T209">
        <v>-2.6</v>
      </c>
      <c r="U209">
        <v>-7.35</v>
      </c>
      <c r="V209">
        <v>-16.39</v>
      </c>
      <c r="W209">
        <v>-49.21</v>
      </c>
      <c r="X209">
        <v>-9.57</v>
      </c>
      <c r="Y209">
        <v>-13.89</v>
      </c>
      <c r="Z209">
        <v>6.22</v>
      </c>
      <c r="AA209">
        <v>17.5</v>
      </c>
      <c r="AB209">
        <v>14.23</v>
      </c>
      <c r="AC209">
        <v>0.98</v>
      </c>
      <c r="AD209">
        <v>2.02</v>
      </c>
      <c r="AE209">
        <v>8.69</v>
      </c>
      <c r="AF209">
        <v>-1.51</v>
      </c>
      <c r="AG209">
        <v>1.53</v>
      </c>
      <c r="AH209">
        <v>7.26</v>
      </c>
      <c r="AI209">
        <v>0.89</v>
      </c>
      <c r="AJ209">
        <v>2.95</v>
      </c>
      <c r="AK209">
        <v>18.86</v>
      </c>
      <c r="AL209">
        <v>336.86</v>
      </c>
      <c r="AM209">
        <v>112.1</v>
      </c>
      <c r="AN209">
        <v>46.28</v>
      </c>
      <c r="AO209">
        <v>5</v>
      </c>
    </row>
    <row r="210" spans="1:41" x14ac:dyDescent="0.35">
      <c r="A210" t="s">
        <v>771</v>
      </c>
      <c r="B210">
        <v>531344</v>
      </c>
      <c r="C210" t="s">
        <v>772</v>
      </c>
      <c r="D210" t="s">
        <v>773</v>
      </c>
      <c r="E210" t="s">
        <v>131</v>
      </c>
      <c r="F210" t="s">
        <v>774</v>
      </c>
      <c r="G210" s="1">
        <v>44809</v>
      </c>
      <c r="H210">
        <v>669.15</v>
      </c>
      <c r="I210">
        <v>-0.77</v>
      </c>
      <c r="J210">
        <v>263.2</v>
      </c>
      <c r="K210">
        <v>754.4</v>
      </c>
      <c r="L210">
        <v>263.2</v>
      </c>
      <c r="M210">
        <v>754.4</v>
      </c>
      <c r="N210">
        <v>263.2</v>
      </c>
      <c r="O210">
        <v>754.4</v>
      </c>
      <c r="P210">
        <v>11.31</v>
      </c>
      <c r="Q210">
        <v>754.4</v>
      </c>
      <c r="R210">
        <v>40792.26</v>
      </c>
      <c r="S210">
        <v>38597.879999999997</v>
      </c>
      <c r="T210">
        <v>-6.1</v>
      </c>
      <c r="U210">
        <v>-1.52</v>
      </c>
      <c r="V210">
        <v>4.13</v>
      </c>
      <c r="W210">
        <v>-7.99</v>
      </c>
      <c r="X210">
        <v>9.99</v>
      </c>
      <c r="Y210">
        <v>4.91</v>
      </c>
      <c r="Z210">
        <v>12.97</v>
      </c>
      <c r="AA210">
        <v>37.32</v>
      </c>
      <c r="AB210">
        <v>38.72</v>
      </c>
      <c r="AC210">
        <v>3.69</v>
      </c>
      <c r="AD210">
        <v>3.34</v>
      </c>
      <c r="AE210">
        <v>4.55</v>
      </c>
      <c r="AF210">
        <v>-2.91</v>
      </c>
      <c r="AG210">
        <v>1.35</v>
      </c>
      <c r="AH210">
        <v>18.86</v>
      </c>
      <c r="AI210">
        <v>5.21</v>
      </c>
      <c r="AJ210">
        <v>39.64</v>
      </c>
      <c r="AK210">
        <v>17.940000000000001</v>
      </c>
      <c r="AL210">
        <v>181.35</v>
      </c>
      <c r="AM210">
        <v>16.89</v>
      </c>
      <c r="AN210">
        <v>9.67</v>
      </c>
      <c r="AO210">
        <v>5</v>
      </c>
    </row>
    <row r="211" spans="1:41" x14ac:dyDescent="0.35">
      <c r="A211" t="s">
        <v>794</v>
      </c>
      <c r="B211">
        <v>506655</v>
      </c>
      <c r="C211" t="s">
        <v>795</v>
      </c>
      <c r="D211" t="s">
        <v>796</v>
      </c>
      <c r="E211" t="s">
        <v>76</v>
      </c>
      <c r="F211" t="s">
        <v>274</v>
      </c>
      <c r="G211" s="1">
        <v>44809</v>
      </c>
      <c r="H211">
        <v>462.85</v>
      </c>
      <c r="I211">
        <v>-0.6</v>
      </c>
      <c r="J211">
        <v>286.25</v>
      </c>
      <c r="K211">
        <v>714.9</v>
      </c>
      <c r="L211">
        <v>286.25</v>
      </c>
      <c r="M211">
        <v>794</v>
      </c>
      <c r="N211">
        <v>286.25</v>
      </c>
      <c r="O211">
        <v>794</v>
      </c>
      <c r="P211">
        <v>0</v>
      </c>
      <c r="Q211">
        <v>794</v>
      </c>
      <c r="R211">
        <v>3204.18</v>
      </c>
      <c r="S211">
        <v>4005.63</v>
      </c>
      <c r="T211">
        <v>2.04</v>
      </c>
      <c r="U211">
        <v>-3.04</v>
      </c>
      <c r="V211">
        <v>0.54</v>
      </c>
      <c r="W211">
        <v>-30.03</v>
      </c>
      <c r="X211">
        <v>13.69</v>
      </c>
      <c r="Y211">
        <v>4.3499999999999996</v>
      </c>
      <c r="Z211">
        <v>25.76</v>
      </c>
      <c r="AA211">
        <v>28.91</v>
      </c>
      <c r="AB211">
        <v>26.69</v>
      </c>
      <c r="AC211">
        <v>3.82</v>
      </c>
      <c r="AD211">
        <v>4.93</v>
      </c>
      <c r="AE211">
        <v>4.3099999999999996</v>
      </c>
      <c r="AF211">
        <v>5.67</v>
      </c>
      <c r="AG211">
        <v>1.08</v>
      </c>
      <c r="AH211">
        <v>15.44</v>
      </c>
      <c r="AI211">
        <v>1.42</v>
      </c>
      <c r="AJ211">
        <v>17.989999999999998</v>
      </c>
      <c r="AK211">
        <v>16.02</v>
      </c>
      <c r="AL211">
        <v>121.05</v>
      </c>
      <c r="AM211">
        <v>25.73</v>
      </c>
      <c r="AN211">
        <v>-21.85</v>
      </c>
      <c r="AO211">
        <v>5</v>
      </c>
    </row>
    <row r="212" spans="1:41" x14ac:dyDescent="0.35">
      <c r="A212" t="s">
        <v>781</v>
      </c>
      <c r="B212">
        <v>500380</v>
      </c>
      <c r="C212" t="s">
        <v>782</v>
      </c>
      <c r="D212" t="s">
        <v>783</v>
      </c>
      <c r="E212" t="s">
        <v>115</v>
      </c>
      <c r="F212" t="s">
        <v>116</v>
      </c>
      <c r="G212" s="1">
        <v>44809</v>
      </c>
      <c r="H212">
        <v>468.05</v>
      </c>
      <c r="I212">
        <v>-0.56999999999999995</v>
      </c>
      <c r="J212">
        <v>179.75</v>
      </c>
      <c r="K212">
        <v>747.6</v>
      </c>
      <c r="L212">
        <v>179.75</v>
      </c>
      <c r="M212">
        <v>816</v>
      </c>
      <c r="N212">
        <v>179.75</v>
      </c>
      <c r="O212">
        <v>816</v>
      </c>
      <c r="P212">
        <v>4.33</v>
      </c>
      <c r="Q212">
        <v>816</v>
      </c>
      <c r="R212">
        <v>5507.55</v>
      </c>
      <c r="S212">
        <v>6183.04</v>
      </c>
      <c r="T212">
        <v>-2.81</v>
      </c>
      <c r="U212">
        <v>2.02</v>
      </c>
      <c r="V212">
        <v>10.039999999999999</v>
      </c>
      <c r="W212">
        <v>-33.880000000000003</v>
      </c>
      <c r="X212">
        <v>13.27</v>
      </c>
      <c r="Y212">
        <v>1.71</v>
      </c>
      <c r="Z212">
        <v>17.329999999999998</v>
      </c>
      <c r="AA212">
        <v>12.41</v>
      </c>
      <c r="AB212">
        <v>17.09</v>
      </c>
      <c r="AC212">
        <v>2.1</v>
      </c>
      <c r="AD212">
        <v>2.46</v>
      </c>
      <c r="AE212">
        <v>13.66</v>
      </c>
      <c r="AF212">
        <v>0.31</v>
      </c>
      <c r="AG212">
        <v>1.07</v>
      </c>
      <c r="AH212">
        <v>6.14</v>
      </c>
      <c r="AI212">
        <v>0.96</v>
      </c>
      <c r="AJ212">
        <v>8.1</v>
      </c>
      <c r="AK212">
        <v>37.68</v>
      </c>
      <c r="AL212">
        <v>222.51</v>
      </c>
      <c r="AM212">
        <v>57.78</v>
      </c>
      <c r="AN212">
        <v>14.59</v>
      </c>
      <c r="AO212">
        <v>5</v>
      </c>
    </row>
    <row r="213" spans="1:41" x14ac:dyDescent="0.35">
      <c r="A213" t="s">
        <v>801</v>
      </c>
      <c r="B213">
        <v>543064</v>
      </c>
      <c r="C213" t="s">
        <v>802</v>
      </c>
      <c r="D213" t="s">
        <v>803</v>
      </c>
      <c r="E213" t="s">
        <v>44</v>
      </c>
      <c r="F213" t="s">
        <v>45</v>
      </c>
      <c r="G213" s="1">
        <v>44809</v>
      </c>
      <c r="H213">
        <v>493.25</v>
      </c>
      <c r="I213">
        <v>0.41</v>
      </c>
      <c r="J213">
        <v>0</v>
      </c>
      <c r="K213">
        <v>631.75</v>
      </c>
      <c r="L213">
        <v>0</v>
      </c>
      <c r="M213">
        <v>0</v>
      </c>
      <c r="N213">
        <v>0</v>
      </c>
      <c r="O213">
        <v>0</v>
      </c>
      <c r="P213">
        <v>87.05</v>
      </c>
      <c r="Q213">
        <v>631.75</v>
      </c>
      <c r="R213">
        <v>12600.97</v>
      </c>
      <c r="S213">
        <v>12058.55</v>
      </c>
      <c r="T213">
        <v>10.46</v>
      </c>
      <c r="U213">
        <v>5.44</v>
      </c>
      <c r="V213">
        <v>0.35</v>
      </c>
      <c r="W213">
        <v>-5.9</v>
      </c>
      <c r="X213">
        <v>0</v>
      </c>
      <c r="Y213">
        <v>0</v>
      </c>
      <c r="Z213">
        <v>0</v>
      </c>
      <c r="AA213">
        <v>27.62</v>
      </c>
      <c r="AB213">
        <v>31.32</v>
      </c>
      <c r="AC213">
        <v>7.71</v>
      </c>
      <c r="AD213">
        <v>9.2100000000000009</v>
      </c>
      <c r="AE213">
        <v>6.32</v>
      </c>
      <c r="AF213">
        <v>0.66</v>
      </c>
      <c r="AG213">
        <v>1.01</v>
      </c>
      <c r="AH213">
        <v>16.899999999999999</v>
      </c>
      <c r="AI213">
        <v>9.0299999999999994</v>
      </c>
      <c r="AJ213">
        <v>38.18</v>
      </c>
      <c r="AK213">
        <v>17.920000000000002</v>
      </c>
      <c r="AL213">
        <v>64.22</v>
      </c>
      <c r="AM213">
        <v>12.96</v>
      </c>
      <c r="AN213">
        <v>7.14</v>
      </c>
      <c r="AO213">
        <v>5</v>
      </c>
    </row>
    <row r="214" spans="1:41" x14ac:dyDescent="0.35">
      <c r="A214" t="s">
        <v>764</v>
      </c>
      <c r="B214">
        <v>519600</v>
      </c>
      <c r="C214" t="s">
        <v>765</v>
      </c>
      <c r="D214" t="s">
        <v>766</v>
      </c>
      <c r="E214" t="s">
        <v>54</v>
      </c>
      <c r="F214" t="s">
        <v>767</v>
      </c>
      <c r="G214" s="1">
        <v>44809</v>
      </c>
      <c r="H214">
        <v>499.4</v>
      </c>
      <c r="I214">
        <v>2.34</v>
      </c>
      <c r="J214">
        <v>137</v>
      </c>
      <c r="K214">
        <v>514.95000000000005</v>
      </c>
      <c r="L214">
        <v>137</v>
      </c>
      <c r="M214">
        <v>514.95000000000005</v>
      </c>
      <c r="N214">
        <v>137</v>
      </c>
      <c r="O214">
        <v>514.95000000000005</v>
      </c>
      <c r="P214">
        <v>0.34</v>
      </c>
      <c r="Q214">
        <v>514.95000000000005</v>
      </c>
      <c r="R214">
        <v>6643.41</v>
      </c>
      <c r="S214">
        <v>7080.26</v>
      </c>
      <c r="T214">
        <v>4.5999999999999996</v>
      </c>
      <c r="U214">
        <v>13.94</v>
      </c>
      <c r="V214">
        <v>38.47</v>
      </c>
      <c r="W214">
        <v>23.4</v>
      </c>
      <c r="X214">
        <v>28.85</v>
      </c>
      <c r="Y214">
        <v>12.04</v>
      </c>
      <c r="Z214">
        <v>34.590000000000003</v>
      </c>
      <c r="AA214">
        <v>31</v>
      </c>
      <c r="AB214">
        <v>21.88</v>
      </c>
      <c r="AC214">
        <v>5.0999999999999996</v>
      </c>
      <c r="AD214">
        <v>4.2</v>
      </c>
      <c r="AE214">
        <v>4.08</v>
      </c>
      <c r="AF214">
        <v>2.6</v>
      </c>
      <c r="AG214">
        <v>1</v>
      </c>
      <c r="AH214">
        <v>20.12</v>
      </c>
      <c r="AI214">
        <v>4.04</v>
      </c>
      <c r="AJ214">
        <v>65.94</v>
      </c>
      <c r="AK214">
        <v>16.03</v>
      </c>
      <c r="AL214">
        <v>97.47</v>
      </c>
      <c r="AM214">
        <v>7.57</v>
      </c>
      <c r="AN214">
        <v>-10.09</v>
      </c>
      <c r="AO214">
        <v>5</v>
      </c>
    </row>
    <row r="215" spans="1:41" x14ac:dyDescent="0.35">
      <c r="A215" t="s">
        <v>760</v>
      </c>
      <c r="B215">
        <v>532921</v>
      </c>
      <c r="C215" t="s">
        <v>761</v>
      </c>
      <c r="D215" t="s">
        <v>762</v>
      </c>
      <c r="E215" t="s">
        <v>131</v>
      </c>
      <c r="F215" t="s">
        <v>763</v>
      </c>
      <c r="G215" s="1">
        <v>44809</v>
      </c>
      <c r="H215">
        <v>850.9</v>
      </c>
      <c r="I215">
        <v>-0.12</v>
      </c>
      <c r="J215">
        <v>203</v>
      </c>
      <c r="K215">
        <v>924.65</v>
      </c>
      <c r="L215">
        <v>203</v>
      </c>
      <c r="M215">
        <v>924.65</v>
      </c>
      <c r="N215">
        <v>203</v>
      </c>
      <c r="O215">
        <v>924.65</v>
      </c>
      <c r="P215">
        <v>50</v>
      </c>
      <c r="Q215">
        <v>924.65</v>
      </c>
      <c r="R215">
        <v>179530.6</v>
      </c>
      <c r="S215">
        <v>215091.54</v>
      </c>
      <c r="T215">
        <v>1.58</v>
      </c>
      <c r="U215">
        <v>5.41</v>
      </c>
      <c r="V215">
        <v>15</v>
      </c>
      <c r="W215">
        <v>12.72</v>
      </c>
      <c r="X215">
        <v>32.67</v>
      </c>
      <c r="Y215">
        <v>17.2</v>
      </c>
      <c r="Z215">
        <v>21.99</v>
      </c>
      <c r="AA215">
        <v>39.72</v>
      </c>
      <c r="AB215">
        <v>21.91</v>
      </c>
      <c r="AC215">
        <v>4.58</v>
      </c>
      <c r="AD215">
        <v>3.63</v>
      </c>
      <c r="AE215">
        <v>4.6900000000000004</v>
      </c>
      <c r="AF215">
        <v>16.809999999999999</v>
      </c>
      <c r="AG215">
        <v>0.59</v>
      </c>
      <c r="AH215">
        <v>20.420000000000002</v>
      </c>
      <c r="AI215">
        <v>11.35</v>
      </c>
      <c r="AJ215">
        <v>18.32</v>
      </c>
      <c r="AK215">
        <v>21.4</v>
      </c>
      <c r="AL215">
        <v>185.74</v>
      </c>
      <c r="AM215">
        <v>46.39</v>
      </c>
      <c r="AN215">
        <v>20.2</v>
      </c>
      <c r="AO215">
        <v>5</v>
      </c>
    </row>
    <row r="216" spans="1:41" x14ac:dyDescent="0.35">
      <c r="A216" t="s">
        <v>778</v>
      </c>
      <c r="B216">
        <v>532174</v>
      </c>
      <c r="C216" t="s">
        <v>779</v>
      </c>
      <c r="D216" t="s">
        <v>780</v>
      </c>
      <c r="E216" t="s">
        <v>99</v>
      </c>
      <c r="F216" t="s">
        <v>369</v>
      </c>
      <c r="G216" s="1">
        <v>44809</v>
      </c>
      <c r="H216">
        <v>882.45</v>
      </c>
      <c r="I216">
        <v>1.1499999999999999</v>
      </c>
      <c r="J216">
        <v>268.3</v>
      </c>
      <c r="K216">
        <v>890.75</v>
      </c>
      <c r="L216">
        <v>268.3</v>
      </c>
      <c r="M216">
        <v>890.75</v>
      </c>
      <c r="N216">
        <v>255</v>
      </c>
      <c r="O216">
        <v>890.75</v>
      </c>
      <c r="P216">
        <v>11.82</v>
      </c>
      <c r="Q216">
        <v>890.75</v>
      </c>
      <c r="R216">
        <v>614335.12</v>
      </c>
      <c r="S216">
        <v>585848.54</v>
      </c>
      <c r="T216">
        <v>1.33</v>
      </c>
      <c r="U216">
        <v>7.58</v>
      </c>
      <c r="V216">
        <v>18.559999999999999</v>
      </c>
      <c r="W216">
        <v>21.83</v>
      </c>
      <c r="X216">
        <v>30.45</v>
      </c>
      <c r="Y216">
        <v>24.32</v>
      </c>
      <c r="Z216">
        <v>18.190000000000001</v>
      </c>
      <c r="AA216">
        <v>22.15</v>
      </c>
      <c r="AB216">
        <v>25.3</v>
      </c>
      <c r="AC216">
        <v>3.3</v>
      </c>
      <c r="AD216">
        <v>2.4700000000000002</v>
      </c>
      <c r="AE216">
        <v>17.649999999999999</v>
      </c>
      <c r="AF216">
        <v>1.41</v>
      </c>
      <c r="AG216">
        <v>0.56999999999999995</v>
      </c>
      <c r="AH216">
        <v>13.04</v>
      </c>
      <c r="AI216">
        <v>6.21</v>
      </c>
      <c r="AJ216">
        <v>10.57</v>
      </c>
      <c r="AK216">
        <v>39.83</v>
      </c>
      <c r="AL216">
        <v>267.24</v>
      </c>
      <c r="AM216">
        <v>83.63</v>
      </c>
      <c r="AN216">
        <v>61.77</v>
      </c>
      <c r="AO216">
        <v>5</v>
      </c>
    </row>
    <row r="217" spans="1:41" x14ac:dyDescent="0.35">
      <c r="A217" t="s">
        <v>768</v>
      </c>
      <c r="B217">
        <v>500087</v>
      </c>
      <c r="C217" t="s">
        <v>769</v>
      </c>
      <c r="D217" t="s">
        <v>770</v>
      </c>
      <c r="E217" t="s">
        <v>44</v>
      </c>
      <c r="F217" t="s">
        <v>45</v>
      </c>
      <c r="G217" s="1">
        <v>44809</v>
      </c>
      <c r="H217">
        <v>1025.6500000000001</v>
      </c>
      <c r="I217">
        <v>0.99</v>
      </c>
      <c r="J217">
        <v>355.3</v>
      </c>
      <c r="K217">
        <v>1083.1500000000001</v>
      </c>
      <c r="L217">
        <v>355.3</v>
      </c>
      <c r="M217">
        <v>1083.1500000000001</v>
      </c>
      <c r="N217">
        <v>355.3</v>
      </c>
      <c r="O217">
        <v>1083.1500000000001</v>
      </c>
      <c r="P217">
        <v>44.89</v>
      </c>
      <c r="Q217">
        <v>1083.1500000000001</v>
      </c>
      <c r="R217">
        <v>82769.539999999994</v>
      </c>
      <c r="S217">
        <v>78655.16</v>
      </c>
      <c r="T217">
        <v>0.48</v>
      </c>
      <c r="U217">
        <v>-1.8</v>
      </c>
      <c r="V217">
        <v>6.73</v>
      </c>
      <c r="W217">
        <v>8.98</v>
      </c>
      <c r="X217">
        <v>29.58</v>
      </c>
      <c r="Y217">
        <v>12.8</v>
      </c>
      <c r="Z217">
        <v>10.45</v>
      </c>
      <c r="AA217">
        <v>33.200000000000003</v>
      </c>
      <c r="AB217">
        <v>31.3</v>
      </c>
      <c r="AC217">
        <v>3.84</v>
      </c>
      <c r="AD217">
        <v>3.57</v>
      </c>
      <c r="AE217">
        <v>4.96</v>
      </c>
      <c r="AF217">
        <v>1.86</v>
      </c>
      <c r="AG217">
        <v>0.49</v>
      </c>
      <c r="AH217">
        <v>16.84</v>
      </c>
      <c r="AI217">
        <v>3.86</v>
      </c>
      <c r="AJ217">
        <v>24.89</v>
      </c>
      <c r="AK217">
        <v>30.84</v>
      </c>
      <c r="AL217">
        <v>266.47000000000003</v>
      </c>
      <c r="AM217">
        <v>41.22</v>
      </c>
      <c r="AN217">
        <v>33.869999999999997</v>
      </c>
      <c r="AO217">
        <v>5</v>
      </c>
    </row>
    <row r="218" spans="1:41" x14ac:dyDescent="0.35">
      <c r="A218" t="s">
        <v>791</v>
      </c>
      <c r="B218">
        <v>543228</v>
      </c>
      <c r="C218" t="s">
        <v>792</v>
      </c>
      <c r="D218" t="s">
        <v>793</v>
      </c>
      <c r="E218" t="s">
        <v>71</v>
      </c>
      <c r="F218" t="s">
        <v>72</v>
      </c>
      <c r="G218" s="1">
        <v>44809</v>
      </c>
      <c r="H218">
        <v>1444.2</v>
      </c>
      <c r="I218">
        <v>0.51</v>
      </c>
      <c r="J218">
        <v>0</v>
      </c>
      <c r="K218">
        <v>2389</v>
      </c>
      <c r="L218">
        <v>0</v>
      </c>
      <c r="M218">
        <v>0</v>
      </c>
      <c r="N218">
        <v>0</v>
      </c>
      <c r="O218">
        <v>0</v>
      </c>
      <c r="P218">
        <v>625</v>
      </c>
      <c r="Q218">
        <v>2389</v>
      </c>
      <c r="R218">
        <v>8969.68</v>
      </c>
      <c r="S218">
        <v>7898.46</v>
      </c>
      <c r="T218">
        <v>-7.72</v>
      </c>
      <c r="U218">
        <v>-0.11</v>
      </c>
      <c r="V218">
        <v>2.85</v>
      </c>
      <c r="W218">
        <v>-27.69</v>
      </c>
      <c r="X218">
        <v>0</v>
      </c>
      <c r="Y218">
        <v>0</v>
      </c>
      <c r="Z218">
        <v>0</v>
      </c>
      <c r="AA218">
        <v>44.02</v>
      </c>
      <c r="AB218">
        <v>63.86</v>
      </c>
      <c r="AC218">
        <v>5.2</v>
      </c>
      <c r="AD218">
        <v>6.13</v>
      </c>
      <c r="AE218">
        <v>3.41</v>
      </c>
      <c r="AF218">
        <v>0.9</v>
      </c>
      <c r="AG218">
        <v>0.35</v>
      </c>
      <c r="AH218">
        <v>27.4</v>
      </c>
      <c r="AI218">
        <v>3.81</v>
      </c>
      <c r="AJ218">
        <v>66.66</v>
      </c>
      <c r="AK218">
        <v>32.82</v>
      </c>
      <c r="AL218">
        <v>277.64</v>
      </c>
      <c r="AM218">
        <v>21.4</v>
      </c>
      <c r="AN218">
        <v>19.96</v>
      </c>
      <c r="AO218">
        <v>5</v>
      </c>
    </row>
    <row r="219" spans="1:41" x14ac:dyDescent="0.35">
      <c r="A219" t="s">
        <v>813</v>
      </c>
      <c r="B219">
        <v>531335</v>
      </c>
      <c r="C219" t="s">
        <v>814</v>
      </c>
      <c r="D219" t="s">
        <v>815</v>
      </c>
      <c r="E219" t="s">
        <v>54</v>
      </c>
      <c r="F219" t="s">
        <v>701</v>
      </c>
      <c r="G219" s="1">
        <v>44809</v>
      </c>
      <c r="H219">
        <v>1634</v>
      </c>
      <c r="I219">
        <v>0.64</v>
      </c>
      <c r="J219">
        <v>1070</v>
      </c>
      <c r="K219">
        <v>2476.85</v>
      </c>
      <c r="L219">
        <v>1070</v>
      </c>
      <c r="M219">
        <v>2476.85</v>
      </c>
      <c r="N219">
        <v>863</v>
      </c>
      <c r="O219">
        <v>2476.85</v>
      </c>
      <c r="P219">
        <v>2.92</v>
      </c>
      <c r="Q219">
        <v>2476.85</v>
      </c>
      <c r="R219">
        <v>10518.39</v>
      </c>
      <c r="S219">
        <v>10523.95</v>
      </c>
      <c r="T219">
        <v>1.76</v>
      </c>
      <c r="U219">
        <v>1.4</v>
      </c>
      <c r="V219">
        <v>4.62</v>
      </c>
      <c r="W219">
        <v>-28.99</v>
      </c>
      <c r="X219">
        <v>-0.69</v>
      </c>
      <c r="Y219">
        <v>13.58</v>
      </c>
      <c r="Z219">
        <v>15.28</v>
      </c>
      <c r="AA219">
        <v>33.380000000000003</v>
      </c>
      <c r="AB219">
        <v>46.83</v>
      </c>
      <c r="AC219">
        <v>2.11</v>
      </c>
      <c r="AD219">
        <v>2.69</v>
      </c>
      <c r="AE219">
        <v>3.25</v>
      </c>
      <c r="AF219">
        <v>1.49</v>
      </c>
      <c r="AG219">
        <v>0.31</v>
      </c>
      <c r="AH219">
        <v>29.04</v>
      </c>
      <c r="AI219">
        <v>5.0199999999999996</v>
      </c>
      <c r="AJ219">
        <v>44.41</v>
      </c>
      <c r="AK219">
        <v>49.52</v>
      </c>
      <c r="AL219">
        <v>782.79</v>
      </c>
      <c r="AM219">
        <v>37.22</v>
      </c>
      <c r="AN219">
        <v>23.69</v>
      </c>
      <c r="AO219">
        <v>5</v>
      </c>
    </row>
    <row r="220" spans="1:41" x14ac:dyDescent="0.35">
      <c r="A220" t="s">
        <v>807</v>
      </c>
      <c r="B220">
        <v>500238</v>
      </c>
      <c r="C220" t="s">
        <v>808</v>
      </c>
      <c r="D220" t="s">
        <v>809</v>
      </c>
      <c r="E220" t="s">
        <v>157</v>
      </c>
      <c r="F220" t="s">
        <v>515</v>
      </c>
      <c r="G220" s="1">
        <v>44809</v>
      </c>
      <c r="H220">
        <v>1790.95</v>
      </c>
      <c r="I220">
        <v>-0.14000000000000001</v>
      </c>
      <c r="J220">
        <v>1343</v>
      </c>
      <c r="K220">
        <v>2550</v>
      </c>
      <c r="L220">
        <v>1343</v>
      </c>
      <c r="M220">
        <v>2787</v>
      </c>
      <c r="N220">
        <v>1172.6500000000001</v>
      </c>
      <c r="O220">
        <v>2787</v>
      </c>
      <c r="P220">
        <v>10.1</v>
      </c>
      <c r="Q220">
        <v>2787</v>
      </c>
      <c r="R220">
        <v>22722.11</v>
      </c>
      <c r="S220">
        <v>21148.77</v>
      </c>
      <c r="T220">
        <v>-1.41</v>
      </c>
      <c r="U220">
        <v>0.08</v>
      </c>
      <c r="V220">
        <v>9.5299999999999994</v>
      </c>
      <c r="W220">
        <v>-17.989999999999998</v>
      </c>
      <c r="X220">
        <v>3.27</v>
      </c>
      <c r="Y220">
        <v>8.67</v>
      </c>
      <c r="Z220">
        <v>21.35</v>
      </c>
      <c r="AA220">
        <v>36.270000000000003</v>
      </c>
      <c r="AB220">
        <v>55.49</v>
      </c>
      <c r="AC220">
        <v>6.7</v>
      </c>
      <c r="AD220">
        <v>10.039999999999999</v>
      </c>
      <c r="AE220">
        <v>2.34</v>
      </c>
      <c r="AF220">
        <v>-5.65</v>
      </c>
      <c r="AG220">
        <v>0.28000000000000003</v>
      </c>
      <c r="AH220">
        <v>36.909999999999997</v>
      </c>
      <c r="AI220">
        <v>3.28</v>
      </c>
      <c r="AJ220">
        <v>232.4</v>
      </c>
      <c r="AK220">
        <v>49.23</v>
      </c>
      <c r="AL220">
        <v>266.58</v>
      </c>
      <c r="AM220">
        <v>7.71</v>
      </c>
      <c r="AN220">
        <v>23.67</v>
      </c>
      <c r="AO220">
        <v>5</v>
      </c>
    </row>
    <row r="221" spans="1:41" x14ac:dyDescent="0.35">
      <c r="A221" t="s">
        <v>775</v>
      </c>
      <c r="B221">
        <v>522215</v>
      </c>
      <c r="C221" t="s">
        <v>776</v>
      </c>
      <c r="D221" t="s">
        <v>777</v>
      </c>
      <c r="E221" t="s">
        <v>110</v>
      </c>
      <c r="F221" t="s">
        <v>714</v>
      </c>
      <c r="G221" s="1">
        <v>44809</v>
      </c>
      <c r="H221">
        <v>3889.55</v>
      </c>
      <c r="I221">
        <v>-1.46</v>
      </c>
      <c r="J221">
        <v>180</v>
      </c>
      <c r="K221">
        <v>7550</v>
      </c>
      <c r="L221">
        <v>180</v>
      </c>
      <c r="M221">
        <v>7549</v>
      </c>
      <c r="N221">
        <v>145.19999999999999</v>
      </c>
      <c r="O221">
        <v>7549</v>
      </c>
      <c r="P221">
        <v>7.87</v>
      </c>
      <c r="Q221">
        <v>7550</v>
      </c>
      <c r="R221">
        <v>5310.44</v>
      </c>
      <c r="S221">
        <v>5554.81</v>
      </c>
      <c r="T221">
        <v>11.75</v>
      </c>
      <c r="U221">
        <v>11.29</v>
      </c>
      <c r="V221">
        <v>12.43</v>
      </c>
      <c r="W221">
        <v>-19.07</v>
      </c>
      <c r="X221">
        <v>0</v>
      </c>
      <c r="Y221">
        <v>0</v>
      </c>
      <c r="Z221">
        <v>0</v>
      </c>
      <c r="AA221">
        <v>89.43</v>
      </c>
      <c r="AB221">
        <v>47.47</v>
      </c>
      <c r="AC221">
        <v>19.850000000000001</v>
      </c>
      <c r="AD221">
        <v>12.42</v>
      </c>
      <c r="AE221">
        <v>2.19</v>
      </c>
      <c r="AF221">
        <v>1.0900000000000001</v>
      </c>
      <c r="AG221">
        <v>0.13</v>
      </c>
      <c r="AH221">
        <v>44.65</v>
      </c>
      <c r="AI221">
        <v>7.25</v>
      </c>
      <c r="AJ221">
        <v>515.58000000000004</v>
      </c>
      <c r="AK221">
        <v>43.54</v>
      </c>
      <c r="AL221">
        <v>196.13</v>
      </c>
      <c r="AM221">
        <v>7.54</v>
      </c>
      <c r="AN221">
        <v>-52.86</v>
      </c>
      <c r="AO221">
        <v>5</v>
      </c>
    </row>
    <row r="222" spans="1:41" x14ac:dyDescent="0.35">
      <c r="A222" t="s">
        <v>816</v>
      </c>
      <c r="B222">
        <v>543299</v>
      </c>
      <c r="C222" t="s">
        <v>817</v>
      </c>
      <c r="D222" t="s">
        <v>818</v>
      </c>
      <c r="E222" t="s">
        <v>182</v>
      </c>
      <c r="F222" t="s">
        <v>819</v>
      </c>
      <c r="G222" s="1">
        <v>44809</v>
      </c>
      <c r="H222">
        <v>298.85000000000002</v>
      </c>
      <c r="I222">
        <v>1.32</v>
      </c>
      <c r="J222">
        <v>0</v>
      </c>
      <c r="K222">
        <v>417.75</v>
      </c>
      <c r="L222">
        <v>0</v>
      </c>
      <c r="M222">
        <v>0</v>
      </c>
      <c r="N222">
        <v>0</v>
      </c>
      <c r="O222">
        <v>0</v>
      </c>
      <c r="P222">
        <v>273</v>
      </c>
      <c r="Q222">
        <v>461.15</v>
      </c>
      <c r="R222">
        <v>7601.4</v>
      </c>
      <c r="S222">
        <v>7052.09</v>
      </c>
      <c r="T222">
        <v>-0.75</v>
      </c>
      <c r="U222">
        <v>-0.68</v>
      </c>
      <c r="V222">
        <v>-2.73</v>
      </c>
      <c r="W222">
        <v>-24.36</v>
      </c>
      <c r="X222">
        <v>0</v>
      </c>
      <c r="Y222">
        <v>0</v>
      </c>
      <c r="Z222">
        <v>0</v>
      </c>
      <c r="AA222">
        <v>4.5199999999999996</v>
      </c>
      <c r="AB222">
        <v>5.46</v>
      </c>
      <c r="AC222">
        <v>1.22</v>
      </c>
      <c r="AD222">
        <v>1.55</v>
      </c>
      <c r="AE222">
        <v>33.15</v>
      </c>
      <c r="AF222">
        <v>0.12</v>
      </c>
      <c r="AG222">
        <v>1.66</v>
      </c>
      <c r="AH222">
        <v>2.72</v>
      </c>
      <c r="AI222">
        <v>0.68</v>
      </c>
      <c r="AJ222">
        <v>4.5</v>
      </c>
      <c r="AK222">
        <v>65.92</v>
      </c>
      <c r="AL222">
        <v>244.96</v>
      </c>
      <c r="AM222">
        <v>66.239999999999995</v>
      </c>
      <c r="AN222">
        <v>23.55</v>
      </c>
      <c r="AO222">
        <v>4.95</v>
      </c>
    </row>
    <row r="223" spans="1:41" x14ac:dyDescent="0.35">
      <c r="A223" t="s">
        <v>831</v>
      </c>
      <c r="B223">
        <v>500084</v>
      </c>
      <c r="C223" t="s">
        <v>832</v>
      </c>
      <c r="D223" t="s">
        <v>833</v>
      </c>
      <c r="E223" t="s">
        <v>278</v>
      </c>
      <c r="F223" t="s">
        <v>662</v>
      </c>
      <c r="G223" s="1">
        <v>44809</v>
      </c>
      <c r="H223">
        <v>81.25</v>
      </c>
      <c r="I223">
        <v>1.56</v>
      </c>
      <c r="J223">
        <v>36.53</v>
      </c>
      <c r="K223">
        <v>102.45</v>
      </c>
      <c r="L223">
        <v>36.53</v>
      </c>
      <c r="M223">
        <v>102.45</v>
      </c>
      <c r="N223">
        <v>36.53</v>
      </c>
      <c r="O223">
        <v>119</v>
      </c>
      <c r="P223">
        <v>0.9</v>
      </c>
      <c r="Q223">
        <v>119</v>
      </c>
      <c r="R223">
        <v>10770.26</v>
      </c>
      <c r="S223">
        <v>21742.21</v>
      </c>
      <c r="T223">
        <v>1.63</v>
      </c>
      <c r="U223">
        <v>1.69</v>
      </c>
      <c r="V223">
        <v>2.52</v>
      </c>
      <c r="W223">
        <v>-2.04</v>
      </c>
      <c r="X223">
        <v>2.52</v>
      </c>
      <c r="Y223">
        <v>-4.74</v>
      </c>
      <c r="Z223">
        <v>10.38</v>
      </c>
      <c r="AA223">
        <v>7.83</v>
      </c>
      <c r="AB223">
        <v>8.4700000000000006</v>
      </c>
      <c r="AC223">
        <v>1.01</v>
      </c>
      <c r="AD223">
        <v>0.96</v>
      </c>
      <c r="AE223">
        <v>15</v>
      </c>
      <c r="AF223">
        <v>0.6</v>
      </c>
      <c r="AG223">
        <v>5.55</v>
      </c>
      <c r="AH223">
        <v>5.61</v>
      </c>
      <c r="AI223">
        <v>0.8</v>
      </c>
      <c r="AJ223">
        <v>4.3099999999999996</v>
      </c>
      <c r="AK223">
        <v>10.37</v>
      </c>
      <c r="AL223">
        <v>80.67</v>
      </c>
      <c r="AM223">
        <v>18.850000000000001</v>
      </c>
      <c r="AN223">
        <v>4.3</v>
      </c>
      <c r="AO223">
        <v>4.5</v>
      </c>
    </row>
    <row r="224" spans="1:41" x14ac:dyDescent="0.35">
      <c r="A224" t="s">
        <v>828</v>
      </c>
      <c r="B224">
        <v>532400</v>
      </c>
      <c r="C224" t="s">
        <v>829</v>
      </c>
      <c r="D224" t="s">
        <v>830</v>
      </c>
      <c r="E224" t="s">
        <v>71</v>
      </c>
      <c r="F224" t="s">
        <v>72</v>
      </c>
      <c r="G224" s="1">
        <v>44809</v>
      </c>
      <c r="H224">
        <v>322.5</v>
      </c>
      <c r="I224">
        <v>0.48</v>
      </c>
      <c r="J224">
        <v>46.7</v>
      </c>
      <c r="K224">
        <v>585.85</v>
      </c>
      <c r="L224">
        <v>46.7</v>
      </c>
      <c r="M224">
        <v>585.85</v>
      </c>
      <c r="N224">
        <v>46.7</v>
      </c>
      <c r="O224">
        <v>585.85</v>
      </c>
      <c r="P224">
        <v>0.65</v>
      </c>
      <c r="Q224">
        <v>585.85</v>
      </c>
      <c r="R224">
        <v>9027.3700000000008</v>
      </c>
      <c r="S224">
        <v>7813.68</v>
      </c>
      <c r="T224">
        <v>0.26</v>
      </c>
      <c r="U224">
        <v>-7.9</v>
      </c>
      <c r="V224">
        <v>-15.45</v>
      </c>
      <c r="W224">
        <v>-22.23</v>
      </c>
      <c r="X224">
        <v>71.040000000000006</v>
      </c>
      <c r="Y224">
        <v>22.43</v>
      </c>
      <c r="Z224">
        <v>9.49</v>
      </c>
      <c r="AA224">
        <v>19.18</v>
      </c>
      <c r="AB224">
        <v>19.53</v>
      </c>
      <c r="AC224">
        <v>3.34</v>
      </c>
      <c r="AD224">
        <v>2.61</v>
      </c>
      <c r="AE224">
        <v>8.93</v>
      </c>
      <c r="AF224">
        <v>1.32</v>
      </c>
      <c r="AG224">
        <v>1.4</v>
      </c>
      <c r="AH224">
        <v>10.87</v>
      </c>
      <c r="AI224">
        <v>2.08</v>
      </c>
      <c r="AJ224">
        <v>32.159999999999997</v>
      </c>
      <c r="AK224">
        <v>16.809999999999999</v>
      </c>
      <c r="AL224">
        <v>96.57</v>
      </c>
      <c r="AM224">
        <v>10.039999999999999</v>
      </c>
      <c r="AN224">
        <v>7.87</v>
      </c>
      <c r="AO224">
        <v>4.5</v>
      </c>
    </row>
    <row r="225" spans="1:41" x14ac:dyDescent="0.35">
      <c r="A225" t="s">
        <v>824</v>
      </c>
      <c r="B225">
        <v>500049</v>
      </c>
      <c r="C225" t="s">
        <v>825</v>
      </c>
      <c r="D225" t="s">
        <v>826</v>
      </c>
      <c r="E225" t="s">
        <v>110</v>
      </c>
      <c r="F225" t="s">
        <v>827</v>
      </c>
      <c r="G225" s="1">
        <v>44809</v>
      </c>
      <c r="H225">
        <v>327.9</v>
      </c>
      <c r="I225">
        <v>1.03</v>
      </c>
      <c r="J225">
        <v>56</v>
      </c>
      <c r="K225">
        <v>329.7</v>
      </c>
      <c r="L225">
        <v>56</v>
      </c>
      <c r="M225">
        <v>329.7</v>
      </c>
      <c r="N225">
        <v>56</v>
      </c>
      <c r="O225">
        <v>329.7</v>
      </c>
      <c r="P225">
        <v>1.27</v>
      </c>
      <c r="Q225">
        <v>329.7</v>
      </c>
      <c r="R225">
        <v>79895.88</v>
      </c>
      <c r="S225">
        <v>71515.88</v>
      </c>
      <c r="T225">
        <v>7.38</v>
      </c>
      <c r="U225">
        <v>15.4</v>
      </c>
      <c r="V225">
        <v>35.36</v>
      </c>
      <c r="W225">
        <v>65.11</v>
      </c>
      <c r="X225">
        <v>45.48</v>
      </c>
      <c r="Y225">
        <v>13.48</v>
      </c>
      <c r="Z225">
        <v>24.18</v>
      </c>
      <c r="AA225">
        <v>29.15</v>
      </c>
      <c r="AB225">
        <v>17.28</v>
      </c>
      <c r="AC225">
        <v>6.32</v>
      </c>
      <c r="AD225">
        <v>3.05</v>
      </c>
      <c r="AE225">
        <v>5.43</v>
      </c>
      <c r="AF225">
        <v>3.08</v>
      </c>
      <c r="AG225">
        <v>1.37</v>
      </c>
      <c r="AH225">
        <v>17.61</v>
      </c>
      <c r="AI225">
        <v>4.8099999999999996</v>
      </c>
      <c r="AJ225">
        <v>18.989999999999998</v>
      </c>
      <c r="AK225">
        <v>11.25</v>
      </c>
      <c r="AL225">
        <v>51.88</v>
      </c>
      <c r="AM225">
        <v>17.27</v>
      </c>
      <c r="AN225">
        <v>15.33</v>
      </c>
      <c r="AO225">
        <v>4.5</v>
      </c>
    </row>
    <row r="226" spans="1:41" x14ac:dyDescent="0.35">
      <c r="A226" t="s">
        <v>820</v>
      </c>
      <c r="B226">
        <v>500008</v>
      </c>
      <c r="C226" t="s">
        <v>821</v>
      </c>
      <c r="D226" t="s">
        <v>822</v>
      </c>
      <c r="E226" t="s">
        <v>110</v>
      </c>
      <c r="F226" t="s">
        <v>823</v>
      </c>
      <c r="G226" s="1">
        <v>44809</v>
      </c>
      <c r="H226">
        <v>539.5</v>
      </c>
      <c r="I226">
        <v>5.77</v>
      </c>
      <c r="J226">
        <v>348.55</v>
      </c>
      <c r="K226">
        <v>781.6</v>
      </c>
      <c r="L226">
        <v>348.55</v>
      </c>
      <c r="M226">
        <v>1025.55</v>
      </c>
      <c r="N226">
        <v>348.55</v>
      </c>
      <c r="O226">
        <v>1025.55</v>
      </c>
      <c r="P226">
        <v>3.07</v>
      </c>
      <c r="Q226">
        <v>1132</v>
      </c>
      <c r="R226">
        <v>9215.33</v>
      </c>
      <c r="S226">
        <v>8646.83</v>
      </c>
      <c r="T226">
        <v>4.37</v>
      </c>
      <c r="U226">
        <v>6.76</v>
      </c>
      <c r="V226">
        <v>7.71</v>
      </c>
      <c r="W226">
        <v>-25.24</v>
      </c>
      <c r="X226">
        <v>-4.67</v>
      </c>
      <c r="Y226">
        <v>-7.29</v>
      </c>
      <c r="Z226">
        <v>11.18</v>
      </c>
      <c r="AA226">
        <v>17.71</v>
      </c>
      <c r="AB226">
        <v>21.9</v>
      </c>
      <c r="AC226">
        <v>1.97</v>
      </c>
      <c r="AD226">
        <v>3.37</v>
      </c>
      <c r="AE226">
        <v>8.6999999999999993</v>
      </c>
      <c r="AF226">
        <v>13.28</v>
      </c>
      <c r="AG226">
        <v>0.83</v>
      </c>
      <c r="AH226">
        <v>7.76</v>
      </c>
      <c r="AI226">
        <v>0.98</v>
      </c>
      <c r="AJ226">
        <v>14.55</v>
      </c>
      <c r="AK226">
        <v>30.47</v>
      </c>
      <c r="AL226">
        <v>274.25</v>
      </c>
      <c r="AM226">
        <v>37.08</v>
      </c>
      <c r="AN226">
        <v>-5.52</v>
      </c>
      <c r="AO226">
        <v>4.5</v>
      </c>
    </row>
    <row r="227" spans="1:41" x14ac:dyDescent="0.35">
      <c r="A227" t="s">
        <v>834</v>
      </c>
      <c r="B227">
        <v>500135</v>
      </c>
      <c r="C227" t="s">
        <v>835</v>
      </c>
      <c r="D227" t="s">
        <v>836</v>
      </c>
      <c r="E227" t="s">
        <v>115</v>
      </c>
      <c r="F227" t="s">
        <v>837</v>
      </c>
      <c r="G227" s="1">
        <v>44809</v>
      </c>
      <c r="H227">
        <v>171.5</v>
      </c>
      <c r="I227">
        <v>0.88</v>
      </c>
      <c r="J227">
        <v>100.95</v>
      </c>
      <c r="K227">
        <v>259.2</v>
      </c>
      <c r="L227">
        <v>100.95</v>
      </c>
      <c r="M227">
        <v>318.75</v>
      </c>
      <c r="N227">
        <v>78.75</v>
      </c>
      <c r="O227">
        <v>318.75</v>
      </c>
      <c r="P227">
        <v>4.75</v>
      </c>
      <c r="Q227">
        <v>318.75</v>
      </c>
      <c r="R227">
        <v>5417.18</v>
      </c>
      <c r="S227">
        <v>5831.14</v>
      </c>
      <c r="T227">
        <v>3.31</v>
      </c>
      <c r="U227">
        <v>3.41</v>
      </c>
      <c r="V227">
        <v>1.03</v>
      </c>
      <c r="W227">
        <v>-28.45</v>
      </c>
      <c r="X227">
        <v>17.79</v>
      </c>
      <c r="Y227">
        <v>5.38</v>
      </c>
      <c r="Z227">
        <v>26.99</v>
      </c>
      <c r="AA227">
        <v>28.61</v>
      </c>
      <c r="AB227">
        <v>25.82</v>
      </c>
      <c r="AC227">
        <v>2.95</v>
      </c>
      <c r="AD227">
        <v>3.43</v>
      </c>
      <c r="AE227">
        <v>5.51</v>
      </c>
      <c r="AF227">
        <v>19.29</v>
      </c>
      <c r="AG227">
        <v>2.5299999999999998</v>
      </c>
      <c r="AH227">
        <v>10.27</v>
      </c>
      <c r="AI227">
        <v>1.56</v>
      </c>
      <c r="AJ227">
        <v>17.38</v>
      </c>
      <c r="AK227">
        <v>6.01</v>
      </c>
      <c r="AL227">
        <v>58.22</v>
      </c>
      <c r="AM227">
        <v>9.86</v>
      </c>
      <c r="AN227">
        <v>-0.53</v>
      </c>
      <c r="AO227">
        <v>4.3</v>
      </c>
    </row>
    <row r="228" spans="1:41" x14ac:dyDescent="0.35">
      <c r="A228" t="s">
        <v>838</v>
      </c>
      <c r="B228">
        <v>522205</v>
      </c>
      <c r="C228" t="s">
        <v>839</v>
      </c>
      <c r="D228" t="s">
        <v>840</v>
      </c>
      <c r="E228" t="s">
        <v>110</v>
      </c>
      <c r="F228" t="s">
        <v>591</v>
      </c>
      <c r="G228" s="1">
        <v>44809</v>
      </c>
      <c r="H228">
        <v>414.4</v>
      </c>
      <c r="I228">
        <v>-1.77</v>
      </c>
      <c r="J228">
        <v>43</v>
      </c>
      <c r="K228">
        <v>448.25</v>
      </c>
      <c r="L228">
        <v>43</v>
      </c>
      <c r="M228">
        <v>448.25</v>
      </c>
      <c r="N228">
        <v>43</v>
      </c>
      <c r="O228">
        <v>448.25</v>
      </c>
      <c r="P228">
        <v>0.15</v>
      </c>
      <c r="Q228">
        <v>448.25</v>
      </c>
      <c r="R228">
        <v>7611.41</v>
      </c>
      <c r="S228">
        <v>7208.15</v>
      </c>
      <c r="T228">
        <v>6.27</v>
      </c>
      <c r="U228">
        <v>6.61</v>
      </c>
      <c r="V228">
        <v>24.11</v>
      </c>
      <c r="W228">
        <v>22.46</v>
      </c>
      <c r="X228">
        <v>56.03</v>
      </c>
      <c r="Y228">
        <v>43.93</v>
      </c>
      <c r="Z228">
        <v>24.82</v>
      </c>
      <c r="AA228">
        <v>44.94</v>
      </c>
      <c r="AB228">
        <v>42.18</v>
      </c>
      <c r="AC228">
        <v>7.97</v>
      </c>
      <c r="AD228">
        <v>2.94</v>
      </c>
      <c r="AE228">
        <v>3.84</v>
      </c>
      <c r="AF228">
        <v>1.37</v>
      </c>
      <c r="AG228">
        <v>1.01</v>
      </c>
      <c r="AH228">
        <v>28.2</v>
      </c>
      <c r="AI228">
        <v>2.84</v>
      </c>
      <c r="AJ228">
        <v>43.56</v>
      </c>
      <c r="AK228">
        <v>9.2200000000000006</v>
      </c>
      <c r="AL228">
        <v>51.94</v>
      </c>
      <c r="AM228">
        <v>9.51</v>
      </c>
      <c r="AN228">
        <v>8.91</v>
      </c>
      <c r="AO228">
        <v>4.2</v>
      </c>
    </row>
    <row r="229" spans="1:41" x14ac:dyDescent="0.35">
      <c r="A229" t="s">
        <v>850</v>
      </c>
      <c r="B229">
        <v>533248</v>
      </c>
      <c r="C229" t="s">
        <v>851</v>
      </c>
      <c r="D229" t="s">
        <v>852</v>
      </c>
      <c r="E229" t="s">
        <v>131</v>
      </c>
      <c r="F229" t="s">
        <v>763</v>
      </c>
      <c r="G229" s="1">
        <v>44809</v>
      </c>
      <c r="H229">
        <v>86.85</v>
      </c>
      <c r="I229">
        <v>-0.06</v>
      </c>
      <c r="J229">
        <v>45.5</v>
      </c>
      <c r="K229">
        <v>119</v>
      </c>
      <c r="L229">
        <v>45.5</v>
      </c>
      <c r="M229">
        <v>124.3</v>
      </c>
      <c r="N229">
        <v>45.5</v>
      </c>
      <c r="O229">
        <v>168.4</v>
      </c>
      <c r="P229">
        <v>41</v>
      </c>
      <c r="Q229">
        <v>262</v>
      </c>
      <c r="R229">
        <v>4201.09</v>
      </c>
      <c r="S229">
        <v>3342.89</v>
      </c>
      <c r="T229">
        <v>1.1100000000000001</v>
      </c>
      <c r="U229">
        <v>7.29</v>
      </c>
      <c r="V229">
        <v>9.0399999999999991</v>
      </c>
      <c r="W229">
        <v>-14.56</v>
      </c>
      <c r="X229">
        <v>3.06</v>
      </c>
      <c r="Y229">
        <v>-7.69</v>
      </c>
      <c r="Z229">
        <v>5.6</v>
      </c>
      <c r="AA229">
        <v>18.760000000000002</v>
      </c>
      <c r="AB229">
        <v>21.44</v>
      </c>
      <c r="AC229">
        <v>1.83</v>
      </c>
      <c r="AD229">
        <v>2.06</v>
      </c>
      <c r="AE229">
        <v>11.13</v>
      </c>
      <c r="AF229">
        <v>-3.97</v>
      </c>
      <c r="AG229">
        <v>4.5999999999999996</v>
      </c>
      <c r="AH229">
        <v>7.14</v>
      </c>
      <c r="AI229">
        <v>5.3</v>
      </c>
      <c r="AJ229">
        <v>11.05</v>
      </c>
      <c r="AK229">
        <v>4.63</v>
      </c>
      <c r="AL229">
        <v>47.6</v>
      </c>
      <c r="AM229">
        <v>7.87</v>
      </c>
      <c r="AN229">
        <v>6.3</v>
      </c>
      <c r="AO229">
        <v>4</v>
      </c>
    </row>
    <row r="230" spans="1:41" x14ac:dyDescent="0.35">
      <c r="A230" t="s">
        <v>847</v>
      </c>
      <c r="B230">
        <v>500940</v>
      </c>
      <c r="C230" t="s">
        <v>848</v>
      </c>
      <c r="D230" t="s">
        <v>849</v>
      </c>
      <c r="E230" t="s">
        <v>115</v>
      </c>
      <c r="F230" t="s">
        <v>289</v>
      </c>
      <c r="G230" s="1">
        <v>44809</v>
      </c>
      <c r="H230">
        <v>151.94999999999999</v>
      </c>
      <c r="I230">
        <v>3.23</v>
      </c>
      <c r="J230">
        <v>56.6</v>
      </c>
      <c r="K230">
        <v>268</v>
      </c>
      <c r="L230">
        <v>56.6</v>
      </c>
      <c r="M230">
        <v>268</v>
      </c>
      <c r="N230">
        <v>56.6</v>
      </c>
      <c r="O230">
        <v>268</v>
      </c>
      <c r="P230">
        <v>2.34</v>
      </c>
      <c r="Q230">
        <v>268</v>
      </c>
      <c r="R230">
        <v>9428.15</v>
      </c>
      <c r="S230">
        <v>7790.3</v>
      </c>
      <c r="T230">
        <v>4.54</v>
      </c>
      <c r="U230">
        <v>11.65</v>
      </c>
      <c r="V230">
        <v>-5.59</v>
      </c>
      <c r="W230">
        <v>-11.22</v>
      </c>
      <c r="X230">
        <v>14.85</v>
      </c>
      <c r="Y230">
        <v>4.54</v>
      </c>
      <c r="Z230">
        <v>29.42</v>
      </c>
      <c r="AA230">
        <v>9.3699999999999992</v>
      </c>
      <c r="AB230">
        <v>17.79</v>
      </c>
      <c r="AC230">
        <v>2.34</v>
      </c>
      <c r="AD230">
        <v>2.9</v>
      </c>
      <c r="AE230">
        <v>12.95</v>
      </c>
      <c r="AF230">
        <v>0.38</v>
      </c>
      <c r="AG230">
        <v>2.63</v>
      </c>
      <c r="AH230">
        <v>7.55</v>
      </c>
      <c r="AI230">
        <v>1.93</v>
      </c>
      <c r="AJ230">
        <v>15.16</v>
      </c>
      <c r="AK230">
        <v>16.2</v>
      </c>
      <c r="AL230">
        <v>64.92</v>
      </c>
      <c r="AM230">
        <v>10.02</v>
      </c>
      <c r="AN230">
        <v>15.73</v>
      </c>
      <c r="AO230">
        <v>4</v>
      </c>
    </row>
    <row r="231" spans="1:41" x14ac:dyDescent="0.35">
      <c r="A231" t="s">
        <v>859</v>
      </c>
      <c r="B231">
        <v>532714</v>
      </c>
      <c r="C231" t="s">
        <v>860</v>
      </c>
      <c r="D231" t="s">
        <v>861</v>
      </c>
      <c r="E231" t="s">
        <v>110</v>
      </c>
      <c r="F231" t="s">
        <v>676</v>
      </c>
      <c r="G231" s="1">
        <v>44809</v>
      </c>
      <c r="H231">
        <v>401.8</v>
      </c>
      <c r="I231">
        <v>-0.24</v>
      </c>
      <c r="J231">
        <v>154.05000000000001</v>
      </c>
      <c r="K231">
        <v>550</v>
      </c>
      <c r="L231">
        <v>154.05000000000001</v>
      </c>
      <c r="M231">
        <v>550</v>
      </c>
      <c r="N231">
        <v>154.05000000000001</v>
      </c>
      <c r="O231">
        <v>550</v>
      </c>
      <c r="P231">
        <v>21.6</v>
      </c>
      <c r="Q231">
        <v>550</v>
      </c>
      <c r="R231">
        <v>10347.81</v>
      </c>
      <c r="S231">
        <v>12938.51</v>
      </c>
      <c r="T231">
        <v>-2.12</v>
      </c>
      <c r="U231">
        <v>-9.5</v>
      </c>
      <c r="V231">
        <v>3.44</v>
      </c>
      <c r="W231">
        <v>-5.26</v>
      </c>
      <c r="X231">
        <v>18.13</v>
      </c>
      <c r="Y231">
        <v>5.61</v>
      </c>
      <c r="Z231">
        <v>21.96</v>
      </c>
      <c r="AA231">
        <v>32.65</v>
      </c>
      <c r="AB231">
        <v>17.05</v>
      </c>
      <c r="AC231">
        <v>2.83</v>
      </c>
      <c r="AD231">
        <v>3.23</v>
      </c>
      <c r="AE231">
        <v>6.13</v>
      </c>
      <c r="AF231">
        <v>-27.95</v>
      </c>
      <c r="AG231">
        <v>1</v>
      </c>
      <c r="AH231">
        <v>13.89</v>
      </c>
      <c r="AI231">
        <v>0.71</v>
      </c>
      <c r="AJ231">
        <v>-36.47</v>
      </c>
      <c r="AK231">
        <v>12.33</v>
      </c>
      <c r="AL231">
        <v>142.01</v>
      </c>
      <c r="AM231">
        <v>-11.04</v>
      </c>
      <c r="AN231">
        <v>-22.5</v>
      </c>
      <c r="AO231">
        <v>4</v>
      </c>
    </row>
    <row r="232" spans="1:41" x14ac:dyDescent="0.35">
      <c r="A232" t="s">
        <v>853</v>
      </c>
      <c r="B232">
        <v>500440</v>
      </c>
      <c r="C232" t="s">
        <v>854</v>
      </c>
      <c r="D232" t="s">
        <v>855</v>
      </c>
      <c r="E232" t="s">
        <v>182</v>
      </c>
      <c r="F232" t="s">
        <v>680</v>
      </c>
      <c r="G232" s="1">
        <v>44809</v>
      </c>
      <c r="H232">
        <v>429.3</v>
      </c>
      <c r="I232">
        <v>3.47</v>
      </c>
      <c r="J232">
        <v>84.9</v>
      </c>
      <c r="K232">
        <v>636</v>
      </c>
      <c r="L232">
        <v>84.9</v>
      </c>
      <c r="M232">
        <v>636</v>
      </c>
      <c r="N232">
        <v>84.9</v>
      </c>
      <c r="O232">
        <v>636</v>
      </c>
      <c r="P232">
        <v>36.75</v>
      </c>
      <c r="Q232">
        <v>636</v>
      </c>
      <c r="R232">
        <v>96471.23</v>
      </c>
      <c r="S232">
        <v>136082.29999999999</v>
      </c>
      <c r="T232">
        <v>-2.44</v>
      </c>
      <c r="U232">
        <v>1.8</v>
      </c>
      <c r="V232">
        <v>5.54</v>
      </c>
      <c r="W232">
        <v>-6.94</v>
      </c>
      <c r="X232">
        <v>33.200000000000003</v>
      </c>
      <c r="Y232">
        <v>12.11</v>
      </c>
      <c r="Z232">
        <v>15.27</v>
      </c>
      <c r="AA232">
        <v>6.41</v>
      </c>
      <c r="AB232">
        <v>24.73</v>
      </c>
      <c r="AC232">
        <v>1.17</v>
      </c>
      <c r="AD232">
        <v>1.03</v>
      </c>
      <c r="AE232">
        <v>18.61</v>
      </c>
      <c r="AF232">
        <v>0.13</v>
      </c>
      <c r="AG232">
        <v>0.93</v>
      </c>
      <c r="AH232">
        <v>4.3</v>
      </c>
      <c r="AI232">
        <v>0.46</v>
      </c>
      <c r="AJ232">
        <v>5.73</v>
      </c>
      <c r="AK232">
        <v>67.03</v>
      </c>
      <c r="AL232">
        <v>366.83</v>
      </c>
      <c r="AM232">
        <v>75.849999999999994</v>
      </c>
      <c r="AN232">
        <v>28.68</v>
      </c>
      <c r="AO232">
        <v>4</v>
      </c>
    </row>
    <row r="233" spans="1:41" x14ac:dyDescent="0.35">
      <c r="A233" t="s">
        <v>865</v>
      </c>
      <c r="B233">
        <v>539978</v>
      </c>
      <c r="C233" t="s">
        <v>866</v>
      </c>
      <c r="D233" t="s">
        <v>867</v>
      </c>
      <c r="E233" t="s">
        <v>99</v>
      </c>
      <c r="F233" t="s">
        <v>868</v>
      </c>
      <c r="G233" s="1">
        <v>44809</v>
      </c>
      <c r="H233">
        <v>565.4</v>
      </c>
      <c r="I233">
        <v>-0.65</v>
      </c>
      <c r="J233">
        <v>165</v>
      </c>
      <c r="K233">
        <v>990</v>
      </c>
      <c r="L233">
        <v>165</v>
      </c>
      <c r="M233">
        <v>990</v>
      </c>
      <c r="N233">
        <v>165</v>
      </c>
      <c r="O233">
        <v>1303.1500000000001</v>
      </c>
      <c r="P233">
        <v>165</v>
      </c>
      <c r="Q233">
        <v>1303.1500000000001</v>
      </c>
      <c r="R233">
        <v>8356.14</v>
      </c>
      <c r="S233">
        <v>8409.82</v>
      </c>
      <c r="T233">
        <v>-1.51</v>
      </c>
      <c r="U233">
        <v>-2.4500000000000002</v>
      </c>
      <c r="V233">
        <v>-17.66</v>
      </c>
      <c r="W233">
        <v>-32.89</v>
      </c>
      <c r="X233">
        <v>6.39</v>
      </c>
      <c r="Y233">
        <v>-7.73</v>
      </c>
      <c r="Z233">
        <v>0</v>
      </c>
      <c r="AA233">
        <v>31.9</v>
      </c>
      <c r="AB233">
        <v>41.84</v>
      </c>
      <c r="AC233">
        <v>3.39</v>
      </c>
      <c r="AD233">
        <v>3.83</v>
      </c>
      <c r="AE233">
        <v>5.41</v>
      </c>
      <c r="AF233">
        <v>2.25</v>
      </c>
      <c r="AG233">
        <v>0.71</v>
      </c>
      <c r="AH233">
        <v>12.9</v>
      </c>
      <c r="AI233">
        <v>0.56999999999999995</v>
      </c>
      <c r="AJ233">
        <v>15.09</v>
      </c>
      <c r="AK233">
        <v>17.690000000000001</v>
      </c>
      <c r="AL233">
        <v>166.54</v>
      </c>
      <c r="AM233">
        <v>37.43</v>
      </c>
      <c r="AN233">
        <v>23.57</v>
      </c>
      <c r="AO233">
        <v>4</v>
      </c>
    </row>
    <row r="234" spans="1:41" x14ac:dyDescent="0.35">
      <c r="A234" t="s">
        <v>862</v>
      </c>
      <c r="B234">
        <v>500257</v>
      </c>
      <c r="C234" t="s">
        <v>863</v>
      </c>
      <c r="D234" t="s">
        <v>864</v>
      </c>
      <c r="E234" t="s">
        <v>44</v>
      </c>
      <c r="F234" t="s">
        <v>45</v>
      </c>
      <c r="G234" s="1">
        <v>44809</v>
      </c>
      <c r="H234">
        <v>653.15</v>
      </c>
      <c r="I234">
        <v>-0.08</v>
      </c>
      <c r="J234">
        <v>504.75</v>
      </c>
      <c r="K234">
        <v>995</v>
      </c>
      <c r="L234">
        <v>504.75</v>
      </c>
      <c r="M234">
        <v>1267.6500000000001</v>
      </c>
      <c r="N234">
        <v>504.75</v>
      </c>
      <c r="O234">
        <v>1267.6500000000001</v>
      </c>
      <c r="P234">
        <v>0.8</v>
      </c>
      <c r="Q234">
        <v>2129</v>
      </c>
      <c r="R234">
        <v>29696.79</v>
      </c>
      <c r="S234">
        <v>31624.97</v>
      </c>
      <c r="T234">
        <v>7.0000000000000007E-2</v>
      </c>
      <c r="U234">
        <v>-1.03</v>
      </c>
      <c r="V234">
        <v>6.87</v>
      </c>
      <c r="W234">
        <v>-32.630000000000003</v>
      </c>
      <c r="X234">
        <v>-4.16</v>
      </c>
      <c r="Y234">
        <v>-8.1199999999999992</v>
      </c>
      <c r="Z234">
        <v>0.94</v>
      </c>
      <c r="AA234">
        <v>0</v>
      </c>
      <c r="AB234">
        <v>46.19</v>
      </c>
      <c r="AC234">
        <v>2.5</v>
      </c>
      <c r="AD234">
        <v>2.85</v>
      </c>
      <c r="AE234">
        <v>-5.47</v>
      </c>
      <c r="AF234">
        <v>0</v>
      </c>
      <c r="AG234">
        <v>0.61</v>
      </c>
      <c r="AH234">
        <v>-97.08</v>
      </c>
      <c r="AI234">
        <v>1.91</v>
      </c>
      <c r="AJ234">
        <v>80.849999999999994</v>
      </c>
      <c r="AK234">
        <v>-47.5</v>
      </c>
      <c r="AL234">
        <v>261.83</v>
      </c>
      <c r="AM234">
        <v>8.08</v>
      </c>
      <c r="AN234">
        <v>-16.97</v>
      </c>
      <c r="AO234">
        <v>4</v>
      </c>
    </row>
    <row r="235" spans="1:41" x14ac:dyDescent="0.35">
      <c r="A235" t="s">
        <v>844</v>
      </c>
      <c r="B235">
        <v>500040</v>
      </c>
      <c r="C235" t="s">
        <v>845</v>
      </c>
      <c r="D235" t="s">
        <v>846</v>
      </c>
      <c r="E235" t="s">
        <v>54</v>
      </c>
      <c r="F235" t="s">
        <v>744</v>
      </c>
      <c r="G235" s="1">
        <v>44809</v>
      </c>
      <c r="H235">
        <v>884.1</v>
      </c>
      <c r="I235">
        <v>3.88</v>
      </c>
      <c r="J235">
        <v>218.6</v>
      </c>
      <c r="K235">
        <v>1025</v>
      </c>
      <c r="L235">
        <v>218.6</v>
      </c>
      <c r="M235">
        <v>1025</v>
      </c>
      <c r="N235">
        <v>218.6</v>
      </c>
      <c r="O235">
        <v>1471.85</v>
      </c>
      <c r="P235">
        <v>20.55</v>
      </c>
      <c r="Q235">
        <v>1471.85</v>
      </c>
      <c r="R235">
        <v>9875.02</v>
      </c>
      <c r="S235">
        <v>10566.63</v>
      </c>
      <c r="T235">
        <v>3.42</v>
      </c>
      <c r="U235">
        <v>4.3099999999999996</v>
      </c>
      <c r="V235">
        <v>-0.56000000000000005</v>
      </c>
      <c r="W235">
        <v>4.09</v>
      </c>
      <c r="X235">
        <v>1.68</v>
      </c>
      <c r="Y235">
        <v>-6.59</v>
      </c>
      <c r="Z235">
        <v>10.54</v>
      </c>
      <c r="AA235">
        <v>51.72</v>
      </c>
      <c r="AB235">
        <v>27.24</v>
      </c>
      <c r="AC235">
        <v>2.63</v>
      </c>
      <c r="AD235">
        <v>2.5499999999999998</v>
      </c>
      <c r="AE235">
        <v>2.93</v>
      </c>
      <c r="AF235">
        <v>11.53</v>
      </c>
      <c r="AG235">
        <v>0.45</v>
      </c>
      <c r="AH235">
        <v>20.56</v>
      </c>
      <c r="AI235">
        <v>2.2400000000000002</v>
      </c>
      <c r="AJ235">
        <v>-193.14</v>
      </c>
      <c r="AK235">
        <v>17.12</v>
      </c>
      <c r="AL235">
        <v>337.01</v>
      </c>
      <c r="AM235">
        <v>-4.58</v>
      </c>
      <c r="AN235">
        <v>-13.17</v>
      </c>
      <c r="AO235">
        <v>4</v>
      </c>
    </row>
    <row r="236" spans="1:41" x14ac:dyDescent="0.35">
      <c r="A236" t="s">
        <v>856</v>
      </c>
      <c r="B236">
        <v>524494</v>
      </c>
      <c r="C236" t="s">
        <v>857</v>
      </c>
      <c r="D236" t="s">
        <v>858</v>
      </c>
      <c r="E236" t="s">
        <v>44</v>
      </c>
      <c r="F236" t="s">
        <v>45</v>
      </c>
      <c r="G236" s="1">
        <v>44809</v>
      </c>
      <c r="H236">
        <v>886.35</v>
      </c>
      <c r="I236">
        <v>-0.39</v>
      </c>
      <c r="J236">
        <v>422.1</v>
      </c>
      <c r="K236">
        <v>1383.55</v>
      </c>
      <c r="L236">
        <v>422.1</v>
      </c>
      <c r="M236">
        <v>1383.55</v>
      </c>
      <c r="N236">
        <v>207.75</v>
      </c>
      <c r="O236">
        <v>1383.55</v>
      </c>
      <c r="P236">
        <v>2.75</v>
      </c>
      <c r="Q236">
        <v>1383.55</v>
      </c>
      <c r="R236">
        <v>22487.07</v>
      </c>
      <c r="S236">
        <v>21994.45</v>
      </c>
      <c r="T236">
        <v>-2.59</v>
      </c>
      <c r="U236">
        <v>-13.52</v>
      </c>
      <c r="V236">
        <v>2.93</v>
      </c>
      <c r="W236">
        <v>-30.11</v>
      </c>
      <c r="X236">
        <v>22.77</v>
      </c>
      <c r="Y236">
        <v>33.6</v>
      </c>
      <c r="Z236">
        <v>14.93</v>
      </c>
      <c r="AA236">
        <v>31.22</v>
      </c>
      <c r="AB236">
        <v>28</v>
      </c>
      <c r="AC236">
        <v>3.99</v>
      </c>
      <c r="AD236">
        <v>4.5</v>
      </c>
      <c r="AE236">
        <v>4.83</v>
      </c>
      <c r="AF236">
        <v>0.89</v>
      </c>
      <c r="AG236">
        <v>0.45</v>
      </c>
      <c r="AH236">
        <v>17.89</v>
      </c>
      <c r="AI236">
        <v>3.84</v>
      </c>
      <c r="AJ236">
        <v>26.27</v>
      </c>
      <c r="AK236">
        <v>28.4</v>
      </c>
      <c r="AL236">
        <v>222.32</v>
      </c>
      <c r="AM236">
        <v>33.74</v>
      </c>
      <c r="AN236">
        <v>15.44</v>
      </c>
      <c r="AO236">
        <v>4</v>
      </c>
    </row>
    <row r="237" spans="1:41" x14ac:dyDescent="0.35">
      <c r="A237" t="s">
        <v>841</v>
      </c>
      <c r="B237">
        <v>532978</v>
      </c>
      <c r="C237" t="s">
        <v>842</v>
      </c>
      <c r="D237" t="s">
        <v>843</v>
      </c>
      <c r="E237" t="s">
        <v>99</v>
      </c>
      <c r="F237" t="s">
        <v>127</v>
      </c>
      <c r="G237" s="1">
        <v>44809</v>
      </c>
      <c r="H237">
        <v>17376.099999999999</v>
      </c>
      <c r="I237">
        <v>0.27</v>
      </c>
      <c r="J237">
        <v>3985.3</v>
      </c>
      <c r="K237">
        <v>19325</v>
      </c>
      <c r="L237">
        <v>3985.3</v>
      </c>
      <c r="M237">
        <v>19325</v>
      </c>
      <c r="N237">
        <v>3985.3</v>
      </c>
      <c r="O237">
        <v>19325</v>
      </c>
      <c r="P237">
        <v>86.6</v>
      </c>
      <c r="Q237">
        <v>19325</v>
      </c>
      <c r="R237">
        <v>276760.96000000002</v>
      </c>
      <c r="S237">
        <v>424736.21</v>
      </c>
      <c r="T237">
        <v>6.69</v>
      </c>
      <c r="U237">
        <v>14.43</v>
      </c>
      <c r="V237">
        <v>36.909999999999997</v>
      </c>
      <c r="W237">
        <v>3.83</v>
      </c>
      <c r="X237">
        <v>35.25</v>
      </c>
      <c r="Y237">
        <v>26.44</v>
      </c>
      <c r="Z237">
        <v>36.18</v>
      </c>
      <c r="AA237">
        <v>54.99</v>
      </c>
      <c r="AB237">
        <v>38.25</v>
      </c>
      <c r="AC237">
        <v>6.52</v>
      </c>
      <c r="AD237">
        <v>4.72</v>
      </c>
      <c r="AE237">
        <v>5.54</v>
      </c>
      <c r="AF237">
        <v>2.52</v>
      </c>
      <c r="AG237">
        <v>0.02</v>
      </c>
      <c r="AH237">
        <v>18.03</v>
      </c>
      <c r="AI237">
        <v>7.75</v>
      </c>
      <c r="AJ237">
        <v>-8.2200000000000006</v>
      </c>
      <c r="AK237">
        <v>316.01</v>
      </c>
      <c r="AL237">
        <v>2664.96</v>
      </c>
      <c r="AM237">
        <v>-2115.75</v>
      </c>
      <c r="AN237">
        <v>-2183.61</v>
      </c>
      <c r="AO237">
        <v>4</v>
      </c>
    </row>
    <row r="238" spans="1:41" x14ac:dyDescent="0.35">
      <c r="A238" t="s">
        <v>869</v>
      </c>
      <c r="B238">
        <v>543227</v>
      </c>
      <c r="C238" t="s">
        <v>870</v>
      </c>
      <c r="D238" t="s">
        <v>871</v>
      </c>
      <c r="E238" t="s">
        <v>71</v>
      </c>
      <c r="F238" t="s">
        <v>72</v>
      </c>
      <c r="G238" s="1">
        <v>44809</v>
      </c>
      <c r="H238">
        <v>1015.05</v>
      </c>
      <c r="I238">
        <v>-0.56000000000000005</v>
      </c>
      <c r="J238">
        <v>0</v>
      </c>
      <c r="K238">
        <v>1568</v>
      </c>
      <c r="L238">
        <v>0</v>
      </c>
      <c r="M238">
        <v>0</v>
      </c>
      <c r="N238">
        <v>0</v>
      </c>
      <c r="O238">
        <v>0</v>
      </c>
      <c r="P238">
        <v>285.55</v>
      </c>
      <c r="Q238">
        <v>1580.8</v>
      </c>
      <c r="R238">
        <v>14905.18</v>
      </c>
      <c r="S238">
        <v>14589.69</v>
      </c>
      <c r="T238">
        <v>-2.04</v>
      </c>
      <c r="U238">
        <v>4.78</v>
      </c>
      <c r="V238">
        <v>7.1</v>
      </c>
      <c r="W238">
        <v>-32.47</v>
      </c>
      <c r="X238">
        <v>0</v>
      </c>
      <c r="Y238">
        <v>0</v>
      </c>
      <c r="Z238">
        <v>0</v>
      </c>
      <c r="AA238">
        <v>73.86</v>
      </c>
      <c r="AB238">
        <v>97.29</v>
      </c>
      <c r="AC238">
        <v>20.73</v>
      </c>
      <c r="AD238">
        <v>24.49</v>
      </c>
      <c r="AE238">
        <v>2.16</v>
      </c>
      <c r="AF238">
        <v>2.0299999999999998</v>
      </c>
      <c r="AG238">
        <v>0.37</v>
      </c>
      <c r="AH238">
        <v>46.2</v>
      </c>
      <c r="AI238">
        <v>12.65</v>
      </c>
      <c r="AJ238">
        <v>88.66</v>
      </c>
      <c r="AK238">
        <v>13.74</v>
      </c>
      <c r="AL238">
        <v>48.97</v>
      </c>
      <c r="AM238">
        <v>11.78</v>
      </c>
      <c r="AN238">
        <v>10.86</v>
      </c>
      <c r="AO238">
        <v>3.75</v>
      </c>
    </row>
    <row r="239" spans="1:41" x14ac:dyDescent="0.35">
      <c r="A239" t="s">
        <v>872</v>
      </c>
      <c r="B239">
        <v>532343</v>
      </c>
      <c r="C239" t="s">
        <v>873</v>
      </c>
      <c r="D239" t="s">
        <v>874</v>
      </c>
      <c r="E239" t="s">
        <v>62</v>
      </c>
      <c r="F239" t="s">
        <v>85</v>
      </c>
      <c r="G239" s="1">
        <v>44809</v>
      </c>
      <c r="H239">
        <v>1038.05</v>
      </c>
      <c r="I239">
        <v>1.19</v>
      </c>
      <c r="J239">
        <v>240.1</v>
      </c>
      <c r="K239">
        <v>1043</v>
      </c>
      <c r="L239">
        <v>240.1</v>
      </c>
      <c r="M239">
        <v>1043</v>
      </c>
      <c r="N239">
        <v>240.1</v>
      </c>
      <c r="O239">
        <v>1043</v>
      </c>
      <c r="P239">
        <v>3.06</v>
      </c>
      <c r="Q239">
        <v>1043</v>
      </c>
      <c r="R239">
        <v>49347.3</v>
      </c>
      <c r="S239">
        <v>62373</v>
      </c>
      <c r="T239">
        <v>8.76</v>
      </c>
      <c r="U239">
        <v>11.13</v>
      </c>
      <c r="V239">
        <v>42.14</v>
      </c>
      <c r="W239">
        <v>92.09</v>
      </c>
      <c r="X239">
        <v>41.53</v>
      </c>
      <c r="Y239">
        <v>11.06</v>
      </c>
      <c r="Z239">
        <v>39.33</v>
      </c>
      <c r="AA239">
        <v>46</v>
      </c>
      <c r="AB239">
        <v>38.75</v>
      </c>
      <c r="AC239">
        <v>10.49</v>
      </c>
      <c r="AD239">
        <v>7.23</v>
      </c>
      <c r="AE239">
        <v>4.1100000000000003</v>
      </c>
      <c r="AF239">
        <v>6.19</v>
      </c>
      <c r="AG239">
        <v>0.36</v>
      </c>
      <c r="AH239">
        <v>18.86</v>
      </c>
      <c r="AI239">
        <v>1.83</v>
      </c>
      <c r="AJ239">
        <v>-31.63</v>
      </c>
      <c r="AK239">
        <v>22.58</v>
      </c>
      <c r="AL239">
        <v>99.05</v>
      </c>
      <c r="AM239">
        <v>-32.840000000000003</v>
      </c>
      <c r="AN239">
        <v>-55.29</v>
      </c>
      <c r="AO239">
        <v>3.75</v>
      </c>
    </row>
    <row r="240" spans="1:41" x14ac:dyDescent="0.35">
      <c r="A240" t="s">
        <v>878</v>
      </c>
      <c r="B240">
        <v>532720</v>
      </c>
      <c r="C240" t="s">
        <v>879</v>
      </c>
      <c r="D240" t="s">
        <v>880</v>
      </c>
      <c r="E240" t="s">
        <v>99</v>
      </c>
      <c r="F240" t="s">
        <v>127</v>
      </c>
      <c r="G240" s="1">
        <v>44809</v>
      </c>
      <c r="H240">
        <v>214.9</v>
      </c>
      <c r="I240">
        <v>2.77</v>
      </c>
      <c r="J240">
        <v>76.459999999999994</v>
      </c>
      <c r="K240">
        <v>217</v>
      </c>
      <c r="L240">
        <v>76.459999999999994</v>
      </c>
      <c r="M240">
        <v>245.89</v>
      </c>
      <c r="N240">
        <v>76.459999999999994</v>
      </c>
      <c r="O240">
        <v>327.76</v>
      </c>
      <c r="P240">
        <v>16.72</v>
      </c>
      <c r="Q240">
        <v>327.76</v>
      </c>
      <c r="R240">
        <v>26563.89</v>
      </c>
      <c r="S240">
        <v>83082.14</v>
      </c>
      <c r="T240">
        <v>4.09</v>
      </c>
      <c r="U240">
        <v>10.29</v>
      </c>
      <c r="V240">
        <v>15.26</v>
      </c>
      <c r="W240">
        <v>30.12</v>
      </c>
      <c r="X240">
        <v>2.2999999999999998</v>
      </c>
      <c r="Y240">
        <v>-3.71</v>
      </c>
      <c r="Z240">
        <v>9.02</v>
      </c>
      <c r="AA240">
        <v>9.01</v>
      </c>
      <c r="AB240">
        <v>18.45</v>
      </c>
      <c r="AC240">
        <v>1.56</v>
      </c>
      <c r="AD240">
        <v>1.63</v>
      </c>
      <c r="AE240">
        <v>10.199999999999999</v>
      </c>
      <c r="AF240">
        <v>0.21</v>
      </c>
      <c r="AG240">
        <v>1.68</v>
      </c>
      <c r="AH240">
        <v>9.86</v>
      </c>
      <c r="AI240">
        <v>2.34</v>
      </c>
      <c r="AJ240">
        <v>1470.87</v>
      </c>
      <c r="AK240">
        <v>23.88</v>
      </c>
      <c r="AL240">
        <v>138.26</v>
      </c>
      <c r="AM240">
        <v>0.15</v>
      </c>
      <c r="AN240">
        <v>-27.95</v>
      </c>
      <c r="AO240">
        <v>3.6</v>
      </c>
    </row>
    <row r="241" spans="1:41" x14ac:dyDescent="0.35">
      <c r="A241" t="s">
        <v>875</v>
      </c>
      <c r="B241">
        <v>532514</v>
      </c>
      <c r="C241" t="s">
        <v>876</v>
      </c>
      <c r="D241" t="s">
        <v>877</v>
      </c>
      <c r="E241" t="s">
        <v>278</v>
      </c>
      <c r="F241" t="s">
        <v>279</v>
      </c>
      <c r="G241" s="1">
        <v>44809</v>
      </c>
      <c r="H241">
        <v>415.3</v>
      </c>
      <c r="I241">
        <v>-0.71</v>
      </c>
      <c r="J241">
        <v>284.05</v>
      </c>
      <c r="K241">
        <v>604</v>
      </c>
      <c r="L241">
        <v>284.05</v>
      </c>
      <c r="M241">
        <v>604</v>
      </c>
      <c r="N241">
        <v>215.2</v>
      </c>
      <c r="O241">
        <v>604</v>
      </c>
      <c r="P241">
        <v>11.13</v>
      </c>
      <c r="Q241">
        <v>604</v>
      </c>
      <c r="R241">
        <v>29106.03</v>
      </c>
      <c r="S241">
        <v>26567.040000000001</v>
      </c>
      <c r="T241">
        <v>-0.76</v>
      </c>
      <c r="U241">
        <v>18.13</v>
      </c>
      <c r="V241">
        <v>16.510000000000002</v>
      </c>
      <c r="W241">
        <v>-25.59</v>
      </c>
      <c r="X241">
        <v>8.2899999999999991</v>
      </c>
      <c r="Y241">
        <v>10.47</v>
      </c>
      <c r="Z241">
        <v>24</v>
      </c>
      <c r="AA241">
        <v>17.07</v>
      </c>
      <c r="AB241">
        <v>27.75</v>
      </c>
      <c r="AC241">
        <v>3.64</v>
      </c>
      <c r="AD241">
        <v>5.68</v>
      </c>
      <c r="AE241">
        <v>8.1300000000000008</v>
      </c>
      <c r="AF241">
        <v>0.81</v>
      </c>
      <c r="AG241">
        <v>1.32</v>
      </c>
      <c r="AH241">
        <v>11.57</v>
      </c>
      <c r="AI241">
        <v>2.74</v>
      </c>
      <c r="AJ241">
        <v>18.829999999999998</v>
      </c>
      <c r="AK241">
        <v>24.37</v>
      </c>
      <c r="AL241">
        <v>114.38</v>
      </c>
      <c r="AM241">
        <v>22.09</v>
      </c>
      <c r="AN241">
        <v>11.45</v>
      </c>
      <c r="AO241">
        <v>3.6</v>
      </c>
    </row>
    <row r="242" spans="1:41" x14ac:dyDescent="0.35">
      <c r="A242" t="s">
        <v>891</v>
      </c>
      <c r="B242">
        <v>540530</v>
      </c>
      <c r="C242" t="s">
        <v>892</v>
      </c>
      <c r="D242" t="s">
        <v>893</v>
      </c>
      <c r="E242" t="s">
        <v>99</v>
      </c>
      <c r="F242" t="s">
        <v>256</v>
      </c>
      <c r="G242" s="1">
        <v>44809</v>
      </c>
      <c r="H242">
        <v>42.05</v>
      </c>
      <c r="I242">
        <v>0.84</v>
      </c>
      <c r="J242">
        <v>18</v>
      </c>
      <c r="K242">
        <v>47.3</v>
      </c>
      <c r="L242">
        <v>18</v>
      </c>
      <c r="M242">
        <v>58.25</v>
      </c>
      <c r="N242">
        <v>18</v>
      </c>
      <c r="O242">
        <v>92.6</v>
      </c>
      <c r="P242">
        <v>18</v>
      </c>
      <c r="Q242">
        <v>102.35</v>
      </c>
      <c r="R242">
        <v>8428</v>
      </c>
      <c r="S242">
        <v>69194.27</v>
      </c>
      <c r="T242">
        <v>5.39</v>
      </c>
      <c r="U242">
        <v>12.89</v>
      </c>
      <c r="V242">
        <v>18.12</v>
      </c>
      <c r="W242">
        <v>-3</v>
      </c>
      <c r="X242">
        <v>6.26</v>
      </c>
      <c r="Y242">
        <v>-12.6</v>
      </c>
      <c r="Z242">
        <v>0</v>
      </c>
      <c r="AA242">
        <v>4.8899999999999997</v>
      </c>
      <c r="AB242">
        <v>5.61</v>
      </c>
      <c r="AC242">
        <v>0.56999999999999995</v>
      </c>
      <c r="AD242">
        <v>0.67</v>
      </c>
      <c r="AE242">
        <v>9.98</v>
      </c>
      <c r="AF242">
        <v>0.32</v>
      </c>
      <c r="AG242">
        <v>8.32</v>
      </c>
      <c r="AH242">
        <v>10.07</v>
      </c>
      <c r="AI242">
        <v>1.23</v>
      </c>
      <c r="AJ242">
        <v>-10.46</v>
      </c>
      <c r="AK242">
        <v>8.61</v>
      </c>
      <c r="AL242">
        <v>74.319999999999993</v>
      </c>
      <c r="AM242">
        <v>-4.03</v>
      </c>
      <c r="AN242">
        <v>-3.95</v>
      </c>
      <c r="AO242">
        <v>3.5</v>
      </c>
    </row>
    <row r="243" spans="1:41" x14ac:dyDescent="0.35">
      <c r="A243" t="s">
        <v>887</v>
      </c>
      <c r="B243">
        <v>532809</v>
      </c>
      <c r="C243" t="s">
        <v>888</v>
      </c>
      <c r="D243" t="s">
        <v>889</v>
      </c>
      <c r="E243" t="s">
        <v>131</v>
      </c>
      <c r="F243" t="s">
        <v>890</v>
      </c>
      <c r="G243" s="1">
        <v>44809</v>
      </c>
      <c r="H243">
        <v>106.25</v>
      </c>
      <c r="I243">
        <v>1.43</v>
      </c>
      <c r="J243">
        <v>20.100000000000001</v>
      </c>
      <c r="K243">
        <v>222.7</v>
      </c>
      <c r="L243">
        <v>20.100000000000001</v>
      </c>
      <c r="M243">
        <v>242.85</v>
      </c>
      <c r="N243">
        <v>20.100000000000001</v>
      </c>
      <c r="O243">
        <v>242.85</v>
      </c>
      <c r="P243">
        <v>5.55</v>
      </c>
      <c r="Q243">
        <v>242.85</v>
      </c>
      <c r="R243">
        <v>7398.56</v>
      </c>
      <c r="S243">
        <v>8091.81</v>
      </c>
      <c r="T243">
        <v>-0.75</v>
      </c>
      <c r="U243">
        <v>0.85</v>
      </c>
      <c r="V243">
        <v>-5.43</v>
      </c>
      <c r="W243">
        <v>-44.2</v>
      </c>
      <c r="X243">
        <v>29.92</v>
      </c>
      <c r="Y243">
        <v>22.96</v>
      </c>
      <c r="Z243">
        <v>27.79</v>
      </c>
      <c r="AA243">
        <v>15.16</v>
      </c>
      <c r="AB243">
        <v>13.07</v>
      </c>
      <c r="AC243">
        <v>2.41</v>
      </c>
      <c r="AD243">
        <v>1.75</v>
      </c>
      <c r="AE243">
        <v>8.07</v>
      </c>
      <c r="AF243">
        <v>1.22</v>
      </c>
      <c r="AG243">
        <v>3.3</v>
      </c>
      <c r="AH243">
        <v>8.9</v>
      </c>
      <c r="AI243">
        <v>1.27</v>
      </c>
      <c r="AJ243">
        <v>10.52</v>
      </c>
      <c r="AK243">
        <v>7</v>
      </c>
      <c r="AL243">
        <v>44</v>
      </c>
      <c r="AM243">
        <v>10.09</v>
      </c>
      <c r="AN243">
        <v>7.35</v>
      </c>
      <c r="AO243">
        <v>3.5</v>
      </c>
    </row>
    <row r="244" spans="1:41" x14ac:dyDescent="0.35">
      <c r="A244" t="s">
        <v>911</v>
      </c>
      <c r="B244">
        <v>502986</v>
      </c>
      <c r="C244" t="s">
        <v>912</v>
      </c>
      <c r="D244" t="s">
        <v>913</v>
      </c>
      <c r="E244" t="s">
        <v>49</v>
      </c>
      <c r="F244" t="s">
        <v>914</v>
      </c>
      <c r="G244" s="1">
        <v>44809</v>
      </c>
      <c r="H244">
        <v>328.8</v>
      </c>
      <c r="I244">
        <v>0.37</v>
      </c>
      <c r="J244">
        <v>118.58</v>
      </c>
      <c r="K244">
        <v>576</v>
      </c>
      <c r="L244">
        <v>118.58</v>
      </c>
      <c r="M244">
        <v>576</v>
      </c>
      <c r="N244">
        <v>118.58</v>
      </c>
      <c r="O244">
        <v>576</v>
      </c>
      <c r="P244">
        <v>3.63</v>
      </c>
      <c r="Q244">
        <v>576</v>
      </c>
      <c r="R244">
        <v>9505.07</v>
      </c>
      <c r="S244">
        <v>10884.83</v>
      </c>
      <c r="T244">
        <v>-1.89</v>
      </c>
      <c r="U244">
        <v>3.69</v>
      </c>
      <c r="V244">
        <v>13.32</v>
      </c>
      <c r="W244">
        <v>-14.78</v>
      </c>
      <c r="X244">
        <v>23.67</v>
      </c>
      <c r="Y244">
        <v>6.02</v>
      </c>
      <c r="Z244">
        <v>22.61</v>
      </c>
      <c r="AA244">
        <v>6.09</v>
      </c>
      <c r="AB244">
        <v>9.8699999999999992</v>
      </c>
      <c r="AC244">
        <v>1.19</v>
      </c>
      <c r="AD244">
        <v>1.1499999999999999</v>
      </c>
      <c r="AE244">
        <v>21.53</v>
      </c>
      <c r="AF244">
        <v>0.6</v>
      </c>
      <c r="AG244">
        <v>2.0699999999999998</v>
      </c>
      <c r="AH244">
        <v>4.32</v>
      </c>
      <c r="AI244">
        <v>0.9</v>
      </c>
      <c r="AJ244">
        <v>56.45</v>
      </c>
      <c r="AK244">
        <v>54.01</v>
      </c>
      <c r="AL244">
        <v>277.62</v>
      </c>
      <c r="AM244">
        <v>29.77</v>
      </c>
      <c r="AN244">
        <v>-24.01</v>
      </c>
      <c r="AO244">
        <v>3.5</v>
      </c>
    </row>
    <row r="245" spans="1:41" x14ac:dyDescent="0.35">
      <c r="A245" t="s">
        <v>901</v>
      </c>
      <c r="B245">
        <v>530813</v>
      </c>
      <c r="C245" t="s">
        <v>902</v>
      </c>
      <c r="D245" t="s">
        <v>903</v>
      </c>
      <c r="E245" t="s">
        <v>54</v>
      </c>
      <c r="F245" t="s">
        <v>904</v>
      </c>
      <c r="G245" s="1">
        <v>44809</v>
      </c>
      <c r="H245">
        <v>321.85000000000002</v>
      </c>
      <c r="I245">
        <v>3.06</v>
      </c>
      <c r="J245">
        <v>91.25</v>
      </c>
      <c r="K245">
        <v>337.95</v>
      </c>
      <c r="L245">
        <v>91.25</v>
      </c>
      <c r="M245">
        <v>339.6</v>
      </c>
      <c r="N245">
        <v>91.25</v>
      </c>
      <c r="O245">
        <v>675</v>
      </c>
      <c r="P245">
        <v>1.03</v>
      </c>
      <c r="Q245">
        <v>675</v>
      </c>
      <c r="R245">
        <v>7576.02</v>
      </c>
      <c r="S245">
        <v>7479.45</v>
      </c>
      <c r="T245">
        <v>14.01</v>
      </c>
      <c r="U245">
        <v>29.36</v>
      </c>
      <c r="V245">
        <v>42.98</v>
      </c>
      <c r="W245">
        <v>24.48</v>
      </c>
      <c r="X245">
        <v>15.37</v>
      </c>
      <c r="Y245">
        <v>-7.45</v>
      </c>
      <c r="Z245">
        <v>30.57</v>
      </c>
      <c r="AA245">
        <v>15.68</v>
      </c>
      <c r="AB245">
        <v>11.49</v>
      </c>
      <c r="AC245">
        <v>1.79</v>
      </c>
      <c r="AD245">
        <v>1.86</v>
      </c>
      <c r="AE245">
        <v>9.1300000000000008</v>
      </c>
      <c r="AF245">
        <v>6.87</v>
      </c>
      <c r="AG245">
        <v>1.0900000000000001</v>
      </c>
      <c r="AH245">
        <v>10.119999999999999</v>
      </c>
      <c r="AI245">
        <v>1.71</v>
      </c>
      <c r="AJ245">
        <v>19.739999999999998</v>
      </c>
      <c r="AK245">
        <v>20.52</v>
      </c>
      <c r="AL245">
        <v>179.9</v>
      </c>
      <c r="AM245">
        <v>16.3</v>
      </c>
      <c r="AN245">
        <v>14.59</v>
      </c>
      <c r="AO245">
        <v>3.5</v>
      </c>
    </row>
    <row r="246" spans="1:41" x14ac:dyDescent="0.35">
      <c r="A246" t="s">
        <v>894</v>
      </c>
      <c r="B246">
        <v>532636</v>
      </c>
      <c r="C246" t="s">
        <v>895</v>
      </c>
      <c r="D246" t="s">
        <v>896</v>
      </c>
      <c r="E246" t="s">
        <v>99</v>
      </c>
      <c r="F246" t="s">
        <v>312</v>
      </c>
      <c r="G246" s="1">
        <v>44809</v>
      </c>
      <c r="H246">
        <v>338.55</v>
      </c>
      <c r="I246">
        <v>-1.47</v>
      </c>
      <c r="J246">
        <v>58.15</v>
      </c>
      <c r="K246">
        <v>396</v>
      </c>
      <c r="L246">
        <v>58.15</v>
      </c>
      <c r="M246">
        <v>396</v>
      </c>
      <c r="N246">
        <v>58.15</v>
      </c>
      <c r="O246">
        <v>874</v>
      </c>
      <c r="P246">
        <v>14.9</v>
      </c>
      <c r="Q246">
        <v>874</v>
      </c>
      <c r="R246">
        <v>12847.4</v>
      </c>
      <c r="S246">
        <v>40968.080000000002</v>
      </c>
      <c r="T246">
        <v>-2.2799999999999998</v>
      </c>
      <c r="U246">
        <v>1.56</v>
      </c>
      <c r="V246">
        <v>4.1399999999999997</v>
      </c>
      <c r="W246">
        <v>22.11</v>
      </c>
      <c r="X246">
        <v>40.799999999999997</v>
      </c>
      <c r="Y246">
        <v>-11.33</v>
      </c>
      <c r="Z246">
        <v>0</v>
      </c>
      <c r="AA246">
        <v>10.26</v>
      </c>
      <c r="AB246">
        <v>10.92</v>
      </c>
      <c r="AC246">
        <v>1.9</v>
      </c>
      <c r="AD246">
        <v>1.89</v>
      </c>
      <c r="AE246">
        <v>12.29</v>
      </c>
      <c r="AF246">
        <v>1.6</v>
      </c>
      <c r="AG246">
        <v>1.03</v>
      </c>
      <c r="AH246">
        <v>8.51</v>
      </c>
      <c r="AI246">
        <v>1.77</v>
      </c>
      <c r="AJ246">
        <v>7.2</v>
      </c>
      <c r="AK246">
        <v>32.96</v>
      </c>
      <c r="AL246">
        <v>178.52</v>
      </c>
      <c r="AM246">
        <v>46.99</v>
      </c>
      <c r="AN246">
        <v>47.63</v>
      </c>
      <c r="AO246">
        <v>3.5</v>
      </c>
    </row>
    <row r="247" spans="1:41" x14ac:dyDescent="0.35">
      <c r="A247" t="s">
        <v>905</v>
      </c>
      <c r="B247">
        <v>542907</v>
      </c>
      <c r="C247" t="s">
        <v>906</v>
      </c>
      <c r="D247" t="s">
        <v>907</v>
      </c>
      <c r="E247" t="s">
        <v>115</v>
      </c>
      <c r="F247" t="s">
        <v>289</v>
      </c>
      <c r="G247" s="1">
        <v>44809</v>
      </c>
      <c r="H247">
        <v>596.20000000000005</v>
      </c>
      <c r="I247">
        <v>0.53</v>
      </c>
      <c r="J247">
        <v>0</v>
      </c>
      <c r="K247">
        <v>897</v>
      </c>
      <c r="L247">
        <v>0</v>
      </c>
      <c r="M247">
        <v>0</v>
      </c>
      <c r="N247">
        <v>0</v>
      </c>
      <c r="O247">
        <v>0</v>
      </c>
      <c r="P247">
        <v>75</v>
      </c>
      <c r="Q247">
        <v>897</v>
      </c>
      <c r="R247">
        <v>6588.33</v>
      </c>
      <c r="S247">
        <v>6637.59</v>
      </c>
      <c r="T247">
        <v>2.69</v>
      </c>
      <c r="U247">
        <v>-1.47</v>
      </c>
      <c r="V247">
        <v>-6.27</v>
      </c>
      <c r="W247">
        <v>-10.37</v>
      </c>
      <c r="X247">
        <v>0</v>
      </c>
      <c r="Y247">
        <v>0</v>
      </c>
      <c r="Z247">
        <v>0</v>
      </c>
      <c r="AA247">
        <v>26.6</v>
      </c>
      <c r="AB247">
        <v>28.93</v>
      </c>
      <c r="AC247">
        <v>5.14</v>
      </c>
      <c r="AD247">
        <v>6.34</v>
      </c>
      <c r="AE247">
        <v>5.3</v>
      </c>
      <c r="AF247">
        <v>3.14</v>
      </c>
      <c r="AG247">
        <v>0.59</v>
      </c>
      <c r="AH247">
        <v>15.7</v>
      </c>
      <c r="AI247">
        <v>2.25</v>
      </c>
      <c r="AJ247">
        <v>-337.86</v>
      </c>
      <c r="AK247">
        <v>22.4</v>
      </c>
      <c r="AL247">
        <v>115.89</v>
      </c>
      <c r="AM247">
        <v>-1.76</v>
      </c>
      <c r="AN247">
        <v>-18.309999999999999</v>
      </c>
      <c r="AO247">
        <v>3.5</v>
      </c>
    </row>
    <row r="248" spans="1:41" x14ac:dyDescent="0.35">
      <c r="A248" t="s">
        <v>897</v>
      </c>
      <c r="B248">
        <v>542830</v>
      </c>
      <c r="C248" t="s">
        <v>898</v>
      </c>
      <c r="D248" t="s">
        <v>899</v>
      </c>
      <c r="E248" t="s">
        <v>131</v>
      </c>
      <c r="F248" t="s">
        <v>900</v>
      </c>
      <c r="G248" s="1">
        <v>44809</v>
      </c>
      <c r="H248">
        <v>710.9</v>
      </c>
      <c r="I248">
        <v>-0.25</v>
      </c>
      <c r="J248">
        <v>0</v>
      </c>
      <c r="K248">
        <v>1279.26</v>
      </c>
      <c r="L248">
        <v>0</v>
      </c>
      <c r="M248">
        <v>0</v>
      </c>
      <c r="N248">
        <v>0</v>
      </c>
      <c r="O248">
        <v>0</v>
      </c>
      <c r="P248">
        <v>125</v>
      </c>
      <c r="Q248">
        <v>1279.26</v>
      </c>
      <c r="R248">
        <v>56872</v>
      </c>
      <c r="S248">
        <v>55292.43</v>
      </c>
      <c r="T248">
        <v>-1.08</v>
      </c>
      <c r="U248">
        <v>11.25</v>
      </c>
      <c r="V248">
        <v>6.84</v>
      </c>
      <c r="W248">
        <v>23.85</v>
      </c>
      <c r="X248">
        <v>0</v>
      </c>
      <c r="Y248">
        <v>0</v>
      </c>
      <c r="Z248">
        <v>0</v>
      </c>
      <c r="AA248">
        <v>68.790000000000006</v>
      </c>
      <c r="AB248">
        <v>114.89</v>
      </c>
      <c r="AC248">
        <v>26.71</v>
      </c>
      <c r="AD248">
        <v>34.32</v>
      </c>
      <c r="AE248">
        <v>2.1800000000000002</v>
      </c>
      <c r="AF248">
        <v>0.39</v>
      </c>
      <c r="AG248">
        <v>0.49</v>
      </c>
      <c r="AH248">
        <v>47.14</v>
      </c>
      <c r="AI248">
        <v>22.85</v>
      </c>
      <c r="AJ248">
        <v>108.59</v>
      </c>
      <c r="AK248">
        <v>10.33</v>
      </c>
      <c r="AL248">
        <v>26.62</v>
      </c>
      <c r="AM248">
        <v>6.55</v>
      </c>
      <c r="AN248">
        <v>7.68</v>
      </c>
      <c r="AO248">
        <v>3.5</v>
      </c>
    </row>
    <row r="249" spans="1:41" x14ac:dyDescent="0.35">
      <c r="A249" t="s">
        <v>884</v>
      </c>
      <c r="B249">
        <v>513375</v>
      </c>
      <c r="C249" t="s">
        <v>885</v>
      </c>
      <c r="D249" t="s">
        <v>886</v>
      </c>
      <c r="E249" t="s">
        <v>182</v>
      </c>
      <c r="F249" t="s">
        <v>448</v>
      </c>
      <c r="G249" s="1">
        <v>44809</v>
      </c>
      <c r="H249">
        <v>854</v>
      </c>
      <c r="I249">
        <v>-0.88</v>
      </c>
      <c r="J249">
        <v>175</v>
      </c>
      <c r="K249">
        <v>1035</v>
      </c>
      <c r="L249">
        <v>175</v>
      </c>
      <c r="M249">
        <v>1035</v>
      </c>
      <c r="N249">
        <v>175</v>
      </c>
      <c r="O249">
        <v>1035</v>
      </c>
      <c r="P249">
        <v>6.45</v>
      </c>
      <c r="Q249">
        <v>1035</v>
      </c>
      <c r="R249">
        <v>16215.91</v>
      </c>
      <c r="S249">
        <v>16216.11</v>
      </c>
      <c r="T249">
        <v>5.15</v>
      </c>
      <c r="U249">
        <v>-1.1299999999999999</v>
      </c>
      <c r="V249">
        <v>22.44</v>
      </c>
      <c r="W249">
        <v>4.1500000000000004</v>
      </c>
      <c r="X249">
        <v>44.83</v>
      </c>
      <c r="Y249">
        <v>20.03</v>
      </c>
      <c r="Z249">
        <v>19.21</v>
      </c>
      <c r="AA249">
        <v>48.41</v>
      </c>
      <c r="AB249">
        <v>29.22</v>
      </c>
      <c r="AC249">
        <v>6.68</v>
      </c>
      <c r="AD249">
        <v>4.17</v>
      </c>
      <c r="AE249">
        <v>3.26</v>
      </c>
      <c r="AF249">
        <v>3.16</v>
      </c>
      <c r="AG249">
        <v>0.41</v>
      </c>
      <c r="AH249">
        <v>26.99</v>
      </c>
      <c r="AI249">
        <v>4.37</v>
      </c>
      <c r="AJ249">
        <v>66.31</v>
      </c>
      <c r="AK249">
        <v>17.64</v>
      </c>
      <c r="AL249">
        <v>127.84</v>
      </c>
      <c r="AM249">
        <v>12.88</v>
      </c>
      <c r="AN249">
        <v>-17.03</v>
      </c>
      <c r="AO249">
        <v>3.5</v>
      </c>
    </row>
    <row r="250" spans="1:41" x14ac:dyDescent="0.35">
      <c r="A250" t="s">
        <v>881</v>
      </c>
      <c r="B250">
        <v>533758</v>
      </c>
      <c r="C250" t="s">
        <v>882</v>
      </c>
      <c r="D250" t="s">
        <v>883</v>
      </c>
      <c r="E250" t="s">
        <v>182</v>
      </c>
      <c r="F250" t="s">
        <v>419</v>
      </c>
      <c r="G250" s="1">
        <v>44809</v>
      </c>
      <c r="H250">
        <v>1057.45</v>
      </c>
      <c r="I250">
        <v>2.12</v>
      </c>
      <c r="J250">
        <v>102.5</v>
      </c>
      <c r="K250">
        <v>1146.95</v>
      </c>
      <c r="L250">
        <v>102.5</v>
      </c>
      <c r="M250">
        <v>1146.95</v>
      </c>
      <c r="N250">
        <v>100.33</v>
      </c>
      <c r="O250">
        <v>1146.95</v>
      </c>
      <c r="P250">
        <v>2.25</v>
      </c>
      <c r="Q250">
        <v>1146.95</v>
      </c>
      <c r="R250">
        <v>26464.66</v>
      </c>
      <c r="S250">
        <v>26098.18</v>
      </c>
      <c r="T250">
        <v>8.33</v>
      </c>
      <c r="U250">
        <v>0.44</v>
      </c>
      <c r="V250">
        <v>6.09</v>
      </c>
      <c r="W250">
        <v>24.46</v>
      </c>
      <c r="X250">
        <v>101.53</v>
      </c>
      <c r="Y250">
        <v>46.15</v>
      </c>
      <c r="Z250">
        <v>53.04</v>
      </c>
      <c r="AA250">
        <v>51.18</v>
      </c>
      <c r="AB250">
        <v>30.19</v>
      </c>
      <c r="AC250">
        <v>11.11</v>
      </c>
      <c r="AD250">
        <v>5.12</v>
      </c>
      <c r="AE250">
        <v>3.19</v>
      </c>
      <c r="AF250">
        <v>1.64</v>
      </c>
      <c r="AG250">
        <v>0.33</v>
      </c>
      <c r="AH250">
        <v>28.27</v>
      </c>
      <c r="AI250">
        <v>1.96</v>
      </c>
      <c r="AJ250">
        <v>40.61</v>
      </c>
      <c r="AK250">
        <v>20.66</v>
      </c>
      <c r="AL250">
        <v>95.22</v>
      </c>
      <c r="AM250">
        <v>26.04</v>
      </c>
      <c r="AN250">
        <v>0.64</v>
      </c>
      <c r="AO250">
        <v>3.5</v>
      </c>
    </row>
    <row r="251" spans="1:41" x14ac:dyDescent="0.35">
      <c r="A251" t="s">
        <v>908</v>
      </c>
      <c r="B251">
        <v>540762</v>
      </c>
      <c r="C251" t="s">
        <v>909</v>
      </c>
      <c r="D251" t="s">
        <v>910</v>
      </c>
      <c r="E251" t="s">
        <v>62</v>
      </c>
      <c r="F251" t="s">
        <v>63</v>
      </c>
      <c r="G251" s="1">
        <v>44809</v>
      </c>
      <c r="H251">
        <v>2487.85</v>
      </c>
      <c r="I251">
        <v>8.5299999999999994</v>
      </c>
      <c r="J251">
        <v>254</v>
      </c>
      <c r="K251">
        <v>2515</v>
      </c>
      <c r="L251">
        <v>254</v>
      </c>
      <c r="M251">
        <v>2515</v>
      </c>
      <c r="N251">
        <v>0</v>
      </c>
      <c r="O251">
        <v>0</v>
      </c>
      <c r="P251">
        <v>211</v>
      </c>
      <c r="Q251">
        <v>2515</v>
      </c>
      <c r="R251">
        <v>48215.13</v>
      </c>
      <c r="S251">
        <v>44134.65</v>
      </c>
      <c r="T251">
        <v>15.7</v>
      </c>
      <c r="U251">
        <v>12.09</v>
      </c>
      <c r="V251">
        <v>58.81</v>
      </c>
      <c r="W251">
        <v>86.23</v>
      </c>
      <c r="X251">
        <v>95.9</v>
      </c>
      <c r="Y251">
        <v>0</v>
      </c>
      <c r="Z251">
        <v>0</v>
      </c>
      <c r="AA251">
        <v>58.75</v>
      </c>
      <c r="AB251">
        <v>56.5</v>
      </c>
      <c r="AC251">
        <v>14.52</v>
      </c>
      <c r="AD251">
        <v>9.61</v>
      </c>
      <c r="AE251">
        <v>3.02</v>
      </c>
      <c r="AF251">
        <v>1.02</v>
      </c>
      <c r="AG251">
        <v>0.14000000000000001</v>
      </c>
      <c r="AH251">
        <v>26.03</v>
      </c>
      <c r="AI251">
        <v>3.6</v>
      </c>
      <c r="AJ251">
        <v>54.96</v>
      </c>
      <c r="AK251">
        <v>42.52</v>
      </c>
      <c r="AL251">
        <v>172.05</v>
      </c>
      <c r="AM251">
        <v>45.48</v>
      </c>
      <c r="AN251">
        <v>29.78</v>
      </c>
      <c r="AO251">
        <v>3.5</v>
      </c>
    </row>
    <row r="252" spans="1:41" x14ac:dyDescent="0.35">
      <c r="A252" t="s">
        <v>915</v>
      </c>
      <c r="B252">
        <v>500877</v>
      </c>
      <c r="C252" t="s">
        <v>916</v>
      </c>
      <c r="D252" t="s">
        <v>917</v>
      </c>
      <c r="E252" t="s">
        <v>62</v>
      </c>
      <c r="F252" t="s">
        <v>81</v>
      </c>
      <c r="G252" s="1">
        <v>44809</v>
      </c>
      <c r="H252">
        <v>254.6</v>
      </c>
      <c r="I252">
        <v>1.05</v>
      </c>
      <c r="J252">
        <v>73.400000000000006</v>
      </c>
      <c r="K252">
        <v>268.3</v>
      </c>
      <c r="L252">
        <v>73.400000000000006</v>
      </c>
      <c r="M252">
        <v>268.3</v>
      </c>
      <c r="N252">
        <v>73.400000000000006</v>
      </c>
      <c r="O252">
        <v>307.25</v>
      </c>
      <c r="P252">
        <v>3.7</v>
      </c>
      <c r="Q252">
        <v>307.25</v>
      </c>
      <c r="R252">
        <v>16169.67</v>
      </c>
      <c r="S252">
        <v>20565.61</v>
      </c>
      <c r="T252">
        <v>3.79</v>
      </c>
      <c r="U252">
        <v>9.65</v>
      </c>
      <c r="V252">
        <v>16.63</v>
      </c>
      <c r="W252">
        <v>14.14</v>
      </c>
      <c r="X252">
        <v>13.12</v>
      </c>
      <c r="Y252">
        <v>0.31</v>
      </c>
      <c r="Z252">
        <v>10.7</v>
      </c>
      <c r="AA252">
        <v>23</v>
      </c>
      <c r="AB252">
        <v>18.03</v>
      </c>
      <c r="AC252">
        <v>1.35</v>
      </c>
      <c r="AD252">
        <v>1.17</v>
      </c>
      <c r="AE252">
        <v>7.14</v>
      </c>
      <c r="AF252">
        <v>-5.4</v>
      </c>
      <c r="AG252">
        <v>1.28</v>
      </c>
      <c r="AH252">
        <v>7.37</v>
      </c>
      <c r="AI252">
        <v>0.72</v>
      </c>
      <c r="AJ252">
        <v>7.22</v>
      </c>
      <c r="AK252">
        <v>11.05</v>
      </c>
      <c r="AL252">
        <v>188</v>
      </c>
      <c r="AM252">
        <v>35.25</v>
      </c>
      <c r="AN252">
        <v>1.48</v>
      </c>
      <c r="AO252">
        <v>3.25</v>
      </c>
    </row>
    <row r="253" spans="1:41" x14ac:dyDescent="0.35">
      <c r="A253" t="s">
        <v>918</v>
      </c>
      <c r="B253">
        <v>543318</v>
      </c>
      <c r="C253" t="s">
        <v>919</v>
      </c>
      <c r="D253" t="s">
        <v>920</v>
      </c>
      <c r="E253" t="s">
        <v>76</v>
      </c>
      <c r="F253" t="s">
        <v>532</v>
      </c>
      <c r="G253" s="1">
        <v>44809</v>
      </c>
      <c r="H253">
        <v>1790.3</v>
      </c>
      <c r="I253">
        <v>1.94</v>
      </c>
      <c r="J253">
        <v>0</v>
      </c>
      <c r="K253">
        <v>2705</v>
      </c>
      <c r="L253">
        <v>0</v>
      </c>
      <c r="M253">
        <v>0</v>
      </c>
      <c r="N253">
        <v>0</v>
      </c>
      <c r="O253">
        <v>0</v>
      </c>
      <c r="P253">
        <v>1422.1</v>
      </c>
      <c r="Q253">
        <v>2705</v>
      </c>
      <c r="R253">
        <v>19053.7</v>
      </c>
      <c r="S253">
        <v>18385.59</v>
      </c>
      <c r="T253">
        <v>0.36</v>
      </c>
      <c r="U253">
        <v>9.9</v>
      </c>
      <c r="V253">
        <v>-0.94</v>
      </c>
      <c r="W253">
        <v>10.48</v>
      </c>
      <c r="X253">
        <v>0</v>
      </c>
      <c r="Y253">
        <v>0</v>
      </c>
      <c r="Z253">
        <v>0</v>
      </c>
      <c r="AA253">
        <v>80.47</v>
      </c>
      <c r="AB253">
        <v>106.41</v>
      </c>
      <c r="AC253">
        <v>22.91</v>
      </c>
      <c r="AD253">
        <v>25.93</v>
      </c>
      <c r="AE253">
        <v>1.83</v>
      </c>
      <c r="AF253">
        <v>6.61</v>
      </c>
      <c r="AG253">
        <v>0.18</v>
      </c>
      <c r="AH253">
        <v>53.27</v>
      </c>
      <c r="AI253">
        <v>24.66</v>
      </c>
      <c r="AJ253">
        <v>149.74</v>
      </c>
      <c r="AK253">
        <v>22.29</v>
      </c>
      <c r="AL253">
        <v>78.3</v>
      </c>
      <c r="AM253">
        <v>11.98</v>
      </c>
      <c r="AN253">
        <v>-0.68</v>
      </c>
      <c r="AO253">
        <v>3.25</v>
      </c>
    </row>
    <row r="254" spans="1:41" x14ac:dyDescent="0.35">
      <c r="A254" t="s">
        <v>924</v>
      </c>
      <c r="B254">
        <v>542651</v>
      </c>
      <c r="C254" t="s">
        <v>925</v>
      </c>
      <c r="D254" t="s">
        <v>926</v>
      </c>
      <c r="E254" t="s">
        <v>71</v>
      </c>
      <c r="F254" t="s">
        <v>72</v>
      </c>
      <c r="G254" s="1">
        <v>44809</v>
      </c>
      <c r="H254">
        <v>556.79999999999995</v>
      </c>
      <c r="I254">
        <v>-1.31</v>
      </c>
      <c r="J254">
        <v>34.35</v>
      </c>
      <c r="K254">
        <v>801</v>
      </c>
      <c r="L254">
        <v>34.35</v>
      </c>
      <c r="M254">
        <v>801</v>
      </c>
      <c r="N254">
        <v>0</v>
      </c>
      <c r="O254">
        <v>0</v>
      </c>
      <c r="P254">
        <v>34.35</v>
      </c>
      <c r="Q254">
        <v>801</v>
      </c>
      <c r="R254">
        <v>15272.55</v>
      </c>
      <c r="S254">
        <v>14455.7</v>
      </c>
      <c r="T254">
        <v>-1.73</v>
      </c>
      <c r="U254">
        <v>7.03</v>
      </c>
      <c r="V254">
        <v>0.81</v>
      </c>
      <c r="W254">
        <v>68.88</v>
      </c>
      <c r="X254">
        <v>79.17</v>
      </c>
      <c r="Y254">
        <v>0</v>
      </c>
      <c r="Z254">
        <v>0</v>
      </c>
      <c r="AA254">
        <v>51.01</v>
      </c>
      <c r="AB254">
        <v>39.5</v>
      </c>
      <c r="AC254">
        <v>11.06</v>
      </c>
      <c r="AD254">
        <v>3.59</v>
      </c>
      <c r="AE254">
        <v>3.14</v>
      </c>
      <c r="AF254">
        <v>0.98</v>
      </c>
      <c r="AG254">
        <v>0.56000000000000005</v>
      </c>
      <c r="AH254">
        <v>27.68</v>
      </c>
      <c r="AI254">
        <v>5.99</v>
      </c>
      <c r="AJ254">
        <v>32.15</v>
      </c>
      <c r="AK254">
        <v>10.92</v>
      </c>
      <c r="AL254">
        <v>50.38</v>
      </c>
      <c r="AM254">
        <v>17.59</v>
      </c>
      <c r="AN254">
        <v>15.35</v>
      </c>
      <c r="AO254">
        <v>3.1</v>
      </c>
    </row>
    <row r="255" spans="1:41" x14ac:dyDescent="0.35">
      <c r="A255" t="s">
        <v>921</v>
      </c>
      <c r="B255">
        <v>509480</v>
      </c>
      <c r="C255" t="s">
        <v>922</v>
      </c>
      <c r="D255" t="s">
        <v>923</v>
      </c>
      <c r="E255" t="s">
        <v>115</v>
      </c>
      <c r="F255" t="s">
        <v>123</v>
      </c>
      <c r="G255" s="1">
        <v>44809</v>
      </c>
      <c r="H255">
        <v>660.5</v>
      </c>
      <c r="I255">
        <v>-1.1399999999999999</v>
      </c>
      <c r="J255">
        <v>358</v>
      </c>
      <c r="K255">
        <v>856.95</v>
      </c>
      <c r="L255">
        <v>358</v>
      </c>
      <c r="M255">
        <v>872.95</v>
      </c>
      <c r="N255">
        <v>232</v>
      </c>
      <c r="O255">
        <v>872.95</v>
      </c>
      <c r="P255">
        <v>1.64</v>
      </c>
      <c r="Q255">
        <v>872.95</v>
      </c>
      <c r="R255">
        <v>64157.62</v>
      </c>
      <c r="S255">
        <v>65221.83</v>
      </c>
      <c r="T255">
        <v>0.05</v>
      </c>
      <c r="U255">
        <v>-0.97</v>
      </c>
      <c r="V255">
        <v>8.4700000000000006</v>
      </c>
      <c r="W255">
        <v>-20.55</v>
      </c>
      <c r="X255">
        <v>22.44</v>
      </c>
      <c r="Y255">
        <v>21.96</v>
      </c>
      <c r="Z255">
        <v>29.46</v>
      </c>
      <c r="AA255">
        <v>67.849999999999994</v>
      </c>
      <c r="AB255">
        <v>75.010000000000005</v>
      </c>
      <c r="AC255">
        <v>15.39</v>
      </c>
      <c r="AD255">
        <v>16.989999999999998</v>
      </c>
      <c r="AE255">
        <v>2.15</v>
      </c>
      <c r="AF255">
        <v>4.38</v>
      </c>
      <c r="AG255">
        <v>0.47</v>
      </c>
      <c r="AH255">
        <v>41.86</v>
      </c>
      <c r="AI255">
        <v>6.6</v>
      </c>
      <c r="AJ255">
        <v>113.25</v>
      </c>
      <c r="AK255">
        <v>9.74</v>
      </c>
      <c r="AL255">
        <v>42.93</v>
      </c>
      <c r="AM255">
        <v>5.83</v>
      </c>
      <c r="AN255">
        <v>-2.15</v>
      </c>
      <c r="AO255">
        <v>3.1</v>
      </c>
    </row>
    <row r="256" spans="1:41" x14ac:dyDescent="0.35">
      <c r="A256" t="s">
        <v>961</v>
      </c>
      <c r="B256">
        <v>531213</v>
      </c>
      <c r="C256" t="s">
        <v>962</v>
      </c>
      <c r="D256" t="s">
        <v>963</v>
      </c>
      <c r="E256" t="s">
        <v>99</v>
      </c>
      <c r="F256" t="s">
        <v>127</v>
      </c>
      <c r="G256" s="1">
        <v>44809</v>
      </c>
      <c r="H256">
        <v>104.45</v>
      </c>
      <c r="I256">
        <v>1.36</v>
      </c>
      <c r="J256">
        <v>74.25</v>
      </c>
      <c r="K256">
        <v>224.5</v>
      </c>
      <c r="L256">
        <v>74.25</v>
      </c>
      <c r="M256">
        <v>224.5</v>
      </c>
      <c r="N256">
        <v>66.25</v>
      </c>
      <c r="O256">
        <v>224.5</v>
      </c>
      <c r="P256">
        <v>0.16</v>
      </c>
      <c r="Q256">
        <v>224.5</v>
      </c>
      <c r="R256">
        <v>8836.36</v>
      </c>
      <c r="S256">
        <v>30136.61</v>
      </c>
      <c r="T256">
        <v>-0.38</v>
      </c>
      <c r="U256">
        <v>2.75</v>
      </c>
      <c r="V256">
        <v>10.47</v>
      </c>
      <c r="W256">
        <v>-36.17</v>
      </c>
      <c r="X256">
        <v>-4.3899999999999997</v>
      </c>
      <c r="Y256">
        <v>0.64</v>
      </c>
      <c r="Z256">
        <v>11.59</v>
      </c>
      <c r="AA256">
        <v>7.53</v>
      </c>
      <c r="AB256">
        <v>9.24</v>
      </c>
      <c r="AC256">
        <v>1.02</v>
      </c>
      <c r="AD256">
        <v>2.16</v>
      </c>
      <c r="AE256">
        <v>12.76</v>
      </c>
      <c r="AF256">
        <v>0.84</v>
      </c>
      <c r="AG256">
        <v>2.87</v>
      </c>
      <c r="AH256">
        <v>7.92</v>
      </c>
      <c r="AI256">
        <v>1.49</v>
      </c>
      <c r="AJ256">
        <v>-20.89</v>
      </c>
      <c r="AK256">
        <v>13.87</v>
      </c>
      <c r="AL256">
        <v>102.04</v>
      </c>
      <c r="AM256">
        <v>-5</v>
      </c>
      <c r="AN256">
        <v>-19.649999999999999</v>
      </c>
      <c r="AO256">
        <v>3</v>
      </c>
    </row>
    <row r="257" spans="1:41" x14ac:dyDescent="0.35">
      <c r="A257" t="s">
        <v>978</v>
      </c>
      <c r="B257">
        <v>500355</v>
      </c>
      <c r="C257" t="s">
        <v>979</v>
      </c>
      <c r="D257" t="s">
        <v>980</v>
      </c>
      <c r="E257" t="s">
        <v>76</v>
      </c>
      <c r="F257" t="s">
        <v>77</v>
      </c>
      <c r="G257" s="1">
        <v>44809</v>
      </c>
      <c r="H257">
        <v>225.25</v>
      </c>
      <c r="I257">
        <v>-0.35</v>
      </c>
      <c r="J257">
        <v>125</v>
      </c>
      <c r="K257">
        <v>324.85000000000002</v>
      </c>
      <c r="L257">
        <v>125</v>
      </c>
      <c r="M257">
        <v>362.6</v>
      </c>
      <c r="N257">
        <v>125</v>
      </c>
      <c r="O257">
        <v>362.6</v>
      </c>
      <c r="P257">
        <v>1.94</v>
      </c>
      <c r="Q257">
        <v>362.6</v>
      </c>
      <c r="R257">
        <v>4383.33</v>
      </c>
      <c r="S257">
        <v>4181.03</v>
      </c>
      <c r="T257">
        <v>-0.35</v>
      </c>
      <c r="U257">
        <v>1.05</v>
      </c>
      <c r="V257">
        <v>11.98</v>
      </c>
      <c r="W257">
        <v>-19.32</v>
      </c>
      <c r="X257">
        <v>12.85</v>
      </c>
      <c r="Y257">
        <v>0.27</v>
      </c>
      <c r="Z257">
        <v>5.12</v>
      </c>
      <c r="AA257">
        <v>29.35</v>
      </c>
      <c r="AB257">
        <v>23.84</v>
      </c>
      <c r="AC257">
        <v>2.48</v>
      </c>
      <c r="AD257">
        <v>3.07</v>
      </c>
      <c r="AE257">
        <v>5.6</v>
      </c>
      <c r="AF257">
        <v>23.9</v>
      </c>
      <c r="AG257">
        <v>1.33</v>
      </c>
      <c r="AH257">
        <v>14.43</v>
      </c>
      <c r="AI257">
        <v>1.61</v>
      </c>
      <c r="AJ257">
        <v>26.43</v>
      </c>
      <c r="AK257">
        <v>7.68</v>
      </c>
      <c r="AL257">
        <v>90.71</v>
      </c>
      <c r="AM257">
        <v>8.5299999999999994</v>
      </c>
      <c r="AN257">
        <v>-1.1000000000000001</v>
      </c>
      <c r="AO257">
        <v>3</v>
      </c>
    </row>
    <row r="258" spans="1:41" x14ac:dyDescent="0.35">
      <c r="A258" t="s">
        <v>971</v>
      </c>
      <c r="B258">
        <v>500730</v>
      </c>
      <c r="C258" t="s">
        <v>972</v>
      </c>
      <c r="D258" t="s">
        <v>973</v>
      </c>
      <c r="E258" t="s">
        <v>115</v>
      </c>
      <c r="F258" t="s">
        <v>974</v>
      </c>
      <c r="G258" s="1">
        <v>44809</v>
      </c>
      <c r="H258">
        <v>285.7</v>
      </c>
      <c r="I258">
        <v>2.1800000000000002</v>
      </c>
      <c r="J258">
        <v>44.7</v>
      </c>
      <c r="K258">
        <v>321.3</v>
      </c>
      <c r="L258">
        <v>44.7</v>
      </c>
      <c r="M258">
        <v>321.3</v>
      </c>
      <c r="N258">
        <v>44.7</v>
      </c>
      <c r="O258">
        <v>321.3</v>
      </c>
      <c r="P258">
        <v>4.75</v>
      </c>
      <c r="Q258">
        <v>321.3</v>
      </c>
      <c r="R258">
        <v>4760.41</v>
      </c>
      <c r="S258">
        <v>4625.17</v>
      </c>
      <c r="T258">
        <v>8.06</v>
      </c>
      <c r="U258">
        <v>8.4499999999999993</v>
      </c>
      <c r="V258">
        <v>10.57</v>
      </c>
      <c r="W258">
        <v>0.86</v>
      </c>
      <c r="X258">
        <v>49.24</v>
      </c>
      <c r="Y258">
        <v>15.65</v>
      </c>
      <c r="Z258">
        <v>34.14</v>
      </c>
      <c r="AA258">
        <v>24.4</v>
      </c>
      <c r="AB258">
        <v>20.48</v>
      </c>
      <c r="AC258">
        <v>3.16</v>
      </c>
      <c r="AD258">
        <v>2.4500000000000002</v>
      </c>
      <c r="AE258">
        <v>5.75</v>
      </c>
      <c r="AF258">
        <v>1.93</v>
      </c>
      <c r="AG258">
        <v>1.05</v>
      </c>
      <c r="AH258">
        <v>14.49</v>
      </c>
      <c r="AI258">
        <v>2.74</v>
      </c>
      <c r="AJ258">
        <v>-157.53</v>
      </c>
      <c r="AK258">
        <v>11.71</v>
      </c>
      <c r="AL258">
        <v>90.45</v>
      </c>
      <c r="AM258">
        <v>-1.81</v>
      </c>
      <c r="AN258">
        <v>-4.07</v>
      </c>
      <c r="AO258">
        <v>3</v>
      </c>
    </row>
    <row r="259" spans="1:41" x14ac:dyDescent="0.35">
      <c r="A259" t="s">
        <v>930</v>
      </c>
      <c r="B259">
        <v>532749</v>
      </c>
      <c r="C259" t="s">
        <v>931</v>
      </c>
      <c r="D259" t="s">
        <v>932</v>
      </c>
      <c r="E259" t="s">
        <v>131</v>
      </c>
      <c r="F259" t="s">
        <v>774</v>
      </c>
      <c r="G259" s="1">
        <v>44809</v>
      </c>
      <c r="H259">
        <v>338.1</v>
      </c>
      <c r="I259">
        <v>-3.3</v>
      </c>
      <c r="J259">
        <v>48.6</v>
      </c>
      <c r="K259">
        <v>412</v>
      </c>
      <c r="L259">
        <v>48.6</v>
      </c>
      <c r="M259">
        <v>412</v>
      </c>
      <c r="N259">
        <v>48.6</v>
      </c>
      <c r="O259">
        <v>412</v>
      </c>
      <c r="P259">
        <v>27.19</v>
      </c>
      <c r="Q259">
        <v>412</v>
      </c>
      <c r="R259">
        <v>8311.8799999999992</v>
      </c>
      <c r="S259">
        <v>9644.6299999999992</v>
      </c>
      <c r="T259">
        <v>0.1</v>
      </c>
      <c r="U259">
        <v>13.55</v>
      </c>
      <c r="V259">
        <v>-0.19</v>
      </c>
      <c r="W259">
        <v>49.11</v>
      </c>
      <c r="X259">
        <v>56.06</v>
      </c>
      <c r="Y259">
        <v>14.93</v>
      </c>
      <c r="Z259">
        <v>17.88</v>
      </c>
      <c r="AA259">
        <v>7.74</v>
      </c>
      <c r="AB259">
        <v>15.34</v>
      </c>
      <c r="AC259">
        <v>2.4300000000000002</v>
      </c>
      <c r="AD259">
        <v>1.4</v>
      </c>
      <c r="AE259">
        <v>15.82</v>
      </c>
      <c r="AF259">
        <v>0.22</v>
      </c>
      <c r="AG259">
        <v>0.89</v>
      </c>
      <c r="AH259">
        <v>5.4</v>
      </c>
      <c r="AI259">
        <v>0.37</v>
      </c>
      <c r="AJ259">
        <v>9.77</v>
      </c>
      <c r="AK259">
        <v>43.69</v>
      </c>
      <c r="AL259">
        <v>139.24</v>
      </c>
      <c r="AM259">
        <v>34.61</v>
      </c>
      <c r="AN259">
        <v>16.55</v>
      </c>
      <c r="AO259">
        <v>3</v>
      </c>
    </row>
    <row r="260" spans="1:41" x14ac:dyDescent="0.35">
      <c r="A260" t="s">
        <v>951</v>
      </c>
      <c r="B260">
        <v>532868</v>
      </c>
      <c r="C260" t="s">
        <v>952</v>
      </c>
      <c r="D260" t="s">
        <v>953</v>
      </c>
      <c r="E260" t="s">
        <v>293</v>
      </c>
      <c r="F260" t="s">
        <v>954</v>
      </c>
      <c r="G260" s="1">
        <v>44809</v>
      </c>
      <c r="H260">
        <v>394.1</v>
      </c>
      <c r="I260">
        <v>-0.23</v>
      </c>
      <c r="J260">
        <v>114.5</v>
      </c>
      <c r="K260">
        <v>449.8</v>
      </c>
      <c r="L260">
        <v>114.5</v>
      </c>
      <c r="M260">
        <v>449.8</v>
      </c>
      <c r="N260">
        <v>114.5</v>
      </c>
      <c r="O260">
        <v>449.8</v>
      </c>
      <c r="P260">
        <v>72.349999999999994</v>
      </c>
      <c r="Q260">
        <v>1225</v>
      </c>
      <c r="R260">
        <v>97737.68</v>
      </c>
      <c r="S260">
        <v>100535.37</v>
      </c>
      <c r="T260">
        <v>3.71</v>
      </c>
      <c r="U260">
        <v>7.21</v>
      </c>
      <c r="V260">
        <v>19.190000000000001</v>
      </c>
      <c r="W260">
        <v>14.66</v>
      </c>
      <c r="X260">
        <v>33.96</v>
      </c>
      <c r="Y260">
        <v>15.96</v>
      </c>
      <c r="Z260">
        <v>7.17</v>
      </c>
      <c r="AA260">
        <v>59.84</v>
      </c>
      <c r="AB260">
        <v>31.04</v>
      </c>
      <c r="AC260">
        <v>2.67</v>
      </c>
      <c r="AD260">
        <v>1.37</v>
      </c>
      <c r="AE260">
        <v>2.38</v>
      </c>
      <c r="AF260">
        <v>8.44</v>
      </c>
      <c r="AG260">
        <v>0.76</v>
      </c>
      <c r="AH260">
        <v>46.69</v>
      </c>
      <c r="AI260">
        <v>16.239999999999998</v>
      </c>
      <c r="AJ260">
        <v>34.51</v>
      </c>
      <c r="AK260">
        <v>6.6</v>
      </c>
      <c r="AL260">
        <v>147.94</v>
      </c>
      <c r="AM260">
        <v>11.44</v>
      </c>
      <c r="AN260">
        <v>6.46</v>
      </c>
      <c r="AO260">
        <v>3</v>
      </c>
    </row>
    <row r="261" spans="1:41" x14ac:dyDescent="0.35">
      <c r="A261" t="s">
        <v>967</v>
      </c>
      <c r="B261">
        <v>505355</v>
      </c>
      <c r="C261" t="s">
        <v>968</v>
      </c>
      <c r="D261" t="s">
        <v>969</v>
      </c>
      <c r="E261" t="s">
        <v>293</v>
      </c>
      <c r="F261" t="s">
        <v>970</v>
      </c>
      <c r="G261" s="1">
        <v>44809</v>
      </c>
      <c r="H261">
        <v>567.6</v>
      </c>
      <c r="I261">
        <v>-0.8</v>
      </c>
      <c r="J261">
        <v>380</v>
      </c>
      <c r="K261">
        <v>687.15</v>
      </c>
      <c r="L261">
        <v>380</v>
      </c>
      <c r="M261">
        <v>816.9</v>
      </c>
      <c r="N261">
        <v>380</v>
      </c>
      <c r="O261">
        <v>816.9</v>
      </c>
      <c r="P261">
        <v>0.46</v>
      </c>
      <c r="Q261">
        <v>816.9</v>
      </c>
      <c r="R261">
        <v>3999.31</v>
      </c>
      <c r="S261">
        <v>3832.97</v>
      </c>
      <c r="T261">
        <v>0.1</v>
      </c>
      <c r="U261">
        <v>-1.3</v>
      </c>
      <c r="V261">
        <v>5.61</v>
      </c>
      <c r="W261">
        <v>-5.71</v>
      </c>
      <c r="X261">
        <v>2.48</v>
      </c>
      <c r="Y261">
        <v>1.6</v>
      </c>
      <c r="Z261">
        <v>15.97</v>
      </c>
      <c r="AA261">
        <v>20.149999999999999</v>
      </c>
      <c r="AB261">
        <v>20.74</v>
      </c>
      <c r="AC261">
        <v>2.31</v>
      </c>
      <c r="AD261">
        <v>2.88</v>
      </c>
      <c r="AE261">
        <v>7.62</v>
      </c>
      <c r="AF261">
        <v>9.3000000000000007</v>
      </c>
      <c r="AG261">
        <v>0.53</v>
      </c>
      <c r="AH261">
        <v>13.72</v>
      </c>
      <c r="AI261">
        <v>10.86</v>
      </c>
      <c r="AJ261">
        <v>24.5</v>
      </c>
      <c r="AK261">
        <v>28.46</v>
      </c>
      <c r="AL261">
        <v>248.57</v>
      </c>
      <c r="AM261">
        <v>23.16</v>
      </c>
      <c r="AN261">
        <v>10.25</v>
      </c>
      <c r="AO261">
        <v>3</v>
      </c>
    </row>
    <row r="262" spans="1:41" x14ac:dyDescent="0.35">
      <c r="A262" t="s">
        <v>942</v>
      </c>
      <c r="B262">
        <v>511196</v>
      </c>
      <c r="C262" t="s">
        <v>943</v>
      </c>
      <c r="D262" t="s">
        <v>944</v>
      </c>
      <c r="E262" t="s">
        <v>99</v>
      </c>
      <c r="F262" t="s">
        <v>256</v>
      </c>
      <c r="G262" s="1">
        <v>44809</v>
      </c>
      <c r="H262">
        <v>638.6</v>
      </c>
      <c r="I262">
        <v>0.42</v>
      </c>
      <c r="J262">
        <v>253.3</v>
      </c>
      <c r="K262">
        <v>722</v>
      </c>
      <c r="L262">
        <v>253.3</v>
      </c>
      <c r="M262">
        <v>722</v>
      </c>
      <c r="N262">
        <v>216.5</v>
      </c>
      <c r="O262">
        <v>722</v>
      </c>
      <c r="P262">
        <v>2.76</v>
      </c>
      <c r="Q262">
        <v>722</v>
      </c>
      <c r="R262">
        <v>8499.89</v>
      </c>
      <c r="S262">
        <v>32788.870000000003</v>
      </c>
      <c r="T262">
        <v>0.25</v>
      </c>
      <c r="U262">
        <v>10.09</v>
      </c>
      <c r="V262">
        <v>36.03</v>
      </c>
      <c r="W262">
        <v>8.9700000000000006</v>
      </c>
      <c r="X262">
        <v>16.72</v>
      </c>
      <c r="Y262">
        <v>2.5099999999999998</v>
      </c>
      <c r="Z262">
        <v>42.11</v>
      </c>
      <c r="AA262">
        <v>16.21</v>
      </c>
      <c r="AB262">
        <v>15.54</v>
      </c>
      <c r="AC262">
        <v>2.63</v>
      </c>
      <c r="AD262">
        <v>2.72</v>
      </c>
      <c r="AE262">
        <v>5.97</v>
      </c>
      <c r="AF262">
        <v>1.05</v>
      </c>
      <c r="AG262">
        <v>0.47</v>
      </c>
      <c r="AH262">
        <v>16.739999999999998</v>
      </c>
      <c r="AI262">
        <v>3.96</v>
      </c>
      <c r="AJ262">
        <v>-2.17</v>
      </c>
      <c r="AK262">
        <v>39.39</v>
      </c>
      <c r="AL262">
        <v>242.49</v>
      </c>
      <c r="AM262">
        <v>-294.12</v>
      </c>
      <c r="AN262">
        <v>-307.52</v>
      </c>
      <c r="AO262">
        <v>3</v>
      </c>
    </row>
    <row r="263" spans="1:41" x14ac:dyDescent="0.35">
      <c r="A263" t="s">
        <v>984</v>
      </c>
      <c r="B263">
        <v>532784</v>
      </c>
      <c r="C263" t="s">
        <v>985</v>
      </c>
      <c r="D263" t="s">
        <v>986</v>
      </c>
      <c r="E263" t="s">
        <v>293</v>
      </c>
      <c r="F263" t="s">
        <v>954</v>
      </c>
      <c r="G263" s="1">
        <v>44809</v>
      </c>
      <c r="H263">
        <v>708.1</v>
      </c>
      <c r="I263">
        <v>0.7</v>
      </c>
      <c r="J263">
        <v>117.9</v>
      </c>
      <c r="K263">
        <v>1045</v>
      </c>
      <c r="L263">
        <v>117.9</v>
      </c>
      <c r="M263">
        <v>1045</v>
      </c>
      <c r="N263">
        <v>117.9</v>
      </c>
      <c r="O263">
        <v>1045</v>
      </c>
      <c r="P263">
        <v>61</v>
      </c>
      <c r="Q263">
        <v>1248</v>
      </c>
      <c r="R263">
        <v>6725.99</v>
      </c>
      <c r="S263">
        <v>9000.19</v>
      </c>
      <c r="T263">
        <v>-0.56000000000000005</v>
      </c>
      <c r="U263">
        <v>5.21</v>
      </c>
      <c r="V263">
        <v>32.83</v>
      </c>
      <c r="W263">
        <v>-7.97</v>
      </c>
      <c r="X263">
        <v>9.81</v>
      </c>
      <c r="Y263">
        <v>12.72</v>
      </c>
      <c r="Z263">
        <v>7.77</v>
      </c>
      <c r="AA263">
        <v>56.19</v>
      </c>
      <c r="AB263">
        <v>20.64</v>
      </c>
      <c r="AC263">
        <v>2.66</v>
      </c>
      <c r="AD263">
        <v>1.91</v>
      </c>
      <c r="AE263">
        <v>11.2</v>
      </c>
      <c r="AF263">
        <v>-9.68</v>
      </c>
      <c r="AG263">
        <v>0.42</v>
      </c>
      <c r="AH263">
        <v>9.06</v>
      </c>
      <c r="AI263">
        <v>2.4</v>
      </c>
      <c r="AJ263">
        <v>8.19</v>
      </c>
      <c r="AK263">
        <v>12.62</v>
      </c>
      <c r="AL263">
        <v>266.14</v>
      </c>
      <c r="AM263">
        <v>86.58</v>
      </c>
      <c r="AN263">
        <v>13.47</v>
      </c>
      <c r="AO263">
        <v>3</v>
      </c>
    </row>
    <row r="264" spans="1:41" x14ac:dyDescent="0.35">
      <c r="A264" t="s">
        <v>927</v>
      </c>
      <c r="B264">
        <v>524208</v>
      </c>
      <c r="C264" t="s">
        <v>928</v>
      </c>
      <c r="D264" t="s">
        <v>929</v>
      </c>
      <c r="E264" t="s">
        <v>76</v>
      </c>
      <c r="F264" t="s">
        <v>332</v>
      </c>
      <c r="G264" s="1">
        <v>44809</v>
      </c>
      <c r="H264">
        <v>845.1</v>
      </c>
      <c r="I264">
        <v>0.86</v>
      </c>
      <c r="J264">
        <v>331.03</v>
      </c>
      <c r="K264">
        <v>1168.4000000000001</v>
      </c>
      <c r="L264">
        <v>331.03</v>
      </c>
      <c r="M264">
        <v>1168.4000000000001</v>
      </c>
      <c r="N264">
        <v>208.75</v>
      </c>
      <c r="O264">
        <v>1168.4000000000001</v>
      </c>
      <c r="P264">
        <v>3.34</v>
      </c>
      <c r="Q264">
        <v>1168.4000000000001</v>
      </c>
      <c r="R264">
        <v>30635.22</v>
      </c>
      <c r="S264">
        <v>32798.480000000003</v>
      </c>
      <c r="T264">
        <v>4.4400000000000004</v>
      </c>
      <c r="U264">
        <v>4.42</v>
      </c>
      <c r="V264">
        <v>17.29</v>
      </c>
      <c r="W264">
        <v>-7.47</v>
      </c>
      <c r="X264">
        <v>29.15</v>
      </c>
      <c r="Y264">
        <v>31.67</v>
      </c>
      <c r="Z264">
        <v>46.15</v>
      </c>
      <c r="AA264">
        <v>23.02</v>
      </c>
      <c r="AB264">
        <v>31.35</v>
      </c>
      <c r="AC264">
        <v>5.0199999999999996</v>
      </c>
      <c r="AD264">
        <v>6.19</v>
      </c>
      <c r="AE264">
        <v>5.08</v>
      </c>
      <c r="AF264">
        <v>1.55</v>
      </c>
      <c r="AG264">
        <v>0.41</v>
      </c>
      <c r="AH264">
        <v>16.52</v>
      </c>
      <c r="AI264">
        <v>4</v>
      </c>
      <c r="AJ264">
        <v>35.1</v>
      </c>
      <c r="AK264">
        <v>36.729999999999997</v>
      </c>
      <c r="AL264">
        <v>168.36</v>
      </c>
      <c r="AM264">
        <v>50.09</v>
      </c>
      <c r="AN264">
        <v>-31.88</v>
      </c>
      <c r="AO264">
        <v>3</v>
      </c>
    </row>
    <row r="265" spans="1:41" x14ac:dyDescent="0.35">
      <c r="A265" t="s">
        <v>939</v>
      </c>
      <c r="B265">
        <v>532454</v>
      </c>
      <c r="C265" t="s">
        <v>940</v>
      </c>
      <c r="D265" t="s">
        <v>941</v>
      </c>
      <c r="E265" t="s">
        <v>307</v>
      </c>
      <c r="F265" t="s">
        <v>308</v>
      </c>
      <c r="G265" s="1">
        <v>44809</v>
      </c>
      <c r="H265">
        <v>740.4</v>
      </c>
      <c r="I265">
        <v>0.73</v>
      </c>
      <c r="J265">
        <v>319.35000000000002</v>
      </c>
      <c r="K265">
        <v>792.65</v>
      </c>
      <c r="L265">
        <v>319.35000000000002</v>
      </c>
      <c r="M265">
        <v>792.65</v>
      </c>
      <c r="N265">
        <v>249.4</v>
      </c>
      <c r="O265">
        <v>792.65</v>
      </c>
      <c r="P265">
        <v>9.3000000000000007</v>
      </c>
      <c r="Q265">
        <v>792.65</v>
      </c>
      <c r="R265">
        <v>441244.43</v>
      </c>
      <c r="S265">
        <v>556081.03</v>
      </c>
      <c r="T265">
        <v>1.31</v>
      </c>
      <c r="U265">
        <v>6.64</v>
      </c>
      <c r="V265">
        <v>7.85</v>
      </c>
      <c r="W265">
        <v>14.61</v>
      </c>
      <c r="X265">
        <v>29.72</v>
      </c>
      <c r="Y265">
        <v>14.57</v>
      </c>
      <c r="Z265">
        <v>12.65</v>
      </c>
      <c r="AA265">
        <v>79.099999999999994</v>
      </c>
      <c r="AB265">
        <v>143.21</v>
      </c>
      <c r="AC265">
        <v>5.95</v>
      </c>
      <c r="AD265">
        <v>3.51</v>
      </c>
      <c r="AE265">
        <v>4.99</v>
      </c>
      <c r="AF265">
        <v>2.88</v>
      </c>
      <c r="AG265">
        <v>0.41</v>
      </c>
      <c r="AH265">
        <v>9.0299999999999994</v>
      </c>
      <c r="AI265">
        <v>3.6</v>
      </c>
      <c r="AJ265">
        <v>8.02</v>
      </c>
      <c r="AK265">
        <v>9.3699999999999992</v>
      </c>
      <c r="AL265">
        <v>124.48</v>
      </c>
      <c r="AM265">
        <v>98.42</v>
      </c>
      <c r="AN265">
        <v>18.11</v>
      </c>
      <c r="AO265">
        <v>3</v>
      </c>
    </row>
    <row r="266" spans="1:41" x14ac:dyDescent="0.35">
      <c r="A266" t="s">
        <v>964</v>
      </c>
      <c r="B266">
        <v>540749</v>
      </c>
      <c r="C266" t="s">
        <v>965</v>
      </c>
      <c r="D266" t="s">
        <v>966</v>
      </c>
      <c r="E266" t="s">
        <v>99</v>
      </c>
      <c r="F266" t="s">
        <v>312</v>
      </c>
      <c r="G266" s="1">
        <v>44809</v>
      </c>
      <c r="H266">
        <v>752.25</v>
      </c>
      <c r="I266">
        <v>-0.11</v>
      </c>
      <c r="J266">
        <v>443.95</v>
      </c>
      <c r="K266">
        <v>846.95</v>
      </c>
      <c r="L266">
        <v>443.95</v>
      </c>
      <c r="M266">
        <v>1270</v>
      </c>
      <c r="N266">
        <v>0</v>
      </c>
      <c r="O266">
        <v>0</v>
      </c>
      <c r="P266">
        <v>365</v>
      </c>
      <c r="Q266">
        <v>1270</v>
      </c>
      <c r="R266">
        <v>4074.51</v>
      </c>
      <c r="S266">
        <v>7632.78</v>
      </c>
      <c r="T266">
        <v>1.99</v>
      </c>
      <c r="U266">
        <v>33.17</v>
      </c>
      <c r="V266">
        <v>37.229999999999997</v>
      </c>
      <c r="W266">
        <v>-3.38</v>
      </c>
      <c r="X266">
        <v>7.82</v>
      </c>
      <c r="Y266">
        <v>0</v>
      </c>
      <c r="Z266">
        <v>0</v>
      </c>
      <c r="AA266">
        <v>24.16</v>
      </c>
      <c r="AB266">
        <v>25.52</v>
      </c>
      <c r="AC266">
        <v>2.99</v>
      </c>
      <c r="AD266">
        <v>3.61</v>
      </c>
      <c r="AE266">
        <v>7.82</v>
      </c>
      <c r="AF266">
        <v>21.78</v>
      </c>
      <c r="AG266">
        <v>0.4</v>
      </c>
      <c r="AH266">
        <v>12.89</v>
      </c>
      <c r="AI266">
        <v>5.51</v>
      </c>
      <c r="AJ266">
        <v>-5.08</v>
      </c>
      <c r="AK266">
        <v>30.85</v>
      </c>
      <c r="AL266">
        <v>249.52</v>
      </c>
      <c r="AM266">
        <v>-146.78</v>
      </c>
      <c r="AN266">
        <v>-142.69</v>
      </c>
      <c r="AO266">
        <v>3</v>
      </c>
    </row>
    <row r="267" spans="1:41" x14ac:dyDescent="0.35">
      <c r="A267" t="s">
        <v>987</v>
      </c>
      <c r="B267">
        <v>500260</v>
      </c>
      <c r="C267" t="s">
        <v>988</v>
      </c>
      <c r="D267" t="s">
        <v>989</v>
      </c>
      <c r="E267" t="s">
        <v>115</v>
      </c>
      <c r="F267" t="s">
        <v>116</v>
      </c>
      <c r="G267" s="1">
        <v>44809</v>
      </c>
      <c r="H267">
        <v>755.4</v>
      </c>
      <c r="I267">
        <v>0.96</v>
      </c>
      <c r="J267">
        <v>455</v>
      </c>
      <c r="K267">
        <v>1119.5999999999999</v>
      </c>
      <c r="L267">
        <v>455</v>
      </c>
      <c r="M267">
        <v>1132.7</v>
      </c>
      <c r="N267">
        <v>455</v>
      </c>
      <c r="O267">
        <v>1132.7</v>
      </c>
      <c r="P267">
        <v>16</v>
      </c>
      <c r="Q267">
        <v>1132.7</v>
      </c>
      <c r="R267">
        <v>17849.53</v>
      </c>
      <c r="S267">
        <v>21424.959999999999</v>
      </c>
      <c r="T267">
        <v>1.21</v>
      </c>
      <c r="U267">
        <v>2.64</v>
      </c>
      <c r="V267">
        <v>19.75</v>
      </c>
      <c r="W267">
        <v>-27.83</v>
      </c>
      <c r="X267">
        <v>2.34</v>
      </c>
      <c r="Y267">
        <v>1.63</v>
      </c>
      <c r="Z267">
        <v>15.26</v>
      </c>
      <c r="AA267">
        <v>21.8</v>
      </c>
      <c r="AB267">
        <v>29.87</v>
      </c>
      <c r="AC267">
        <v>2.65</v>
      </c>
      <c r="AD267">
        <v>3.76</v>
      </c>
      <c r="AE267">
        <v>4.03</v>
      </c>
      <c r="AF267">
        <v>3.4</v>
      </c>
      <c r="AG267">
        <v>0.4</v>
      </c>
      <c r="AH267">
        <v>17.059999999999999</v>
      </c>
      <c r="AI267">
        <v>2.77</v>
      </c>
      <c r="AJ267">
        <v>15.73</v>
      </c>
      <c r="AK267">
        <v>34.659999999999997</v>
      </c>
      <c r="AL267">
        <v>284.89999999999998</v>
      </c>
      <c r="AM267">
        <v>48.03</v>
      </c>
      <c r="AN267">
        <v>-22.76</v>
      </c>
      <c r="AO267">
        <v>3</v>
      </c>
    </row>
    <row r="268" spans="1:41" x14ac:dyDescent="0.35">
      <c r="A268" t="s">
        <v>990</v>
      </c>
      <c r="B268">
        <v>500148</v>
      </c>
      <c r="C268" t="s">
        <v>991</v>
      </c>
      <c r="D268" t="s">
        <v>992</v>
      </c>
      <c r="E268" t="s">
        <v>115</v>
      </c>
      <c r="F268" t="s">
        <v>837</v>
      </c>
      <c r="G268" s="1">
        <v>44809</v>
      </c>
      <c r="H268">
        <v>763.5</v>
      </c>
      <c r="I268">
        <v>1.71</v>
      </c>
      <c r="J268">
        <v>118.25</v>
      </c>
      <c r="K268">
        <v>811.05</v>
      </c>
      <c r="L268">
        <v>118.25</v>
      </c>
      <c r="M268">
        <v>811.05</v>
      </c>
      <c r="N268">
        <v>118.25</v>
      </c>
      <c r="O268">
        <v>811.05</v>
      </c>
      <c r="P268">
        <v>9.0500000000000007</v>
      </c>
      <c r="Q268">
        <v>811.05</v>
      </c>
      <c r="R268">
        <v>5513.35</v>
      </c>
      <c r="S268">
        <v>9407.42</v>
      </c>
      <c r="T268">
        <v>-5.14</v>
      </c>
      <c r="U268">
        <v>21.98</v>
      </c>
      <c r="V268">
        <v>23.82</v>
      </c>
      <c r="W268">
        <v>56.09</v>
      </c>
      <c r="X268">
        <v>54.91</v>
      </c>
      <c r="Y268">
        <v>12.53</v>
      </c>
      <c r="Z268">
        <v>22.93</v>
      </c>
      <c r="AA268">
        <v>4.5599999999999996</v>
      </c>
      <c r="AB268">
        <v>4.87</v>
      </c>
      <c r="AC268">
        <v>0.78</v>
      </c>
      <c r="AD268">
        <v>0.52</v>
      </c>
      <c r="AE268">
        <v>21.75</v>
      </c>
      <c r="AF268">
        <v>0.16</v>
      </c>
      <c r="AG268">
        <v>0.39</v>
      </c>
      <c r="AH268">
        <v>3.76</v>
      </c>
      <c r="AI268">
        <v>0.39</v>
      </c>
      <c r="AJ268">
        <v>7.97</v>
      </c>
      <c r="AK268">
        <v>167.39</v>
      </c>
      <c r="AL268">
        <v>977.75</v>
      </c>
      <c r="AM268">
        <v>95.84</v>
      </c>
      <c r="AN268">
        <v>-93.84</v>
      </c>
      <c r="AO268">
        <v>3</v>
      </c>
    </row>
    <row r="269" spans="1:41" x14ac:dyDescent="0.35">
      <c r="A269" t="s">
        <v>975</v>
      </c>
      <c r="B269">
        <v>533273</v>
      </c>
      <c r="C269" t="s">
        <v>976</v>
      </c>
      <c r="D269" t="s">
        <v>977</v>
      </c>
      <c r="E269" t="s">
        <v>293</v>
      </c>
      <c r="F269" t="s">
        <v>954</v>
      </c>
      <c r="G269" s="1">
        <v>44809</v>
      </c>
      <c r="H269">
        <v>1040.3</v>
      </c>
      <c r="I269">
        <v>1.66</v>
      </c>
      <c r="J269">
        <v>290</v>
      </c>
      <c r="K269">
        <v>1051.9000000000001</v>
      </c>
      <c r="L269">
        <v>290</v>
      </c>
      <c r="M269">
        <v>1051.9000000000001</v>
      </c>
      <c r="N269">
        <v>290</v>
      </c>
      <c r="O269">
        <v>1051.9000000000001</v>
      </c>
      <c r="P269">
        <v>153.15</v>
      </c>
      <c r="Q269">
        <v>1051.9000000000001</v>
      </c>
      <c r="R269">
        <v>37758.269999999997</v>
      </c>
      <c r="S269">
        <v>38870.49</v>
      </c>
      <c r="T269">
        <v>7.44</v>
      </c>
      <c r="U269">
        <v>16.04</v>
      </c>
      <c r="V269">
        <v>36.159999999999997</v>
      </c>
      <c r="W269">
        <v>36.42</v>
      </c>
      <c r="X269">
        <v>24.91</v>
      </c>
      <c r="Y269">
        <v>21.43</v>
      </c>
      <c r="Z269">
        <v>16.36</v>
      </c>
      <c r="AA269">
        <v>27.57</v>
      </c>
      <c r="AB269">
        <v>29.3</v>
      </c>
      <c r="AC269">
        <v>3.5</v>
      </c>
      <c r="AD269">
        <v>2.39</v>
      </c>
      <c r="AE269">
        <v>4.18</v>
      </c>
      <c r="AF269">
        <v>1.1100000000000001</v>
      </c>
      <c r="AG269">
        <v>0.28999999999999998</v>
      </c>
      <c r="AH269">
        <v>24.02</v>
      </c>
      <c r="AI269">
        <v>11.36</v>
      </c>
      <c r="AJ269">
        <v>35.33</v>
      </c>
      <c r="AK269">
        <v>37.67</v>
      </c>
      <c r="AL269">
        <v>296.31</v>
      </c>
      <c r="AM269">
        <v>29.39</v>
      </c>
      <c r="AN269">
        <v>-5.0199999999999996</v>
      </c>
      <c r="AO269">
        <v>3</v>
      </c>
    </row>
    <row r="270" spans="1:41" x14ac:dyDescent="0.35">
      <c r="A270" t="s">
        <v>945</v>
      </c>
      <c r="B270">
        <v>524742</v>
      </c>
      <c r="C270" t="s">
        <v>946</v>
      </c>
      <c r="D270" t="s">
        <v>947</v>
      </c>
      <c r="E270" t="s">
        <v>44</v>
      </c>
      <c r="F270" t="s">
        <v>45</v>
      </c>
      <c r="G270" s="1">
        <v>44809</v>
      </c>
      <c r="H270">
        <v>775</v>
      </c>
      <c r="I270">
        <v>0.28000000000000003</v>
      </c>
      <c r="J270">
        <v>176.2</v>
      </c>
      <c r="K270">
        <v>1008.4</v>
      </c>
      <c r="L270">
        <v>176.2</v>
      </c>
      <c r="M270">
        <v>1034.8</v>
      </c>
      <c r="N270">
        <v>176.2</v>
      </c>
      <c r="O270">
        <v>1034.8</v>
      </c>
      <c r="P270">
        <v>0.18</v>
      </c>
      <c r="Q270">
        <v>1034.8</v>
      </c>
      <c r="R270">
        <v>5874.54</v>
      </c>
      <c r="S270">
        <v>5412.78</v>
      </c>
      <c r="T270">
        <v>1.47</v>
      </c>
      <c r="U270">
        <v>-4.97</v>
      </c>
      <c r="V270">
        <v>2.04</v>
      </c>
      <c r="W270">
        <v>4.72</v>
      </c>
      <c r="X270">
        <v>22.8</v>
      </c>
      <c r="Y270">
        <v>3.64</v>
      </c>
      <c r="Z270">
        <v>0</v>
      </c>
      <c r="AA270">
        <v>18.73</v>
      </c>
      <c r="AB270">
        <v>18.73</v>
      </c>
      <c r="AC270">
        <v>3.75</v>
      </c>
      <c r="AD270">
        <v>4.5199999999999996</v>
      </c>
      <c r="AE270">
        <v>8.2100000000000009</v>
      </c>
      <c r="AF270">
        <v>0.82</v>
      </c>
      <c r="AG270">
        <v>0.26</v>
      </c>
      <c r="AH270">
        <v>12.09</v>
      </c>
      <c r="AI270">
        <v>4.47</v>
      </c>
      <c r="AJ270">
        <v>22.1</v>
      </c>
      <c r="AK270">
        <v>41.42</v>
      </c>
      <c r="AL270">
        <v>207.15</v>
      </c>
      <c r="AM270">
        <v>35.14</v>
      </c>
      <c r="AN270">
        <v>28.17</v>
      </c>
      <c r="AO270">
        <v>3</v>
      </c>
    </row>
    <row r="271" spans="1:41" x14ac:dyDescent="0.35">
      <c r="A271" t="s">
        <v>936</v>
      </c>
      <c r="B271">
        <v>500031</v>
      </c>
      <c r="C271" t="s">
        <v>937</v>
      </c>
      <c r="D271" t="s">
        <v>938</v>
      </c>
      <c r="E271" t="s">
        <v>157</v>
      </c>
      <c r="F271" t="s">
        <v>727</v>
      </c>
      <c r="G271" s="1">
        <v>44809</v>
      </c>
      <c r="H271">
        <v>1224.25</v>
      </c>
      <c r="I271">
        <v>0.16</v>
      </c>
      <c r="J271">
        <v>260</v>
      </c>
      <c r="K271">
        <v>1588.95</v>
      </c>
      <c r="L271">
        <v>260</v>
      </c>
      <c r="M271">
        <v>1588.95</v>
      </c>
      <c r="N271">
        <v>260</v>
      </c>
      <c r="O271">
        <v>1588.95</v>
      </c>
      <c r="P271">
        <v>1.61</v>
      </c>
      <c r="Q271">
        <v>1588.95</v>
      </c>
      <c r="R271">
        <v>14066.92</v>
      </c>
      <c r="S271">
        <v>13927.36</v>
      </c>
      <c r="T271">
        <v>0.02</v>
      </c>
      <c r="U271">
        <v>7.21</v>
      </c>
      <c r="V271">
        <v>23.7</v>
      </c>
      <c r="W271">
        <v>1.7</v>
      </c>
      <c r="X271">
        <v>49.24</v>
      </c>
      <c r="Y271">
        <v>29.43</v>
      </c>
      <c r="Z271">
        <v>21.99</v>
      </c>
      <c r="AA271">
        <v>73.180000000000007</v>
      </c>
      <c r="AB271">
        <v>63.77</v>
      </c>
      <c r="AC271">
        <v>8.0399999999999991</v>
      </c>
      <c r="AD271">
        <v>5.54</v>
      </c>
      <c r="AE271">
        <v>2.79</v>
      </c>
      <c r="AF271">
        <v>24.95</v>
      </c>
      <c r="AG271">
        <v>0.25</v>
      </c>
      <c r="AH271">
        <v>35.479999999999997</v>
      </c>
      <c r="AI271">
        <v>2.77</v>
      </c>
      <c r="AJ271">
        <v>15.39</v>
      </c>
      <c r="AK271">
        <v>16.829999999999998</v>
      </c>
      <c r="AL271">
        <v>153.24</v>
      </c>
      <c r="AM271">
        <v>79.58</v>
      </c>
      <c r="AN271">
        <v>68.14</v>
      </c>
      <c r="AO271">
        <v>3</v>
      </c>
    </row>
    <row r="272" spans="1:41" x14ac:dyDescent="0.35">
      <c r="A272" t="s">
        <v>948</v>
      </c>
      <c r="B272">
        <v>500878</v>
      </c>
      <c r="C272" t="s">
        <v>949</v>
      </c>
      <c r="D272" t="s">
        <v>950</v>
      </c>
      <c r="E272" t="s">
        <v>62</v>
      </c>
      <c r="F272" t="s">
        <v>81</v>
      </c>
      <c r="G272" s="1">
        <v>44809</v>
      </c>
      <c r="H272">
        <v>1388.9</v>
      </c>
      <c r="I272">
        <v>-1.98</v>
      </c>
      <c r="J272">
        <v>600</v>
      </c>
      <c r="K272">
        <v>1435</v>
      </c>
      <c r="L272">
        <v>600</v>
      </c>
      <c r="M272">
        <v>1763.15</v>
      </c>
      <c r="N272">
        <v>600</v>
      </c>
      <c r="O272">
        <v>2030</v>
      </c>
      <c r="P272">
        <v>13.42</v>
      </c>
      <c r="Q272">
        <v>2030</v>
      </c>
      <c r="R272">
        <v>5618.11</v>
      </c>
      <c r="S272">
        <v>7778.7</v>
      </c>
      <c r="T272">
        <v>0.63</v>
      </c>
      <c r="U272">
        <v>4.91</v>
      </c>
      <c r="V272">
        <v>36.78</v>
      </c>
      <c r="W272">
        <v>5.95</v>
      </c>
      <c r="X272">
        <v>15.8</v>
      </c>
      <c r="Y272">
        <v>-4.0199999999999996</v>
      </c>
      <c r="Z272">
        <v>28.9</v>
      </c>
      <c r="AA272">
        <v>99.22</v>
      </c>
      <c r="AB272">
        <v>17.12</v>
      </c>
      <c r="AC272">
        <v>1.71</v>
      </c>
      <c r="AD272">
        <v>1.53</v>
      </c>
      <c r="AE272">
        <v>3.66</v>
      </c>
      <c r="AF272">
        <v>-2.88</v>
      </c>
      <c r="AG272">
        <v>0.22</v>
      </c>
      <c r="AH272">
        <v>10.82</v>
      </c>
      <c r="AI272">
        <v>0.55000000000000004</v>
      </c>
      <c r="AJ272">
        <v>9.08</v>
      </c>
      <c r="AK272">
        <v>13.96</v>
      </c>
      <c r="AL272">
        <v>809.74</v>
      </c>
      <c r="AM272">
        <v>153</v>
      </c>
      <c r="AN272">
        <v>-137.27000000000001</v>
      </c>
      <c r="AO272">
        <v>3</v>
      </c>
    </row>
    <row r="273" spans="1:41" x14ac:dyDescent="0.35">
      <c r="A273" t="s">
        <v>958</v>
      </c>
      <c r="B273">
        <v>543258</v>
      </c>
      <c r="C273" t="s">
        <v>959</v>
      </c>
      <c r="D273" t="s">
        <v>960</v>
      </c>
      <c r="E273" t="s">
        <v>115</v>
      </c>
      <c r="F273" t="s">
        <v>123</v>
      </c>
      <c r="G273" s="1">
        <v>44809</v>
      </c>
      <c r="H273">
        <v>1546.85</v>
      </c>
      <c r="I273">
        <v>-2.69</v>
      </c>
      <c r="J273">
        <v>0</v>
      </c>
      <c r="K273">
        <v>2695</v>
      </c>
      <c r="L273">
        <v>0</v>
      </c>
      <c r="M273">
        <v>0</v>
      </c>
      <c r="N273">
        <v>0</v>
      </c>
      <c r="O273">
        <v>0</v>
      </c>
      <c r="P273">
        <v>1353.6</v>
      </c>
      <c r="Q273">
        <v>3348</v>
      </c>
      <c r="R273">
        <v>7332.05</v>
      </c>
      <c r="S273">
        <v>7301.69</v>
      </c>
      <c r="T273">
        <v>-7.4</v>
      </c>
      <c r="U273">
        <v>-2.2599999999999998</v>
      </c>
      <c r="V273">
        <v>-1.57</v>
      </c>
      <c r="W273">
        <v>-41.1</v>
      </c>
      <c r="X273">
        <v>0</v>
      </c>
      <c r="Y273">
        <v>0</v>
      </c>
      <c r="Z273">
        <v>0</v>
      </c>
      <c r="AA273">
        <v>79.39</v>
      </c>
      <c r="AB273">
        <v>107.12</v>
      </c>
      <c r="AC273">
        <v>10.99</v>
      </c>
      <c r="AD273">
        <v>12.98</v>
      </c>
      <c r="AE273">
        <v>1.92</v>
      </c>
      <c r="AF273">
        <v>3.21</v>
      </c>
      <c r="AG273">
        <v>0.19</v>
      </c>
      <c r="AH273">
        <v>45.79</v>
      </c>
      <c r="AI273">
        <v>7.53</v>
      </c>
      <c r="AJ273">
        <v>112.47</v>
      </c>
      <c r="AK273">
        <v>19.41</v>
      </c>
      <c r="AL273">
        <v>140.22999999999999</v>
      </c>
      <c r="AM273">
        <v>13.7</v>
      </c>
      <c r="AN273">
        <v>-11.21</v>
      </c>
      <c r="AO273">
        <v>3</v>
      </c>
    </row>
    <row r="274" spans="1:41" x14ac:dyDescent="0.35">
      <c r="A274" t="s">
        <v>933</v>
      </c>
      <c r="B274">
        <v>532830</v>
      </c>
      <c r="C274" t="s">
        <v>934</v>
      </c>
      <c r="D274" t="s">
        <v>935</v>
      </c>
      <c r="E274" t="s">
        <v>115</v>
      </c>
      <c r="F274" t="s">
        <v>289</v>
      </c>
      <c r="G274" s="1">
        <v>44809</v>
      </c>
      <c r="H274">
        <v>2305.1</v>
      </c>
      <c r="I274">
        <v>-0.4</v>
      </c>
      <c r="J274">
        <v>559.24</v>
      </c>
      <c r="K274">
        <v>2525</v>
      </c>
      <c r="L274">
        <v>559.24</v>
      </c>
      <c r="M274">
        <v>2525</v>
      </c>
      <c r="N274">
        <v>405.84</v>
      </c>
      <c r="O274">
        <v>2525</v>
      </c>
      <c r="P274">
        <v>1.8</v>
      </c>
      <c r="Q274">
        <v>2525</v>
      </c>
      <c r="R274">
        <v>46301.43</v>
      </c>
      <c r="S274">
        <v>45983.83</v>
      </c>
      <c r="T274">
        <v>9.31</v>
      </c>
      <c r="U274">
        <v>17.420000000000002</v>
      </c>
      <c r="V274">
        <v>32.020000000000003</v>
      </c>
      <c r="W274">
        <v>9.75</v>
      </c>
      <c r="X274">
        <v>43.35</v>
      </c>
      <c r="Y274">
        <v>41.37</v>
      </c>
      <c r="Z274">
        <v>52.32</v>
      </c>
      <c r="AA274">
        <v>92.83</v>
      </c>
      <c r="AB274">
        <v>72.59</v>
      </c>
      <c r="AC274">
        <v>19.07</v>
      </c>
      <c r="AD274">
        <v>12.3</v>
      </c>
      <c r="AE274">
        <v>1.62</v>
      </c>
      <c r="AF274">
        <v>3.23</v>
      </c>
      <c r="AG274">
        <v>0.13</v>
      </c>
      <c r="AH274">
        <v>54.76</v>
      </c>
      <c r="AI274">
        <v>9.5299999999999994</v>
      </c>
      <c r="AJ274">
        <v>85.25</v>
      </c>
      <c r="AK274">
        <v>24.83</v>
      </c>
      <c r="AL274">
        <v>120.84</v>
      </c>
      <c r="AM274">
        <v>27.02</v>
      </c>
      <c r="AN274">
        <v>10.08</v>
      </c>
      <c r="AO274">
        <v>3</v>
      </c>
    </row>
    <row r="275" spans="1:41" x14ac:dyDescent="0.35">
      <c r="A275" t="s">
        <v>955</v>
      </c>
      <c r="B275">
        <v>543187</v>
      </c>
      <c r="C275" t="s">
        <v>956</v>
      </c>
      <c r="D275" t="s">
        <v>957</v>
      </c>
      <c r="E275" t="s">
        <v>110</v>
      </c>
      <c r="F275" t="s">
        <v>591</v>
      </c>
      <c r="G275" s="1">
        <v>44809</v>
      </c>
      <c r="H275">
        <v>3809.1</v>
      </c>
      <c r="I275">
        <v>1.01</v>
      </c>
      <c r="J275">
        <v>0</v>
      </c>
      <c r="K275">
        <v>4042.6</v>
      </c>
      <c r="L275">
        <v>0</v>
      </c>
      <c r="M275">
        <v>0</v>
      </c>
      <c r="N275">
        <v>0</v>
      </c>
      <c r="O275">
        <v>0</v>
      </c>
      <c r="P275">
        <v>714</v>
      </c>
      <c r="Q275">
        <v>4042.6</v>
      </c>
      <c r="R275">
        <v>16155.26</v>
      </c>
      <c r="S275">
        <v>16023.52</v>
      </c>
      <c r="T275">
        <v>3.41</v>
      </c>
      <c r="U275">
        <v>10.59</v>
      </c>
      <c r="V275">
        <v>12.63</v>
      </c>
      <c r="W275">
        <v>56.71</v>
      </c>
      <c r="X275">
        <v>0</v>
      </c>
      <c r="Y275">
        <v>0</v>
      </c>
      <c r="Z275">
        <v>0</v>
      </c>
      <c r="AA275">
        <v>108.42</v>
      </c>
      <c r="AB275">
        <v>85.37</v>
      </c>
      <c r="AC275">
        <v>14.25</v>
      </c>
      <c r="AD275">
        <v>11.9</v>
      </c>
      <c r="AE275">
        <v>1.56</v>
      </c>
      <c r="AF275">
        <v>3.73</v>
      </c>
      <c r="AG275">
        <v>0.08</v>
      </c>
      <c r="AH275">
        <v>57.67</v>
      </c>
      <c r="AI275">
        <v>4.08</v>
      </c>
      <c r="AJ275">
        <v>-127.52</v>
      </c>
      <c r="AK275">
        <v>35.159999999999997</v>
      </c>
      <c r="AL275">
        <v>267.5</v>
      </c>
      <c r="AM275">
        <v>-29.88</v>
      </c>
      <c r="AN275">
        <v>-74.02</v>
      </c>
      <c r="AO275">
        <v>3</v>
      </c>
    </row>
    <row r="276" spans="1:41" x14ac:dyDescent="0.35">
      <c r="A276" t="s">
        <v>981</v>
      </c>
      <c r="B276">
        <v>532163</v>
      </c>
      <c r="C276" t="s">
        <v>982</v>
      </c>
      <c r="D276" t="s">
        <v>983</v>
      </c>
      <c r="E276" t="s">
        <v>131</v>
      </c>
      <c r="F276" t="s">
        <v>800</v>
      </c>
      <c r="G276" s="1">
        <v>44809</v>
      </c>
      <c r="H276">
        <v>412.1</v>
      </c>
      <c r="I276">
        <v>0.01</v>
      </c>
      <c r="J276">
        <v>18.190000000000001</v>
      </c>
      <c r="K276">
        <v>550.59</v>
      </c>
      <c r="L276">
        <v>18.190000000000001</v>
      </c>
      <c r="M276">
        <v>550.59</v>
      </c>
      <c r="N276">
        <v>18.190000000000001</v>
      </c>
      <c r="O276">
        <v>550.59</v>
      </c>
      <c r="P276">
        <v>3.03</v>
      </c>
      <c r="Q276">
        <v>550.59</v>
      </c>
      <c r="R276">
        <v>7966.89</v>
      </c>
      <c r="S276">
        <v>7094.07</v>
      </c>
      <c r="T276">
        <v>1.4</v>
      </c>
      <c r="U276">
        <v>1.55</v>
      </c>
      <c r="V276">
        <v>-0.46</v>
      </c>
      <c r="W276">
        <v>24.22</v>
      </c>
      <c r="X276">
        <v>131.38999999999999</v>
      </c>
      <c r="Y276">
        <v>54.36</v>
      </c>
      <c r="Z276">
        <v>47.25</v>
      </c>
      <c r="AA276">
        <v>47.76</v>
      </c>
      <c r="AB276">
        <v>23.74</v>
      </c>
      <c r="AC276">
        <v>6.09</v>
      </c>
      <c r="AD276">
        <v>3.74</v>
      </c>
      <c r="AE276">
        <v>3.8</v>
      </c>
      <c r="AF276">
        <v>0.62</v>
      </c>
      <c r="AG276">
        <v>7.0000000000000007E-2</v>
      </c>
      <c r="AH276">
        <v>29.13</v>
      </c>
      <c r="AI276">
        <v>12.35</v>
      </c>
      <c r="AJ276">
        <v>84.37</v>
      </c>
      <c r="AK276">
        <v>8.65</v>
      </c>
      <c r="AL276">
        <v>67.8</v>
      </c>
      <c r="AM276">
        <v>4.9000000000000004</v>
      </c>
      <c r="AN276">
        <v>2.81</v>
      </c>
      <c r="AO276">
        <v>3</v>
      </c>
    </row>
    <row r="277" spans="1:41" x14ac:dyDescent="0.35">
      <c r="A277" t="s">
        <v>993</v>
      </c>
      <c r="B277">
        <v>524230</v>
      </c>
      <c r="C277" t="s">
        <v>994</v>
      </c>
      <c r="D277" t="s">
        <v>995</v>
      </c>
      <c r="E277" t="s">
        <v>76</v>
      </c>
      <c r="F277" t="s">
        <v>525</v>
      </c>
      <c r="G277" s="1">
        <v>44809</v>
      </c>
      <c r="H277">
        <v>100.2</v>
      </c>
      <c r="I277">
        <v>1.01</v>
      </c>
      <c r="J277">
        <v>22</v>
      </c>
      <c r="K277">
        <v>112.65</v>
      </c>
      <c r="L277">
        <v>22</v>
      </c>
      <c r="M277">
        <v>112.65</v>
      </c>
      <c r="N277">
        <v>22</v>
      </c>
      <c r="O277">
        <v>112.65</v>
      </c>
      <c r="P277">
        <v>4</v>
      </c>
      <c r="Q277">
        <v>150.44999999999999</v>
      </c>
      <c r="R277">
        <v>5527.91</v>
      </c>
      <c r="S277">
        <v>6021.97</v>
      </c>
      <c r="T277">
        <v>-4.62</v>
      </c>
      <c r="U277">
        <v>6.54</v>
      </c>
      <c r="V277">
        <v>7.63</v>
      </c>
      <c r="W277">
        <v>33.78</v>
      </c>
      <c r="X277">
        <v>35.14</v>
      </c>
      <c r="Y277">
        <v>1.38</v>
      </c>
      <c r="Z277">
        <v>6.54</v>
      </c>
      <c r="AA277">
        <v>7.15</v>
      </c>
      <c r="AB277">
        <v>18.36</v>
      </c>
      <c r="AC277">
        <v>1.34</v>
      </c>
      <c r="AD277">
        <v>1.1299999999999999</v>
      </c>
      <c r="AE277">
        <v>22.12</v>
      </c>
      <c r="AF277">
        <v>0.43</v>
      </c>
      <c r="AG277">
        <v>3.71</v>
      </c>
      <c r="AH277">
        <v>4.4400000000000004</v>
      </c>
      <c r="AI277">
        <v>0.36</v>
      </c>
      <c r="AJ277">
        <v>1.06</v>
      </c>
      <c r="AK277">
        <v>14.01</v>
      </c>
      <c r="AL277">
        <v>75</v>
      </c>
      <c r="AM277">
        <v>94.63</v>
      </c>
      <c r="AN277">
        <v>87.13</v>
      </c>
      <c r="AO277">
        <v>2.98</v>
      </c>
    </row>
    <row r="278" spans="1:41" x14ac:dyDescent="0.35">
      <c r="A278" t="s">
        <v>996</v>
      </c>
      <c r="B278">
        <v>532134</v>
      </c>
      <c r="C278" t="s">
        <v>997</v>
      </c>
      <c r="D278" t="s">
        <v>998</v>
      </c>
      <c r="E278" t="s">
        <v>99</v>
      </c>
      <c r="F278" t="s">
        <v>369</v>
      </c>
      <c r="G278" s="1">
        <v>44809</v>
      </c>
      <c r="H278">
        <v>133.85</v>
      </c>
      <c r="I278">
        <v>2.06</v>
      </c>
      <c r="J278">
        <v>36</v>
      </c>
      <c r="K278">
        <v>134.80000000000001</v>
      </c>
      <c r="L278">
        <v>36</v>
      </c>
      <c r="M278">
        <v>134.80000000000001</v>
      </c>
      <c r="N278">
        <v>36</v>
      </c>
      <c r="O278">
        <v>206.65</v>
      </c>
      <c r="P278">
        <v>6.02</v>
      </c>
      <c r="Q278">
        <v>228.9</v>
      </c>
      <c r="R278">
        <v>69218.679999999993</v>
      </c>
      <c r="S278">
        <v>47094.07</v>
      </c>
      <c r="T278">
        <v>4.33</v>
      </c>
      <c r="U278">
        <v>12.86</v>
      </c>
      <c r="V278">
        <v>31.03</v>
      </c>
      <c r="W278">
        <v>69</v>
      </c>
      <c r="X278">
        <v>12.78</v>
      </c>
      <c r="Y278">
        <v>-0.44</v>
      </c>
      <c r="Z278">
        <v>0.62</v>
      </c>
      <c r="AA278">
        <v>8.0399999999999991</v>
      </c>
      <c r="AB278">
        <v>26.76</v>
      </c>
      <c r="AC278">
        <v>0.74</v>
      </c>
      <c r="AD278">
        <v>0.6</v>
      </c>
      <c r="AE278">
        <v>108.28</v>
      </c>
      <c r="AF278">
        <v>0.44</v>
      </c>
      <c r="AG278">
        <v>2.13</v>
      </c>
      <c r="AH278">
        <v>2.1</v>
      </c>
      <c r="AI278">
        <v>0.92</v>
      </c>
      <c r="AJ278">
        <v>10.6</v>
      </c>
      <c r="AK278">
        <v>16.64</v>
      </c>
      <c r="AL278">
        <v>182</v>
      </c>
      <c r="AM278">
        <v>12.63</v>
      </c>
      <c r="AN278">
        <v>-27.35</v>
      </c>
      <c r="AO278">
        <v>2.85</v>
      </c>
    </row>
    <row r="279" spans="1:41" x14ac:dyDescent="0.35">
      <c r="A279" t="s">
        <v>999</v>
      </c>
      <c r="B279">
        <v>500113</v>
      </c>
      <c r="C279" t="s">
        <v>1000</v>
      </c>
      <c r="D279" t="s">
        <v>1001</v>
      </c>
      <c r="E279" t="s">
        <v>182</v>
      </c>
      <c r="F279" t="s">
        <v>339</v>
      </c>
      <c r="G279" s="1">
        <v>44809</v>
      </c>
      <c r="H279">
        <v>80.5</v>
      </c>
      <c r="I279">
        <v>1.64</v>
      </c>
      <c r="J279">
        <v>20.149999999999999</v>
      </c>
      <c r="K279">
        <v>131.80000000000001</v>
      </c>
      <c r="L279">
        <v>20.149999999999999</v>
      </c>
      <c r="M279">
        <v>151.30000000000001</v>
      </c>
      <c r="N279">
        <v>20.149999999999999</v>
      </c>
      <c r="O279">
        <v>151.30000000000001</v>
      </c>
      <c r="P279">
        <v>0.79</v>
      </c>
      <c r="Q279">
        <v>151.30000000000001</v>
      </c>
      <c r="R279">
        <v>33250.730000000003</v>
      </c>
      <c r="S279">
        <v>69594.080000000002</v>
      </c>
      <c r="T279">
        <v>-1.47</v>
      </c>
      <c r="U279">
        <v>4.6100000000000003</v>
      </c>
      <c r="V279">
        <v>6.41</v>
      </c>
      <c r="W279">
        <v>-34.26</v>
      </c>
      <c r="X279">
        <v>35.65</v>
      </c>
      <c r="Y279">
        <v>5.26</v>
      </c>
      <c r="Z279">
        <v>17.97</v>
      </c>
      <c r="AA279">
        <v>3.63</v>
      </c>
      <c r="AB279">
        <v>9.1999999999999993</v>
      </c>
      <c r="AC279">
        <v>0.61</v>
      </c>
      <c r="AD279">
        <v>0.63</v>
      </c>
      <c r="AE279">
        <v>20.63</v>
      </c>
      <c r="AF279">
        <v>0.15</v>
      </c>
      <c r="AG279">
        <v>10.87</v>
      </c>
      <c r="AH279">
        <v>3.87</v>
      </c>
      <c r="AI279">
        <v>0.31</v>
      </c>
      <c r="AJ279">
        <v>1.42</v>
      </c>
      <c r="AK279">
        <v>22.15</v>
      </c>
      <c r="AL279">
        <v>132.85</v>
      </c>
      <c r="AM279">
        <v>56.72</v>
      </c>
      <c r="AN279">
        <v>34.32</v>
      </c>
      <c r="AO279">
        <v>2.8</v>
      </c>
    </row>
    <row r="280" spans="1:41" x14ac:dyDescent="0.35">
      <c r="A280" t="s">
        <v>1002</v>
      </c>
      <c r="B280">
        <v>541195</v>
      </c>
      <c r="C280" t="s">
        <v>1003</v>
      </c>
      <c r="D280" t="s">
        <v>1004</v>
      </c>
      <c r="E280" t="s">
        <v>182</v>
      </c>
      <c r="F280" t="s">
        <v>819</v>
      </c>
      <c r="G280" s="1">
        <v>44809</v>
      </c>
      <c r="H280">
        <v>210.05</v>
      </c>
      <c r="I280">
        <v>4.0599999999999996</v>
      </c>
      <c r="J280">
        <v>114.6</v>
      </c>
      <c r="K280">
        <v>214.6</v>
      </c>
      <c r="L280">
        <v>114.6</v>
      </c>
      <c r="M280">
        <v>278.8</v>
      </c>
      <c r="N280">
        <v>0</v>
      </c>
      <c r="O280">
        <v>0</v>
      </c>
      <c r="P280">
        <v>86.05</v>
      </c>
      <c r="Q280">
        <v>278.8</v>
      </c>
      <c r="R280">
        <v>3934.14</v>
      </c>
      <c r="S280">
        <v>3846.07</v>
      </c>
      <c r="T280">
        <v>10.41</v>
      </c>
      <c r="U280">
        <v>24.33</v>
      </c>
      <c r="V280">
        <v>22.69</v>
      </c>
      <c r="W280">
        <v>12.63</v>
      </c>
      <c r="X280">
        <v>22.26</v>
      </c>
      <c r="Y280">
        <v>0</v>
      </c>
      <c r="Z280">
        <v>0</v>
      </c>
      <c r="AA280">
        <v>22.39</v>
      </c>
      <c r="AB280">
        <v>19.93</v>
      </c>
      <c r="AC280">
        <v>3.26</v>
      </c>
      <c r="AD280">
        <v>3.42</v>
      </c>
      <c r="AE280">
        <v>7.31</v>
      </c>
      <c r="AF280">
        <v>2.73</v>
      </c>
      <c r="AG280">
        <v>1.48</v>
      </c>
      <c r="AH280">
        <v>12.81</v>
      </c>
      <c r="AI280">
        <v>4.72</v>
      </c>
      <c r="AJ280">
        <v>22.37</v>
      </c>
      <c r="AK280">
        <v>9.3800000000000008</v>
      </c>
      <c r="AL280">
        <v>64.44</v>
      </c>
      <c r="AM280">
        <v>9.39</v>
      </c>
      <c r="AN280">
        <v>-0.15</v>
      </c>
      <c r="AO280">
        <v>2.78</v>
      </c>
    </row>
    <row r="281" spans="1:41" x14ac:dyDescent="0.35">
      <c r="A281" t="s">
        <v>1005</v>
      </c>
      <c r="B281">
        <v>533655</v>
      </c>
      <c r="C281" t="s">
        <v>1006</v>
      </c>
      <c r="D281" t="s">
        <v>1007</v>
      </c>
      <c r="E281" t="s">
        <v>110</v>
      </c>
      <c r="F281" t="s">
        <v>591</v>
      </c>
      <c r="G281" s="1">
        <v>44809</v>
      </c>
      <c r="H281">
        <v>231.25</v>
      </c>
      <c r="I281">
        <v>8.09</v>
      </c>
      <c r="J281">
        <v>45.5</v>
      </c>
      <c r="K281">
        <v>242.8</v>
      </c>
      <c r="L281">
        <v>45.5</v>
      </c>
      <c r="M281">
        <v>242.8</v>
      </c>
      <c r="N281">
        <v>45.5</v>
      </c>
      <c r="O281">
        <v>242.8</v>
      </c>
      <c r="P281">
        <v>30</v>
      </c>
      <c r="Q281">
        <v>242.8</v>
      </c>
      <c r="R281">
        <v>7489.37</v>
      </c>
      <c r="S281">
        <v>6173.12</v>
      </c>
      <c r="T281">
        <v>15.51</v>
      </c>
      <c r="U281">
        <v>24.03</v>
      </c>
      <c r="V281">
        <v>37.28</v>
      </c>
      <c r="W281">
        <v>61.37</v>
      </c>
      <c r="X281">
        <v>30.9</v>
      </c>
      <c r="Y281">
        <v>12.17</v>
      </c>
      <c r="Z281">
        <v>17.97</v>
      </c>
      <c r="AA281">
        <v>26.68</v>
      </c>
      <c r="AB281">
        <v>30.54</v>
      </c>
      <c r="AC281">
        <v>8.3699999999999992</v>
      </c>
      <c r="AD281">
        <v>6.92</v>
      </c>
      <c r="AE281">
        <v>3.23</v>
      </c>
      <c r="AF281">
        <v>1.2</v>
      </c>
      <c r="AG281">
        <v>1.1000000000000001</v>
      </c>
      <c r="AH281">
        <v>29.83</v>
      </c>
      <c r="AI281">
        <v>8.08</v>
      </c>
      <c r="AJ281">
        <v>17.28</v>
      </c>
      <c r="AK281">
        <v>8.68</v>
      </c>
      <c r="AL281">
        <v>27.68</v>
      </c>
      <c r="AM281">
        <v>13.41</v>
      </c>
      <c r="AN281">
        <v>13.49</v>
      </c>
      <c r="AO281">
        <v>2.5499999999999998</v>
      </c>
    </row>
    <row r="282" spans="1:41" x14ac:dyDescent="0.35">
      <c r="A282" t="s">
        <v>1023</v>
      </c>
      <c r="B282">
        <v>541956</v>
      </c>
      <c r="C282" t="s">
        <v>1024</v>
      </c>
      <c r="D282" t="s">
        <v>1025</v>
      </c>
      <c r="E282" t="s">
        <v>293</v>
      </c>
      <c r="F282" t="s">
        <v>293</v>
      </c>
      <c r="G282" s="1">
        <v>44809</v>
      </c>
      <c r="H282">
        <v>42.6</v>
      </c>
      <c r="I282">
        <v>-1.05</v>
      </c>
      <c r="J282">
        <v>29</v>
      </c>
      <c r="K282">
        <v>53.4</v>
      </c>
      <c r="L282">
        <v>29</v>
      </c>
      <c r="M282">
        <v>59.9</v>
      </c>
      <c r="N282">
        <v>0</v>
      </c>
      <c r="O282">
        <v>0</v>
      </c>
      <c r="P282">
        <v>29</v>
      </c>
      <c r="Q282">
        <v>59.9</v>
      </c>
      <c r="R282">
        <v>4006.6</v>
      </c>
      <c r="S282">
        <v>-115.28</v>
      </c>
      <c r="T282">
        <v>5.71</v>
      </c>
      <c r="U282">
        <v>7.98</v>
      </c>
      <c r="V282">
        <v>7.71</v>
      </c>
      <c r="W282">
        <v>-1.96</v>
      </c>
      <c r="X282">
        <v>7.61</v>
      </c>
      <c r="Y282">
        <v>0</v>
      </c>
      <c r="Z282">
        <v>0</v>
      </c>
      <c r="AA282">
        <v>6.18</v>
      </c>
      <c r="AB282">
        <v>9.1199999999999992</v>
      </c>
      <c r="AC282">
        <v>0.84</v>
      </c>
      <c r="AD282">
        <v>0.95</v>
      </c>
      <c r="AE282">
        <v>-646.67999999999995</v>
      </c>
      <c r="AF282">
        <v>0.88</v>
      </c>
      <c r="AG282">
        <v>5.87</v>
      </c>
      <c r="AH282">
        <v>-0.13</v>
      </c>
      <c r="AI282">
        <v>0.49</v>
      </c>
      <c r="AJ282">
        <v>2.85</v>
      </c>
      <c r="AK282">
        <v>6.89</v>
      </c>
      <c r="AL282">
        <v>51.01</v>
      </c>
      <c r="AM282">
        <v>14.94</v>
      </c>
      <c r="AN282">
        <v>14.2</v>
      </c>
      <c r="AO282">
        <v>2.5</v>
      </c>
    </row>
    <row r="283" spans="1:41" x14ac:dyDescent="0.35">
      <c r="A283" t="s">
        <v>1035</v>
      </c>
      <c r="B283">
        <v>513683</v>
      </c>
      <c r="C283" t="s">
        <v>1036</v>
      </c>
      <c r="D283" t="s">
        <v>1037</v>
      </c>
      <c r="E283" t="s">
        <v>278</v>
      </c>
      <c r="F283" t="s">
        <v>662</v>
      </c>
      <c r="G283" s="1">
        <v>44809</v>
      </c>
      <c r="H283">
        <v>77.900000000000006</v>
      </c>
      <c r="I283">
        <v>0.32</v>
      </c>
      <c r="J283">
        <v>34.950000000000003</v>
      </c>
      <c r="K283">
        <v>92.4</v>
      </c>
      <c r="L283">
        <v>34.950000000000003</v>
      </c>
      <c r="M283">
        <v>92.4</v>
      </c>
      <c r="N283">
        <v>34.950000000000003</v>
      </c>
      <c r="O283">
        <v>119.75</v>
      </c>
      <c r="P283">
        <v>4.9000000000000004</v>
      </c>
      <c r="Q283">
        <v>277.95</v>
      </c>
      <c r="R283">
        <v>10801.9</v>
      </c>
      <c r="S283">
        <v>37205.919999999998</v>
      </c>
      <c r="T283">
        <v>1.5</v>
      </c>
      <c r="U283">
        <v>11.29</v>
      </c>
      <c r="V283">
        <v>1.37</v>
      </c>
      <c r="W283">
        <v>48.52</v>
      </c>
      <c r="X283">
        <v>12.99</v>
      </c>
      <c r="Y283">
        <v>-4.84</v>
      </c>
      <c r="Z283">
        <v>0.03</v>
      </c>
      <c r="AA283">
        <v>8.26</v>
      </c>
      <c r="AB283">
        <v>6.2</v>
      </c>
      <c r="AC283">
        <v>0.73</v>
      </c>
      <c r="AD283">
        <v>0.63</v>
      </c>
      <c r="AE283">
        <v>10.62</v>
      </c>
      <c r="AF283">
        <v>0.1</v>
      </c>
      <c r="AG283">
        <v>3.21</v>
      </c>
      <c r="AH283">
        <v>6.95</v>
      </c>
      <c r="AI283">
        <v>0.85</v>
      </c>
      <c r="AJ283">
        <v>2.46</v>
      </c>
      <c r="AK283">
        <v>9.42</v>
      </c>
      <c r="AL283">
        <v>106.43</v>
      </c>
      <c r="AM283">
        <v>31.66</v>
      </c>
      <c r="AN283">
        <v>1.94</v>
      </c>
      <c r="AO283">
        <v>2.5</v>
      </c>
    </row>
    <row r="284" spans="1:41" x14ac:dyDescent="0.35">
      <c r="A284" t="s">
        <v>1026</v>
      </c>
      <c r="B284">
        <v>532926</v>
      </c>
      <c r="C284" t="s">
        <v>1027</v>
      </c>
      <c r="D284" t="s">
        <v>1028</v>
      </c>
      <c r="E284" t="s">
        <v>54</v>
      </c>
      <c r="F284" t="s">
        <v>55</v>
      </c>
      <c r="G284" s="1">
        <v>44809</v>
      </c>
      <c r="H284">
        <v>189.3</v>
      </c>
      <c r="I284">
        <v>0.08</v>
      </c>
      <c r="J284">
        <v>85</v>
      </c>
      <c r="K284">
        <v>198.4</v>
      </c>
      <c r="L284">
        <v>85</v>
      </c>
      <c r="M284">
        <v>198.4</v>
      </c>
      <c r="N284">
        <v>85</v>
      </c>
      <c r="O284">
        <v>249</v>
      </c>
      <c r="P284">
        <v>10.5</v>
      </c>
      <c r="Q284">
        <v>249</v>
      </c>
      <c r="R284">
        <v>6976.96</v>
      </c>
      <c r="S284">
        <v>6861.09</v>
      </c>
      <c r="T284">
        <v>-0.16</v>
      </c>
      <c r="U284">
        <v>9.93</v>
      </c>
      <c r="V284">
        <v>19.920000000000002</v>
      </c>
      <c r="W284">
        <v>12.44</v>
      </c>
      <c r="X284">
        <v>10.5</v>
      </c>
      <c r="Y284">
        <v>-0.52</v>
      </c>
      <c r="Z284">
        <v>9.61</v>
      </c>
      <c r="AA284">
        <v>41.18</v>
      </c>
      <c r="AB284">
        <v>30.93</v>
      </c>
      <c r="AC284">
        <v>4.68</v>
      </c>
      <c r="AD284">
        <v>4.32</v>
      </c>
      <c r="AE284">
        <v>3.52</v>
      </c>
      <c r="AF284">
        <v>-21.63</v>
      </c>
      <c r="AG284">
        <v>1.32</v>
      </c>
      <c r="AH284">
        <v>25.21</v>
      </c>
      <c r="AI284">
        <v>3.08</v>
      </c>
      <c r="AJ284">
        <v>34.44</v>
      </c>
      <c r="AK284">
        <v>4.6100000000000003</v>
      </c>
      <c r="AL284">
        <v>40.61</v>
      </c>
      <c r="AM284">
        <v>5.52</v>
      </c>
      <c r="AN284">
        <v>4.5</v>
      </c>
      <c r="AO284">
        <v>2.5</v>
      </c>
    </row>
    <row r="285" spans="1:41" x14ac:dyDescent="0.35">
      <c r="A285" t="s">
        <v>1057</v>
      </c>
      <c r="B285">
        <v>505537</v>
      </c>
      <c r="C285" t="s">
        <v>1058</v>
      </c>
      <c r="D285" t="s">
        <v>1059</v>
      </c>
      <c r="E285" t="s">
        <v>131</v>
      </c>
      <c r="F285" t="s">
        <v>800</v>
      </c>
      <c r="G285" s="1">
        <v>44809</v>
      </c>
      <c r="H285">
        <v>251</v>
      </c>
      <c r="I285">
        <v>0.9</v>
      </c>
      <c r="J285">
        <v>114</v>
      </c>
      <c r="K285">
        <v>378.7</v>
      </c>
      <c r="L285">
        <v>114</v>
      </c>
      <c r="M285">
        <v>378.7</v>
      </c>
      <c r="N285">
        <v>114</v>
      </c>
      <c r="O285">
        <v>619.35</v>
      </c>
      <c r="P285">
        <v>30.05</v>
      </c>
      <c r="Q285">
        <v>822.5</v>
      </c>
      <c r="R285">
        <v>24109.040000000001</v>
      </c>
      <c r="S285">
        <v>22453.82</v>
      </c>
      <c r="T285">
        <v>-2.77</v>
      </c>
      <c r="U285">
        <v>3.44</v>
      </c>
      <c r="V285">
        <v>-0.2</v>
      </c>
      <c r="W285">
        <v>42.29</v>
      </c>
      <c r="X285">
        <v>-10.95</v>
      </c>
      <c r="Y285">
        <v>-13.61</v>
      </c>
      <c r="Z285">
        <v>4.03</v>
      </c>
      <c r="AA285">
        <v>28.13</v>
      </c>
      <c r="AB285">
        <v>25.18</v>
      </c>
      <c r="AC285">
        <v>2.2000000000000002</v>
      </c>
      <c r="AD285">
        <v>2.7</v>
      </c>
      <c r="AE285">
        <v>7.05</v>
      </c>
      <c r="AF285">
        <v>-1.6</v>
      </c>
      <c r="AG285">
        <v>1.19</v>
      </c>
      <c r="AH285">
        <v>12.89</v>
      </c>
      <c r="AI285">
        <v>2.92</v>
      </c>
      <c r="AJ285">
        <v>15.58</v>
      </c>
      <c r="AK285">
        <v>8.93</v>
      </c>
      <c r="AL285">
        <v>114.2</v>
      </c>
      <c r="AM285">
        <v>16.11</v>
      </c>
      <c r="AN285">
        <v>9.7100000000000009</v>
      </c>
      <c r="AO285">
        <v>2.5</v>
      </c>
    </row>
    <row r="286" spans="1:41" x14ac:dyDescent="0.35">
      <c r="A286" t="s">
        <v>1032</v>
      </c>
      <c r="B286">
        <v>532756</v>
      </c>
      <c r="C286" t="s">
        <v>1033</v>
      </c>
      <c r="D286" t="s">
        <v>1034</v>
      </c>
      <c r="E286" t="s">
        <v>182</v>
      </c>
      <c r="F286" t="s">
        <v>558</v>
      </c>
      <c r="G286" s="1">
        <v>44809</v>
      </c>
      <c r="H286">
        <v>273.10000000000002</v>
      </c>
      <c r="I286">
        <v>-0.16</v>
      </c>
      <c r="J286">
        <v>58.6</v>
      </c>
      <c r="K286">
        <v>312</v>
      </c>
      <c r="L286">
        <v>58.6</v>
      </c>
      <c r="M286">
        <v>312</v>
      </c>
      <c r="N286">
        <v>58.6</v>
      </c>
      <c r="O286">
        <v>312</v>
      </c>
      <c r="P286">
        <v>34.65</v>
      </c>
      <c r="Q286">
        <v>384.1</v>
      </c>
      <c r="R286">
        <v>10381.92</v>
      </c>
      <c r="S286">
        <v>11083.03</v>
      </c>
      <c r="T286">
        <v>-3.33</v>
      </c>
      <c r="U286">
        <v>2.86</v>
      </c>
      <c r="V286">
        <v>39.799999999999997</v>
      </c>
      <c r="W286">
        <v>20.79</v>
      </c>
      <c r="X286">
        <v>20.51</v>
      </c>
      <c r="Y286">
        <v>2.87</v>
      </c>
      <c r="Z286">
        <v>17.59</v>
      </c>
      <c r="AA286">
        <v>17.399999999999999</v>
      </c>
      <c r="AB286">
        <v>62.86</v>
      </c>
      <c r="AC286">
        <v>1.92</v>
      </c>
      <c r="AD286">
        <v>1.7</v>
      </c>
      <c r="AE286">
        <v>7.86</v>
      </c>
      <c r="AF286">
        <v>0.95</v>
      </c>
      <c r="AG286">
        <v>0.91</v>
      </c>
      <c r="AH286">
        <v>9.6999999999999993</v>
      </c>
      <c r="AI286">
        <v>1.1000000000000001</v>
      </c>
      <c r="AJ286">
        <v>9.8800000000000008</v>
      </c>
      <c r="AK286">
        <v>15.73</v>
      </c>
      <c r="AL286">
        <v>142.35</v>
      </c>
      <c r="AM286">
        <v>27.73</v>
      </c>
      <c r="AN286">
        <v>9.09</v>
      </c>
      <c r="AO286">
        <v>2.5</v>
      </c>
    </row>
    <row r="287" spans="1:41" x14ac:dyDescent="0.35">
      <c r="A287" t="s">
        <v>1008</v>
      </c>
      <c r="B287">
        <v>500003</v>
      </c>
      <c r="C287" t="s">
        <v>1009</v>
      </c>
      <c r="D287" t="s">
        <v>1010</v>
      </c>
      <c r="E287" t="s">
        <v>131</v>
      </c>
      <c r="F287" t="s">
        <v>774</v>
      </c>
      <c r="G287" s="1">
        <v>44809</v>
      </c>
      <c r="H287">
        <v>280.35000000000002</v>
      </c>
      <c r="I287">
        <v>-1.48</v>
      </c>
      <c r="J287">
        <v>107.25</v>
      </c>
      <c r="K287">
        <v>303.60000000000002</v>
      </c>
      <c r="L287">
        <v>107.25</v>
      </c>
      <c r="M287">
        <v>394.4</v>
      </c>
      <c r="N287">
        <v>107.25</v>
      </c>
      <c r="O287">
        <v>394.4</v>
      </c>
      <c r="P287">
        <v>0.25</v>
      </c>
      <c r="Q287">
        <v>394.4</v>
      </c>
      <c r="R287">
        <v>9840.2900000000009</v>
      </c>
      <c r="S287">
        <v>10225.469999999999</v>
      </c>
      <c r="T287">
        <v>4.88</v>
      </c>
      <c r="U287">
        <v>4.37</v>
      </c>
      <c r="V287">
        <v>25.41</v>
      </c>
      <c r="W287">
        <v>8.18</v>
      </c>
      <c r="X287">
        <v>14.49</v>
      </c>
      <c r="Y287">
        <v>8.11</v>
      </c>
      <c r="Z287">
        <v>37.340000000000003</v>
      </c>
      <c r="AA287">
        <v>24.95</v>
      </c>
      <c r="AB287">
        <v>37.9</v>
      </c>
      <c r="AC287">
        <v>4.3</v>
      </c>
      <c r="AD287">
        <v>4.8499999999999996</v>
      </c>
      <c r="AE287">
        <v>6.53</v>
      </c>
      <c r="AF287">
        <v>1.08</v>
      </c>
      <c r="AG287">
        <v>0.89</v>
      </c>
      <c r="AH287">
        <v>16.21</v>
      </c>
      <c r="AI287">
        <v>1.59</v>
      </c>
      <c r="AJ287">
        <v>37.43</v>
      </c>
      <c r="AK287">
        <v>11.23</v>
      </c>
      <c r="AL287">
        <v>65.16</v>
      </c>
      <c r="AM287">
        <v>7.49</v>
      </c>
      <c r="AN287">
        <v>-3.53</v>
      </c>
      <c r="AO287">
        <v>2.5</v>
      </c>
    </row>
    <row r="288" spans="1:41" x14ac:dyDescent="0.35">
      <c r="A288" t="s">
        <v>1011</v>
      </c>
      <c r="B288">
        <v>500038</v>
      </c>
      <c r="C288" t="s">
        <v>1012</v>
      </c>
      <c r="D288" t="s">
        <v>1013</v>
      </c>
      <c r="E288" t="s">
        <v>54</v>
      </c>
      <c r="F288" t="s">
        <v>478</v>
      </c>
      <c r="G288" s="1">
        <v>44809</v>
      </c>
      <c r="H288">
        <v>362.1</v>
      </c>
      <c r="I288">
        <v>0.28999999999999998</v>
      </c>
      <c r="J288">
        <v>68.8</v>
      </c>
      <c r="K288">
        <v>525.9</v>
      </c>
      <c r="L288">
        <v>68.8</v>
      </c>
      <c r="M288">
        <v>525.9</v>
      </c>
      <c r="N288">
        <v>58.7</v>
      </c>
      <c r="O288">
        <v>525.9</v>
      </c>
      <c r="P288">
        <v>6.5</v>
      </c>
      <c r="Q288">
        <v>525.9</v>
      </c>
      <c r="R288">
        <v>7388.29</v>
      </c>
      <c r="S288">
        <v>8570.16</v>
      </c>
      <c r="T288">
        <v>3.19</v>
      </c>
      <c r="U288">
        <v>-0.66</v>
      </c>
      <c r="V288">
        <v>-9.81</v>
      </c>
      <c r="W288">
        <v>-2.14</v>
      </c>
      <c r="X288">
        <v>39.74</v>
      </c>
      <c r="Y288">
        <v>15.91</v>
      </c>
      <c r="Z288">
        <v>18.04</v>
      </c>
      <c r="AA288">
        <v>18.45</v>
      </c>
      <c r="AB288">
        <v>7.18</v>
      </c>
      <c r="AC288">
        <v>2.65</v>
      </c>
      <c r="AD288">
        <v>1.59</v>
      </c>
      <c r="AE288">
        <v>6.77</v>
      </c>
      <c r="AF288">
        <v>-3.54</v>
      </c>
      <c r="AG288">
        <v>0.69</v>
      </c>
      <c r="AH288">
        <v>13.14</v>
      </c>
      <c r="AI288">
        <v>1.54</v>
      </c>
      <c r="AJ288">
        <v>10.64</v>
      </c>
      <c r="AK288">
        <v>19.61</v>
      </c>
      <c r="AL288">
        <v>136.30000000000001</v>
      </c>
      <c r="AM288">
        <v>34.04</v>
      </c>
      <c r="AN288">
        <v>11.7</v>
      </c>
      <c r="AO288">
        <v>2.5</v>
      </c>
    </row>
    <row r="289" spans="1:41" x14ac:dyDescent="0.35">
      <c r="A289" t="s">
        <v>1017</v>
      </c>
      <c r="B289">
        <v>532296</v>
      </c>
      <c r="C289" t="s">
        <v>1018</v>
      </c>
      <c r="D289" t="s">
        <v>1019</v>
      </c>
      <c r="E289" t="s">
        <v>44</v>
      </c>
      <c r="F289" t="s">
        <v>45</v>
      </c>
      <c r="G289" s="1">
        <v>44809</v>
      </c>
      <c r="H289">
        <v>371.45</v>
      </c>
      <c r="I289">
        <v>0.49</v>
      </c>
      <c r="J289">
        <v>161.65</v>
      </c>
      <c r="K289">
        <v>551.79999999999995</v>
      </c>
      <c r="L289">
        <v>161.65</v>
      </c>
      <c r="M289">
        <v>690.95</v>
      </c>
      <c r="N289">
        <v>161.65</v>
      </c>
      <c r="O289">
        <v>711.9</v>
      </c>
      <c r="P289">
        <v>1.89</v>
      </c>
      <c r="Q289">
        <v>1262.9000000000001</v>
      </c>
      <c r="R289">
        <v>10485.370000000001</v>
      </c>
      <c r="S289">
        <v>12690.59</v>
      </c>
      <c r="T289">
        <v>-1.64</v>
      </c>
      <c r="U289">
        <v>-1.68</v>
      </c>
      <c r="V289">
        <v>-4.55</v>
      </c>
      <c r="W289">
        <v>-30.41</v>
      </c>
      <c r="X289">
        <v>-0.99</v>
      </c>
      <c r="Y289">
        <v>-9.23</v>
      </c>
      <c r="Z289">
        <v>-1.49</v>
      </c>
      <c r="AA289">
        <v>12.67</v>
      </c>
      <c r="AB289">
        <v>15.04</v>
      </c>
      <c r="AC289">
        <v>1.1299999999999999</v>
      </c>
      <c r="AD289">
        <v>2.14</v>
      </c>
      <c r="AE289">
        <v>17.579999999999998</v>
      </c>
      <c r="AF289">
        <v>-2.14</v>
      </c>
      <c r="AG289">
        <v>0.67</v>
      </c>
      <c r="AH289">
        <v>5.14</v>
      </c>
      <c r="AI289">
        <v>0.88</v>
      </c>
      <c r="AJ289">
        <v>9.4600000000000009</v>
      </c>
      <c r="AK289">
        <v>29.33</v>
      </c>
      <c r="AL289">
        <v>328.93</v>
      </c>
      <c r="AM289">
        <v>39.29</v>
      </c>
      <c r="AN289">
        <v>4.57</v>
      </c>
      <c r="AO289">
        <v>2.5</v>
      </c>
    </row>
    <row r="290" spans="1:41" x14ac:dyDescent="0.35">
      <c r="A290" t="s">
        <v>1060</v>
      </c>
      <c r="B290">
        <v>532321</v>
      </c>
      <c r="C290" t="s">
        <v>1061</v>
      </c>
      <c r="D290" t="s">
        <v>1062</v>
      </c>
      <c r="E290" t="s">
        <v>44</v>
      </c>
      <c r="F290" t="s">
        <v>45</v>
      </c>
      <c r="G290" s="1">
        <v>44809</v>
      </c>
      <c r="H290">
        <v>371.2</v>
      </c>
      <c r="I290">
        <v>0.68</v>
      </c>
      <c r="J290">
        <v>202</v>
      </c>
      <c r="K290">
        <v>573.20000000000005</v>
      </c>
      <c r="L290">
        <v>202</v>
      </c>
      <c r="M290">
        <v>673.7</v>
      </c>
      <c r="N290">
        <v>202</v>
      </c>
      <c r="O290">
        <v>673.7</v>
      </c>
      <c r="P290">
        <v>5.53</v>
      </c>
      <c r="Q290">
        <v>673.7</v>
      </c>
      <c r="R290">
        <v>37557.83</v>
      </c>
      <c r="S290">
        <v>38106.480000000003</v>
      </c>
      <c r="T290">
        <v>-2.97</v>
      </c>
      <c r="U290">
        <v>1.81</v>
      </c>
      <c r="V290">
        <v>2.2000000000000002</v>
      </c>
      <c r="W290">
        <v>-33.200000000000003</v>
      </c>
      <c r="X290">
        <v>17.260000000000002</v>
      </c>
      <c r="Y290">
        <v>-6.02</v>
      </c>
      <c r="Z290">
        <v>7.48</v>
      </c>
      <c r="AA290">
        <v>8.5</v>
      </c>
      <c r="AB290">
        <v>20.73</v>
      </c>
      <c r="AC290">
        <v>2.23</v>
      </c>
      <c r="AD290">
        <v>3.67</v>
      </c>
      <c r="AE290">
        <v>7.7</v>
      </c>
      <c r="AF290">
        <v>0.28999999999999998</v>
      </c>
      <c r="AG290">
        <v>0.67</v>
      </c>
      <c r="AH290">
        <v>11.13</v>
      </c>
      <c r="AI290">
        <v>2.52</v>
      </c>
      <c r="AJ290">
        <v>17.850000000000001</v>
      </c>
      <c r="AK290">
        <v>43.65</v>
      </c>
      <c r="AL290">
        <v>166.09</v>
      </c>
      <c r="AM290">
        <v>20.55</v>
      </c>
      <c r="AN290">
        <v>14.73</v>
      </c>
      <c r="AO290">
        <v>2.5</v>
      </c>
    </row>
    <row r="291" spans="1:41" x14ac:dyDescent="0.35">
      <c r="A291" t="s">
        <v>1014</v>
      </c>
      <c r="B291">
        <v>539876</v>
      </c>
      <c r="C291" t="s">
        <v>1015</v>
      </c>
      <c r="D291" t="s">
        <v>1016</v>
      </c>
      <c r="E291" t="s">
        <v>157</v>
      </c>
      <c r="F291" t="s">
        <v>727</v>
      </c>
      <c r="G291" s="1">
        <v>44809</v>
      </c>
      <c r="H291">
        <v>392.7</v>
      </c>
      <c r="I291">
        <v>-0.65</v>
      </c>
      <c r="J291">
        <v>177.3</v>
      </c>
      <c r="K291">
        <v>512.79999999999995</v>
      </c>
      <c r="L291">
        <v>177.3</v>
      </c>
      <c r="M291">
        <v>512.79999999999995</v>
      </c>
      <c r="N291">
        <v>177.3</v>
      </c>
      <c r="O291">
        <v>512.79999999999995</v>
      </c>
      <c r="P291">
        <v>125</v>
      </c>
      <c r="Q291">
        <v>512.79999999999995</v>
      </c>
      <c r="R291">
        <v>24965.57</v>
      </c>
      <c r="S291">
        <v>25193</v>
      </c>
      <c r="T291">
        <v>-5.24</v>
      </c>
      <c r="U291">
        <v>0.99</v>
      </c>
      <c r="V291">
        <v>7.77</v>
      </c>
      <c r="W291">
        <v>-16.95</v>
      </c>
      <c r="X291">
        <v>19.850000000000001</v>
      </c>
      <c r="Y291">
        <v>12.52</v>
      </c>
      <c r="Z291">
        <v>0</v>
      </c>
      <c r="AA291">
        <v>41.29</v>
      </c>
      <c r="AB291">
        <v>39.65</v>
      </c>
      <c r="AC291">
        <v>10.199999999999999</v>
      </c>
      <c r="AD291">
        <v>13.63</v>
      </c>
      <c r="AE291">
        <v>3.71</v>
      </c>
      <c r="AF291">
        <v>2.59</v>
      </c>
      <c r="AG291">
        <v>0.64</v>
      </c>
      <c r="AH291">
        <v>27.15</v>
      </c>
      <c r="AI291">
        <v>4.0199999999999996</v>
      </c>
      <c r="AJ291">
        <v>34.51</v>
      </c>
      <c r="AK291">
        <v>9.51</v>
      </c>
      <c r="AL291">
        <v>38.479999999999997</v>
      </c>
      <c r="AM291">
        <v>11.42</v>
      </c>
      <c r="AN291">
        <v>8.68</v>
      </c>
      <c r="AO291">
        <v>2.5</v>
      </c>
    </row>
    <row r="292" spans="1:41" x14ac:dyDescent="0.35">
      <c r="A292" t="s">
        <v>1054</v>
      </c>
      <c r="B292">
        <v>507880</v>
      </c>
      <c r="C292" t="s">
        <v>1055</v>
      </c>
      <c r="D292" t="s">
        <v>1056</v>
      </c>
      <c r="E292" t="s">
        <v>115</v>
      </c>
      <c r="F292" t="s">
        <v>837</v>
      </c>
      <c r="G292" s="1">
        <v>44809</v>
      </c>
      <c r="H292">
        <v>586.95000000000005</v>
      </c>
      <c r="I292">
        <v>-0.69</v>
      </c>
      <c r="J292">
        <v>187.65</v>
      </c>
      <c r="K292">
        <v>774.6</v>
      </c>
      <c r="L292">
        <v>187.65</v>
      </c>
      <c r="M292">
        <v>774.6</v>
      </c>
      <c r="N292">
        <v>187.65</v>
      </c>
      <c r="O292">
        <v>774.6</v>
      </c>
      <c r="P292">
        <v>2.62</v>
      </c>
      <c r="Q292">
        <v>774.6</v>
      </c>
      <c r="R292">
        <v>8310.56</v>
      </c>
      <c r="S292">
        <v>8441.93</v>
      </c>
      <c r="T292">
        <v>-0.71</v>
      </c>
      <c r="U292">
        <v>-2.17</v>
      </c>
      <c r="V292">
        <v>-0.84</v>
      </c>
      <c r="W292">
        <v>20.66</v>
      </c>
      <c r="X292">
        <v>13.18</v>
      </c>
      <c r="Y292">
        <v>19.739999999999998</v>
      </c>
      <c r="Z292">
        <v>22.68</v>
      </c>
      <c r="AA292">
        <v>62.34</v>
      </c>
      <c r="AB292">
        <v>50.24</v>
      </c>
      <c r="AC292">
        <v>13.45</v>
      </c>
      <c r="AD292">
        <v>10.86</v>
      </c>
      <c r="AE292">
        <v>2.65</v>
      </c>
      <c r="AF292">
        <v>8.7899999999999991</v>
      </c>
      <c r="AG292">
        <v>0.43</v>
      </c>
      <c r="AH292">
        <v>32.08</v>
      </c>
      <c r="AI292">
        <v>4.96</v>
      </c>
      <c r="AJ292">
        <v>-350.95</v>
      </c>
      <c r="AK292">
        <v>9.43</v>
      </c>
      <c r="AL292">
        <v>43.7</v>
      </c>
      <c r="AM292">
        <v>-1.67</v>
      </c>
      <c r="AN292">
        <v>-6.34</v>
      </c>
      <c r="AO292">
        <v>2.5</v>
      </c>
    </row>
    <row r="293" spans="1:41" x14ac:dyDescent="0.35">
      <c r="A293" t="s">
        <v>1020</v>
      </c>
      <c r="B293">
        <v>538835</v>
      </c>
      <c r="C293" t="s">
        <v>1021</v>
      </c>
      <c r="D293" t="s">
        <v>1022</v>
      </c>
      <c r="E293" t="s">
        <v>71</v>
      </c>
      <c r="F293" t="s">
        <v>72</v>
      </c>
      <c r="G293" s="1">
        <v>44809</v>
      </c>
      <c r="H293">
        <v>614.04999999999995</v>
      </c>
      <c r="I293">
        <v>2.68</v>
      </c>
      <c r="J293">
        <v>43.8</v>
      </c>
      <c r="K293">
        <v>986.65</v>
      </c>
      <c r="L293">
        <v>43.8</v>
      </c>
      <c r="M293">
        <v>986.65</v>
      </c>
      <c r="N293">
        <v>43.8</v>
      </c>
      <c r="O293">
        <v>986.65</v>
      </c>
      <c r="P293">
        <v>43.8</v>
      </c>
      <c r="Q293">
        <v>986.65</v>
      </c>
      <c r="R293">
        <v>8304.26</v>
      </c>
      <c r="S293">
        <v>7575.54</v>
      </c>
      <c r="T293">
        <v>4.58</v>
      </c>
      <c r="U293">
        <v>-1.01</v>
      </c>
      <c r="V293">
        <v>-9.6999999999999993</v>
      </c>
      <c r="W293">
        <v>-5.57</v>
      </c>
      <c r="X293">
        <v>43.26</v>
      </c>
      <c r="Y293">
        <v>41.08</v>
      </c>
      <c r="Z293">
        <v>0</v>
      </c>
      <c r="AA293">
        <v>24.13</v>
      </c>
      <c r="AB293">
        <v>32.700000000000003</v>
      </c>
      <c r="AC293">
        <v>4.63</v>
      </c>
      <c r="AD293">
        <v>3.11</v>
      </c>
      <c r="AE293">
        <v>5.83</v>
      </c>
      <c r="AF293">
        <v>0.27</v>
      </c>
      <c r="AG293">
        <v>0.41</v>
      </c>
      <c r="AH293">
        <v>14.49</v>
      </c>
      <c r="AI293">
        <v>4.13</v>
      </c>
      <c r="AJ293">
        <v>18.329999999999998</v>
      </c>
      <c r="AK293">
        <v>25.44</v>
      </c>
      <c r="AL293">
        <v>132.63999999999999</v>
      </c>
      <c r="AM293">
        <v>33.659999999999997</v>
      </c>
      <c r="AN293">
        <v>16.5</v>
      </c>
      <c r="AO293">
        <v>2.5</v>
      </c>
    </row>
    <row r="294" spans="1:41" x14ac:dyDescent="0.35">
      <c r="A294" t="s">
        <v>1045</v>
      </c>
      <c r="B294">
        <v>534076</v>
      </c>
      <c r="C294" t="s">
        <v>1046</v>
      </c>
      <c r="D294" t="s">
        <v>1047</v>
      </c>
      <c r="E294" t="s">
        <v>110</v>
      </c>
      <c r="F294" t="s">
        <v>206</v>
      </c>
      <c r="G294" s="1">
        <v>44809</v>
      </c>
      <c r="H294">
        <v>613.65</v>
      </c>
      <c r="I294">
        <v>-1.55</v>
      </c>
      <c r="J294">
        <v>108</v>
      </c>
      <c r="K294">
        <v>675</v>
      </c>
      <c r="L294">
        <v>108</v>
      </c>
      <c r="M294">
        <v>675</v>
      </c>
      <c r="N294">
        <v>108</v>
      </c>
      <c r="O294">
        <v>675</v>
      </c>
      <c r="P294">
        <v>22.75</v>
      </c>
      <c r="Q294">
        <v>675</v>
      </c>
      <c r="R294">
        <v>9846.5400000000009</v>
      </c>
      <c r="S294">
        <v>10033.56</v>
      </c>
      <c r="T294">
        <v>9.99</v>
      </c>
      <c r="U294">
        <v>21.59</v>
      </c>
      <c r="V294">
        <v>7.63</v>
      </c>
      <c r="W294">
        <v>66.03</v>
      </c>
      <c r="X294">
        <v>45.82</v>
      </c>
      <c r="Y294">
        <v>32.79</v>
      </c>
      <c r="Z294">
        <v>35.81</v>
      </c>
      <c r="AA294">
        <v>32.67</v>
      </c>
      <c r="AB294">
        <v>30.44</v>
      </c>
      <c r="AC294">
        <v>8.86</v>
      </c>
      <c r="AD294">
        <v>6.86</v>
      </c>
      <c r="AE294">
        <v>4.18</v>
      </c>
      <c r="AF294">
        <v>1.05</v>
      </c>
      <c r="AG294">
        <v>0.41</v>
      </c>
      <c r="AH294">
        <v>23.04</v>
      </c>
      <c r="AI294">
        <v>4.54</v>
      </c>
      <c r="AJ294">
        <v>361.19</v>
      </c>
      <c r="AK294">
        <v>18.72</v>
      </c>
      <c r="AL294">
        <v>69.010000000000005</v>
      </c>
      <c r="AM294">
        <v>1.69</v>
      </c>
      <c r="AN294">
        <v>-2.66</v>
      </c>
      <c r="AO294">
        <v>2.5</v>
      </c>
    </row>
    <row r="295" spans="1:41" x14ac:dyDescent="0.35">
      <c r="A295" t="s">
        <v>1038</v>
      </c>
      <c r="B295">
        <v>531768</v>
      </c>
      <c r="C295" t="s">
        <v>1039</v>
      </c>
      <c r="D295" t="s">
        <v>1040</v>
      </c>
      <c r="E295" t="s">
        <v>44</v>
      </c>
      <c r="F295" t="s">
        <v>1041</v>
      </c>
      <c r="G295" s="1">
        <v>44809</v>
      </c>
      <c r="H295">
        <v>872.25</v>
      </c>
      <c r="I295">
        <v>-3.03</v>
      </c>
      <c r="J295">
        <v>190.15</v>
      </c>
      <c r="K295">
        <v>1078</v>
      </c>
      <c r="L295">
        <v>190.15</v>
      </c>
      <c r="M295">
        <v>1165</v>
      </c>
      <c r="N295">
        <v>165.1</v>
      </c>
      <c r="O295">
        <v>1165</v>
      </c>
      <c r="P295">
        <v>0.5</v>
      </c>
      <c r="Q295">
        <v>1165</v>
      </c>
      <c r="R295">
        <v>8378.4699999999993</v>
      </c>
      <c r="S295">
        <v>8385.5</v>
      </c>
      <c r="T295">
        <v>15.02</v>
      </c>
      <c r="U295">
        <v>18.260000000000002</v>
      </c>
      <c r="V295">
        <v>14.41</v>
      </c>
      <c r="W295">
        <v>-9.1</v>
      </c>
      <c r="X295">
        <v>63.15</v>
      </c>
      <c r="Y295">
        <v>33.81</v>
      </c>
      <c r="Z295">
        <v>36.450000000000003</v>
      </c>
      <c r="AA295">
        <v>61.66</v>
      </c>
      <c r="AB295">
        <v>36.9</v>
      </c>
      <c r="AC295">
        <v>7.52</v>
      </c>
      <c r="AD295">
        <v>7.11</v>
      </c>
      <c r="AE295">
        <v>2.62</v>
      </c>
      <c r="AF295">
        <v>2.7</v>
      </c>
      <c r="AG295">
        <v>0.28999999999999998</v>
      </c>
      <c r="AH295">
        <v>35.47</v>
      </c>
      <c r="AI295">
        <v>8.73</v>
      </c>
      <c r="AJ295">
        <v>70.569999999999993</v>
      </c>
      <c r="AK295">
        <v>14.17</v>
      </c>
      <c r="AL295">
        <v>116.15</v>
      </c>
      <c r="AM295">
        <v>12.38</v>
      </c>
      <c r="AN295">
        <v>2.48</v>
      </c>
      <c r="AO295">
        <v>2.5</v>
      </c>
    </row>
    <row r="296" spans="1:41" x14ac:dyDescent="0.35">
      <c r="A296" t="s">
        <v>1048</v>
      </c>
      <c r="B296">
        <v>543066</v>
      </c>
      <c r="C296" t="s">
        <v>1049</v>
      </c>
      <c r="D296" t="s">
        <v>1050</v>
      </c>
      <c r="E296" t="s">
        <v>99</v>
      </c>
      <c r="F296" t="s">
        <v>127</v>
      </c>
      <c r="G296" s="1">
        <v>44809</v>
      </c>
      <c r="H296">
        <v>936.35</v>
      </c>
      <c r="I296">
        <v>0.41</v>
      </c>
      <c r="J296">
        <v>0</v>
      </c>
      <c r="K296">
        <v>1160.5999999999999</v>
      </c>
      <c r="L296">
        <v>0</v>
      </c>
      <c r="M296">
        <v>0</v>
      </c>
      <c r="N296">
        <v>0</v>
      </c>
      <c r="O296">
        <v>0</v>
      </c>
      <c r="P296">
        <v>495</v>
      </c>
      <c r="Q296">
        <v>1165</v>
      </c>
      <c r="R296">
        <v>88313.62</v>
      </c>
      <c r="S296">
        <v>108938.76</v>
      </c>
      <c r="T296">
        <v>3.12</v>
      </c>
      <c r="U296">
        <v>-0.85</v>
      </c>
      <c r="V296">
        <v>21.07</v>
      </c>
      <c r="W296">
        <v>-15.52</v>
      </c>
      <c r="X296">
        <v>0</v>
      </c>
      <c r="Y296">
        <v>0</v>
      </c>
      <c r="Z296">
        <v>0</v>
      </c>
      <c r="AA296">
        <v>45.56</v>
      </c>
      <c r="AB296">
        <v>65.59</v>
      </c>
      <c r="AC296">
        <v>10.6</v>
      </c>
      <c r="AD296">
        <v>10.82</v>
      </c>
      <c r="AE296">
        <v>4.17</v>
      </c>
      <c r="AF296">
        <v>0.39</v>
      </c>
      <c r="AG296">
        <v>0.27</v>
      </c>
      <c r="AH296">
        <v>28.19</v>
      </c>
      <c r="AI296">
        <v>8.1999999999999993</v>
      </c>
      <c r="AJ296">
        <v>-20.11</v>
      </c>
      <c r="AK296">
        <v>20.55</v>
      </c>
      <c r="AL296">
        <v>88.34</v>
      </c>
      <c r="AM296">
        <v>-46.56</v>
      </c>
      <c r="AN296">
        <v>-73.760000000000005</v>
      </c>
      <c r="AO296">
        <v>2.5</v>
      </c>
    </row>
    <row r="297" spans="1:41" x14ac:dyDescent="0.35">
      <c r="A297" t="s">
        <v>1042</v>
      </c>
      <c r="B297">
        <v>530517</v>
      </c>
      <c r="C297" t="s">
        <v>1043</v>
      </c>
      <c r="D297" t="s">
        <v>1044</v>
      </c>
      <c r="E297" t="s">
        <v>157</v>
      </c>
      <c r="F297" t="s">
        <v>158</v>
      </c>
      <c r="G297" s="1">
        <v>44809</v>
      </c>
      <c r="H297">
        <v>1010.05</v>
      </c>
      <c r="I297">
        <v>0.35</v>
      </c>
      <c r="J297">
        <v>461.05</v>
      </c>
      <c r="K297">
        <v>1448</v>
      </c>
      <c r="L297">
        <v>461.05</v>
      </c>
      <c r="M297">
        <v>1448</v>
      </c>
      <c r="N297">
        <v>242.38</v>
      </c>
      <c r="O297">
        <v>1448</v>
      </c>
      <c r="P297">
        <v>0.66</v>
      </c>
      <c r="Q297">
        <v>1448</v>
      </c>
      <c r="R297">
        <v>25127.84</v>
      </c>
      <c r="S297">
        <v>24927.49</v>
      </c>
      <c r="T297">
        <v>2.64</v>
      </c>
      <c r="U297">
        <v>-0.56000000000000005</v>
      </c>
      <c r="V297">
        <v>2.61</v>
      </c>
      <c r="W297">
        <v>-16.12</v>
      </c>
      <c r="X297">
        <v>29.77</v>
      </c>
      <c r="Y297">
        <v>31.53</v>
      </c>
      <c r="Z297">
        <v>41.25</v>
      </c>
      <c r="AA297">
        <v>104.53</v>
      </c>
      <c r="AB297">
        <v>73.13</v>
      </c>
      <c r="AC297">
        <v>13.99</v>
      </c>
      <c r="AD297">
        <v>12.61</v>
      </c>
      <c r="AE297">
        <v>1.46</v>
      </c>
      <c r="AF297">
        <v>7.04</v>
      </c>
      <c r="AG297">
        <v>0.25</v>
      </c>
      <c r="AH297">
        <v>54.39</v>
      </c>
      <c r="AI297">
        <v>8.9</v>
      </c>
      <c r="AJ297">
        <v>448.79</v>
      </c>
      <c r="AK297">
        <v>9.66</v>
      </c>
      <c r="AL297">
        <v>72.17</v>
      </c>
      <c r="AM297">
        <v>2.25</v>
      </c>
      <c r="AN297">
        <v>-3.01</v>
      </c>
      <c r="AO297">
        <v>2.5</v>
      </c>
    </row>
    <row r="298" spans="1:41" x14ac:dyDescent="0.35">
      <c r="A298" t="s">
        <v>1029</v>
      </c>
      <c r="B298">
        <v>517569</v>
      </c>
      <c r="C298" t="s">
        <v>1030</v>
      </c>
      <c r="D298" t="s">
        <v>1031</v>
      </c>
      <c r="E298" t="s">
        <v>110</v>
      </c>
      <c r="F298" t="s">
        <v>415</v>
      </c>
      <c r="G298" s="1">
        <v>44809</v>
      </c>
      <c r="H298">
        <v>1474.3</v>
      </c>
      <c r="I298">
        <v>2.08</v>
      </c>
      <c r="J298">
        <v>208.3</v>
      </c>
      <c r="K298">
        <v>1505</v>
      </c>
      <c r="L298">
        <v>208.3</v>
      </c>
      <c r="M298">
        <v>1505</v>
      </c>
      <c r="N298">
        <v>208.3</v>
      </c>
      <c r="O298">
        <v>1505</v>
      </c>
      <c r="P298">
        <v>0.36</v>
      </c>
      <c r="Q298">
        <v>1505</v>
      </c>
      <c r="R298">
        <v>13297.07</v>
      </c>
      <c r="S298">
        <v>12998.28</v>
      </c>
      <c r="T298">
        <v>5.25</v>
      </c>
      <c r="U298">
        <v>6.12</v>
      </c>
      <c r="V298">
        <v>13.52</v>
      </c>
      <c r="W298">
        <v>89.1</v>
      </c>
      <c r="X298">
        <v>46.14</v>
      </c>
      <c r="Y298">
        <v>41.94</v>
      </c>
      <c r="Z298">
        <v>57.2</v>
      </c>
      <c r="AA298">
        <v>32.26</v>
      </c>
      <c r="AB298">
        <v>20.170000000000002</v>
      </c>
      <c r="AC298">
        <v>5.96</v>
      </c>
      <c r="AD298">
        <v>4.45</v>
      </c>
      <c r="AE298">
        <v>4.5999999999999996</v>
      </c>
      <c r="AF298">
        <v>1.01</v>
      </c>
      <c r="AG298">
        <v>0.17</v>
      </c>
      <c r="AH298">
        <v>20</v>
      </c>
      <c r="AI298">
        <v>2.12</v>
      </c>
      <c r="AJ298">
        <v>58.16</v>
      </c>
      <c r="AK298">
        <v>45.76</v>
      </c>
      <c r="AL298">
        <v>247.46</v>
      </c>
      <c r="AM298">
        <v>25.37</v>
      </c>
      <c r="AN298">
        <v>12.9</v>
      </c>
      <c r="AO298">
        <v>2.5</v>
      </c>
    </row>
    <row r="299" spans="1:41" x14ac:dyDescent="0.35">
      <c r="A299" t="s">
        <v>1051</v>
      </c>
      <c r="B299">
        <v>540180</v>
      </c>
      <c r="C299" t="s">
        <v>1052</v>
      </c>
      <c r="D299" t="s">
        <v>1053</v>
      </c>
      <c r="E299" t="s">
        <v>54</v>
      </c>
      <c r="F299" t="s">
        <v>701</v>
      </c>
      <c r="G299" s="1">
        <v>44809</v>
      </c>
      <c r="H299">
        <v>1033.4000000000001</v>
      </c>
      <c r="I299">
        <v>0.17</v>
      </c>
      <c r="J299">
        <v>214.31</v>
      </c>
      <c r="K299">
        <v>1084.1500000000001</v>
      </c>
      <c r="L299">
        <v>214.31</v>
      </c>
      <c r="M299">
        <v>1084.1500000000001</v>
      </c>
      <c r="N299">
        <v>143.88</v>
      </c>
      <c r="O299">
        <v>1084.1500000000001</v>
      </c>
      <c r="P299">
        <v>100.74</v>
      </c>
      <c r="Q299">
        <v>1084.1500000000001</v>
      </c>
      <c r="R299">
        <v>67140.7</v>
      </c>
      <c r="S299">
        <v>70091.37</v>
      </c>
      <c r="T299">
        <v>0.98</v>
      </c>
      <c r="U299">
        <v>2.95</v>
      </c>
      <c r="V299">
        <v>40.86</v>
      </c>
      <c r="W299">
        <v>70.760000000000005</v>
      </c>
      <c r="X299">
        <v>54.25</v>
      </c>
      <c r="Y299">
        <v>46.33</v>
      </c>
      <c r="Z299">
        <v>0</v>
      </c>
      <c r="AA299">
        <v>51.72</v>
      </c>
      <c r="AB299">
        <v>56.42</v>
      </c>
      <c r="AC299">
        <v>13.94</v>
      </c>
      <c r="AD299">
        <v>7.14</v>
      </c>
      <c r="AE299">
        <v>2.92</v>
      </c>
      <c r="AF299">
        <v>0.94</v>
      </c>
      <c r="AG299">
        <v>0.16</v>
      </c>
      <c r="AH299">
        <v>27.59</v>
      </c>
      <c r="AI299">
        <v>5.55</v>
      </c>
      <c r="AJ299">
        <v>54.52</v>
      </c>
      <c r="AK299">
        <v>19.989999999999998</v>
      </c>
      <c r="AL299">
        <v>74.13</v>
      </c>
      <c r="AM299">
        <v>28.44</v>
      </c>
      <c r="AN299">
        <v>4.01</v>
      </c>
      <c r="AO299">
        <v>2.5</v>
      </c>
    </row>
    <row r="300" spans="1:41" x14ac:dyDescent="0.35">
      <c r="A300" t="s">
        <v>1066</v>
      </c>
      <c r="B300">
        <v>532497</v>
      </c>
      <c r="C300" t="s">
        <v>1067</v>
      </c>
      <c r="D300" t="s">
        <v>1068</v>
      </c>
      <c r="E300" t="s">
        <v>54</v>
      </c>
      <c r="F300" t="s">
        <v>1069</v>
      </c>
      <c r="G300" s="1">
        <v>44809</v>
      </c>
      <c r="H300">
        <v>1037.8499999999999</v>
      </c>
      <c r="I300">
        <v>1.1000000000000001</v>
      </c>
      <c r="J300">
        <v>220</v>
      </c>
      <c r="K300">
        <v>1299.8499999999999</v>
      </c>
      <c r="L300">
        <v>220</v>
      </c>
      <c r="M300">
        <v>1299.8499999999999</v>
      </c>
      <c r="N300">
        <v>147.5</v>
      </c>
      <c r="O300">
        <v>1299.8499999999999</v>
      </c>
      <c r="P300">
        <v>2.4</v>
      </c>
      <c r="Q300">
        <v>1299.8499999999999</v>
      </c>
      <c r="R300">
        <v>13821.87</v>
      </c>
      <c r="S300">
        <v>13883.71</v>
      </c>
      <c r="T300">
        <v>0.03</v>
      </c>
      <c r="U300">
        <v>12.68</v>
      </c>
      <c r="V300">
        <v>32.200000000000003</v>
      </c>
      <c r="W300">
        <v>16</v>
      </c>
      <c r="X300">
        <v>51.28</v>
      </c>
      <c r="Y300">
        <v>44.69</v>
      </c>
      <c r="Z300">
        <v>25.44</v>
      </c>
      <c r="AA300">
        <v>52.29</v>
      </c>
      <c r="AB300">
        <v>32</v>
      </c>
      <c r="AC300">
        <v>6.72</v>
      </c>
      <c r="AD300">
        <v>4.1900000000000004</v>
      </c>
      <c r="AE300">
        <v>2.5499999999999998</v>
      </c>
      <c r="AF300">
        <v>1.75</v>
      </c>
      <c r="AG300">
        <v>0.28999999999999998</v>
      </c>
      <c r="AH300">
        <v>33.659999999999997</v>
      </c>
      <c r="AI300">
        <v>1.08</v>
      </c>
      <c r="AJ300">
        <v>36.659999999999997</v>
      </c>
      <c r="AK300">
        <v>19.78</v>
      </c>
      <c r="AL300">
        <v>153.82</v>
      </c>
      <c r="AM300">
        <v>28.23</v>
      </c>
      <c r="AN300">
        <v>20.100000000000001</v>
      </c>
      <c r="AO300">
        <v>2.4</v>
      </c>
    </row>
    <row r="301" spans="1:41" x14ac:dyDescent="0.35">
      <c r="A301" t="s">
        <v>1063</v>
      </c>
      <c r="B301">
        <v>503100</v>
      </c>
      <c r="C301" t="s">
        <v>1064</v>
      </c>
      <c r="D301" t="s">
        <v>1065</v>
      </c>
      <c r="E301" t="s">
        <v>293</v>
      </c>
      <c r="F301" t="s">
        <v>954</v>
      </c>
      <c r="G301" s="1">
        <v>44809</v>
      </c>
      <c r="H301">
        <v>1389.05</v>
      </c>
      <c r="I301">
        <v>-0.04</v>
      </c>
      <c r="J301">
        <v>465.05</v>
      </c>
      <c r="K301">
        <v>1448.95</v>
      </c>
      <c r="L301">
        <v>465.05</v>
      </c>
      <c r="M301">
        <v>1448.95</v>
      </c>
      <c r="N301">
        <v>452.2</v>
      </c>
      <c r="O301">
        <v>1448.95</v>
      </c>
      <c r="P301">
        <v>0.78</v>
      </c>
      <c r="Q301">
        <v>1448.95</v>
      </c>
      <c r="R301">
        <v>24803.33</v>
      </c>
      <c r="S301">
        <v>26375.82</v>
      </c>
      <c r="T301">
        <v>-0.62</v>
      </c>
      <c r="U301">
        <v>8.43</v>
      </c>
      <c r="V301">
        <v>21.3</v>
      </c>
      <c r="W301">
        <v>58.56</v>
      </c>
      <c r="X301">
        <v>27.5</v>
      </c>
      <c r="Y301">
        <v>22.09</v>
      </c>
      <c r="Z301">
        <v>22.97</v>
      </c>
      <c r="AA301">
        <v>25.29</v>
      </c>
      <c r="AB301">
        <v>52.09</v>
      </c>
      <c r="AC301">
        <v>3.4</v>
      </c>
      <c r="AD301">
        <v>3</v>
      </c>
      <c r="AE301">
        <v>3.66</v>
      </c>
      <c r="AF301">
        <v>0.62</v>
      </c>
      <c r="AG301">
        <v>0.17</v>
      </c>
      <c r="AH301">
        <v>24.73</v>
      </c>
      <c r="AI301">
        <v>13.29</v>
      </c>
      <c r="AJ301">
        <v>31.77</v>
      </c>
      <c r="AK301">
        <v>54.99</v>
      </c>
      <c r="AL301">
        <v>409.2</v>
      </c>
      <c r="AM301">
        <v>43.73</v>
      </c>
      <c r="AN301">
        <v>26.14</v>
      </c>
      <c r="AO301">
        <v>2.4</v>
      </c>
    </row>
    <row r="302" spans="1:41" x14ac:dyDescent="0.35">
      <c r="A302" t="s">
        <v>1070</v>
      </c>
      <c r="B302">
        <v>532612</v>
      </c>
      <c r="C302" t="s">
        <v>1071</v>
      </c>
      <c r="D302" t="s">
        <v>1072</v>
      </c>
      <c r="E302" t="s">
        <v>44</v>
      </c>
      <c r="F302" t="s">
        <v>45</v>
      </c>
      <c r="G302" s="1">
        <v>44809</v>
      </c>
      <c r="H302">
        <v>368.15</v>
      </c>
      <c r="I302">
        <v>0.92</v>
      </c>
      <c r="J302">
        <v>132.44999999999999</v>
      </c>
      <c r="K302">
        <v>513.65</v>
      </c>
      <c r="L302">
        <v>132.44999999999999</v>
      </c>
      <c r="M302">
        <v>530.25</v>
      </c>
      <c r="N302">
        <v>132.44999999999999</v>
      </c>
      <c r="O302">
        <v>530.25</v>
      </c>
      <c r="P302">
        <v>13.87</v>
      </c>
      <c r="Q302">
        <v>530.25</v>
      </c>
      <c r="R302">
        <v>3404.96</v>
      </c>
      <c r="S302">
        <v>3586.08</v>
      </c>
      <c r="T302">
        <v>2.96</v>
      </c>
      <c r="U302">
        <v>-8.4</v>
      </c>
      <c r="V302">
        <v>1.61</v>
      </c>
      <c r="W302">
        <v>-23.13</v>
      </c>
      <c r="X302">
        <v>32.74</v>
      </c>
      <c r="Y302">
        <v>13.63</v>
      </c>
      <c r="Z302">
        <v>18.12</v>
      </c>
      <c r="AA302">
        <v>22.15</v>
      </c>
      <c r="AB302">
        <v>49.07</v>
      </c>
      <c r="AC302">
        <v>3.61</v>
      </c>
      <c r="AD302">
        <v>3.29</v>
      </c>
      <c r="AE302">
        <v>6.62</v>
      </c>
      <c r="AF302">
        <v>1.48</v>
      </c>
      <c r="AG302">
        <v>0.61</v>
      </c>
      <c r="AH302">
        <v>11.4</v>
      </c>
      <c r="AI302">
        <v>2.2400000000000002</v>
      </c>
      <c r="AJ302">
        <v>19.59</v>
      </c>
      <c r="AK302">
        <v>16.68</v>
      </c>
      <c r="AL302">
        <v>102.36</v>
      </c>
      <c r="AM302">
        <v>18.86</v>
      </c>
      <c r="AN302">
        <v>-0.04</v>
      </c>
      <c r="AO302">
        <v>2.25</v>
      </c>
    </row>
    <row r="303" spans="1:41" x14ac:dyDescent="0.35">
      <c r="A303" t="s">
        <v>1073</v>
      </c>
      <c r="B303">
        <v>500165</v>
      </c>
      <c r="C303" t="s">
        <v>1074</v>
      </c>
      <c r="D303" t="s">
        <v>1075</v>
      </c>
      <c r="E303" t="s">
        <v>115</v>
      </c>
      <c r="F303" t="s">
        <v>123</v>
      </c>
      <c r="G303" s="1">
        <v>44809</v>
      </c>
      <c r="H303">
        <v>497.1</v>
      </c>
      <c r="I303">
        <v>-0.52</v>
      </c>
      <c r="J303">
        <v>293.7</v>
      </c>
      <c r="K303">
        <v>675</v>
      </c>
      <c r="L303">
        <v>293.7</v>
      </c>
      <c r="M303">
        <v>680</v>
      </c>
      <c r="N303">
        <v>293.7</v>
      </c>
      <c r="O303">
        <v>680</v>
      </c>
      <c r="P303">
        <v>2.16</v>
      </c>
      <c r="Q303">
        <v>680</v>
      </c>
      <c r="R303">
        <v>26789.7</v>
      </c>
      <c r="S303">
        <v>26798.5</v>
      </c>
      <c r="T303">
        <v>0.85</v>
      </c>
      <c r="U303">
        <v>-0.57999999999999996</v>
      </c>
      <c r="V303">
        <v>20.41</v>
      </c>
      <c r="W303">
        <v>-19.760000000000002</v>
      </c>
      <c r="X303">
        <v>2.2799999999999998</v>
      </c>
      <c r="Y303">
        <v>0.66</v>
      </c>
      <c r="Z303">
        <v>18.78</v>
      </c>
      <c r="AA303">
        <v>66.64</v>
      </c>
      <c r="AB303">
        <v>53.47</v>
      </c>
      <c r="AC303">
        <v>6.24</v>
      </c>
      <c r="AD303">
        <v>7.56</v>
      </c>
      <c r="AE303">
        <v>2.19</v>
      </c>
      <c r="AF303">
        <v>-8.74</v>
      </c>
      <c r="AG303">
        <v>0.45</v>
      </c>
      <c r="AH303">
        <v>36.5</v>
      </c>
      <c r="AI303">
        <v>3.82</v>
      </c>
      <c r="AJ303">
        <v>1081.54</v>
      </c>
      <c r="AK303">
        <v>7.44</v>
      </c>
      <c r="AL303">
        <v>79.5</v>
      </c>
      <c r="AM303">
        <v>0.46</v>
      </c>
      <c r="AN303">
        <v>-2.4500000000000002</v>
      </c>
      <c r="AO303">
        <v>2.25</v>
      </c>
    </row>
    <row r="304" spans="1:41" x14ac:dyDescent="0.35">
      <c r="A304" t="s">
        <v>1076</v>
      </c>
      <c r="B304">
        <v>543426</v>
      </c>
      <c r="C304" t="s">
        <v>1077</v>
      </c>
      <c r="D304" t="s">
        <v>1078</v>
      </c>
      <c r="E304" t="s">
        <v>157</v>
      </c>
      <c r="F304" t="s">
        <v>158</v>
      </c>
      <c r="G304" s="1">
        <v>44809</v>
      </c>
      <c r="H304">
        <v>830.2</v>
      </c>
      <c r="I304">
        <v>4.45</v>
      </c>
      <c r="J304">
        <v>0</v>
      </c>
      <c r="K304">
        <v>939.9</v>
      </c>
      <c r="L304">
        <v>0</v>
      </c>
      <c r="M304">
        <v>0</v>
      </c>
      <c r="N304">
        <v>0</v>
      </c>
      <c r="O304">
        <v>0</v>
      </c>
      <c r="P304">
        <v>426</v>
      </c>
      <c r="Q304">
        <v>939.9</v>
      </c>
      <c r="R304">
        <v>22445.47</v>
      </c>
      <c r="S304">
        <v>20733.169999999998</v>
      </c>
      <c r="T304">
        <v>6.7</v>
      </c>
      <c r="U304">
        <v>12.55</v>
      </c>
      <c r="V304">
        <v>43.5</v>
      </c>
      <c r="W304">
        <v>0</v>
      </c>
      <c r="X304">
        <v>0</v>
      </c>
      <c r="Y304">
        <v>0</v>
      </c>
      <c r="Z304">
        <v>0</v>
      </c>
      <c r="AA304">
        <v>106.08</v>
      </c>
      <c r="AB304">
        <v>194.11</v>
      </c>
      <c r="AC304">
        <v>16.420000000000002</v>
      </c>
      <c r="AD304">
        <v>7.14</v>
      </c>
      <c r="AE304">
        <v>1.54</v>
      </c>
      <c r="AF304">
        <v>0</v>
      </c>
      <c r="AG304">
        <v>0.27</v>
      </c>
      <c r="AH304">
        <v>44.32</v>
      </c>
      <c r="AI304">
        <v>16.71</v>
      </c>
      <c r="AJ304">
        <v>102.17</v>
      </c>
      <c r="AK304">
        <v>0</v>
      </c>
      <c r="AL304">
        <v>0</v>
      </c>
      <c r="AM304">
        <v>8.09</v>
      </c>
      <c r="AN304">
        <v>6.38</v>
      </c>
      <c r="AO304">
        <v>2.25</v>
      </c>
    </row>
    <row r="305" spans="1:41" x14ac:dyDescent="0.35">
      <c r="A305" t="s">
        <v>1082</v>
      </c>
      <c r="B305">
        <v>533206</v>
      </c>
      <c r="C305" t="s">
        <v>1083</v>
      </c>
      <c r="D305" t="s">
        <v>1084</v>
      </c>
      <c r="E305" t="s">
        <v>278</v>
      </c>
      <c r="F305" t="s">
        <v>662</v>
      </c>
      <c r="G305" s="1">
        <v>44809</v>
      </c>
      <c r="H305">
        <v>31.2</v>
      </c>
      <c r="I305">
        <v>-0.16</v>
      </c>
      <c r="J305">
        <v>17.149999999999999</v>
      </c>
      <c r="K305">
        <v>33.799999999999997</v>
      </c>
      <c r="L305">
        <v>17.149999999999999</v>
      </c>
      <c r="M305">
        <v>33.799999999999997</v>
      </c>
      <c r="N305">
        <v>17.149999999999999</v>
      </c>
      <c r="O305">
        <v>40.15</v>
      </c>
      <c r="P305">
        <v>17.149999999999999</v>
      </c>
      <c r="Q305">
        <v>40.15</v>
      </c>
      <c r="R305">
        <v>12260.96</v>
      </c>
      <c r="S305">
        <v>13109.88</v>
      </c>
      <c r="T305">
        <v>7.96</v>
      </c>
      <c r="U305">
        <v>9.86</v>
      </c>
      <c r="V305">
        <v>12.43</v>
      </c>
      <c r="W305">
        <v>15.77</v>
      </c>
      <c r="X305">
        <v>8.84</v>
      </c>
      <c r="Y305">
        <v>-0.13</v>
      </c>
      <c r="Z305">
        <v>5</v>
      </c>
      <c r="AA305">
        <v>10.25</v>
      </c>
      <c r="AB305">
        <v>7.16</v>
      </c>
      <c r="AC305">
        <v>0.89</v>
      </c>
      <c r="AD305">
        <v>0.84</v>
      </c>
      <c r="AE305">
        <v>16.21</v>
      </c>
      <c r="AF305">
        <v>3.26</v>
      </c>
      <c r="AG305">
        <v>5.45</v>
      </c>
      <c r="AH305">
        <v>5.73</v>
      </c>
      <c r="AI305">
        <v>4.4400000000000004</v>
      </c>
      <c r="AJ305">
        <v>6.18</v>
      </c>
      <c r="AK305">
        <v>3.05</v>
      </c>
      <c r="AL305">
        <v>34.96</v>
      </c>
      <c r="AM305">
        <v>5.05</v>
      </c>
      <c r="AN305">
        <v>-0.53</v>
      </c>
      <c r="AO305">
        <v>2.2000000000000002</v>
      </c>
    </row>
    <row r="306" spans="1:41" x14ac:dyDescent="0.35">
      <c r="A306" t="s">
        <v>1079</v>
      </c>
      <c r="B306">
        <v>500690</v>
      </c>
      <c r="C306" t="s">
        <v>1080</v>
      </c>
      <c r="D306" t="s">
        <v>1081</v>
      </c>
      <c r="E306" t="s">
        <v>76</v>
      </c>
      <c r="F306" t="s">
        <v>525</v>
      </c>
      <c r="G306" s="1">
        <v>44809</v>
      </c>
      <c r="H306">
        <v>157.19999999999999</v>
      </c>
      <c r="I306">
        <v>0.19</v>
      </c>
      <c r="J306">
        <v>29.8</v>
      </c>
      <c r="K306">
        <v>198.8</v>
      </c>
      <c r="L306">
        <v>29.8</v>
      </c>
      <c r="M306">
        <v>198.8</v>
      </c>
      <c r="N306">
        <v>29.8</v>
      </c>
      <c r="O306">
        <v>198.8</v>
      </c>
      <c r="P306">
        <v>1.62</v>
      </c>
      <c r="Q306">
        <v>198.8</v>
      </c>
      <c r="R306">
        <v>6264.07</v>
      </c>
      <c r="S306">
        <v>6039.32</v>
      </c>
      <c r="T306">
        <v>-5.04</v>
      </c>
      <c r="U306">
        <v>-2.81</v>
      </c>
      <c r="V306">
        <v>-5.39</v>
      </c>
      <c r="W306">
        <v>49.29</v>
      </c>
      <c r="X306">
        <v>28.23</v>
      </c>
      <c r="Y306">
        <v>2.37</v>
      </c>
      <c r="Z306">
        <v>8.0299999999999994</v>
      </c>
      <c r="AA306">
        <v>5.65</v>
      </c>
      <c r="AB306">
        <v>9.07</v>
      </c>
      <c r="AC306">
        <v>0.52</v>
      </c>
      <c r="AD306">
        <v>0.49</v>
      </c>
      <c r="AE306">
        <v>30.53</v>
      </c>
      <c r="AF306">
        <v>2.92</v>
      </c>
      <c r="AG306">
        <v>1.59</v>
      </c>
      <c r="AH306">
        <v>3.29</v>
      </c>
      <c r="AI306">
        <v>0.61</v>
      </c>
      <c r="AJ306">
        <v>3.51</v>
      </c>
      <c r="AK306">
        <v>27.81</v>
      </c>
      <c r="AL306">
        <v>304.08</v>
      </c>
      <c r="AM306">
        <v>44.84</v>
      </c>
      <c r="AN306">
        <v>39.96</v>
      </c>
      <c r="AO306">
        <v>2.2000000000000002</v>
      </c>
    </row>
    <row r="307" spans="1:41" x14ac:dyDescent="0.35">
      <c r="A307" t="s">
        <v>1101</v>
      </c>
      <c r="B307">
        <v>532178</v>
      </c>
      <c r="C307" t="s">
        <v>1102</v>
      </c>
      <c r="D307" t="s">
        <v>1103</v>
      </c>
      <c r="E307" t="s">
        <v>293</v>
      </c>
      <c r="F307" t="s">
        <v>293</v>
      </c>
      <c r="G307" s="1">
        <v>44809</v>
      </c>
      <c r="H307">
        <v>71.900000000000006</v>
      </c>
      <c r="I307">
        <v>6.05</v>
      </c>
      <c r="J307">
        <v>49.2</v>
      </c>
      <c r="K307">
        <v>82.5</v>
      </c>
      <c r="L307">
        <v>49.2</v>
      </c>
      <c r="M307">
        <v>123</v>
      </c>
      <c r="N307">
        <v>49.2</v>
      </c>
      <c r="O307">
        <v>206.4</v>
      </c>
      <c r="P307">
        <v>4.75</v>
      </c>
      <c r="Q307">
        <v>269</v>
      </c>
      <c r="R307">
        <v>4041.08</v>
      </c>
      <c r="S307">
        <v>2284.77</v>
      </c>
      <c r="T307">
        <v>5.74</v>
      </c>
      <c r="U307">
        <v>3.38</v>
      </c>
      <c r="V307">
        <v>17.77</v>
      </c>
      <c r="W307">
        <v>0</v>
      </c>
      <c r="X307">
        <v>-12.07</v>
      </c>
      <c r="Y307">
        <v>-14.22</v>
      </c>
      <c r="Z307">
        <v>-3.75</v>
      </c>
      <c r="AA307">
        <v>20.04</v>
      </c>
      <c r="AB307">
        <v>19.63</v>
      </c>
      <c r="AC307">
        <v>2.2200000000000002</v>
      </c>
      <c r="AD307">
        <v>2.4</v>
      </c>
      <c r="AE307">
        <v>21.1</v>
      </c>
      <c r="AF307">
        <v>-13.72</v>
      </c>
      <c r="AG307">
        <v>4.17</v>
      </c>
      <c r="AH307">
        <v>5.45</v>
      </c>
      <c r="AI307">
        <v>1.36</v>
      </c>
      <c r="AJ307">
        <v>23.57</v>
      </c>
      <c r="AK307">
        <v>3.59</v>
      </c>
      <c r="AL307">
        <v>32.409999999999997</v>
      </c>
      <c r="AM307">
        <v>3.05</v>
      </c>
      <c r="AN307">
        <v>3.73</v>
      </c>
      <c r="AO307">
        <v>2</v>
      </c>
    </row>
    <row r="308" spans="1:41" x14ac:dyDescent="0.35">
      <c r="A308" t="s">
        <v>1089</v>
      </c>
      <c r="B308">
        <v>532149</v>
      </c>
      <c r="C308" t="s">
        <v>1090</v>
      </c>
      <c r="D308" t="s">
        <v>1091</v>
      </c>
      <c r="E308" t="s">
        <v>99</v>
      </c>
      <c r="F308" t="s">
        <v>369</v>
      </c>
      <c r="G308" s="1">
        <v>44809</v>
      </c>
      <c r="H308">
        <v>50.9</v>
      </c>
      <c r="I308">
        <v>0</v>
      </c>
      <c r="J308">
        <v>30.4</v>
      </c>
      <c r="K308">
        <v>65.8</v>
      </c>
      <c r="L308">
        <v>30.4</v>
      </c>
      <c r="M308">
        <v>101.45</v>
      </c>
      <c r="N308">
        <v>30.4</v>
      </c>
      <c r="O308">
        <v>216.8</v>
      </c>
      <c r="P308">
        <v>8.75</v>
      </c>
      <c r="Q308">
        <v>589</v>
      </c>
      <c r="R308">
        <v>20887.150000000001</v>
      </c>
      <c r="S308">
        <v>-44000.62</v>
      </c>
      <c r="T308">
        <v>-1.93</v>
      </c>
      <c r="U308">
        <v>4.41</v>
      </c>
      <c r="V308">
        <v>7.38</v>
      </c>
      <c r="W308">
        <v>-14.17</v>
      </c>
      <c r="X308">
        <v>-7.28</v>
      </c>
      <c r="Y308">
        <v>-18.59</v>
      </c>
      <c r="Z308">
        <v>-15.12</v>
      </c>
      <c r="AA308">
        <v>6.12</v>
      </c>
      <c r="AB308">
        <v>10.32</v>
      </c>
      <c r="AC308">
        <v>0.41</v>
      </c>
      <c r="AD308">
        <v>0.51</v>
      </c>
      <c r="AE308">
        <v>-69.64</v>
      </c>
      <c r="AF308">
        <v>1.77</v>
      </c>
      <c r="AG308">
        <v>3.93</v>
      </c>
      <c r="AH308">
        <v>-4.62</v>
      </c>
      <c r="AI308">
        <v>0.54</v>
      </c>
      <c r="AJ308">
        <v>-0.59</v>
      </c>
      <c r="AK308">
        <v>8.32</v>
      </c>
      <c r="AL308">
        <v>122.82</v>
      </c>
      <c r="AM308">
        <v>-86.48</v>
      </c>
      <c r="AN308">
        <v>-105.96</v>
      </c>
      <c r="AO308">
        <v>2</v>
      </c>
    </row>
    <row r="309" spans="1:41" x14ac:dyDescent="0.35">
      <c r="A309" t="s">
        <v>1131</v>
      </c>
      <c r="B309">
        <v>500294</v>
      </c>
      <c r="C309" t="s">
        <v>1132</v>
      </c>
      <c r="D309" t="s">
        <v>1133</v>
      </c>
      <c r="E309" t="s">
        <v>293</v>
      </c>
      <c r="F309" t="s">
        <v>293</v>
      </c>
      <c r="G309" s="1">
        <v>44809</v>
      </c>
      <c r="H309">
        <v>74.2</v>
      </c>
      <c r="I309">
        <v>-0.13</v>
      </c>
      <c r="J309">
        <v>15.85</v>
      </c>
      <c r="K309">
        <v>87.5</v>
      </c>
      <c r="L309">
        <v>15.85</v>
      </c>
      <c r="M309">
        <v>100</v>
      </c>
      <c r="N309">
        <v>15.85</v>
      </c>
      <c r="O309">
        <v>141.85</v>
      </c>
      <c r="P309">
        <v>0.76</v>
      </c>
      <c r="Q309">
        <v>260.83999999999997</v>
      </c>
      <c r="R309">
        <v>4658.62</v>
      </c>
      <c r="S309">
        <v>5338.66</v>
      </c>
      <c r="T309">
        <v>7.23</v>
      </c>
      <c r="U309">
        <v>20.55</v>
      </c>
      <c r="V309">
        <v>15.4</v>
      </c>
      <c r="W309">
        <v>-7.94</v>
      </c>
      <c r="X309">
        <v>10.6</v>
      </c>
      <c r="Y309">
        <v>-2.81</v>
      </c>
      <c r="Z309">
        <v>12.85</v>
      </c>
      <c r="AA309">
        <v>8.2899999999999991</v>
      </c>
      <c r="AB309">
        <v>12.09</v>
      </c>
      <c r="AC309">
        <v>0.8</v>
      </c>
      <c r="AD309">
        <v>0.9</v>
      </c>
      <c r="AE309">
        <v>20.48</v>
      </c>
      <c r="AF309">
        <v>0.13</v>
      </c>
      <c r="AG309">
        <v>2.7</v>
      </c>
      <c r="AH309">
        <v>4.4400000000000004</v>
      </c>
      <c r="AI309">
        <v>0.38</v>
      </c>
      <c r="AJ309">
        <v>3.29</v>
      </c>
      <c r="AK309">
        <v>8.9499999999999993</v>
      </c>
      <c r="AL309">
        <v>92.65</v>
      </c>
      <c r="AM309">
        <v>23.21</v>
      </c>
      <c r="AN309">
        <v>15.82</v>
      </c>
      <c r="AO309">
        <v>2</v>
      </c>
    </row>
    <row r="310" spans="1:41" x14ac:dyDescent="0.35">
      <c r="A310" t="s">
        <v>1116</v>
      </c>
      <c r="B310">
        <v>540750</v>
      </c>
      <c r="C310" t="s">
        <v>1117</v>
      </c>
      <c r="D310" t="s">
        <v>1118</v>
      </c>
      <c r="E310" t="s">
        <v>131</v>
      </c>
      <c r="F310" t="s">
        <v>266</v>
      </c>
      <c r="G310" s="1">
        <v>44809</v>
      </c>
      <c r="H310">
        <v>160.65</v>
      </c>
      <c r="I310">
        <v>1.68</v>
      </c>
      <c r="J310">
        <v>37.020000000000003</v>
      </c>
      <c r="K310">
        <v>318.72000000000003</v>
      </c>
      <c r="L310">
        <v>37.020000000000003</v>
      </c>
      <c r="M310">
        <v>318.72000000000003</v>
      </c>
      <c r="N310">
        <v>0</v>
      </c>
      <c r="O310">
        <v>0</v>
      </c>
      <c r="P310">
        <v>37.020000000000003</v>
      </c>
      <c r="Q310">
        <v>318.72000000000003</v>
      </c>
      <c r="R310">
        <v>14432.63</v>
      </c>
      <c r="S310">
        <v>12819.82</v>
      </c>
      <c r="T310">
        <v>0.75</v>
      </c>
      <c r="U310">
        <v>-1.62</v>
      </c>
      <c r="V310">
        <v>-11.88</v>
      </c>
      <c r="W310">
        <v>-10.63</v>
      </c>
      <c r="X310">
        <v>52.99</v>
      </c>
      <c r="Y310">
        <v>0</v>
      </c>
      <c r="Z310">
        <v>0</v>
      </c>
      <c r="AA310">
        <v>45.74</v>
      </c>
      <c r="AB310">
        <v>45.47</v>
      </c>
      <c r="AC310">
        <v>19.05</v>
      </c>
      <c r="AD310">
        <v>16.61</v>
      </c>
      <c r="AE310">
        <v>3.57</v>
      </c>
      <c r="AF310">
        <v>2.04</v>
      </c>
      <c r="AG310">
        <v>1.25</v>
      </c>
      <c r="AH310">
        <v>30.07</v>
      </c>
      <c r="AI310">
        <v>32.92</v>
      </c>
      <c r="AJ310">
        <v>18.93</v>
      </c>
      <c r="AK310">
        <v>3.51</v>
      </c>
      <c r="AL310">
        <v>8.43</v>
      </c>
      <c r="AM310">
        <v>8.49</v>
      </c>
      <c r="AN310">
        <v>8.93</v>
      </c>
      <c r="AO310">
        <v>2</v>
      </c>
    </row>
    <row r="311" spans="1:41" x14ac:dyDescent="0.35">
      <c r="A311" t="s">
        <v>1104</v>
      </c>
      <c r="B311">
        <v>500086</v>
      </c>
      <c r="C311" t="s">
        <v>1105</v>
      </c>
      <c r="D311" t="s">
        <v>1106</v>
      </c>
      <c r="E311" t="s">
        <v>110</v>
      </c>
      <c r="F311" t="s">
        <v>823</v>
      </c>
      <c r="G311" s="1">
        <v>44809</v>
      </c>
      <c r="H311">
        <v>172.4</v>
      </c>
      <c r="I311">
        <v>8.16</v>
      </c>
      <c r="J311">
        <v>121.9</v>
      </c>
      <c r="K311">
        <v>193.8</v>
      </c>
      <c r="L311">
        <v>121.9</v>
      </c>
      <c r="M311">
        <v>220.6</v>
      </c>
      <c r="N311">
        <v>121.9</v>
      </c>
      <c r="O311">
        <v>304.7</v>
      </c>
      <c r="P311">
        <v>3.85</v>
      </c>
      <c r="Q311">
        <v>304.7</v>
      </c>
      <c r="R311">
        <v>14654</v>
      </c>
      <c r="S311">
        <v>12843.45</v>
      </c>
      <c r="T311">
        <v>7.15</v>
      </c>
      <c r="U311">
        <v>10.16</v>
      </c>
      <c r="V311">
        <v>17.04</v>
      </c>
      <c r="W311">
        <v>-9.1</v>
      </c>
      <c r="X311">
        <v>-0.13</v>
      </c>
      <c r="Y311">
        <v>-3.27</v>
      </c>
      <c r="Z311">
        <v>1.88</v>
      </c>
      <c r="AA311">
        <v>3.23</v>
      </c>
      <c r="AB311">
        <v>20.239999999999998</v>
      </c>
      <c r="AC311">
        <v>1.36</v>
      </c>
      <c r="AD311">
        <v>2.39</v>
      </c>
      <c r="AE311">
        <v>8.7200000000000006</v>
      </c>
      <c r="AF311">
        <v>-1.1200000000000001</v>
      </c>
      <c r="AG311">
        <v>1.1599999999999999</v>
      </c>
      <c r="AH311">
        <v>8.01</v>
      </c>
      <c r="AI311">
        <v>0.94</v>
      </c>
      <c r="AJ311">
        <v>239.25</v>
      </c>
      <c r="AK311">
        <v>53.37</v>
      </c>
      <c r="AL311">
        <v>126.89</v>
      </c>
      <c r="AM311">
        <v>0.72</v>
      </c>
      <c r="AN311">
        <v>0.81</v>
      </c>
      <c r="AO311">
        <v>2</v>
      </c>
    </row>
    <row r="312" spans="1:41" x14ac:dyDescent="0.35">
      <c r="A312" t="s">
        <v>1110</v>
      </c>
      <c r="B312">
        <v>532702</v>
      </c>
      <c r="C312" t="s">
        <v>1111</v>
      </c>
      <c r="D312" t="s">
        <v>1112</v>
      </c>
      <c r="E312" t="s">
        <v>278</v>
      </c>
      <c r="F312" t="s">
        <v>279</v>
      </c>
      <c r="G312" s="1">
        <v>44809</v>
      </c>
      <c r="H312">
        <v>233.7</v>
      </c>
      <c r="I312">
        <v>-1.58</v>
      </c>
      <c r="J312">
        <v>146</v>
      </c>
      <c r="K312">
        <v>357.6</v>
      </c>
      <c r="L312">
        <v>146</v>
      </c>
      <c r="M312">
        <v>383</v>
      </c>
      <c r="N312">
        <v>146</v>
      </c>
      <c r="O312">
        <v>383</v>
      </c>
      <c r="P312">
        <v>25.25</v>
      </c>
      <c r="Q312">
        <v>383</v>
      </c>
      <c r="R312">
        <v>13182.8</v>
      </c>
      <c r="S312">
        <v>13861.13</v>
      </c>
      <c r="T312">
        <v>-3.41</v>
      </c>
      <c r="U312">
        <v>-1.97</v>
      </c>
      <c r="V312">
        <v>-8.3699999999999992</v>
      </c>
      <c r="W312">
        <v>-33.299999999999997</v>
      </c>
      <c r="X312">
        <v>2.6</v>
      </c>
      <c r="Y312">
        <v>4.5</v>
      </c>
      <c r="Z312">
        <v>11.51</v>
      </c>
      <c r="AA312">
        <v>8.23</v>
      </c>
      <c r="AB312">
        <v>10.37</v>
      </c>
      <c r="AC312">
        <v>1.54</v>
      </c>
      <c r="AD312">
        <v>2.2400000000000002</v>
      </c>
      <c r="AE312">
        <v>21.9</v>
      </c>
      <c r="AF312">
        <v>0.32</v>
      </c>
      <c r="AG312">
        <v>0.86</v>
      </c>
      <c r="AH312">
        <v>3.99</v>
      </c>
      <c r="AI312">
        <v>0.64</v>
      </c>
      <c r="AJ312">
        <v>4.8</v>
      </c>
      <c r="AK312">
        <v>28.39</v>
      </c>
      <c r="AL312">
        <v>151.27000000000001</v>
      </c>
      <c r="AM312">
        <v>48.66</v>
      </c>
      <c r="AN312">
        <v>25.31</v>
      </c>
      <c r="AO312">
        <v>2</v>
      </c>
    </row>
    <row r="313" spans="1:41" x14ac:dyDescent="0.35">
      <c r="A313" t="s">
        <v>1147</v>
      </c>
      <c r="B313">
        <v>532301</v>
      </c>
      <c r="C313" t="s">
        <v>1148</v>
      </c>
      <c r="D313" t="s">
        <v>1149</v>
      </c>
      <c r="E313" t="s">
        <v>54</v>
      </c>
      <c r="F313" t="s">
        <v>767</v>
      </c>
      <c r="G313" s="1">
        <v>44809</v>
      </c>
      <c r="H313">
        <v>243.1</v>
      </c>
      <c r="I313">
        <v>-0.56999999999999995</v>
      </c>
      <c r="J313">
        <v>47.1</v>
      </c>
      <c r="K313">
        <v>254.4</v>
      </c>
      <c r="L313">
        <v>47.1</v>
      </c>
      <c r="M313">
        <v>254.4</v>
      </c>
      <c r="N313">
        <v>47.1</v>
      </c>
      <c r="O313">
        <v>254.4</v>
      </c>
      <c r="P313">
        <v>4.95</v>
      </c>
      <c r="Q313">
        <v>254.4</v>
      </c>
      <c r="R313">
        <v>4536.6499999999996</v>
      </c>
      <c r="S313">
        <v>5357.42</v>
      </c>
      <c r="T313">
        <v>2.66</v>
      </c>
      <c r="U313">
        <v>10.85</v>
      </c>
      <c r="V313">
        <v>17.72</v>
      </c>
      <c r="W313">
        <v>17.100000000000001</v>
      </c>
      <c r="X313">
        <v>49.23</v>
      </c>
      <c r="Y313">
        <v>11.56</v>
      </c>
      <c r="Z313">
        <v>9.66</v>
      </c>
      <c r="AA313">
        <v>27.65</v>
      </c>
      <c r="AB313">
        <v>21.67</v>
      </c>
      <c r="AC313">
        <v>2.86</v>
      </c>
      <c r="AD313">
        <v>1.65</v>
      </c>
      <c r="AE313">
        <v>7.73</v>
      </c>
      <c r="AF313">
        <v>4.7300000000000004</v>
      </c>
      <c r="AG313">
        <v>0.82</v>
      </c>
      <c r="AH313">
        <v>11.41</v>
      </c>
      <c r="AI313">
        <v>1.82</v>
      </c>
      <c r="AJ313">
        <v>31.66</v>
      </c>
      <c r="AK313">
        <v>8.7899999999999991</v>
      </c>
      <c r="AL313">
        <v>84.8</v>
      </c>
      <c r="AM313">
        <v>7.67</v>
      </c>
      <c r="AN313">
        <v>2.44</v>
      </c>
      <c r="AO313">
        <v>2</v>
      </c>
    </row>
    <row r="314" spans="1:41" x14ac:dyDescent="0.35">
      <c r="A314" t="s">
        <v>1134</v>
      </c>
      <c r="B314">
        <v>541301</v>
      </c>
      <c r="C314" t="s">
        <v>1135</v>
      </c>
      <c r="D314" t="s">
        <v>1136</v>
      </c>
      <c r="E314" t="s">
        <v>157</v>
      </c>
      <c r="F314" t="s">
        <v>727</v>
      </c>
      <c r="G314" s="1">
        <v>44809</v>
      </c>
      <c r="H314">
        <v>257</v>
      </c>
      <c r="I314">
        <v>1.18</v>
      </c>
      <c r="J314">
        <v>138.15</v>
      </c>
      <c r="K314">
        <v>408.2</v>
      </c>
      <c r="L314">
        <v>138.15</v>
      </c>
      <c r="M314">
        <v>408.2</v>
      </c>
      <c r="N314">
        <v>0</v>
      </c>
      <c r="O314">
        <v>0</v>
      </c>
      <c r="P314">
        <v>103.25</v>
      </c>
      <c r="Q314">
        <v>408.2</v>
      </c>
      <c r="R314">
        <v>5463.69</v>
      </c>
      <c r="S314">
        <v>5270.45</v>
      </c>
      <c r="T314">
        <v>-2.23</v>
      </c>
      <c r="U314">
        <v>-2.2799999999999998</v>
      </c>
      <c r="V314">
        <v>-6.15</v>
      </c>
      <c r="W314">
        <v>-22.11</v>
      </c>
      <c r="X314">
        <v>18.649999999999999</v>
      </c>
      <c r="Y314">
        <v>0</v>
      </c>
      <c r="Z314">
        <v>0</v>
      </c>
      <c r="AA314">
        <v>38.869999999999997</v>
      </c>
      <c r="AB314">
        <v>52.03</v>
      </c>
      <c r="AC314">
        <v>9.77</v>
      </c>
      <c r="AD314">
        <v>13.51</v>
      </c>
      <c r="AE314">
        <v>4.1100000000000003</v>
      </c>
      <c r="AF314">
        <v>1.71</v>
      </c>
      <c r="AG314">
        <v>0.78</v>
      </c>
      <c r="AH314">
        <v>20.49</v>
      </c>
      <c r="AI314">
        <v>2.06</v>
      </c>
      <c r="AJ314">
        <v>480.54</v>
      </c>
      <c r="AK314">
        <v>6.61</v>
      </c>
      <c r="AL314">
        <v>26.3</v>
      </c>
      <c r="AM314">
        <v>0.54</v>
      </c>
      <c r="AN314">
        <v>-2.81</v>
      </c>
      <c r="AO314">
        <v>2</v>
      </c>
    </row>
    <row r="315" spans="1:41" x14ac:dyDescent="0.35">
      <c r="A315" t="s">
        <v>1119</v>
      </c>
      <c r="B315">
        <v>533148</v>
      </c>
      <c r="C315" t="s">
        <v>1120</v>
      </c>
      <c r="D315" t="s">
        <v>1121</v>
      </c>
      <c r="E315" t="s">
        <v>110</v>
      </c>
      <c r="F315" t="s">
        <v>676</v>
      </c>
      <c r="G315" s="1">
        <v>44809</v>
      </c>
      <c r="H315">
        <v>355.9</v>
      </c>
      <c r="I315">
        <v>2.04</v>
      </c>
      <c r="J315">
        <v>34.75</v>
      </c>
      <c r="K315">
        <v>408.7</v>
      </c>
      <c r="L315">
        <v>34.75</v>
      </c>
      <c r="M315">
        <v>408.7</v>
      </c>
      <c r="N315">
        <v>34.75</v>
      </c>
      <c r="O315">
        <v>408.7</v>
      </c>
      <c r="P315">
        <v>33.65</v>
      </c>
      <c r="Q315">
        <v>408.7</v>
      </c>
      <c r="R315">
        <v>58215.16</v>
      </c>
      <c r="S315">
        <v>63824.99</v>
      </c>
      <c r="T315">
        <v>11.41</v>
      </c>
      <c r="U315">
        <v>30.03</v>
      </c>
      <c r="V315">
        <v>36.6</v>
      </c>
      <c r="W315">
        <v>39.57</v>
      </c>
      <c r="X315">
        <v>75.05</v>
      </c>
      <c r="Y315">
        <v>39.78</v>
      </c>
      <c r="Z315">
        <v>22.44</v>
      </c>
      <c r="AA315">
        <v>27.88</v>
      </c>
      <c r="AB315">
        <v>23.5</v>
      </c>
      <c r="AC315">
        <v>3.25</v>
      </c>
      <c r="AD315">
        <v>0.98</v>
      </c>
      <c r="AE315">
        <v>5.93</v>
      </c>
      <c r="AF315">
        <v>0.81</v>
      </c>
      <c r="AG315">
        <v>0.56000000000000005</v>
      </c>
      <c r="AH315">
        <v>14.45</v>
      </c>
      <c r="AI315">
        <v>6.16</v>
      </c>
      <c r="AJ315">
        <v>19.72</v>
      </c>
      <c r="AK315">
        <v>12.7</v>
      </c>
      <c r="AL315">
        <v>109.06</v>
      </c>
      <c r="AM315">
        <v>18</v>
      </c>
      <c r="AN315">
        <v>0.82</v>
      </c>
      <c r="AO315">
        <v>2</v>
      </c>
    </row>
    <row r="316" spans="1:41" x14ac:dyDescent="0.35">
      <c r="A316" t="s">
        <v>1107</v>
      </c>
      <c r="B316">
        <v>539336</v>
      </c>
      <c r="C316" t="s">
        <v>1108</v>
      </c>
      <c r="D316" t="s">
        <v>1109</v>
      </c>
      <c r="E316" t="s">
        <v>278</v>
      </c>
      <c r="F316" t="s">
        <v>279</v>
      </c>
      <c r="G316" s="1">
        <v>44809</v>
      </c>
      <c r="H316">
        <v>483.2</v>
      </c>
      <c r="I316">
        <v>0.38</v>
      </c>
      <c r="J316">
        <v>162.19999999999999</v>
      </c>
      <c r="K316">
        <v>721.8</v>
      </c>
      <c r="L316">
        <v>162.19999999999999</v>
      </c>
      <c r="M316">
        <v>786.65</v>
      </c>
      <c r="N316">
        <v>115</v>
      </c>
      <c r="O316">
        <v>786.65</v>
      </c>
      <c r="P316">
        <v>90.64</v>
      </c>
      <c r="Q316">
        <v>786.65</v>
      </c>
      <c r="R316">
        <v>33225.15</v>
      </c>
      <c r="S316">
        <v>33595.43</v>
      </c>
      <c r="T316">
        <v>5.42</v>
      </c>
      <c r="U316">
        <v>8.7200000000000006</v>
      </c>
      <c r="V316">
        <v>-13.23</v>
      </c>
      <c r="W316">
        <v>-31.03</v>
      </c>
      <c r="X316">
        <v>42.58</v>
      </c>
      <c r="Y316">
        <v>24.74</v>
      </c>
      <c r="Z316">
        <v>0</v>
      </c>
      <c r="AA316">
        <v>27.73</v>
      </c>
      <c r="AB316">
        <v>28.4</v>
      </c>
      <c r="AC316">
        <v>5.53</v>
      </c>
      <c r="AD316">
        <v>6.23</v>
      </c>
      <c r="AE316">
        <v>5.19</v>
      </c>
      <c r="AF316">
        <v>0.65</v>
      </c>
      <c r="AG316">
        <v>0.41</v>
      </c>
      <c r="AH316">
        <v>16.36</v>
      </c>
      <c r="AI316">
        <v>1.75</v>
      </c>
      <c r="AJ316">
        <v>19.989999999999998</v>
      </c>
      <c r="AK316">
        <v>17.41</v>
      </c>
      <c r="AL316">
        <v>87.32</v>
      </c>
      <c r="AM316">
        <v>24.14</v>
      </c>
      <c r="AN316">
        <v>4.28</v>
      </c>
      <c r="AO316">
        <v>2</v>
      </c>
    </row>
    <row r="317" spans="1:41" x14ac:dyDescent="0.35">
      <c r="A317" t="s">
        <v>1128</v>
      </c>
      <c r="B317">
        <v>540768</v>
      </c>
      <c r="C317" t="s">
        <v>1129</v>
      </c>
      <c r="D317" t="s">
        <v>1130</v>
      </c>
      <c r="E317" t="s">
        <v>131</v>
      </c>
      <c r="F317" t="s">
        <v>774</v>
      </c>
      <c r="G317" s="1">
        <v>44809</v>
      </c>
      <c r="H317">
        <v>493.5</v>
      </c>
      <c r="I317">
        <v>2.2799999999999998</v>
      </c>
      <c r="J317">
        <v>195</v>
      </c>
      <c r="K317">
        <v>814</v>
      </c>
      <c r="L317">
        <v>195</v>
      </c>
      <c r="M317">
        <v>821</v>
      </c>
      <c r="N317">
        <v>0</v>
      </c>
      <c r="O317">
        <v>0</v>
      </c>
      <c r="P317">
        <v>195</v>
      </c>
      <c r="Q317">
        <v>821</v>
      </c>
      <c r="R317">
        <v>3512.53</v>
      </c>
      <c r="S317">
        <v>3262.99</v>
      </c>
      <c r="T317">
        <v>0.46</v>
      </c>
      <c r="U317">
        <v>3.09</v>
      </c>
      <c r="V317">
        <v>3.61</v>
      </c>
      <c r="W317">
        <v>-31.76</v>
      </c>
      <c r="X317">
        <v>14.19</v>
      </c>
      <c r="Y317">
        <v>0</v>
      </c>
      <c r="Z317">
        <v>0</v>
      </c>
      <c r="AA317">
        <v>85.17</v>
      </c>
      <c r="AB317">
        <v>94.43</v>
      </c>
      <c r="AC317">
        <v>5.82</v>
      </c>
      <c r="AD317">
        <v>5.7</v>
      </c>
      <c r="AE317">
        <v>2.98</v>
      </c>
      <c r="AF317">
        <v>-3.95</v>
      </c>
      <c r="AG317">
        <v>0.41</v>
      </c>
      <c r="AH317">
        <v>14.08</v>
      </c>
      <c r="AI317">
        <v>0.8</v>
      </c>
      <c r="AJ317">
        <v>17.510000000000002</v>
      </c>
      <c r="AK317">
        <v>5.73</v>
      </c>
      <c r="AL317">
        <v>83.95</v>
      </c>
      <c r="AM317">
        <v>27.92</v>
      </c>
      <c r="AN317">
        <v>15.63</v>
      </c>
      <c r="AO317">
        <v>2</v>
      </c>
    </row>
    <row r="318" spans="1:41" x14ac:dyDescent="0.35">
      <c r="A318" t="s">
        <v>1125</v>
      </c>
      <c r="B318">
        <v>532313</v>
      </c>
      <c r="C318" t="s">
        <v>1126</v>
      </c>
      <c r="D318" t="s">
        <v>1127</v>
      </c>
      <c r="E318" t="s">
        <v>293</v>
      </c>
      <c r="F318" t="s">
        <v>954</v>
      </c>
      <c r="G318" s="1">
        <v>44809</v>
      </c>
      <c r="H318">
        <v>519.54999999999995</v>
      </c>
      <c r="I318">
        <v>0.63</v>
      </c>
      <c r="J318">
        <v>57.07</v>
      </c>
      <c r="K318">
        <v>533</v>
      </c>
      <c r="L318">
        <v>57.07</v>
      </c>
      <c r="M318">
        <v>533</v>
      </c>
      <c r="N318">
        <v>57.07</v>
      </c>
      <c r="O318">
        <v>533</v>
      </c>
      <c r="P318">
        <v>2.9</v>
      </c>
      <c r="Q318">
        <v>533</v>
      </c>
      <c r="R318">
        <v>8041.01</v>
      </c>
      <c r="S318">
        <v>8034.17</v>
      </c>
      <c r="T318">
        <v>1.87</v>
      </c>
      <c r="U318">
        <v>25.31</v>
      </c>
      <c r="V318">
        <v>27.04</v>
      </c>
      <c r="W318">
        <v>95.23</v>
      </c>
      <c r="X318">
        <v>61.26</v>
      </c>
      <c r="Y318">
        <v>28.26</v>
      </c>
      <c r="Z318">
        <v>17.12</v>
      </c>
      <c r="AA318">
        <v>32.99</v>
      </c>
      <c r="AB318">
        <v>24.14</v>
      </c>
      <c r="AC318">
        <v>4.47</v>
      </c>
      <c r="AD318">
        <v>1.1399999999999999</v>
      </c>
      <c r="AE318">
        <v>-0.47</v>
      </c>
      <c r="AF318">
        <v>2.67</v>
      </c>
      <c r="AG318">
        <v>0.38</v>
      </c>
      <c r="AH318">
        <v>-128.71</v>
      </c>
      <c r="AI318">
        <v>23.66</v>
      </c>
      <c r="AJ318">
        <v>-154.65</v>
      </c>
      <c r="AK318">
        <v>15.77</v>
      </c>
      <c r="AL318">
        <v>116.28</v>
      </c>
      <c r="AM318">
        <v>-3.37</v>
      </c>
      <c r="AN318">
        <v>12.32</v>
      </c>
      <c r="AO318">
        <v>2</v>
      </c>
    </row>
    <row r="319" spans="1:41" x14ac:dyDescent="0.35">
      <c r="A319" t="s">
        <v>1122</v>
      </c>
      <c r="B319">
        <v>540222</v>
      </c>
      <c r="C319" t="s">
        <v>1123</v>
      </c>
      <c r="D319" t="s">
        <v>1124</v>
      </c>
      <c r="E319" t="s">
        <v>44</v>
      </c>
      <c r="F319" t="s">
        <v>45</v>
      </c>
      <c r="G319" s="1">
        <v>44809</v>
      </c>
      <c r="H319">
        <v>562.85</v>
      </c>
      <c r="I319">
        <v>-1.0900000000000001</v>
      </c>
      <c r="J319">
        <v>59</v>
      </c>
      <c r="K319">
        <v>669.15</v>
      </c>
      <c r="L319">
        <v>59</v>
      </c>
      <c r="M319">
        <v>723.75</v>
      </c>
      <c r="N319">
        <v>59</v>
      </c>
      <c r="O319">
        <v>723.75</v>
      </c>
      <c r="P319">
        <v>59</v>
      </c>
      <c r="Q319">
        <v>723.75</v>
      </c>
      <c r="R319">
        <v>30237.21</v>
      </c>
      <c r="S319">
        <v>32264.080000000002</v>
      </c>
      <c r="T319">
        <v>-0.78</v>
      </c>
      <c r="U319">
        <v>3.49</v>
      </c>
      <c r="V319">
        <v>1.6</v>
      </c>
      <c r="W319">
        <v>-13.71</v>
      </c>
      <c r="X319">
        <v>105.31</v>
      </c>
      <c r="Y319">
        <v>38.75</v>
      </c>
      <c r="Z319">
        <v>0</v>
      </c>
      <c r="AA319">
        <v>36.11</v>
      </c>
      <c r="AB319">
        <v>31.16</v>
      </c>
      <c r="AC319">
        <v>8.41</v>
      </c>
      <c r="AD319">
        <v>3.75</v>
      </c>
      <c r="AE319">
        <v>3.89</v>
      </c>
      <c r="AF319">
        <v>1.1000000000000001</v>
      </c>
      <c r="AG319">
        <v>0.36</v>
      </c>
      <c r="AH319">
        <v>21.62</v>
      </c>
      <c r="AI319">
        <v>5.82</v>
      </c>
      <c r="AJ319">
        <v>33.19</v>
      </c>
      <c r="AK319">
        <v>15.58</v>
      </c>
      <c r="AL319">
        <v>66.89</v>
      </c>
      <c r="AM319">
        <v>16.96</v>
      </c>
      <c r="AN319">
        <v>-2.5</v>
      </c>
      <c r="AO319">
        <v>2</v>
      </c>
    </row>
    <row r="320" spans="1:41" x14ac:dyDescent="0.35">
      <c r="A320" t="s">
        <v>1085</v>
      </c>
      <c r="B320">
        <v>515030</v>
      </c>
      <c r="C320" t="s">
        <v>1086</v>
      </c>
      <c r="D320" t="s">
        <v>1087</v>
      </c>
      <c r="E320" t="s">
        <v>115</v>
      </c>
      <c r="F320" t="s">
        <v>1088</v>
      </c>
      <c r="G320" s="1">
        <v>44809</v>
      </c>
      <c r="H320">
        <v>663.85</v>
      </c>
      <c r="I320">
        <v>3.04</v>
      </c>
      <c r="J320">
        <v>118.4</v>
      </c>
      <c r="K320">
        <v>673.15</v>
      </c>
      <c r="L320">
        <v>118.4</v>
      </c>
      <c r="M320">
        <v>673.15</v>
      </c>
      <c r="N320">
        <v>118.4</v>
      </c>
      <c r="O320">
        <v>673.15</v>
      </c>
      <c r="P320">
        <v>5.94</v>
      </c>
      <c r="Q320">
        <v>673.15</v>
      </c>
      <c r="R320">
        <v>16137.53</v>
      </c>
      <c r="S320">
        <v>16770.189999999999</v>
      </c>
      <c r="T320">
        <v>5.22</v>
      </c>
      <c r="U320">
        <v>15.04</v>
      </c>
      <c r="V320">
        <v>46.4</v>
      </c>
      <c r="W320">
        <v>81.23</v>
      </c>
      <c r="X320">
        <v>54.66</v>
      </c>
      <c r="Y320">
        <v>12.17</v>
      </c>
      <c r="Z320">
        <v>26.18</v>
      </c>
      <c r="AA320">
        <v>38.770000000000003</v>
      </c>
      <c r="AB320">
        <v>38.700000000000003</v>
      </c>
      <c r="AC320">
        <v>8.66</v>
      </c>
      <c r="AD320">
        <v>5.62</v>
      </c>
      <c r="AE320">
        <v>4.29</v>
      </c>
      <c r="AF320">
        <v>1.88</v>
      </c>
      <c r="AG320">
        <v>0.3</v>
      </c>
      <c r="AH320">
        <v>18.96</v>
      </c>
      <c r="AI320">
        <v>4.6399999999999997</v>
      </c>
      <c r="AJ320">
        <v>27.54</v>
      </c>
      <c r="AK320">
        <v>17.13</v>
      </c>
      <c r="AL320">
        <v>76.7</v>
      </c>
      <c r="AM320">
        <v>24.11</v>
      </c>
      <c r="AN320">
        <v>15.28</v>
      </c>
      <c r="AO320">
        <v>2</v>
      </c>
    </row>
    <row r="321" spans="1:41" x14ac:dyDescent="0.35">
      <c r="A321" t="s">
        <v>1144</v>
      </c>
      <c r="B321">
        <v>532790</v>
      </c>
      <c r="C321" t="s">
        <v>1145</v>
      </c>
      <c r="D321" t="s">
        <v>1146</v>
      </c>
      <c r="E321" t="s">
        <v>71</v>
      </c>
      <c r="F321" t="s">
        <v>72</v>
      </c>
      <c r="G321" s="1">
        <v>44809</v>
      </c>
      <c r="H321">
        <v>744.15</v>
      </c>
      <c r="I321">
        <v>0.22</v>
      </c>
      <c r="J321">
        <v>37.1</v>
      </c>
      <c r="K321">
        <v>2096.75</v>
      </c>
      <c r="L321">
        <v>37.1</v>
      </c>
      <c r="M321">
        <v>2096.75</v>
      </c>
      <c r="N321">
        <v>26.35</v>
      </c>
      <c r="O321">
        <v>2096.75</v>
      </c>
      <c r="P321">
        <v>2.4</v>
      </c>
      <c r="Q321">
        <v>2096.75</v>
      </c>
      <c r="R321">
        <v>10099.469999999999</v>
      </c>
      <c r="S321">
        <v>9209.3700000000008</v>
      </c>
      <c r="T321">
        <v>1.86</v>
      </c>
      <c r="U321">
        <v>-2.86</v>
      </c>
      <c r="V321">
        <v>-47.04</v>
      </c>
      <c r="W321">
        <v>-18.25</v>
      </c>
      <c r="X321">
        <v>137.85</v>
      </c>
      <c r="Y321">
        <v>87.11</v>
      </c>
      <c r="Z321">
        <v>63.35</v>
      </c>
      <c r="AA321">
        <v>18.87</v>
      </c>
      <c r="AB321">
        <v>32.840000000000003</v>
      </c>
      <c r="AC321">
        <v>6.99</v>
      </c>
      <c r="AD321">
        <v>1.32</v>
      </c>
      <c r="AE321">
        <v>7.45</v>
      </c>
      <c r="AF321">
        <v>0.31</v>
      </c>
      <c r="AG321">
        <v>0.27</v>
      </c>
      <c r="AH321">
        <v>12.92</v>
      </c>
      <c r="AI321">
        <v>2.99</v>
      </c>
      <c r="AJ321">
        <v>20.76</v>
      </c>
      <c r="AK321">
        <v>39.43</v>
      </c>
      <c r="AL321">
        <v>106.48</v>
      </c>
      <c r="AM321">
        <v>35.83</v>
      </c>
      <c r="AN321">
        <v>29.21</v>
      </c>
      <c r="AO321">
        <v>2</v>
      </c>
    </row>
    <row r="322" spans="1:41" x14ac:dyDescent="0.35">
      <c r="A322" t="s">
        <v>1095</v>
      </c>
      <c r="B322">
        <v>511243</v>
      </c>
      <c r="C322" t="s">
        <v>1096</v>
      </c>
      <c r="D322" t="s">
        <v>1097</v>
      </c>
      <c r="E322" t="s">
        <v>99</v>
      </c>
      <c r="F322" t="s">
        <v>312</v>
      </c>
      <c r="G322" s="1">
        <v>44809</v>
      </c>
      <c r="H322">
        <v>799.75</v>
      </c>
      <c r="I322">
        <v>1.17</v>
      </c>
      <c r="J322">
        <v>117.4</v>
      </c>
      <c r="K322">
        <v>814.4</v>
      </c>
      <c r="L322">
        <v>117.4</v>
      </c>
      <c r="M322">
        <v>814.4</v>
      </c>
      <c r="N322">
        <v>117.4</v>
      </c>
      <c r="O322">
        <v>814.4</v>
      </c>
      <c r="P322">
        <v>4.05</v>
      </c>
      <c r="Q322">
        <v>814.4</v>
      </c>
      <c r="R322">
        <v>65707.08</v>
      </c>
      <c r="S322">
        <v>129826.98</v>
      </c>
      <c r="T322">
        <v>0.45</v>
      </c>
      <c r="U322">
        <v>4.8099999999999996</v>
      </c>
      <c r="V322">
        <v>21.47</v>
      </c>
      <c r="W322">
        <v>39.950000000000003</v>
      </c>
      <c r="X322">
        <v>43.66</v>
      </c>
      <c r="Y322">
        <v>28.64</v>
      </c>
      <c r="Z322">
        <v>34.53</v>
      </c>
      <c r="AA322">
        <v>27.52</v>
      </c>
      <c r="AB322">
        <v>22.89</v>
      </c>
      <c r="AC322">
        <v>5.35</v>
      </c>
      <c r="AD322">
        <v>4.1500000000000004</v>
      </c>
      <c r="AE322">
        <v>5.92</v>
      </c>
      <c r="AF322">
        <v>1.06</v>
      </c>
      <c r="AG322">
        <v>0.25</v>
      </c>
      <c r="AH322">
        <v>16.96</v>
      </c>
      <c r="AI322">
        <v>6.35</v>
      </c>
      <c r="AJ322">
        <v>-11.79</v>
      </c>
      <c r="AK322">
        <v>29.05</v>
      </c>
      <c r="AL322">
        <v>149.47999999999999</v>
      </c>
      <c r="AM322">
        <v>-67.86</v>
      </c>
      <c r="AN322">
        <v>-80.64</v>
      </c>
      <c r="AO322">
        <v>2</v>
      </c>
    </row>
    <row r="323" spans="1:41" x14ac:dyDescent="0.35">
      <c r="A323" t="s">
        <v>1092</v>
      </c>
      <c r="B323">
        <v>543425</v>
      </c>
      <c r="C323" t="s">
        <v>1093</v>
      </c>
      <c r="D323" t="s">
        <v>1094</v>
      </c>
      <c r="E323" t="s">
        <v>71</v>
      </c>
      <c r="F323" t="s">
        <v>72</v>
      </c>
      <c r="G323" s="1">
        <v>44809</v>
      </c>
      <c r="H323">
        <v>1370.1</v>
      </c>
      <c r="I323">
        <v>1.79</v>
      </c>
      <c r="J323">
        <v>0</v>
      </c>
      <c r="K323">
        <v>1918.35</v>
      </c>
      <c r="L323">
        <v>0</v>
      </c>
      <c r="M323">
        <v>0</v>
      </c>
      <c r="N323">
        <v>0</v>
      </c>
      <c r="O323">
        <v>0</v>
      </c>
      <c r="P323">
        <v>1128.8</v>
      </c>
      <c r="Q323">
        <v>1918.35</v>
      </c>
      <c r="R323">
        <v>7344.86</v>
      </c>
      <c r="S323">
        <v>7026.83</v>
      </c>
      <c r="T323">
        <v>6.93</v>
      </c>
      <c r="U323">
        <v>4.84</v>
      </c>
      <c r="V323">
        <v>4.8899999999999997</v>
      </c>
      <c r="W323">
        <v>0</v>
      </c>
      <c r="X323">
        <v>0</v>
      </c>
      <c r="Y323">
        <v>0</v>
      </c>
      <c r="Z323">
        <v>0</v>
      </c>
      <c r="AA323">
        <v>84.4</v>
      </c>
      <c r="AB323">
        <v>124.33</v>
      </c>
      <c r="AC323">
        <v>16.14</v>
      </c>
      <c r="AD323">
        <v>6.06</v>
      </c>
      <c r="AE323">
        <v>1.67</v>
      </c>
      <c r="AF323">
        <v>0</v>
      </c>
      <c r="AG323">
        <v>0.15</v>
      </c>
      <c r="AH323">
        <v>55.01</v>
      </c>
      <c r="AI323">
        <v>36.64</v>
      </c>
      <c r="AJ323">
        <v>255.42</v>
      </c>
      <c r="AK323">
        <v>0</v>
      </c>
      <c r="AL323">
        <v>0</v>
      </c>
      <c r="AM323">
        <v>5.4</v>
      </c>
      <c r="AN323">
        <v>0.5</v>
      </c>
      <c r="AO323">
        <v>2</v>
      </c>
    </row>
    <row r="324" spans="1:41" x14ac:dyDescent="0.35">
      <c r="A324" t="s">
        <v>1140</v>
      </c>
      <c r="B324">
        <v>540719</v>
      </c>
      <c r="C324" t="s">
        <v>1141</v>
      </c>
      <c r="D324" t="s">
        <v>1142</v>
      </c>
      <c r="E324" t="s">
        <v>580</v>
      </c>
      <c r="F324" t="s">
        <v>1143</v>
      </c>
      <c r="G324" s="1">
        <v>44809</v>
      </c>
      <c r="H324">
        <v>1293.4000000000001</v>
      </c>
      <c r="I324">
        <v>0.4</v>
      </c>
      <c r="J324">
        <v>519.4</v>
      </c>
      <c r="K324">
        <v>1334.7</v>
      </c>
      <c r="L324">
        <v>519.4</v>
      </c>
      <c r="M324">
        <v>1334.7</v>
      </c>
      <c r="N324">
        <v>0</v>
      </c>
      <c r="O324">
        <v>0</v>
      </c>
      <c r="P324">
        <v>485</v>
      </c>
      <c r="Q324">
        <v>1334.7</v>
      </c>
      <c r="R324">
        <v>129452.38</v>
      </c>
      <c r="S324">
        <v>125742.84</v>
      </c>
      <c r="T324">
        <v>-1.55</v>
      </c>
      <c r="U324">
        <v>1.1399999999999999</v>
      </c>
      <c r="V324">
        <v>13.34</v>
      </c>
      <c r="W324">
        <v>3.96</v>
      </c>
      <c r="X324">
        <v>16.100000000000001</v>
      </c>
      <c r="Y324">
        <v>0</v>
      </c>
      <c r="Z324">
        <v>0</v>
      </c>
      <c r="AA324">
        <v>83.75</v>
      </c>
      <c r="AB324">
        <v>67.92</v>
      </c>
      <c r="AC324">
        <v>11.01</v>
      </c>
      <c r="AD324">
        <v>9.85</v>
      </c>
      <c r="AE324">
        <v>9.7899999999999991</v>
      </c>
      <c r="AF324">
        <v>17.59</v>
      </c>
      <c r="AG324">
        <v>0.15</v>
      </c>
      <c r="AH324">
        <v>74.510000000000005</v>
      </c>
      <c r="AI324">
        <v>2.12</v>
      </c>
      <c r="AJ324">
        <v>5.92</v>
      </c>
      <c r="AK324">
        <v>15.45</v>
      </c>
      <c r="AL324">
        <v>117.53</v>
      </c>
      <c r="AM324">
        <v>218.44</v>
      </c>
      <c r="AN324">
        <v>14.5</v>
      </c>
      <c r="AO324">
        <v>2</v>
      </c>
    </row>
    <row r="325" spans="1:41" x14ac:dyDescent="0.35">
      <c r="A325" t="s">
        <v>1137</v>
      </c>
      <c r="B325">
        <v>530117</v>
      </c>
      <c r="C325" t="s">
        <v>1138</v>
      </c>
      <c r="D325" t="s">
        <v>1139</v>
      </c>
      <c r="E325" t="s">
        <v>76</v>
      </c>
      <c r="F325" t="s">
        <v>332</v>
      </c>
      <c r="G325" s="1">
        <v>44809</v>
      </c>
      <c r="H325">
        <v>1389.95</v>
      </c>
      <c r="I325">
        <v>-2.2799999999999998</v>
      </c>
      <c r="J325">
        <v>355.05</v>
      </c>
      <c r="K325">
        <v>2268</v>
      </c>
      <c r="L325">
        <v>355.05</v>
      </c>
      <c r="M325">
        <v>2268</v>
      </c>
      <c r="N325">
        <v>319.55</v>
      </c>
      <c r="O325">
        <v>2268</v>
      </c>
      <c r="P325">
        <v>1.76</v>
      </c>
      <c r="Q325">
        <v>2268</v>
      </c>
      <c r="R325">
        <v>5430.11</v>
      </c>
      <c r="S325">
        <v>6391.37</v>
      </c>
      <c r="T325">
        <v>0.2</v>
      </c>
      <c r="U325">
        <v>11.99</v>
      </c>
      <c r="V325">
        <v>17.63</v>
      </c>
      <c r="W325">
        <v>-14.73</v>
      </c>
      <c r="X325">
        <v>42.43</v>
      </c>
      <c r="Y325">
        <v>27.66</v>
      </c>
      <c r="Z325">
        <v>0</v>
      </c>
      <c r="AA325">
        <v>60.01</v>
      </c>
      <c r="AB325">
        <v>29.57</v>
      </c>
      <c r="AC325">
        <v>6.51</v>
      </c>
      <c r="AD325">
        <v>3.46</v>
      </c>
      <c r="AE325">
        <v>2.85</v>
      </c>
      <c r="AF325">
        <v>2.5499999999999998</v>
      </c>
      <c r="AG325">
        <v>0.14000000000000001</v>
      </c>
      <c r="AH325">
        <v>28.33</v>
      </c>
      <c r="AI325">
        <v>3.72</v>
      </c>
      <c r="AJ325">
        <v>1146.54</v>
      </c>
      <c r="AK325">
        <v>23.16</v>
      </c>
      <c r="AL325">
        <v>213.54</v>
      </c>
      <c r="AM325">
        <v>1.21</v>
      </c>
      <c r="AN325">
        <v>-84.61</v>
      </c>
      <c r="AO325">
        <v>2</v>
      </c>
    </row>
    <row r="326" spans="1:41" x14ac:dyDescent="0.35">
      <c r="A326" t="s">
        <v>1098</v>
      </c>
      <c r="B326">
        <v>540699</v>
      </c>
      <c r="C326" t="s">
        <v>1099</v>
      </c>
      <c r="D326" t="s">
        <v>1100</v>
      </c>
      <c r="E326" t="s">
        <v>110</v>
      </c>
      <c r="F326" t="s">
        <v>111</v>
      </c>
      <c r="G326" s="1">
        <v>44809</v>
      </c>
      <c r="H326">
        <v>4204.7</v>
      </c>
      <c r="I326">
        <v>2.3199999999999998</v>
      </c>
      <c r="J326">
        <v>486</v>
      </c>
      <c r="K326">
        <v>6243.6</v>
      </c>
      <c r="L326">
        <v>486</v>
      </c>
      <c r="M326">
        <v>6243.6</v>
      </c>
      <c r="N326">
        <v>0</v>
      </c>
      <c r="O326">
        <v>0</v>
      </c>
      <c r="P326">
        <v>312</v>
      </c>
      <c r="Q326">
        <v>6243.6</v>
      </c>
      <c r="R326">
        <v>24950.02</v>
      </c>
      <c r="S326">
        <v>24510.29</v>
      </c>
      <c r="T326">
        <v>3.22</v>
      </c>
      <c r="U326">
        <v>9.59</v>
      </c>
      <c r="V326">
        <v>15.37</v>
      </c>
      <c r="W326">
        <v>-0.84</v>
      </c>
      <c r="X326">
        <v>100.58</v>
      </c>
      <c r="Y326">
        <v>0</v>
      </c>
      <c r="Z326">
        <v>0</v>
      </c>
      <c r="AA326">
        <v>114.61</v>
      </c>
      <c r="AB326">
        <v>77.7</v>
      </c>
      <c r="AC326">
        <v>24.19</v>
      </c>
      <c r="AD326">
        <v>13.6</v>
      </c>
      <c r="AE326">
        <v>1.38</v>
      </c>
      <c r="AF326">
        <v>3.3</v>
      </c>
      <c r="AG326">
        <v>0.05</v>
      </c>
      <c r="AH326">
        <v>56.32</v>
      </c>
      <c r="AI326">
        <v>2.14</v>
      </c>
      <c r="AJ326">
        <v>91.48</v>
      </c>
      <c r="AK326">
        <v>36.68</v>
      </c>
      <c r="AL326">
        <v>173.8</v>
      </c>
      <c r="AM326">
        <v>45.95</v>
      </c>
      <c r="AN326">
        <v>-35.450000000000003</v>
      </c>
      <c r="AO326">
        <v>2</v>
      </c>
    </row>
    <row r="327" spans="1:41" x14ac:dyDescent="0.35">
      <c r="A327" t="s">
        <v>1113</v>
      </c>
      <c r="B327">
        <v>542726</v>
      </c>
      <c r="C327" t="s">
        <v>1114</v>
      </c>
      <c r="D327" t="s">
        <v>1115</v>
      </c>
      <c r="E327" t="s">
        <v>131</v>
      </c>
      <c r="F327" t="s">
        <v>427</v>
      </c>
      <c r="G327" s="1">
        <v>44809</v>
      </c>
      <c r="H327">
        <v>4660.75</v>
      </c>
      <c r="I327">
        <v>-1.93</v>
      </c>
      <c r="J327">
        <v>1201.5</v>
      </c>
      <c r="K327">
        <v>9710.7000000000007</v>
      </c>
      <c r="L327">
        <v>1201.5</v>
      </c>
      <c r="M327">
        <v>9951.9500000000007</v>
      </c>
      <c r="N327">
        <v>0</v>
      </c>
      <c r="O327">
        <v>0</v>
      </c>
      <c r="P327">
        <v>952</v>
      </c>
      <c r="Q327">
        <v>9951.9500000000007</v>
      </c>
      <c r="R327">
        <v>14249.55</v>
      </c>
      <c r="S327">
        <v>12183.31</v>
      </c>
      <c r="T327">
        <v>6.5</v>
      </c>
      <c r="U327">
        <v>3.88</v>
      </c>
      <c r="V327">
        <v>3.37</v>
      </c>
      <c r="W327">
        <v>-42.73</v>
      </c>
      <c r="X327">
        <v>56.31</v>
      </c>
      <c r="Y327">
        <v>0</v>
      </c>
      <c r="Z327">
        <v>0</v>
      </c>
      <c r="AA327">
        <v>55.55</v>
      </c>
      <c r="AB327">
        <v>71.31</v>
      </c>
      <c r="AC327">
        <v>7.85</v>
      </c>
      <c r="AD327">
        <v>16.09</v>
      </c>
      <c r="AE327">
        <v>3.67</v>
      </c>
      <c r="AF327">
        <v>1.54</v>
      </c>
      <c r="AG327">
        <v>0.04</v>
      </c>
      <c r="AH327">
        <v>33.18</v>
      </c>
      <c r="AI327">
        <v>17.89</v>
      </c>
      <c r="AJ327">
        <v>35.42</v>
      </c>
      <c r="AK327">
        <v>83.78</v>
      </c>
      <c r="AL327">
        <v>592.84</v>
      </c>
      <c r="AM327">
        <v>131.68</v>
      </c>
      <c r="AN327">
        <v>162.80000000000001</v>
      </c>
      <c r="AO327">
        <v>2</v>
      </c>
    </row>
    <row r="328" spans="1:41" x14ac:dyDescent="0.35">
      <c r="A328" t="s">
        <v>1150</v>
      </c>
      <c r="B328">
        <v>532477</v>
      </c>
      <c r="C328" t="s">
        <v>1151</v>
      </c>
      <c r="D328" t="s">
        <v>1152</v>
      </c>
      <c r="E328" t="s">
        <v>99</v>
      </c>
      <c r="F328" t="s">
        <v>369</v>
      </c>
      <c r="G328" s="1">
        <v>44809</v>
      </c>
      <c r="H328">
        <v>42.9</v>
      </c>
      <c r="I328">
        <v>0.94</v>
      </c>
      <c r="J328">
        <v>22.6</v>
      </c>
      <c r="K328">
        <v>54.8</v>
      </c>
      <c r="L328">
        <v>22.6</v>
      </c>
      <c r="M328">
        <v>65.8</v>
      </c>
      <c r="N328">
        <v>22.6</v>
      </c>
      <c r="O328">
        <v>196.05</v>
      </c>
      <c r="P328">
        <v>13.55</v>
      </c>
      <c r="Q328">
        <v>426.95</v>
      </c>
      <c r="R328">
        <v>29286.89</v>
      </c>
      <c r="S328">
        <v>-39465.339999999997</v>
      </c>
      <c r="T328">
        <v>0.82</v>
      </c>
      <c r="U328">
        <v>10.71</v>
      </c>
      <c r="V328">
        <v>11.28</v>
      </c>
      <c r="W328">
        <v>21.36</v>
      </c>
      <c r="X328">
        <v>-7.21</v>
      </c>
      <c r="Y328">
        <v>-20.6</v>
      </c>
      <c r="Z328">
        <v>-12.23</v>
      </c>
      <c r="AA328">
        <v>5.1100000000000003</v>
      </c>
      <c r="AB328">
        <v>6.43</v>
      </c>
      <c r="AC328">
        <v>0.43</v>
      </c>
      <c r="AD328">
        <v>0.43</v>
      </c>
      <c r="AE328">
        <v>-137.30000000000001</v>
      </c>
      <c r="AF328">
        <v>0.2</v>
      </c>
      <c r="AG328">
        <v>4.43</v>
      </c>
      <c r="AH328">
        <v>-1.78</v>
      </c>
      <c r="AI328">
        <v>0.42</v>
      </c>
      <c r="AJ328">
        <v>0.81</v>
      </c>
      <c r="AK328">
        <v>8.3800000000000008</v>
      </c>
      <c r="AL328">
        <v>99.16</v>
      </c>
      <c r="AM328">
        <v>53.17</v>
      </c>
      <c r="AN328">
        <v>25.2</v>
      </c>
      <c r="AO328">
        <v>1.9</v>
      </c>
    </row>
    <row r="329" spans="1:41" x14ac:dyDescent="0.35">
      <c r="A329" t="s">
        <v>1153</v>
      </c>
      <c r="B329">
        <v>533098</v>
      </c>
      <c r="C329" t="s">
        <v>1154</v>
      </c>
      <c r="D329" t="s">
        <v>1155</v>
      </c>
      <c r="E329" t="s">
        <v>278</v>
      </c>
      <c r="F329" t="s">
        <v>662</v>
      </c>
      <c r="G329" s="1">
        <v>44809</v>
      </c>
      <c r="H329">
        <v>38.9</v>
      </c>
      <c r="I329">
        <v>0.13</v>
      </c>
      <c r="J329">
        <v>15.1</v>
      </c>
      <c r="K329">
        <v>40.4</v>
      </c>
      <c r="L329">
        <v>15.1</v>
      </c>
      <c r="M329">
        <v>40.4</v>
      </c>
      <c r="N329">
        <v>15.1</v>
      </c>
      <c r="O329">
        <v>40.4</v>
      </c>
      <c r="P329">
        <v>14.65</v>
      </c>
      <c r="Q329">
        <v>42</v>
      </c>
      <c r="R329">
        <v>39024.959999999999</v>
      </c>
      <c r="S329">
        <v>63195.33</v>
      </c>
      <c r="T329">
        <v>9.42</v>
      </c>
      <c r="U329">
        <v>9.1199999999999992</v>
      </c>
      <c r="V329">
        <v>19.510000000000002</v>
      </c>
      <c r="W329">
        <v>40.43</v>
      </c>
      <c r="X329">
        <v>18.29</v>
      </c>
      <c r="Y329">
        <v>6.31</v>
      </c>
      <c r="Z329">
        <v>8.1300000000000008</v>
      </c>
      <c r="AA329">
        <v>8.02</v>
      </c>
      <c r="AB329">
        <v>9.57</v>
      </c>
      <c r="AC329">
        <v>1.38</v>
      </c>
      <c r="AD329">
        <v>0.98</v>
      </c>
      <c r="AE329">
        <v>9.5299999999999994</v>
      </c>
      <c r="AF329">
        <v>4.83</v>
      </c>
      <c r="AG329">
        <v>4.66</v>
      </c>
      <c r="AH329">
        <v>10.17</v>
      </c>
      <c r="AI329">
        <v>4.08</v>
      </c>
      <c r="AJ329">
        <v>6.03</v>
      </c>
      <c r="AK329">
        <v>4.8499999999999996</v>
      </c>
      <c r="AL329">
        <v>28.07</v>
      </c>
      <c r="AM329">
        <v>6.44</v>
      </c>
      <c r="AN329">
        <v>1.7</v>
      </c>
      <c r="AO329">
        <v>1.81</v>
      </c>
    </row>
    <row r="330" spans="1:41" x14ac:dyDescent="0.35">
      <c r="A330" t="s">
        <v>1156</v>
      </c>
      <c r="B330">
        <v>500469</v>
      </c>
      <c r="C330" t="s">
        <v>1157</v>
      </c>
      <c r="D330" t="s">
        <v>1158</v>
      </c>
      <c r="E330" t="s">
        <v>99</v>
      </c>
      <c r="F330" t="s">
        <v>369</v>
      </c>
      <c r="G330" s="1">
        <v>44809</v>
      </c>
      <c r="H330">
        <v>123.55</v>
      </c>
      <c r="I330">
        <v>3.35</v>
      </c>
      <c r="J330">
        <v>35.700000000000003</v>
      </c>
      <c r="K330">
        <v>129.75</v>
      </c>
      <c r="L330">
        <v>35.700000000000003</v>
      </c>
      <c r="M330">
        <v>129.75</v>
      </c>
      <c r="N330">
        <v>35.700000000000003</v>
      </c>
      <c r="O330">
        <v>129.75</v>
      </c>
      <c r="P330">
        <v>0.83</v>
      </c>
      <c r="Q330">
        <v>129.75</v>
      </c>
      <c r="R330">
        <v>26017.73</v>
      </c>
      <c r="S330">
        <v>23605.61</v>
      </c>
      <c r="T330">
        <v>8.4700000000000006</v>
      </c>
      <c r="U330">
        <v>14.45</v>
      </c>
      <c r="V330">
        <v>37.049999999999997</v>
      </c>
      <c r="W330">
        <v>49.12</v>
      </c>
      <c r="X330">
        <v>14.67</v>
      </c>
      <c r="Y330">
        <v>2.04</v>
      </c>
      <c r="Z330">
        <v>11.75</v>
      </c>
      <c r="AA330">
        <v>11.58</v>
      </c>
      <c r="AB330">
        <v>11.16</v>
      </c>
      <c r="AC330">
        <v>1.31</v>
      </c>
      <c r="AD330">
        <v>1.1399999999999999</v>
      </c>
      <c r="AE330">
        <v>40.83</v>
      </c>
      <c r="AF330">
        <v>0.75</v>
      </c>
      <c r="AG330">
        <v>1.46</v>
      </c>
      <c r="AH330">
        <v>6.23</v>
      </c>
      <c r="AI330">
        <v>1.77</v>
      </c>
      <c r="AJ330">
        <v>-3.35</v>
      </c>
      <c r="AK330">
        <v>10.67</v>
      </c>
      <c r="AL330">
        <v>94.46</v>
      </c>
      <c r="AM330">
        <v>-36.97</v>
      </c>
      <c r="AN330">
        <v>-44.76</v>
      </c>
      <c r="AO330">
        <v>1.8</v>
      </c>
    </row>
    <row r="331" spans="1:41" x14ac:dyDescent="0.35">
      <c r="A331" t="s">
        <v>1159</v>
      </c>
      <c r="B331">
        <v>540680</v>
      </c>
      <c r="C331" t="s">
        <v>1160</v>
      </c>
      <c r="D331" t="s">
        <v>1161</v>
      </c>
      <c r="E331" t="s">
        <v>182</v>
      </c>
      <c r="F331" t="s">
        <v>392</v>
      </c>
      <c r="G331" s="1">
        <v>44809</v>
      </c>
      <c r="H331">
        <v>205.05</v>
      </c>
      <c r="I331">
        <v>2.65</v>
      </c>
      <c r="J331">
        <v>44.7</v>
      </c>
      <c r="K331">
        <v>319</v>
      </c>
      <c r="L331">
        <v>44.7</v>
      </c>
      <c r="M331">
        <v>319</v>
      </c>
      <c r="N331">
        <v>44.7</v>
      </c>
      <c r="O331">
        <v>506.45</v>
      </c>
      <c r="P331">
        <v>10.5</v>
      </c>
      <c r="Q331">
        <v>506.45</v>
      </c>
      <c r="R331">
        <v>12446.74</v>
      </c>
      <c r="S331">
        <v>11053.4</v>
      </c>
      <c r="T331">
        <v>0.42</v>
      </c>
      <c r="U331">
        <v>2.83</v>
      </c>
      <c r="V331">
        <v>3.9</v>
      </c>
      <c r="W331">
        <v>-19.27</v>
      </c>
      <c r="X331">
        <v>20.28</v>
      </c>
      <c r="Y331">
        <v>9.9600000000000009</v>
      </c>
      <c r="Z331">
        <v>0</v>
      </c>
      <c r="AA331">
        <v>231.78</v>
      </c>
      <c r="AB331">
        <v>76.3</v>
      </c>
      <c r="AC331">
        <v>5.93</v>
      </c>
      <c r="AD331">
        <v>4.88</v>
      </c>
      <c r="AE331">
        <v>1.39</v>
      </c>
      <c r="AF331">
        <v>96.83</v>
      </c>
      <c r="AG331">
        <v>0.86</v>
      </c>
      <c r="AH331">
        <v>96.34</v>
      </c>
      <c r="AI331">
        <v>5.34</v>
      </c>
      <c r="AJ331">
        <v>178.02</v>
      </c>
      <c r="AK331">
        <v>0.88</v>
      </c>
      <c r="AL331">
        <v>34.549999999999997</v>
      </c>
      <c r="AM331">
        <v>1.1499999999999999</v>
      </c>
      <c r="AN331">
        <v>1.94</v>
      </c>
      <c r="AO331">
        <v>1.77</v>
      </c>
    </row>
    <row r="332" spans="1:41" x14ac:dyDescent="0.35">
      <c r="A332" t="s">
        <v>1162</v>
      </c>
      <c r="B332">
        <v>500400</v>
      </c>
      <c r="C332" t="s">
        <v>1163</v>
      </c>
      <c r="D332" t="s">
        <v>1164</v>
      </c>
      <c r="E332" t="s">
        <v>278</v>
      </c>
      <c r="F332" t="s">
        <v>662</v>
      </c>
      <c r="G332" s="1">
        <v>44809</v>
      </c>
      <c r="H332">
        <v>236.45</v>
      </c>
      <c r="I332">
        <v>0.53</v>
      </c>
      <c r="J332">
        <v>27</v>
      </c>
      <c r="K332">
        <v>298.05</v>
      </c>
      <c r="L332">
        <v>27</v>
      </c>
      <c r="M332">
        <v>298.05</v>
      </c>
      <c r="N332">
        <v>27</v>
      </c>
      <c r="O332">
        <v>298.05</v>
      </c>
      <c r="P332">
        <v>4.2699999999999996</v>
      </c>
      <c r="Q332">
        <v>298.05</v>
      </c>
      <c r="R332">
        <v>75553.8</v>
      </c>
      <c r="S332">
        <v>115629.26</v>
      </c>
      <c r="T332">
        <v>0.56999999999999995</v>
      </c>
      <c r="U332">
        <v>3.87</v>
      </c>
      <c r="V332">
        <v>2.34</v>
      </c>
      <c r="W332">
        <v>76.650000000000006</v>
      </c>
      <c r="X332">
        <v>63.5</v>
      </c>
      <c r="Y332">
        <v>24.69</v>
      </c>
      <c r="Z332">
        <v>9.7799999999999994</v>
      </c>
      <c r="AA332">
        <v>35.22</v>
      </c>
      <c r="AB332">
        <v>23.96</v>
      </c>
      <c r="AC332">
        <v>3.35</v>
      </c>
      <c r="AD332">
        <v>1.21</v>
      </c>
      <c r="AE332">
        <v>4.84</v>
      </c>
      <c r="AF332">
        <v>0.96</v>
      </c>
      <c r="AG332">
        <v>0.74</v>
      </c>
      <c r="AH332">
        <v>14.57</v>
      </c>
      <c r="AI332">
        <v>1.6</v>
      </c>
      <c r="AJ332">
        <v>11.29</v>
      </c>
      <c r="AK332">
        <v>6.71</v>
      </c>
      <c r="AL332">
        <v>70.48</v>
      </c>
      <c r="AM332">
        <v>20.95</v>
      </c>
      <c r="AN332">
        <v>-11.44</v>
      </c>
      <c r="AO332">
        <v>1.75</v>
      </c>
    </row>
    <row r="333" spans="1:41" x14ac:dyDescent="0.35">
      <c r="A333" t="s">
        <v>1165</v>
      </c>
      <c r="B333">
        <v>540777</v>
      </c>
      <c r="C333" t="s">
        <v>1166</v>
      </c>
      <c r="D333" t="s">
        <v>1167</v>
      </c>
      <c r="E333" t="s">
        <v>580</v>
      </c>
      <c r="F333" t="s">
        <v>1143</v>
      </c>
      <c r="G333" s="1">
        <v>44809</v>
      </c>
      <c r="H333">
        <v>573.65</v>
      </c>
      <c r="I333">
        <v>-0.21</v>
      </c>
      <c r="J333">
        <v>339.15</v>
      </c>
      <c r="K333">
        <v>759.6</v>
      </c>
      <c r="L333">
        <v>339.15</v>
      </c>
      <c r="M333">
        <v>775.65</v>
      </c>
      <c r="N333">
        <v>0</v>
      </c>
      <c r="O333">
        <v>0</v>
      </c>
      <c r="P333">
        <v>307</v>
      </c>
      <c r="Q333">
        <v>775.65</v>
      </c>
      <c r="R333">
        <v>121174.32</v>
      </c>
      <c r="S333">
        <v>120716.16</v>
      </c>
      <c r="T333">
        <v>1.19</v>
      </c>
      <c r="U333">
        <v>7.24</v>
      </c>
      <c r="V333">
        <v>-4.82</v>
      </c>
      <c r="W333">
        <v>-21.89</v>
      </c>
      <c r="X333">
        <v>2.31</v>
      </c>
      <c r="Y333">
        <v>0</v>
      </c>
      <c r="Z333">
        <v>0</v>
      </c>
      <c r="AA333">
        <v>87.42</v>
      </c>
      <c r="AB333">
        <v>97.99</v>
      </c>
      <c r="AC333">
        <v>7.64</v>
      </c>
      <c r="AD333">
        <v>17.39</v>
      </c>
      <c r="AE333">
        <v>10.17</v>
      </c>
      <c r="AF333">
        <v>55.79</v>
      </c>
      <c r="AG333">
        <v>0.3</v>
      </c>
      <c r="AH333">
        <v>77.8</v>
      </c>
      <c r="AI333">
        <v>2.4700000000000002</v>
      </c>
      <c r="AJ333">
        <v>20.39</v>
      </c>
      <c r="AK333">
        <v>6.56</v>
      </c>
      <c r="AL333">
        <v>75.02</v>
      </c>
      <c r="AM333">
        <v>28.13</v>
      </c>
      <c r="AN333">
        <v>5.9</v>
      </c>
      <c r="AO333">
        <v>1.7</v>
      </c>
    </row>
    <row r="334" spans="1:41" x14ac:dyDescent="0.35">
      <c r="A334" t="s">
        <v>1168</v>
      </c>
      <c r="B334">
        <v>500251</v>
      </c>
      <c r="C334" t="s">
        <v>1169</v>
      </c>
      <c r="D334" t="s">
        <v>1170</v>
      </c>
      <c r="E334" t="s">
        <v>131</v>
      </c>
      <c r="F334" t="s">
        <v>1171</v>
      </c>
      <c r="G334" s="1">
        <v>44809</v>
      </c>
      <c r="H334">
        <v>1398.25</v>
      </c>
      <c r="I334">
        <v>0.51</v>
      </c>
      <c r="J334">
        <v>365</v>
      </c>
      <c r="K334">
        <v>1522.8</v>
      </c>
      <c r="L334">
        <v>365</v>
      </c>
      <c r="M334">
        <v>1522.8</v>
      </c>
      <c r="N334">
        <v>281.2</v>
      </c>
      <c r="O334">
        <v>1522.8</v>
      </c>
      <c r="P334">
        <v>5.43</v>
      </c>
      <c r="Q334">
        <v>1522.8</v>
      </c>
      <c r="R334">
        <v>49706.03</v>
      </c>
      <c r="S334">
        <v>49338.32</v>
      </c>
      <c r="T334">
        <v>0.55000000000000004</v>
      </c>
      <c r="U334">
        <v>6.19</v>
      </c>
      <c r="V334">
        <v>23.82</v>
      </c>
      <c r="W334">
        <v>40.43</v>
      </c>
      <c r="X334">
        <v>44.1</v>
      </c>
      <c r="Y334">
        <v>37.18</v>
      </c>
      <c r="Z334">
        <v>29.68</v>
      </c>
      <c r="AA334">
        <v>136.97999999999999</v>
      </c>
      <c r="AB334">
        <v>128.18</v>
      </c>
      <c r="AC334">
        <v>20.329999999999998</v>
      </c>
      <c r="AD334">
        <v>8.6</v>
      </c>
      <c r="AE334">
        <v>1.75</v>
      </c>
      <c r="AF334">
        <v>-6.62</v>
      </c>
      <c r="AG334">
        <v>0.12</v>
      </c>
      <c r="AH334">
        <v>45.9</v>
      </c>
      <c r="AI334">
        <v>8.56</v>
      </c>
      <c r="AJ334">
        <v>849.97</v>
      </c>
      <c r="AK334">
        <v>10.210000000000001</v>
      </c>
      <c r="AL334">
        <v>68.78</v>
      </c>
      <c r="AM334">
        <v>1.65</v>
      </c>
      <c r="AN334">
        <v>-10.130000000000001</v>
      </c>
      <c r="AO334">
        <v>1.7</v>
      </c>
    </row>
    <row r="335" spans="1:41" x14ac:dyDescent="0.35">
      <c r="A335" t="s">
        <v>1172</v>
      </c>
      <c r="B335">
        <v>523405</v>
      </c>
      <c r="C335" t="s">
        <v>1173</v>
      </c>
      <c r="D335" t="s">
        <v>1174</v>
      </c>
      <c r="E335" t="s">
        <v>99</v>
      </c>
      <c r="F335" t="s">
        <v>127</v>
      </c>
      <c r="G335" s="1">
        <v>44809</v>
      </c>
      <c r="H335">
        <v>65.05</v>
      </c>
      <c r="I335">
        <v>1.8</v>
      </c>
      <c r="J335">
        <v>55.45</v>
      </c>
      <c r="K335">
        <v>96.9</v>
      </c>
      <c r="L335">
        <v>55.45</v>
      </c>
      <c r="M335">
        <v>126</v>
      </c>
      <c r="N335">
        <v>55.45</v>
      </c>
      <c r="O335">
        <v>191.6</v>
      </c>
      <c r="P335">
        <v>0.1</v>
      </c>
      <c r="Q335">
        <v>191.6</v>
      </c>
      <c r="R335">
        <v>6210.73</v>
      </c>
      <c r="S335">
        <v>13959.25</v>
      </c>
      <c r="T335">
        <v>0.7</v>
      </c>
      <c r="U335">
        <v>5.86</v>
      </c>
      <c r="V335">
        <v>2.12</v>
      </c>
      <c r="W335">
        <v>-28.71</v>
      </c>
      <c r="X335">
        <v>-2.62</v>
      </c>
      <c r="Y335">
        <v>-15.16</v>
      </c>
      <c r="Z335">
        <v>16</v>
      </c>
      <c r="AA335">
        <v>8.39</v>
      </c>
      <c r="AB335">
        <v>12.89</v>
      </c>
      <c r="AC335">
        <v>0.79</v>
      </c>
      <c r="AD335">
        <v>1.23</v>
      </c>
      <c r="AE335">
        <v>17.27</v>
      </c>
      <c r="AF335">
        <v>1.58</v>
      </c>
      <c r="AG335">
        <v>2.54</v>
      </c>
      <c r="AH335">
        <v>5.9</v>
      </c>
      <c r="AI335">
        <v>2.02</v>
      </c>
      <c r="AJ335">
        <v>-1.94</v>
      </c>
      <c r="AK335">
        <v>7.75</v>
      </c>
      <c r="AL335">
        <v>82.4</v>
      </c>
      <c r="AM335">
        <v>-33.57</v>
      </c>
      <c r="AN335">
        <v>-29.13</v>
      </c>
      <c r="AO335">
        <v>1.65</v>
      </c>
    </row>
    <row r="336" spans="1:41" x14ac:dyDescent="0.35">
      <c r="A336" t="s">
        <v>1175</v>
      </c>
      <c r="B336">
        <v>524735</v>
      </c>
      <c r="C336" t="s">
        <v>1176</v>
      </c>
      <c r="D336" t="s">
        <v>1177</v>
      </c>
      <c r="E336" t="s">
        <v>44</v>
      </c>
      <c r="F336" t="s">
        <v>45</v>
      </c>
      <c r="G336" s="1">
        <v>44809</v>
      </c>
      <c r="H336">
        <v>331.5</v>
      </c>
      <c r="I336">
        <v>-0.7</v>
      </c>
      <c r="J336">
        <v>56.9</v>
      </c>
      <c r="K336">
        <v>729.6</v>
      </c>
      <c r="L336">
        <v>56.9</v>
      </c>
      <c r="M336">
        <v>742</v>
      </c>
      <c r="N336">
        <v>56.9</v>
      </c>
      <c r="O336">
        <v>742</v>
      </c>
      <c r="P336">
        <v>4.1100000000000003</v>
      </c>
      <c r="Q336">
        <v>742</v>
      </c>
      <c r="R336">
        <v>4087.42</v>
      </c>
      <c r="S336">
        <v>4732.09</v>
      </c>
      <c r="T336">
        <v>0.23</v>
      </c>
      <c r="U336">
        <v>24.44</v>
      </c>
      <c r="V336">
        <v>12.91</v>
      </c>
      <c r="W336">
        <v>-47.25</v>
      </c>
      <c r="X336">
        <v>32.42</v>
      </c>
      <c r="Y336">
        <v>19.440000000000001</v>
      </c>
      <c r="Z336">
        <v>22.64</v>
      </c>
      <c r="AA336">
        <v>40.44</v>
      </c>
      <c r="AB336">
        <v>22.58</v>
      </c>
      <c r="AC336">
        <v>3.86</v>
      </c>
      <c r="AD336">
        <v>2.76</v>
      </c>
      <c r="AE336">
        <v>3.78</v>
      </c>
      <c r="AF336">
        <v>2.15</v>
      </c>
      <c r="AG336">
        <v>0.48</v>
      </c>
      <c r="AH336">
        <v>17.36</v>
      </c>
      <c r="AI336">
        <v>2.2200000000000002</v>
      </c>
      <c r="AJ336">
        <v>13.92</v>
      </c>
      <c r="AK336">
        <v>8.1999999999999993</v>
      </c>
      <c r="AL336">
        <v>85.9</v>
      </c>
      <c r="AM336">
        <v>23.82</v>
      </c>
      <c r="AN336">
        <v>0.13</v>
      </c>
      <c r="AO336">
        <v>1.6</v>
      </c>
    </row>
    <row r="337" spans="1:41" x14ac:dyDescent="0.35">
      <c r="A337" t="s">
        <v>1178</v>
      </c>
      <c r="B337">
        <v>542649</v>
      </c>
      <c r="C337" t="s">
        <v>1179</v>
      </c>
      <c r="D337" t="s">
        <v>1180</v>
      </c>
      <c r="E337" t="s">
        <v>293</v>
      </c>
      <c r="F337" t="s">
        <v>294</v>
      </c>
      <c r="G337" s="1">
        <v>44809</v>
      </c>
      <c r="H337">
        <v>32.950000000000003</v>
      </c>
      <c r="I337">
        <v>0.46</v>
      </c>
      <c r="J337">
        <v>10</v>
      </c>
      <c r="K337">
        <v>44.8</v>
      </c>
      <c r="L337">
        <v>10</v>
      </c>
      <c r="M337">
        <v>44.8</v>
      </c>
      <c r="N337">
        <v>0</v>
      </c>
      <c r="O337">
        <v>0</v>
      </c>
      <c r="P337">
        <v>10</v>
      </c>
      <c r="Q337">
        <v>44.8</v>
      </c>
      <c r="R337">
        <v>6870.14</v>
      </c>
      <c r="S337">
        <v>10700.95</v>
      </c>
      <c r="T337">
        <v>2.0099999999999998</v>
      </c>
      <c r="U337">
        <v>6.46</v>
      </c>
      <c r="V337">
        <v>1.07</v>
      </c>
      <c r="W337">
        <v>9.83</v>
      </c>
      <c r="X337">
        <v>10.99</v>
      </c>
      <c r="Y337">
        <v>0</v>
      </c>
      <c r="Z337">
        <v>0</v>
      </c>
      <c r="AA337">
        <v>5.5</v>
      </c>
      <c r="AB337">
        <v>6.46</v>
      </c>
      <c r="AC337">
        <v>1.03</v>
      </c>
      <c r="AD337">
        <v>1.04</v>
      </c>
      <c r="AE337">
        <v>22.06</v>
      </c>
      <c r="AF337">
        <v>0.26</v>
      </c>
      <c r="AG337">
        <v>5.55</v>
      </c>
      <c r="AH337">
        <v>5.9</v>
      </c>
      <c r="AI337">
        <v>0.34</v>
      </c>
      <c r="AJ337">
        <v>10.45</v>
      </c>
      <c r="AK337">
        <v>5.99</v>
      </c>
      <c r="AL337">
        <v>32.020000000000003</v>
      </c>
      <c r="AM337">
        <v>3.15</v>
      </c>
      <c r="AN337">
        <v>3.97</v>
      </c>
      <c r="AO337">
        <v>1.58</v>
      </c>
    </row>
    <row r="338" spans="1:41" x14ac:dyDescent="0.35">
      <c r="A338" t="s">
        <v>1181</v>
      </c>
      <c r="B338">
        <v>543300</v>
      </c>
      <c r="C338" t="s">
        <v>1182</v>
      </c>
      <c r="D338" t="s">
        <v>1183</v>
      </c>
      <c r="E338" t="s">
        <v>62</v>
      </c>
      <c r="F338" t="s">
        <v>63</v>
      </c>
      <c r="G338" s="1">
        <v>44809</v>
      </c>
      <c r="H338">
        <v>522.70000000000005</v>
      </c>
      <c r="I338">
        <v>-0.25</v>
      </c>
      <c r="J338">
        <v>0</v>
      </c>
      <c r="K338">
        <v>839.9</v>
      </c>
      <c r="L338">
        <v>0</v>
      </c>
      <c r="M338">
        <v>0</v>
      </c>
      <c r="N338">
        <v>0</v>
      </c>
      <c r="O338">
        <v>0</v>
      </c>
      <c r="P338">
        <v>295</v>
      </c>
      <c r="Q338">
        <v>839.9</v>
      </c>
      <c r="R338">
        <v>30517.82</v>
      </c>
      <c r="S338">
        <v>30577.45</v>
      </c>
      <c r="T338">
        <v>-1.53</v>
      </c>
      <c r="U338">
        <v>-9.25</v>
      </c>
      <c r="V338">
        <v>-8.7799999999999994</v>
      </c>
      <c r="W338">
        <v>-0.56999999999999995</v>
      </c>
      <c r="X338">
        <v>0</v>
      </c>
      <c r="Y338">
        <v>0</v>
      </c>
      <c r="Z338">
        <v>0</v>
      </c>
      <c r="AA338">
        <v>85.92</v>
      </c>
      <c r="AB338">
        <v>169.13</v>
      </c>
      <c r="AC338">
        <v>14.75</v>
      </c>
      <c r="AD338">
        <v>16.02</v>
      </c>
      <c r="AE338">
        <v>1.51</v>
      </c>
      <c r="AF338">
        <v>4.43</v>
      </c>
      <c r="AG338">
        <v>0.28999999999999998</v>
      </c>
      <c r="AH338">
        <v>52.38</v>
      </c>
      <c r="AI338">
        <v>13.78</v>
      </c>
      <c r="AJ338">
        <v>68.64</v>
      </c>
      <c r="AK338">
        <v>6.08</v>
      </c>
      <c r="AL338">
        <v>35.42</v>
      </c>
      <c r="AM338">
        <v>7.61</v>
      </c>
      <c r="AN338">
        <v>1.1499999999999999</v>
      </c>
      <c r="AO338">
        <v>1.54</v>
      </c>
    </row>
    <row r="339" spans="1:41" x14ac:dyDescent="0.35">
      <c r="A339" t="s">
        <v>1198</v>
      </c>
      <c r="B339">
        <v>520051</v>
      </c>
      <c r="C339" t="s">
        <v>1199</v>
      </c>
      <c r="D339" t="s">
        <v>1200</v>
      </c>
      <c r="E339" t="s">
        <v>62</v>
      </c>
      <c r="F339" t="s">
        <v>63</v>
      </c>
      <c r="G339" s="1">
        <v>44809</v>
      </c>
      <c r="H339">
        <v>124.1</v>
      </c>
      <c r="I339">
        <v>5.12</v>
      </c>
      <c r="J339">
        <v>21</v>
      </c>
      <c r="K339">
        <v>135.55000000000001</v>
      </c>
      <c r="L339">
        <v>21</v>
      </c>
      <c r="M339">
        <v>135.55000000000001</v>
      </c>
      <c r="N339">
        <v>21</v>
      </c>
      <c r="O339">
        <v>135.55000000000001</v>
      </c>
      <c r="P339">
        <v>0.1</v>
      </c>
      <c r="Q339">
        <v>135.55000000000001</v>
      </c>
      <c r="R339">
        <v>4946.91</v>
      </c>
      <c r="S339">
        <v>4851.05</v>
      </c>
      <c r="T339">
        <v>5.84</v>
      </c>
      <c r="U339">
        <v>2.65</v>
      </c>
      <c r="V339">
        <v>10.36</v>
      </c>
      <c r="W339">
        <v>44.3</v>
      </c>
      <c r="X339">
        <v>53.74</v>
      </c>
      <c r="Y339">
        <v>19.18</v>
      </c>
      <c r="Z339">
        <v>25.98</v>
      </c>
      <c r="AA339">
        <v>31.15</v>
      </c>
      <c r="AB339">
        <v>28.94</v>
      </c>
      <c r="AC339">
        <v>6.87</v>
      </c>
      <c r="AD339">
        <v>5.44</v>
      </c>
      <c r="AE339">
        <v>4.3899999999999997</v>
      </c>
      <c r="AF339">
        <v>2.89</v>
      </c>
      <c r="AG339">
        <v>1.21</v>
      </c>
      <c r="AH339">
        <v>18.89</v>
      </c>
      <c r="AI339">
        <v>2.5099999999999998</v>
      </c>
      <c r="AJ339">
        <v>4546.79</v>
      </c>
      <c r="AK339">
        <v>3.98</v>
      </c>
      <c r="AL339">
        <v>18.05</v>
      </c>
      <c r="AM339">
        <v>0.03</v>
      </c>
      <c r="AN339">
        <v>-0.9</v>
      </c>
      <c r="AO339">
        <v>1.5</v>
      </c>
    </row>
    <row r="340" spans="1:41" x14ac:dyDescent="0.35">
      <c r="A340" t="s">
        <v>1201</v>
      </c>
      <c r="B340">
        <v>526947</v>
      </c>
      <c r="C340" t="s">
        <v>1202</v>
      </c>
      <c r="D340" t="s">
        <v>1203</v>
      </c>
      <c r="E340" t="s">
        <v>115</v>
      </c>
      <c r="F340" t="s">
        <v>1088</v>
      </c>
      <c r="G340" s="1">
        <v>44809</v>
      </c>
      <c r="H340">
        <v>336.95</v>
      </c>
      <c r="I340">
        <v>-1.53</v>
      </c>
      <c r="J340">
        <v>130.5</v>
      </c>
      <c r="K340">
        <v>487</v>
      </c>
      <c r="L340">
        <v>130.5</v>
      </c>
      <c r="M340">
        <v>487</v>
      </c>
      <c r="N340">
        <v>130.5</v>
      </c>
      <c r="O340">
        <v>487</v>
      </c>
      <c r="P340">
        <v>0.5</v>
      </c>
      <c r="Q340">
        <v>487</v>
      </c>
      <c r="R340">
        <v>3745.14</v>
      </c>
      <c r="S340">
        <v>3496.46</v>
      </c>
      <c r="T340">
        <v>-4.29</v>
      </c>
      <c r="U340">
        <v>8.26</v>
      </c>
      <c r="V340">
        <v>27.44</v>
      </c>
      <c r="W340">
        <v>9.52</v>
      </c>
      <c r="X340">
        <v>23.82</v>
      </c>
      <c r="Y340">
        <v>7.11</v>
      </c>
      <c r="Z340">
        <v>39.03</v>
      </c>
      <c r="AA340">
        <v>37.99</v>
      </c>
      <c r="AB340">
        <v>36.950000000000003</v>
      </c>
      <c r="AC340">
        <v>4.92</v>
      </c>
      <c r="AD340">
        <v>4.45</v>
      </c>
      <c r="AE340">
        <v>4.6399999999999997</v>
      </c>
      <c r="AF340">
        <v>3.93</v>
      </c>
      <c r="AG340">
        <v>0.68</v>
      </c>
      <c r="AH340">
        <v>21.83</v>
      </c>
      <c r="AI340">
        <v>10.050000000000001</v>
      </c>
      <c r="AJ340">
        <v>44.97</v>
      </c>
      <c r="AK340">
        <v>8.8800000000000008</v>
      </c>
      <c r="AL340">
        <v>68.52</v>
      </c>
      <c r="AM340">
        <v>7.5</v>
      </c>
      <c r="AN340">
        <v>4.37</v>
      </c>
      <c r="AO340">
        <v>1.5</v>
      </c>
    </row>
    <row r="341" spans="1:41" x14ac:dyDescent="0.35">
      <c r="A341" t="s">
        <v>1195</v>
      </c>
      <c r="B341">
        <v>532482</v>
      </c>
      <c r="C341" t="s">
        <v>1196</v>
      </c>
      <c r="D341" t="s">
        <v>1197</v>
      </c>
      <c r="E341" t="s">
        <v>44</v>
      </c>
      <c r="F341" t="s">
        <v>45</v>
      </c>
      <c r="G341" s="1">
        <v>44809</v>
      </c>
      <c r="H341">
        <v>306.05</v>
      </c>
      <c r="I341">
        <v>0.28999999999999998</v>
      </c>
      <c r="J341">
        <v>91.15</v>
      </c>
      <c r="K341">
        <v>362.4</v>
      </c>
      <c r="L341">
        <v>91.15</v>
      </c>
      <c r="M341">
        <v>438</v>
      </c>
      <c r="N341">
        <v>71.55</v>
      </c>
      <c r="O341">
        <v>438</v>
      </c>
      <c r="P341">
        <v>1.58</v>
      </c>
      <c r="Q341">
        <v>438</v>
      </c>
      <c r="R341">
        <v>7597.76</v>
      </c>
      <c r="S341">
        <v>8261.2000000000007</v>
      </c>
      <c r="T341">
        <v>-0.76</v>
      </c>
      <c r="U341">
        <v>-1.1100000000000001</v>
      </c>
      <c r="V341">
        <v>13.69</v>
      </c>
      <c r="W341">
        <v>-10.17</v>
      </c>
      <c r="X341">
        <v>49.47</v>
      </c>
      <c r="Y341">
        <v>19.23</v>
      </c>
      <c r="Z341">
        <v>31.36</v>
      </c>
      <c r="AA341">
        <v>18.079999999999998</v>
      </c>
      <c r="AB341">
        <v>15.78</v>
      </c>
      <c r="AC341">
        <v>2.82</v>
      </c>
      <c r="AD341">
        <v>2.5499999999999998</v>
      </c>
      <c r="AE341">
        <v>7.27</v>
      </c>
      <c r="AF341">
        <v>0.74</v>
      </c>
      <c r="AG341">
        <v>0.49</v>
      </c>
      <c r="AH341">
        <v>11.06</v>
      </c>
      <c r="AI341">
        <v>1.93</v>
      </c>
      <c r="AJ341">
        <v>22.88</v>
      </c>
      <c r="AK341">
        <v>16.920000000000002</v>
      </c>
      <c r="AL341">
        <v>108.64</v>
      </c>
      <c r="AM341">
        <v>13.39</v>
      </c>
      <c r="AN341">
        <v>-3.37</v>
      </c>
      <c r="AO341">
        <v>1.5</v>
      </c>
    </row>
    <row r="342" spans="1:41" x14ac:dyDescent="0.35">
      <c r="A342" t="s">
        <v>1213</v>
      </c>
      <c r="B342">
        <v>512179</v>
      </c>
      <c r="C342" t="s">
        <v>1214</v>
      </c>
      <c r="D342" t="s">
        <v>1215</v>
      </c>
      <c r="E342" t="s">
        <v>293</v>
      </c>
      <c r="F342" t="s">
        <v>954</v>
      </c>
      <c r="G342" s="1">
        <v>44809</v>
      </c>
      <c r="H342">
        <v>473.95</v>
      </c>
      <c r="I342">
        <v>-0.04</v>
      </c>
      <c r="J342">
        <v>145</v>
      </c>
      <c r="K342">
        <v>589.95000000000005</v>
      </c>
      <c r="L342">
        <v>145</v>
      </c>
      <c r="M342">
        <v>589.95000000000005</v>
      </c>
      <c r="N342">
        <v>145</v>
      </c>
      <c r="O342">
        <v>589.95000000000005</v>
      </c>
      <c r="P342">
        <v>0.25</v>
      </c>
      <c r="Q342">
        <v>589.95000000000005</v>
      </c>
      <c r="R342">
        <v>6941</v>
      </c>
      <c r="S342">
        <v>7634.04</v>
      </c>
      <c r="T342">
        <v>2.97</v>
      </c>
      <c r="U342">
        <v>-7.48</v>
      </c>
      <c r="V342">
        <v>4.0599999999999996</v>
      </c>
      <c r="W342">
        <v>25.73</v>
      </c>
      <c r="X342">
        <v>1.87</v>
      </c>
      <c r="Y342">
        <v>12.93</v>
      </c>
      <c r="Z342">
        <v>11.69</v>
      </c>
      <c r="AA342">
        <v>146.94</v>
      </c>
      <c r="AB342">
        <v>36.22</v>
      </c>
      <c r="AC342">
        <v>2.46</v>
      </c>
      <c r="AD342">
        <v>2.12</v>
      </c>
      <c r="AE342">
        <v>2.06</v>
      </c>
      <c r="AF342">
        <v>-5.58</v>
      </c>
      <c r="AG342">
        <v>0.32</v>
      </c>
      <c r="AH342">
        <v>53.5</v>
      </c>
      <c r="AI342">
        <v>12.31</v>
      </c>
      <c r="AJ342">
        <v>-224.4</v>
      </c>
      <c r="AK342">
        <v>3.21</v>
      </c>
      <c r="AL342">
        <v>192.1</v>
      </c>
      <c r="AM342">
        <v>-2.2000000000000002</v>
      </c>
      <c r="AN342">
        <v>-7.18</v>
      </c>
      <c r="AO342">
        <v>1.5</v>
      </c>
    </row>
    <row r="343" spans="1:41" x14ac:dyDescent="0.35">
      <c r="A343" t="s">
        <v>1210</v>
      </c>
      <c r="B343">
        <v>533274</v>
      </c>
      <c r="C343" t="s">
        <v>1211</v>
      </c>
      <c r="D343" t="s">
        <v>1212</v>
      </c>
      <c r="E343" t="s">
        <v>293</v>
      </c>
      <c r="F343" t="s">
        <v>954</v>
      </c>
      <c r="G343" s="1">
        <v>44809</v>
      </c>
      <c r="H343">
        <v>490.15</v>
      </c>
      <c r="I343">
        <v>1.99</v>
      </c>
      <c r="J343">
        <v>133.65</v>
      </c>
      <c r="K343">
        <v>554.9</v>
      </c>
      <c r="L343">
        <v>133.65</v>
      </c>
      <c r="M343">
        <v>554.9</v>
      </c>
      <c r="N343">
        <v>133.65</v>
      </c>
      <c r="O343">
        <v>554.9</v>
      </c>
      <c r="P343">
        <v>57.55</v>
      </c>
      <c r="Q343">
        <v>554.9</v>
      </c>
      <c r="R343">
        <v>19640.22</v>
      </c>
      <c r="S343">
        <v>20868.259999999998</v>
      </c>
      <c r="T343">
        <v>5.67</v>
      </c>
      <c r="U343">
        <v>14.12</v>
      </c>
      <c r="V343">
        <v>11.64</v>
      </c>
      <c r="W343">
        <v>15.96</v>
      </c>
      <c r="X343">
        <v>17.829999999999998</v>
      </c>
      <c r="Y343">
        <v>13.21</v>
      </c>
      <c r="Z343">
        <v>16.2</v>
      </c>
      <c r="AA343">
        <v>14.95</v>
      </c>
      <c r="AB343">
        <v>23.88</v>
      </c>
      <c r="AC343">
        <v>2.1</v>
      </c>
      <c r="AD343">
        <v>2.19</v>
      </c>
      <c r="AE343">
        <v>8.06</v>
      </c>
      <c r="AF343">
        <v>0.53</v>
      </c>
      <c r="AG343">
        <v>0.31</v>
      </c>
      <c r="AH343">
        <v>10.51</v>
      </c>
      <c r="AI343">
        <v>2.78</v>
      </c>
      <c r="AJ343">
        <v>10.6</v>
      </c>
      <c r="AK343">
        <v>32.76</v>
      </c>
      <c r="AL343">
        <v>233.2</v>
      </c>
      <c r="AM343">
        <v>46.22</v>
      </c>
      <c r="AN343">
        <v>36.72</v>
      </c>
      <c r="AO343">
        <v>1.5</v>
      </c>
    </row>
    <row r="344" spans="1:41" x14ac:dyDescent="0.35">
      <c r="A344" t="s">
        <v>1188</v>
      </c>
      <c r="B344">
        <v>532929</v>
      </c>
      <c r="C344" t="s">
        <v>1189</v>
      </c>
      <c r="D344" t="s">
        <v>1190</v>
      </c>
      <c r="E344" t="s">
        <v>293</v>
      </c>
      <c r="F344" t="s">
        <v>954</v>
      </c>
      <c r="G344" s="1">
        <v>44809</v>
      </c>
      <c r="H344">
        <v>536.35</v>
      </c>
      <c r="I344">
        <v>2.78</v>
      </c>
      <c r="J344">
        <v>90.5</v>
      </c>
      <c r="K344">
        <v>554.70000000000005</v>
      </c>
      <c r="L344">
        <v>90.5</v>
      </c>
      <c r="M344">
        <v>554.70000000000005</v>
      </c>
      <c r="N344">
        <v>90.5</v>
      </c>
      <c r="O344">
        <v>554.70000000000005</v>
      </c>
      <c r="P344">
        <v>18.53</v>
      </c>
      <c r="Q344">
        <v>554.70000000000005</v>
      </c>
      <c r="R344">
        <v>12411.39</v>
      </c>
      <c r="S344">
        <v>15430.23</v>
      </c>
      <c r="T344">
        <v>7.65</v>
      </c>
      <c r="U344">
        <v>4.07</v>
      </c>
      <c r="V344">
        <v>16.61</v>
      </c>
      <c r="W344">
        <v>44.9</v>
      </c>
      <c r="X344">
        <v>39.630000000000003</v>
      </c>
      <c r="Y344">
        <v>24.92</v>
      </c>
      <c r="Z344">
        <v>33</v>
      </c>
      <c r="AA344">
        <v>58.95</v>
      </c>
      <c r="AB344">
        <v>23.69</v>
      </c>
      <c r="AC344">
        <v>4.1900000000000004</v>
      </c>
      <c r="AD344">
        <v>1.8</v>
      </c>
      <c r="AE344">
        <v>4.41</v>
      </c>
      <c r="AF344">
        <v>-4.1100000000000003</v>
      </c>
      <c r="AG344">
        <v>0.28000000000000003</v>
      </c>
      <c r="AH344">
        <v>16.010000000000002</v>
      </c>
      <c r="AI344">
        <v>3.53</v>
      </c>
      <c r="AJ344">
        <v>12.03</v>
      </c>
      <c r="AK344">
        <v>9.1300000000000008</v>
      </c>
      <c r="AL344">
        <v>128.61000000000001</v>
      </c>
      <c r="AM344">
        <v>44.82</v>
      </c>
      <c r="AN344">
        <v>20.8</v>
      </c>
      <c r="AO344">
        <v>1.5</v>
      </c>
    </row>
    <row r="345" spans="1:41" x14ac:dyDescent="0.35">
      <c r="A345" t="s">
        <v>1204</v>
      </c>
      <c r="B345">
        <v>543526</v>
      </c>
      <c r="C345" t="s">
        <v>1205</v>
      </c>
      <c r="D345" t="s">
        <v>1206</v>
      </c>
      <c r="E345" t="s">
        <v>580</v>
      </c>
      <c r="F345" t="s">
        <v>1143</v>
      </c>
      <c r="G345" s="1">
        <v>44809</v>
      </c>
      <c r="H345">
        <v>659.8</v>
      </c>
      <c r="I345">
        <v>-0.73</v>
      </c>
      <c r="J345">
        <v>0</v>
      </c>
      <c r="K345">
        <v>920</v>
      </c>
      <c r="L345">
        <v>0</v>
      </c>
      <c r="M345">
        <v>0</v>
      </c>
      <c r="N345">
        <v>0</v>
      </c>
      <c r="O345">
        <v>0</v>
      </c>
      <c r="P345">
        <v>650</v>
      </c>
      <c r="Q345">
        <v>920</v>
      </c>
      <c r="R345">
        <v>417228.47</v>
      </c>
      <c r="S345">
        <v>383116.96</v>
      </c>
      <c r="T345">
        <v>-2.81</v>
      </c>
      <c r="U345">
        <v>-2.06</v>
      </c>
      <c r="V345">
        <v>-17.55</v>
      </c>
      <c r="W345">
        <v>0</v>
      </c>
      <c r="X345">
        <v>0</v>
      </c>
      <c r="Y345">
        <v>0</v>
      </c>
      <c r="Z345">
        <v>0</v>
      </c>
      <c r="AA345">
        <v>101.15</v>
      </c>
      <c r="AB345">
        <v>105.4</v>
      </c>
      <c r="AC345">
        <v>13.05</v>
      </c>
      <c r="AD345">
        <v>13.57</v>
      </c>
      <c r="AE345">
        <v>0</v>
      </c>
      <c r="AF345">
        <v>0</v>
      </c>
      <c r="AG345">
        <v>0.23</v>
      </c>
      <c r="AH345">
        <v>0</v>
      </c>
      <c r="AI345">
        <v>0.97</v>
      </c>
      <c r="AJ345">
        <v>-133.07</v>
      </c>
      <c r="AK345">
        <v>0</v>
      </c>
      <c r="AL345">
        <v>0</v>
      </c>
      <c r="AM345">
        <v>-4.96</v>
      </c>
      <c r="AN345">
        <v>6.46</v>
      </c>
      <c r="AO345">
        <v>1.5</v>
      </c>
    </row>
    <row r="346" spans="1:41" x14ac:dyDescent="0.35">
      <c r="A346" t="s">
        <v>1191</v>
      </c>
      <c r="B346">
        <v>532548</v>
      </c>
      <c r="C346" t="s">
        <v>1192</v>
      </c>
      <c r="D346" t="s">
        <v>1193</v>
      </c>
      <c r="E346" t="s">
        <v>115</v>
      </c>
      <c r="F346" t="s">
        <v>1194</v>
      </c>
      <c r="G346" s="1">
        <v>44809</v>
      </c>
      <c r="H346">
        <v>691.1</v>
      </c>
      <c r="I346">
        <v>3.5</v>
      </c>
      <c r="J346">
        <v>95</v>
      </c>
      <c r="K346">
        <v>749</v>
      </c>
      <c r="L346">
        <v>95</v>
      </c>
      <c r="M346">
        <v>749</v>
      </c>
      <c r="N346">
        <v>95</v>
      </c>
      <c r="O346">
        <v>749</v>
      </c>
      <c r="P346">
        <v>5.3</v>
      </c>
      <c r="Q346">
        <v>749</v>
      </c>
      <c r="R346">
        <v>15383.26</v>
      </c>
      <c r="S346">
        <v>14804.95</v>
      </c>
      <c r="T346">
        <v>2</v>
      </c>
      <c r="U346">
        <v>10.89</v>
      </c>
      <c r="V346">
        <v>23.62</v>
      </c>
      <c r="W346">
        <v>74.34</v>
      </c>
      <c r="X346">
        <v>72.33</v>
      </c>
      <c r="Y346">
        <v>22.6</v>
      </c>
      <c r="Z346">
        <v>29.75</v>
      </c>
      <c r="AA346">
        <v>41.13</v>
      </c>
      <c r="AB346">
        <v>36.380000000000003</v>
      </c>
      <c r="AC346">
        <v>9.33</v>
      </c>
      <c r="AD346">
        <v>5.24</v>
      </c>
      <c r="AE346">
        <v>3.81</v>
      </c>
      <c r="AF346">
        <v>4.07</v>
      </c>
      <c r="AG346">
        <v>0.22</v>
      </c>
      <c r="AH346">
        <v>23.22</v>
      </c>
      <c r="AI346">
        <v>4.45</v>
      </c>
      <c r="AJ346">
        <v>55.7</v>
      </c>
      <c r="AK346">
        <v>16.829999999999998</v>
      </c>
      <c r="AL346">
        <v>74.239999999999995</v>
      </c>
      <c r="AM346">
        <v>12.43</v>
      </c>
      <c r="AN346">
        <v>-2.62</v>
      </c>
      <c r="AO346">
        <v>1.5</v>
      </c>
    </row>
    <row r="347" spans="1:41" x14ac:dyDescent="0.35">
      <c r="A347" t="s">
        <v>1184</v>
      </c>
      <c r="B347">
        <v>543275</v>
      </c>
      <c r="C347" t="s">
        <v>1185</v>
      </c>
      <c r="D347" t="s">
        <v>1186</v>
      </c>
      <c r="E347" t="s">
        <v>76</v>
      </c>
      <c r="F347" t="s">
        <v>1187</v>
      </c>
      <c r="G347" s="1">
        <v>44809</v>
      </c>
      <c r="H347">
        <v>764.7</v>
      </c>
      <c r="I347">
        <v>0.05</v>
      </c>
      <c r="J347">
        <v>0</v>
      </c>
      <c r="K347">
        <v>1107.55</v>
      </c>
      <c r="L347">
        <v>0</v>
      </c>
      <c r="M347">
        <v>0</v>
      </c>
      <c r="N347">
        <v>0</v>
      </c>
      <c r="O347">
        <v>0</v>
      </c>
      <c r="P347">
        <v>472.25</v>
      </c>
      <c r="Q347">
        <v>1107.55</v>
      </c>
      <c r="R347">
        <v>7710.58</v>
      </c>
      <c r="S347">
        <v>8242.56</v>
      </c>
      <c r="T347">
        <v>-0.02</v>
      </c>
      <c r="U347">
        <v>0.4</v>
      </c>
      <c r="V347">
        <v>12.13</v>
      </c>
      <c r="W347">
        <v>1.33</v>
      </c>
      <c r="X347">
        <v>0</v>
      </c>
      <c r="Y347">
        <v>0</v>
      </c>
      <c r="Z347">
        <v>0</v>
      </c>
      <c r="AA347">
        <v>48.27</v>
      </c>
      <c r="AB347">
        <v>67.94</v>
      </c>
      <c r="AC347">
        <v>4.38</v>
      </c>
      <c r="AD347">
        <v>4.91</v>
      </c>
      <c r="AE347">
        <v>3.27</v>
      </c>
      <c r="AF347">
        <v>0.9</v>
      </c>
      <c r="AG347">
        <v>0.2</v>
      </c>
      <c r="AH347">
        <v>24.85</v>
      </c>
      <c r="AI347">
        <v>6.77</v>
      </c>
      <c r="AJ347">
        <v>-45.03</v>
      </c>
      <c r="AK347">
        <v>15.93</v>
      </c>
      <c r="AL347">
        <v>175.6</v>
      </c>
      <c r="AM347">
        <v>-17.079999999999998</v>
      </c>
      <c r="AN347">
        <v>-37.590000000000003</v>
      </c>
      <c r="AO347">
        <v>1.5</v>
      </c>
    </row>
    <row r="348" spans="1:41" x14ac:dyDescent="0.35">
      <c r="A348" t="s">
        <v>1207</v>
      </c>
      <c r="B348">
        <v>532539</v>
      </c>
      <c r="C348" t="s">
        <v>1208</v>
      </c>
      <c r="D348" t="s">
        <v>1209</v>
      </c>
      <c r="E348" t="s">
        <v>62</v>
      </c>
      <c r="F348" t="s">
        <v>63</v>
      </c>
      <c r="G348" s="1">
        <v>44809</v>
      </c>
      <c r="H348">
        <v>567.5</v>
      </c>
      <c r="I348">
        <v>-0.54</v>
      </c>
      <c r="J348">
        <v>104.13</v>
      </c>
      <c r="K348">
        <v>630</v>
      </c>
      <c r="L348">
        <v>104.13</v>
      </c>
      <c r="M348">
        <v>630</v>
      </c>
      <c r="N348">
        <v>104.13</v>
      </c>
      <c r="O348">
        <v>630</v>
      </c>
      <c r="P348">
        <v>2.52</v>
      </c>
      <c r="Q348">
        <v>630</v>
      </c>
      <c r="R348">
        <v>32469.72</v>
      </c>
      <c r="S348">
        <v>33216.68</v>
      </c>
      <c r="T348">
        <v>-0.46</v>
      </c>
      <c r="U348">
        <v>7.26</v>
      </c>
      <c r="V348">
        <v>29.09</v>
      </c>
      <c r="W348">
        <v>65.77</v>
      </c>
      <c r="X348">
        <v>52.44</v>
      </c>
      <c r="Y348">
        <v>31.3</v>
      </c>
      <c r="Z348">
        <v>58.18</v>
      </c>
      <c r="AA348">
        <v>67.760000000000005</v>
      </c>
      <c r="AB348">
        <v>43.63</v>
      </c>
      <c r="AC348">
        <v>8.98</v>
      </c>
      <c r="AD348">
        <v>6.47</v>
      </c>
      <c r="AE348">
        <v>2.23</v>
      </c>
      <c r="AF348">
        <v>3.53</v>
      </c>
      <c r="AG348">
        <v>0.13</v>
      </c>
      <c r="AH348">
        <v>31.01</v>
      </c>
      <c r="AI348">
        <v>3.5</v>
      </c>
      <c r="AJ348">
        <v>84.8</v>
      </c>
      <c r="AK348">
        <v>8.3699999999999992</v>
      </c>
      <c r="AL348">
        <v>63.17</v>
      </c>
      <c r="AM348">
        <v>13.41</v>
      </c>
      <c r="AN348">
        <v>-8.1</v>
      </c>
      <c r="AO348">
        <v>1.5</v>
      </c>
    </row>
    <row r="349" spans="1:41" x14ac:dyDescent="0.35">
      <c r="A349" t="s">
        <v>1216</v>
      </c>
      <c r="B349">
        <v>522113</v>
      </c>
      <c r="C349" t="s">
        <v>1217</v>
      </c>
      <c r="D349" t="s">
        <v>1218</v>
      </c>
      <c r="E349" t="s">
        <v>110</v>
      </c>
      <c r="F349" t="s">
        <v>361</v>
      </c>
      <c r="G349" s="1">
        <v>44809</v>
      </c>
      <c r="H349">
        <v>3276.65</v>
      </c>
      <c r="I349">
        <v>1.39</v>
      </c>
      <c r="J349">
        <v>639.04999999999995</v>
      </c>
      <c r="K349">
        <v>3310</v>
      </c>
      <c r="L349">
        <v>639.04999999999995</v>
      </c>
      <c r="M349">
        <v>3310</v>
      </c>
      <c r="N349">
        <v>495.85</v>
      </c>
      <c r="O349">
        <v>3310</v>
      </c>
      <c r="P349">
        <v>20</v>
      </c>
      <c r="Q349">
        <v>3310</v>
      </c>
      <c r="R349">
        <v>24608.560000000001</v>
      </c>
      <c r="S349">
        <v>24240.25</v>
      </c>
      <c r="T349">
        <v>10.76</v>
      </c>
      <c r="U349">
        <v>9.57</v>
      </c>
      <c r="V349">
        <v>30.11</v>
      </c>
      <c r="W349">
        <v>98.46</v>
      </c>
      <c r="X349">
        <v>68.16</v>
      </c>
      <c r="Y349">
        <v>35.97</v>
      </c>
      <c r="Z349">
        <v>33</v>
      </c>
      <c r="AA349">
        <v>63.36</v>
      </c>
      <c r="AB349">
        <v>47.44</v>
      </c>
      <c r="AC349">
        <v>13.86</v>
      </c>
      <c r="AD349">
        <v>6.9</v>
      </c>
      <c r="AE349">
        <v>2.23</v>
      </c>
      <c r="AF349">
        <v>1.88</v>
      </c>
      <c r="AG349">
        <v>0.05</v>
      </c>
      <c r="AH349">
        <v>39.65</v>
      </c>
      <c r="AI349">
        <v>10.11</v>
      </c>
      <c r="AJ349">
        <v>748.12</v>
      </c>
      <c r="AK349">
        <v>51.63</v>
      </c>
      <c r="AL349">
        <v>235.98</v>
      </c>
      <c r="AM349">
        <v>4.37</v>
      </c>
      <c r="AN349">
        <v>-4.92</v>
      </c>
      <c r="AO349">
        <v>1.5</v>
      </c>
    </row>
    <row r="350" spans="1:41" x14ac:dyDescent="0.35">
      <c r="A350" t="s">
        <v>1219</v>
      </c>
      <c r="B350">
        <v>532922</v>
      </c>
      <c r="C350" t="s">
        <v>1220</v>
      </c>
      <c r="D350" t="s">
        <v>1221</v>
      </c>
      <c r="E350" t="s">
        <v>99</v>
      </c>
      <c r="F350" t="s">
        <v>127</v>
      </c>
      <c r="G350" s="1">
        <v>44809</v>
      </c>
      <c r="H350">
        <v>62.7</v>
      </c>
      <c r="I350">
        <v>4.5</v>
      </c>
      <c r="J350">
        <v>29.9</v>
      </c>
      <c r="K350">
        <v>84.95</v>
      </c>
      <c r="L350">
        <v>29.9</v>
      </c>
      <c r="M350">
        <v>134.6</v>
      </c>
      <c r="N350">
        <v>29.9</v>
      </c>
      <c r="O350">
        <v>342</v>
      </c>
      <c r="P350">
        <v>21.25</v>
      </c>
      <c r="Q350">
        <v>342</v>
      </c>
      <c r="R350">
        <v>5913.24</v>
      </c>
      <c r="S350">
        <v>12993.01</v>
      </c>
      <c r="T350">
        <v>2.4500000000000002</v>
      </c>
      <c r="U350">
        <v>7.64</v>
      </c>
      <c r="V350">
        <v>14.94</v>
      </c>
      <c r="W350">
        <v>-21.87</v>
      </c>
      <c r="X350">
        <v>-15.91</v>
      </c>
      <c r="Y350">
        <v>-23.59</v>
      </c>
      <c r="Z350">
        <v>7.78</v>
      </c>
      <c r="AA350">
        <v>30</v>
      </c>
      <c r="AB350">
        <v>16.21</v>
      </c>
      <c r="AC350">
        <v>0.91</v>
      </c>
      <c r="AD350">
        <v>1.19</v>
      </c>
      <c r="AE350">
        <v>27.26</v>
      </c>
      <c r="AF350">
        <v>-1.07</v>
      </c>
      <c r="AG350">
        <v>2.31</v>
      </c>
      <c r="AH350">
        <v>4.0999999999999996</v>
      </c>
      <c r="AI350">
        <v>1.23</v>
      </c>
      <c r="AJ350">
        <v>1.06</v>
      </c>
      <c r="AK350">
        <v>2.09</v>
      </c>
      <c r="AL350">
        <v>68.72</v>
      </c>
      <c r="AM350">
        <v>62.26</v>
      </c>
      <c r="AN350">
        <v>53.62</v>
      </c>
      <c r="AO350">
        <v>1.45</v>
      </c>
    </row>
    <row r="351" spans="1:41" x14ac:dyDescent="0.35">
      <c r="A351" t="s">
        <v>1222</v>
      </c>
      <c r="B351">
        <v>543257</v>
      </c>
      <c r="C351" t="s">
        <v>1223</v>
      </c>
      <c r="D351" t="s">
        <v>1224</v>
      </c>
      <c r="E351" t="s">
        <v>99</v>
      </c>
      <c r="F351" t="s">
        <v>1225</v>
      </c>
      <c r="G351" s="1">
        <v>44809</v>
      </c>
      <c r="H351">
        <v>22.1</v>
      </c>
      <c r="I351">
        <v>0.68</v>
      </c>
      <c r="J351">
        <v>0</v>
      </c>
      <c r="K351">
        <v>26.4</v>
      </c>
      <c r="L351">
        <v>0</v>
      </c>
      <c r="M351">
        <v>0</v>
      </c>
      <c r="N351">
        <v>0</v>
      </c>
      <c r="O351">
        <v>0</v>
      </c>
      <c r="P351">
        <v>19.3</v>
      </c>
      <c r="Q351">
        <v>26.7</v>
      </c>
      <c r="R351">
        <v>28881.4</v>
      </c>
      <c r="S351">
        <v>416863.96</v>
      </c>
      <c r="T351">
        <v>4</v>
      </c>
      <c r="U351">
        <v>3.76</v>
      </c>
      <c r="V351">
        <v>3.27</v>
      </c>
      <c r="W351">
        <v>-4.12</v>
      </c>
      <c r="X351">
        <v>0</v>
      </c>
      <c r="Y351">
        <v>0</v>
      </c>
      <c r="Z351">
        <v>0</v>
      </c>
      <c r="AA351">
        <v>4.62</v>
      </c>
      <c r="AB351">
        <v>4.79</v>
      </c>
      <c r="AC351">
        <v>0.68</v>
      </c>
      <c r="AD351">
        <v>0.74</v>
      </c>
      <c r="AE351">
        <v>5.09</v>
      </c>
      <c r="AF351">
        <v>0.19</v>
      </c>
      <c r="AG351">
        <v>6.33</v>
      </c>
      <c r="AH351">
        <v>19.66</v>
      </c>
      <c r="AI351">
        <v>3.94</v>
      </c>
      <c r="AJ351">
        <v>-0.45</v>
      </c>
      <c r="AK351">
        <v>4.78</v>
      </c>
      <c r="AL351">
        <v>32.64</v>
      </c>
      <c r="AM351">
        <v>-49.29</v>
      </c>
      <c r="AN351">
        <v>-49.61</v>
      </c>
      <c r="AO351">
        <v>1.4</v>
      </c>
    </row>
    <row r="352" spans="1:41" x14ac:dyDescent="0.35">
      <c r="A352" t="s">
        <v>1226</v>
      </c>
      <c r="B352">
        <v>532953</v>
      </c>
      <c r="C352" t="s">
        <v>1227</v>
      </c>
      <c r="D352" t="s">
        <v>1228</v>
      </c>
      <c r="E352" t="s">
        <v>157</v>
      </c>
      <c r="F352" t="s">
        <v>727</v>
      </c>
      <c r="G352" s="1">
        <v>44809</v>
      </c>
      <c r="H352">
        <v>236.9</v>
      </c>
      <c r="I352">
        <v>-2.89</v>
      </c>
      <c r="J352">
        <v>149</v>
      </c>
      <c r="K352">
        <v>274.8</v>
      </c>
      <c r="L352">
        <v>149</v>
      </c>
      <c r="M352">
        <v>285</v>
      </c>
      <c r="N352">
        <v>149</v>
      </c>
      <c r="O352">
        <v>285</v>
      </c>
      <c r="P352">
        <v>2.57</v>
      </c>
      <c r="Q352">
        <v>285</v>
      </c>
      <c r="R352">
        <v>10213.549999999999</v>
      </c>
      <c r="S352">
        <v>10436.040000000001</v>
      </c>
      <c r="T352">
        <v>1.02</v>
      </c>
      <c r="U352">
        <v>-0.48</v>
      </c>
      <c r="V352">
        <v>1.26</v>
      </c>
      <c r="W352">
        <v>-5.28</v>
      </c>
      <c r="X352">
        <v>2.14</v>
      </c>
      <c r="Y352">
        <v>5.19</v>
      </c>
      <c r="Z352">
        <v>23.34</v>
      </c>
      <c r="AA352">
        <v>39.950000000000003</v>
      </c>
      <c r="AB352">
        <v>54.1</v>
      </c>
      <c r="AC352">
        <v>7.18</v>
      </c>
      <c r="AD352">
        <v>9.34</v>
      </c>
      <c r="AE352">
        <v>3.57</v>
      </c>
      <c r="AF352">
        <v>4.17</v>
      </c>
      <c r="AG352">
        <v>0.55000000000000004</v>
      </c>
      <c r="AH352">
        <v>26.85</v>
      </c>
      <c r="AI352">
        <v>2.58</v>
      </c>
      <c r="AJ352">
        <v>-263.87</v>
      </c>
      <c r="AK352">
        <v>5.92</v>
      </c>
      <c r="AL352">
        <v>32.97</v>
      </c>
      <c r="AM352">
        <v>-0.9</v>
      </c>
      <c r="AN352">
        <v>-3.86</v>
      </c>
      <c r="AO352">
        <v>1.3</v>
      </c>
    </row>
    <row r="353" spans="1:41" x14ac:dyDescent="0.35">
      <c r="A353" t="s">
        <v>1229</v>
      </c>
      <c r="B353">
        <v>532848</v>
      </c>
      <c r="C353" t="s">
        <v>1230</v>
      </c>
      <c r="D353" t="s">
        <v>1231</v>
      </c>
      <c r="E353" t="s">
        <v>131</v>
      </c>
      <c r="F353" t="s">
        <v>1232</v>
      </c>
      <c r="G353" s="1">
        <v>44809</v>
      </c>
      <c r="H353">
        <v>211.45</v>
      </c>
      <c r="I353">
        <v>0.14000000000000001</v>
      </c>
      <c r="J353">
        <v>53.8</v>
      </c>
      <c r="K353">
        <v>339.7</v>
      </c>
      <c r="L353">
        <v>53.8</v>
      </c>
      <c r="M353">
        <v>339.7</v>
      </c>
      <c r="N353">
        <v>53.8</v>
      </c>
      <c r="O353">
        <v>401.6</v>
      </c>
      <c r="P353">
        <v>14.8</v>
      </c>
      <c r="Q353">
        <v>401.6</v>
      </c>
      <c r="R353">
        <v>5657.79</v>
      </c>
      <c r="S353">
        <v>4940.82</v>
      </c>
      <c r="T353">
        <v>-1.4</v>
      </c>
      <c r="U353">
        <v>8.49</v>
      </c>
      <c r="V353">
        <v>1.95</v>
      </c>
      <c r="W353">
        <v>2.2999999999999998</v>
      </c>
      <c r="X353">
        <v>6.94</v>
      </c>
      <c r="Y353">
        <v>2.23</v>
      </c>
      <c r="Z353">
        <v>13.57</v>
      </c>
      <c r="AA353">
        <v>36.97</v>
      </c>
      <c r="AB353">
        <v>39.090000000000003</v>
      </c>
      <c r="AC353">
        <v>2.78</v>
      </c>
      <c r="AD353">
        <v>2.72</v>
      </c>
      <c r="AE353">
        <v>5.3</v>
      </c>
      <c r="AF353">
        <v>2.41</v>
      </c>
      <c r="AG353">
        <v>0.59</v>
      </c>
      <c r="AH353">
        <v>17.52</v>
      </c>
      <c r="AI353">
        <v>7.16</v>
      </c>
      <c r="AJ353">
        <v>44.72</v>
      </c>
      <c r="AK353">
        <v>5.72</v>
      </c>
      <c r="AL353">
        <v>76.180000000000007</v>
      </c>
      <c r="AM353">
        <v>4.7300000000000004</v>
      </c>
      <c r="AN353">
        <v>2.86</v>
      </c>
      <c r="AO353">
        <v>1.25</v>
      </c>
    </row>
    <row r="354" spans="1:41" x14ac:dyDescent="0.35">
      <c r="A354" t="s">
        <v>1233</v>
      </c>
      <c r="B354">
        <v>501425</v>
      </c>
      <c r="C354" t="s">
        <v>1234</v>
      </c>
      <c r="D354" t="s">
        <v>1235</v>
      </c>
      <c r="E354" t="s">
        <v>54</v>
      </c>
      <c r="F354" t="s">
        <v>767</v>
      </c>
      <c r="G354" s="1">
        <v>44809</v>
      </c>
      <c r="H354">
        <v>920.45</v>
      </c>
      <c r="I354">
        <v>1.48</v>
      </c>
      <c r="J354">
        <v>535</v>
      </c>
      <c r="K354">
        <v>1230</v>
      </c>
      <c r="L354">
        <v>535</v>
      </c>
      <c r="M354">
        <v>1566.8</v>
      </c>
      <c r="N354">
        <v>535</v>
      </c>
      <c r="O354">
        <v>2115</v>
      </c>
      <c r="P354">
        <v>5.9</v>
      </c>
      <c r="Q354">
        <v>2115</v>
      </c>
      <c r="R354">
        <v>6422.15</v>
      </c>
      <c r="S354">
        <v>6763.03</v>
      </c>
      <c r="T354">
        <v>1.79</v>
      </c>
      <c r="U354">
        <v>-3.81</v>
      </c>
      <c r="V354">
        <v>-6.87</v>
      </c>
      <c r="W354">
        <v>-24.5</v>
      </c>
      <c r="X354">
        <v>0.57999999999999996</v>
      </c>
      <c r="Y354">
        <v>-2.3199999999999998</v>
      </c>
      <c r="Z354">
        <v>24.65</v>
      </c>
      <c r="AA354">
        <v>387.31</v>
      </c>
      <c r="AB354">
        <v>17.899999999999999</v>
      </c>
      <c r="AC354">
        <v>1.0900000000000001</v>
      </c>
      <c r="AD354">
        <v>1.69</v>
      </c>
      <c r="AE354">
        <v>41.16</v>
      </c>
      <c r="AF354">
        <v>36.29</v>
      </c>
      <c r="AG354">
        <v>0.13</v>
      </c>
      <c r="AH354">
        <v>2.59</v>
      </c>
      <c r="AI354">
        <v>0.44</v>
      </c>
      <c r="AJ354">
        <v>4.4400000000000004</v>
      </c>
      <c r="AK354">
        <v>2.38</v>
      </c>
      <c r="AL354">
        <v>841.04</v>
      </c>
      <c r="AM354">
        <v>207.44</v>
      </c>
      <c r="AN354">
        <v>132.79</v>
      </c>
      <c r="AO354">
        <v>1.2</v>
      </c>
    </row>
    <row r="355" spans="1:41" x14ac:dyDescent="0.35">
      <c r="A355" t="s">
        <v>1236</v>
      </c>
      <c r="B355">
        <v>533155</v>
      </c>
      <c r="C355" t="s">
        <v>1237</v>
      </c>
      <c r="D355" t="s">
        <v>1238</v>
      </c>
      <c r="E355" t="s">
        <v>131</v>
      </c>
      <c r="F355" t="s">
        <v>1239</v>
      </c>
      <c r="G355" s="1">
        <v>44809</v>
      </c>
      <c r="H355">
        <v>598.9</v>
      </c>
      <c r="I355">
        <v>-1.24</v>
      </c>
      <c r="J355">
        <v>227.65</v>
      </c>
      <c r="K355">
        <v>918</v>
      </c>
      <c r="L355">
        <v>227.65</v>
      </c>
      <c r="M355">
        <v>918</v>
      </c>
      <c r="N355">
        <v>130.51</v>
      </c>
      <c r="O355">
        <v>918</v>
      </c>
      <c r="P355">
        <v>16</v>
      </c>
      <c r="Q355">
        <v>918</v>
      </c>
      <c r="R355">
        <v>39508.230000000003</v>
      </c>
      <c r="S355">
        <v>39483</v>
      </c>
      <c r="T355">
        <v>1.34</v>
      </c>
      <c r="U355">
        <v>5.2</v>
      </c>
      <c r="V355">
        <v>10.210000000000001</v>
      </c>
      <c r="W355">
        <v>-27.2</v>
      </c>
      <c r="X355">
        <v>35.729999999999997</v>
      </c>
      <c r="Y355">
        <v>34.119999999999997</v>
      </c>
      <c r="Z355">
        <v>17.149999999999999</v>
      </c>
      <c r="AA355">
        <v>85.22</v>
      </c>
      <c r="AB355">
        <v>85.11</v>
      </c>
      <c r="AC355">
        <v>19.190000000000001</v>
      </c>
      <c r="AD355">
        <v>18.54</v>
      </c>
      <c r="AE355">
        <v>2.2599999999999998</v>
      </c>
      <c r="AF355">
        <v>1.73</v>
      </c>
      <c r="AG355">
        <v>0.04</v>
      </c>
      <c r="AH355">
        <v>31.73</v>
      </c>
      <c r="AI355">
        <v>8.3000000000000007</v>
      </c>
      <c r="AJ355">
        <v>42.48</v>
      </c>
      <c r="AK355">
        <v>7.03</v>
      </c>
      <c r="AL355">
        <v>31.21</v>
      </c>
      <c r="AM355">
        <v>70.47</v>
      </c>
      <c r="AN355">
        <v>24.41</v>
      </c>
      <c r="AO355">
        <v>1.2</v>
      </c>
    </row>
    <row r="356" spans="1:41" x14ac:dyDescent="0.35">
      <c r="A356" t="s">
        <v>1240</v>
      </c>
      <c r="B356">
        <v>522074</v>
      </c>
      <c r="C356" t="s">
        <v>1241</v>
      </c>
      <c r="D356" t="s">
        <v>1242</v>
      </c>
      <c r="E356" t="s">
        <v>110</v>
      </c>
      <c r="F356" t="s">
        <v>434</v>
      </c>
      <c r="G356" s="1">
        <v>44809</v>
      </c>
      <c r="H356">
        <v>538.45000000000005</v>
      </c>
      <c r="I356">
        <v>1.03</v>
      </c>
      <c r="J356">
        <v>50.6</v>
      </c>
      <c r="K356">
        <v>544.45000000000005</v>
      </c>
      <c r="L356">
        <v>50.6</v>
      </c>
      <c r="M356">
        <v>544.45000000000005</v>
      </c>
      <c r="N356">
        <v>50.6</v>
      </c>
      <c r="O356">
        <v>544.45000000000005</v>
      </c>
      <c r="P356">
        <v>2</v>
      </c>
      <c r="Q356">
        <v>544.45000000000005</v>
      </c>
      <c r="R356">
        <v>17063.97</v>
      </c>
      <c r="S356">
        <v>17044.95</v>
      </c>
      <c r="T356">
        <v>8.83</v>
      </c>
      <c r="U356">
        <v>27.59</v>
      </c>
      <c r="V356">
        <v>45.55</v>
      </c>
      <c r="W356">
        <v>170.1</v>
      </c>
      <c r="X356">
        <v>63.76</v>
      </c>
      <c r="Y356">
        <v>36.270000000000003</v>
      </c>
      <c r="Z356">
        <v>29.97</v>
      </c>
      <c r="AA356">
        <v>79.53</v>
      </c>
      <c r="AB356">
        <v>51.16</v>
      </c>
      <c r="AC356">
        <v>15.87</v>
      </c>
      <c r="AD356">
        <v>6.27</v>
      </c>
      <c r="AE356">
        <v>2.17</v>
      </c>
      <c r="AF356">
        <v>2.92</v>
      </c>
      <c r="AG356">
        <v>0.21</v>
      </c>
      <c r="AH356">
        <v>43.35</v>
      </c>
      <c r="AI356">
        <v>6.25</v>
      </c>
      <c r="AJ356">
        <v>248.88</v>
      </c>
      <c r="AK356">
        <v>6.79</v>
      </c>
      <c r="AL356">
        <v>34.01</v>
      </c>
      <c r="AM356">
        <v>2.16</v>
      </c>
      <c r="AN356">
        <v>1.17</v>
      </c>
      <c r="AO356">
        <v>1.1499999999999999</v>
      </c>
    </row>
    <row r="357" spans="1:41" x14ac:dyDescent="0.35">
      <c r="A357" t="s">
        <v>1246</v>
      </c>
      <c r="B357">
        <v>530549</v>
      </c>
      <c r="C357" t="s">
        <v>1247</v>
      </c>
      <c r="D357" t="s">
        <v>1248</v>
      </c>
      <c r="E357" t="s">
        <v>44</v>
      </c>
      <c r="F357" t="s">
        <v>45</v>
      </c>
      <c r="G357" s="1">
        <v>44809</v>
      </c>
      <c r="H357">
        <v>381.95</v>
      </c>
      <c r="I357">
        <v>0.16</v>
      </c>
      <c r="J357">
        <v>225.15</v>
      </c>
      <c r="K357">
        <v>658</v>
      </c>
      <c r="L357">
        <v>225.15</v>
      </c>
      <c r="M357">
        <v>695</v>
      </c>
      <c r="N357">
        <v>190.8</v>
      </c>
      <c r="O357">
        <v>704.8</v>
      </c>
      <c r="P357">
        <v>0.39</v>
      </c>
      <c r="Q357">
        <v>786.9</v>
      </c>
      <c r="R357">
        <v>3327.55</v>
      </c>
      <c r="S357">
        <v>4030.74</v>
      </c>
      <c r="T357">
        <v>-0.03</v>
      </c>
      <c r="U357">
        <v>-8.74</v>
      </c>
      <c r="V357">
        <v>-11.06</v>
      </c>
      <c r="W357">
        <v>-35.15</v>
      </c>
      <c r="X357">
        <v>18.32</v>
      </c>
      <c r="Y357">
        <v>-8.49</v>
      </c>
      <c r="Z357">
        <v>15.17</v>
      </c>
      <c r="AA357">
        <v>55.53</v>
      </c>
      <c r="AB357">
        <v>26.81</v>
      </c>
      <c r="AC357">
        <v>1.82</v>
      </c>
      <c r="AD357">
        <v>2.64</v>
      </c>
      <c r="AE357">
        <v>3.67</v>
      </c>
      <c r="AF357">
        <v>-5.49</v>
      </c>
      <c r="AG357">
        <v>0.28999999999999998</v>
      </c>
      <c r="AH357">
        <v>18.93</v>
      </c>
      <c r="AI357">
        <v>2.85</v>
      </c>
      <c r="AJ357">
        <v>70.69</v>
      </c>
      <c r="AK357">
        <v>6.9</v>
      </c>
      <c r="AL357">
        <v>210.28</v>
      </c>
      <c r="AM357">
        <v>5.77</v>
      </c>
      <c r="AN357">
        <v>-31.72</v>
      </c>
      <c r="AO357">
        <v>1.1000000000000001</v>
      </c>
    </row>
    <row r="358" spans="1:41" x14ac:dyDescent="0.35">
      <c r="A358" t="s">
        <v>1243</v>
      </c>
      <c r="B358">
        <v>500247</v>
      </c>
      <c r="C358" t="s">
        <v>1244</v>
      </c>
      <c r="D358" t="s">
        <v>1245</v>
      </c>
      <c r="E358" t="s">
        <v>99</v>
      </c>
      <c r="F358" t="s">
        <v>369</v>
      </c>
      <c r="G358" s="1">
        <v>44809</v>
      </c>
      <c r="H358">
        <v>1937.9</v>
      </c>
      <c r="I358">
        <v>0.99</v>
      </c>
      <c r="J358">
        <v>1000.35</v>
      </c>
      <c r="K358">
        <v>2253</v>
      </c>
      <c r="L358">
        <v>1000.35</v>
      </c>
      <c r="M358">
        <v>2253</v>
      </c>
      <c r="N358">
        <v>968</v>
      </c>
      <c r="O358">
        <v>2253</v>
      </c>
      <c r="P358">
        <v>1.3</v>
      </c>
      <c r="Q358">
        <v>2253</v>
      </c>
      <c r="R358">
        <v>384797.35</v>
      </c>
      <c r="S358">
        <v>383378.35</v>
      </c>
      <c r="T358">
        <v>1.88</v>
      </c>
      <c r="U358">
        <v>5.58</v>
      </c>
      <c r="V358">
        <v>4.26</v>
      </c>
      <c r="W358">
        <v>8.15</v>
      </c>
      <c r="X358">
        <v>10.75</v>
      </c>
      <c r="Y358">
        <v>14.65</v>
      </c>
      <c r="Z358">
        <v>21.07</v>
      </c>
      <c r="AA358">
        <v>29.46</v>
      </c>
      <c r="AB358">
        <v>35.65</v>
      </c>
      <c r="AC358">
        <v>3.87</v>
      </c>
      <c r="AD358">
        <v>4.3099999999999996</v>
      </c>
      <c r="AE358">
        <v>8.99</v>
      </c>
      <c r="AF358">
        <v>1.91</v>
      </c>
      <c r="AG358">
        <v>0.06</v>
      </c>
      <c r="AH358">
        <v>22.5</v>
      </c>
      <c r="AI358">
        <v>11.04</v>
      </c>
      <c r="AJ358">
        <v>45.71</v>
      </c>
      <c r="AK358">
        <v>65.66</v>
      </c>
      <c r="AL358">
        <v>500.33</v>
      </c>
      <c r="AM358">
        <v>42.21</v>
      </c>
      <c r="AN358">
        <v>38.89</v>
      </c>
      <c r="AO358">
        <v>1.1000000000000001</v>
      </c>
    </row>
    <row r="359" spans="1:41" x14ac:dyDescent="0.35">
      <c r="A359" t="s">
        <v>1258</v>
      </c>
      <c r="B359">
        <v>500477</v>
      </c>
      <c r="C359" t="s">
        <v>1259</v>
      </c>
      <c r="D359" t="s">
        <v>1260</v>
      </c>
      <c r="E359" t="s">
        <v>62</v>
      </c>
      <c r="F359" t="s">
        <v>1261</v>
      </c>
      <c r="G359" s="1">
        <v>44809</v>
      </c>
      <c r="H359">
        <v>164.6</v>
      </c>
      <c r="I359">
        <v>0.57999999999999996</v>
      </c>
      <c r="J359">
        <v>33.700000000000003</v>
      </c>
      <c r="K359">
        <v>166.2</v>
      </c>
      <c r="L359">
        <v>33.700000000000003</v>
      </c>
      <c r="M359">
        <v>166.2</v>
      </c>
      <c r="N359">
        <v>33.700000000000003</v>
      </c>
      <c r="O359">
        <v>167.5</v>
      </c>
      <c r="P359">
        <v>6.15</v>
      </c>
      <c r="Q359">
        <v>167.5</v>
      </c>
      <c r="R359">
        <v>48318.78</v>
      </c>
      <c r="S359">
        <v>68211.509999999995</v>
      </c>
      <c r="T359">
        <v>10.1</v>
      </c>
      <c r="U359">
        <v>12.82</v>
      </c>
      <c r="V359">
        <v>17.989999999999998</v>
      </c>
      <c r="W359">
        <v>36.479999999999997</v>
      </c>
      <c r="X359">
        <v>38.020000000000003</v>
      </c>
      <c r="Y359">
        <v>7.75</v>
      </c>
      <c r="Z359">
        <v>22.86</v>
      </c>
      <c r="AA359">
        <v>0</v>
      </c>
      <c r="AB359">
        <v>18.43</v>
      </c>
      <c r="AC359">
        <v>6.63</v>
      </c>
      <c r="AD359">
        <v>4.54</v>
      </c>
      <c r="AE359">
        <v>3.7</v>
      </c>
      <c r="AF359">
        <v>0</v>
      </c>
      <c r="AG359">
        <v>0.61</v>
      </c>
      <c r="AH359">
        <v>20.68</v>
      </c>
      <c r="AI359">
        <v>1.59</v>
      </c>
      <c r="AJ359">
        <v>16.989999999999998</v>
      </c>
      <c r="AK359">
        <v>-0.27</v>
      </c>
      <c r="AL359">
        <v>24.82</v>
      </c>
      <c r="AM359">
        <v>9.69</v>
      </c>
      <c r="AN359">
        <v>5.85</v>
      </c>
      <c r="AO359">
        <v>1</v>
      </c>
    </row>
    <row r="360" spans="1:41" x14ac:dyDescent="0.35">
      <c r="A360" t="s">
        <v>1268</v>
      </c>
      <c r="B360">
        <v>532210</v>
      </c>
      <c r="C360" t="s">
        <v>1269</v>
      </c>
      <c r="D360" t="s">
        <v>1270</v>
      </c>
      <c r="E360" t="s">
        <v>99</v>
      </c>
      <c r="F360" t="s">
        <v>369</v>
      </c>
      <c r="G360" s="1">
        <v>44809</v>
      </c>
      <c r="H360">
        <v>178.7</v>
      </c>
      <c r="I360">
        <v>-0.78</v>
      </c>
      <c r="J360">
        <v>108.6</v>
      </c>
      <c r="K360">
        <v>191.95</v>
      </c>
      <c r="L360">
        <v>108.6</v>
      </c>
      <c r="M360">
        <v>249.35</v>
      </c>
      <c r="N360">
        <v>108.6</v>
      </c>
      <c r="O360">
        <v>249.35</v>
      </c>
      <c r="P360">
        <v>0.86</v>
      </c>
      <c r="Q360">
        <v>249.35</v>
      </c>
      <c r="R360">
        <v>13227.48</v>
      </c>
      <c r="S360">
        <v>11937.42</v>
      </c>
      <c r="T360">
        <v>-4.95</v>
      </c>
      <c r="U360">
        <v>11.79</v>
      </c>
      <c r="V360">
        <v>24.79</v>
      </c>
      <c r="W360">
        <v>15.89</v>
      </c>
      <c r="X360">
        <v>-2.4700000000000002</v>
      </c>
      <c r="Y360">
        <v>4.12</v>
      </c>
      <c r="Z360">
        <v>16.91</v>
      </c>
      <c r="AA360">
        <v>16.28</v>
      </c>
      <c r="AB360">
        <v>20.93</v>
      </c>
      <c r="AC360">
        <v>1.94</v>
      </c>
      <c r="AD360">
        <v>2.4</v>
      </c>
      <c r="AE360">
        <v>25.28</v>
      </c>
      <c r="AF360">
        <v>1.7</v>
      </c>
      <c r="AG360">
        <v>0.56000000000000005</v>
      </c>
      <c r="AH360">
        <v>7.18</v>
      </c>
      <c r="AI360">
        <v>3.14</v>
      </c>
      <c r="AJ360">
        <v>11.35</v>
      </c>
      <c r="AK360">
        <v>10.98</v>
      </c>
      <c r="AL360">
        <v>92.09</v>
      </c>
      <c r="AM360">
        <v>15.76</v>
      </c>
      <c r="AN360">
        <v>7.18</v>
      </c>
      <c r="AO360">
        <v>1</v>
      </c>
    </row>
    <row r="361" spans="1:41" x14ac:dyDescent="0.35">
      <c r="A361" t="s">
        <v>1286</v>
      </c>
      <c r="B361">
        <v>500339</v>
      </c>
      <c r="C361" t="s">
        <v>1287</v>
      </c>
      <c r="D361" t="s">
        <v>1288</v>
      </c>
      <c r="E361" t="s">
        <v>76</v>
      </c>
      <c r="F361" t="s">
        <v>532</v>
      </c>
      <c r="G361" s="1">
        <v>44809</v>
      </c>
      <c r="H361">
        <v>203.9</v>
      </c>
      <c r="I361">
        <v>3.71</v>
      </c>
      <c r="J361">
        <v>44.75</v>
      </c>
      <c r="K361">
        <v>259.5</v>
      </c>
      <c r="L361">
        <v>44.75</v>
      </c>
      <c r="M361">
        <v>272.89999999999998</v>
      </c>
      <c r="N361">
        <v>44.75</v>
      </c>
      <c r="O361">
        <v>475.5</v>
      </c>
      <c r="P361">
        <v>0</v>
      </c>
      <c r="Q361">
        <v>475.5</v>
      </c>
      <c r="R361">
        <v>6858.09</v>
      </c>
      <c r="S361">
        <v>13704.38</v>
      </c>
      <c r="T361">
        <v>2.57</v>
      </c>
      <c r="U361">
        <v>7.43</v>
      </c>
      <c r="V361">
        <v>21.51</v>
      </c>
      <c r="W361">
        <v>-8.11</v>
      </c>
      <c r="X361">
        <v>35.92</v>
      </c>
      <c r="Y361">
        <v>7.37</v>
      </c>
      <c r="Z361">
        <v>18.59</v>
      </c>
      <c r="AA361">
        <v>6.34</v>
      </c>
      <c r="AB361">
        <v>8.9</v>
      </c>
      <c r="AC361">
        <v>0.93</v>
      </c>
      <c r="AD361">
        <v>0.91</v>
      </c>
      <c r="AE361">
        <v>18.88</v>
      </c>
      <c r="AF361">
        <v>0.28000000000000003</v>
      </c>
      <c r="AG361">
        <v>0.49</v>
      </c>
      <c r="AH361">
        <v>4.1900000000000004</v>
      </c>
      <c r="AI361">
        <v>0.38</v>
      </c>
      <c r="AJ361">
        <v>8.23</v>
      </c>
      <c r="AK361">
        <v>32.24</v>
      </c>
      <c r="AL361">
        <v>220.92</v>
      </c>
      <c r="AM361">
        <v>24.78</v>
      </c>
      <c r="AN361">
        <v>-5.89</v>
      </c>
      <c r="AO361">
        <v>1</v>
      </c>
    </row>
    <row r="362" spans="1:41" x14ac:dyDescent="0.35">
      <c r="A362" t="s">
        <v>1280</v>
      </c>
      <c r="B362">
        <v>538962</v>
      </c>
      <c r="C362" t="s">
        <v>1281</v>
      </c>
      <c r="D362" t="s">
        <v>1282</v>
      </c>
      <c r="E362" t="s">
        <v>62</v>
      </c>
      <c r="F362" t="s">
        <v>63</v>
      </c>
      <c r="G362" s="1">
        <v>44809</v>
      </c>
      <c r="H362">
        <v>223.85</v>
      </c>
      <c r="I362">
        <v>7.0000000000000007E-2</v>
      </c>
      <c r="J362">
        <v>52.6</v>
      </c>
      <c r="K362">
        <v>287</v>
      </c>
      <c r="L362">
        <v>52.6</v>
      </c>
      <c r="M362">
        <v>287</v>
      </c>
      <c r="N362">
        <v>52.6</v>
      </c>
      <c r="O362">
        <v>287</v>
      </c>
      <c r="P362">
        <v>4.5</v>
      </c>
      <c r="Q362">
        <v>287</v>
      </c>
      <c r="R362">
        <v>5378.09</v>
      </c>
      <c r="S362">
        <v>5407.4</v>
      </c>
      <c r="T362">
        <v>0.43</v>
      </c>
      <c r="U362">
        <v>-2.74</v>
      </c>
      <c r="V362">
        <v>5.71</v>
      </c>
      <c r="W362">
        <v>71.989999999999995</v>
      </c>
      <c r="X362">
        <v>37.159999999999997</v>
      </c>
      <c r="Y362">
        <v>15.01</v>
      </c>
      <c r="Z362">
        <v>43.56</v>
      </c>
      <c r="AA362">
        <v>22.67</v>
      </c>
      <c r="AB362">
        <v>22.66</v>
      </c>
      <c r="AC362">
        <v>3.9</v>
      </c>
      <c r="AD362">
        <v>2.65</v>
      </c>
      <c r="AE362">
        <v>5.39</v>
      </c>
      <c r="AF362">
        <v>1.38</v>
      </c>
      <c r="AG362">
        <v>0.45</v>
      </c>
      <c r="AH362">
        <v>13.83</v>
      </c>
      <c r="AI362">
        <v>1.57</v>
      </c>
      <c r="AJ362">
        <v>32.24</v>
      </c>
      <c r="AK362">
        <v>9.92</v>
      </c>
      <c r="AL362">
        <v>57.73</v>
      </c>
      <c r="AM362">
        <v>6.98</v>
      </c>
      <c r="AN362">
        <v>4.08</v>
      </c>
      <c r="AO362">
        <v>1</v>
      </c>
    </row>
    <row r="363" spans="1:41" x14ac:dyDescent="0.35">
      <c r="A363" t="s">
        <v>1298</v>
      </c>
      <c r="B363">
        <v>530005</v>
      </c>
      <c r="C363" t="s">
        <v>1299</v>
      </c>
      <c r="D363" t="s">
        <v>1300</v>
      </c>
      <c r="E363" t="s">
        <v>115</v>
      </c>
      <c r="F363" t="s">
        <v>116</v>
      </c>
      <c r="G363" s="1">
        <v>44809</v>
      </c>
      <c r="H363">
        <v>232.05</v>
      </c>
      <c r="I363">
        <v>0.85</v>
      </c>
      <c r="J363">
        <v>69.45</v>
      </c>
      <c r="K363">
        <v>259.95</v>
      </c>
      <c r="L363">
        <v>69.45</v>
      </c>
      <c r="M363">
        <v>259.95</v>
      </c>
      <c r="N363">
        <v>67.75</v>
      </c>
      <c r="O363">
        <v>259.95</v>
      </c>
      <c r="P363">
        <v>12.7</v>
      </c>
      <c r="Q363">
        <v>333</v>
      </c>
      <c r="R363">
        <v>7184.97</v>
      </c>
      <c r="S363">
        <v>10118.86</v>
      </c>
      <c r="T363">
        <v>10.53</v>
      </c>
      <c r="U363">
        <v>22.71</v>
      </c>
      <c r="V363">
        <v>41.88</v>
      </c>
      <c r="W363">
        <v>29.1</v>
      </c>
      <c r="X363">
        <v>46.93</v>
      </c>
      <c r="Y363">
        <v>5.57</v>
      </c>
      <c r="Z363">
        <v>10.69</v>
      </c>
      <c r="AA363">
        <v>60.04</v>
      </c>
      <c r="AB363">
        <v>40.94</v>
      </c>
      <c r="AC363">
        <v>1.19</v>
      </c>
      <c r="AD363">
        <v>0.74</v>
      </c>
      <c r="AE363">
        <v>1.96</v>
      </c>
      <c r="AF363">
        <v>4.8499999999999996</v>
      </c>
      <c r="AG363">
        <v>0.43</v>
      </c>
      <c r="AH363">
        <v>25.88</v>
      </c>
      <c r="AI363">
        <v>1.35</v>
      </c>
      <c r="AJ363">
        <v>6.87</v>
      </c>
      <c r="AK363">
        <v>3.86</v>
      </c>
      <c r="AL363">
        <v>194.61</v>
      </c>
      <c r="AM363">
        <v>33.76</v>
      </c>
      <c r="AN363">
        <v>18.03</v>
      </c>
      <c r="AO363">
        <v>1</v>
      </c>
    </row>
    <row r="364" spans="1:41" x14ac:dyDescent="0.35">
      <c r="A364" t="s">
        <v>1255</v>
      </c>
      <c r="B364">
        <v>540025</v>
      </c>
      <c r="C364" t="s">
        <v>1256</v>
      </c>
      <c r="D364" t="s">
        <v>1257</v>
      </c>
      <c r="E364" t="s">
        <v>76</v>
      </c>
      <c r="F364" t="s">
        <v>332</v>
      </c>
      <c r="G364" s="1">
        <v>44809</v>
      </c>
      <c r="H364">
        <v>268.89999999999998</v>
      </c>
      <c r="I364">
        <v>0.09</v>
      </c>
      <c r="J364">
        <v>91.05</v>
      </c>
      <c r="K364">
        <v>422.35</v>
      </c>
      <c r="L364">
        <v>91.05</v>
      </c>
      <c r="M364">
        <v>503.7</v>
      </c>
      <c r="N364">
        <v>91.05</v>
      </c>
      <c r="O364">
        <v>503.7</v>
      </c>
      <c r="P364">
        <v>91.05</v>
      </c>
      <c r="Q364">
        <v>503.7</v>
      </c>
      <c r="R364">
        <v>3010.69</v>
      </c>
      <c r="S364">
        <v>2646.06</v>
      </c>
      <c r="T364">
        <v>1.95</v>
      </c>
      <c r="U364">
        <v>-7.08</v>
      </c>
      <c r="V364">
        <v>-9.5399999999999991</v>
      </c>
      <c r="W364">
        <v>-28.99</v>
      </c>
      <c r="X364">
        <v>21.72</v>
      </c>
      <c r="Y364">
        <v>-1.82</v>
      </c>
      <c r="Z364">
        <v>0</v>
      </c>
      <c r="AA364">
        <v>30.26</v>
      </c>
      <c r="AB364">
        <v>25.65</v>
      </c>
      <c r="AC364">
        <v>2.72</v>
      </c>
      <c r="AD364">
        <v>3.3</v>
      </c>
      <c r="AE364">
        <v>5.65</v>
      </c>
      <c r="AF364">
        <v>6.67</v>
      </c>
      <c r="AG364">
        <v>0.37</v>
      </c>
      <c r="AH364">
        <v>14.94</v>
      </c>
      <c r="AI364">
        <v>5.86</v>
      </c>
      <c r="AJ364">
        <v>24.62</v>
      </c>
      <c r="AK364">
        <v>8.9</v>
      </c>
      <c r="AL364">
        <v>98.88</v>
      </c>
      <c r="AM364">
        <v>10.94</v>
      </c>
      <c r="AN364">
        <v>9.23</v>
      </c>
      <c r="AO364">
        <v>1</v>
      </c>
    </row>
    <row r="365" spans="1:41" x14ac:dyDescent="0.35">
      <c r="A365" t="s">
        <v>1274</v>
      </c>
      <c r="B365">
        <v>543272</v>
      </c>
      <c r="C365" t="s">
        <v>1275</v>
      </c>
      <c r="D365" t="s">
        <v>1276</v>
      </c>
      <c r="E365" t="s">
        <v>131</v>
      </c>
      <c r="F365" t="s">
        <v>900</v>
      </c>
      <c r="G365" s="1">
        <v>44809</v>
      </c>
      <c r="H365">
        <v>378.3</v>
      </c>
      <c r="I365">
        <v>-0.99</v>
      </c>
      <c r="J365">
        <v>0</v>
      </c>
      <c r="K365">
        <v>476.5</v>
      </c>
      <c r="L365">
        <v>0</v>
      </c>
      <c r="M365">
        <v>0</v>
      </c>
      <c r="N365">
        <v>0</v>
      </c>
      <c r="O365">
        <v>0</v>
      </c>
      <c r="P365">
        <v>73.75</v>
      </c>
      <c r="Q365">
        <v>476.5</v>
      </c>
      <c r="R365">
        <v>8217.91</v>
      </c>
      <c r="S365">
        <v>8227.99</v>
      </c>
      <c r="T365">
        <v>-2.2200000000000002</v>
      </c>
      <c r="U365">
        <v>-8.77</v>
      </c>
      <c r="V365">
        <v>-1.28</v>
      </c>
      <c r="W365">
        <v>58.97</v>
      </c>
      <c r="X365">
        <v>0</v>
      </c>
      <c r="Y365">
        <v>0</v>
      </c>
      <c r="Z365">
        <v>0</v>
      </c>
      <c r="AA365">
        <v>66.47</v>
      </c>
      <c r="AB365">
        <v>80.77</v>
      </c>
      <c r="AC365">
        <v>30.55</v>
      </c>
      <c r="AD365">
        <v>32.42</v>
      </c>
      <c r="AE365">
        <v>2.42</v>
      </c>
      <c r="AF365">
        <v>0.99</v>
      </c>
      <c r="AG365">
        <v>0.26</v>
      </c>
      <c r="AH365">
        <v>48.1</v>
      </c>
      <c r="AI365">
        <v>29.49</v>
      </c>
      <c r="AJ365">
        <v>406.95</v>
      </c>
      <c r="AK365">
        <v>5.69</v>
      </c>
      <c r="AL365">
        <v>12.38</v>
      </c>
      <c r="AM365">
        <v>0.93</v>
      </c>
      <c r="AN365">
        <v>0.61</v>
      </c>
      <c r="AO365">
        <v>1</v>
      </c>
    </row>
    <row r="366" spans="1:41" x14ac:dyDescent="0.35">
      <c r="A366" t="s">
        <v>1249</v>
      </c>
      <c r="B366">
        <v>524348</v>
      </c>
      <c r="C366" t="s">
        <v>1250</v>
      </c>
      <c r="D366" t="s">
        <v>1251</v>
      </c>
      <c r="E366" t="s">
        <v>44</v>
      </c>
      <c r="F366" t="s">
        <v>45</v>
      </c>
      <c r="G366" s="1">
        <v>44809</v>
      </c>
      <c r="H366">
        <v>433.65</v>
      </c>
      <c r="I366">
        <v>-0.48</v>
      </c>
      <c r="J366">
        <v>105.25</v>
      </c>
      <c r="K366">
        <v>648.29999999999995</v>
      </c>
      <c r="L366">
        <v>105.25</v>
      </c>
      <c r="M366">
        <v>1026.95</v>
      </c>
      <c r="N366">
        <v>104.83</v>
      </c>
      <c r="O366">
        <v>1026.95</v>
      </c>
      <c r="P366">
        <v>1.62</v>
      </c>
      <c r="Q366">
        <v>1026.95</v>
      </c>
      <c r="R366">
        <v>4015.6</v>
      </c>
      <c r="S366">
        <v>4549.67</v>
      </c>
      <c r="T366">
        <v>-1</v>
      </c>
      <c r="U366">
        <v>0.14000000000000001</v>
      </c>
      <c r="V366">
        <v>0.92</v>
      </c>
      <c r="W366">
        <v>-30.2</v>
      </c>
      <c r="X366">
        <v>56.03</v>
      </c>
      <c r="Y366">
        <v>27.24</v>
      </c>
      <c r="Z366">
        <v>36.67</v>
      </c>
      <c r="AA366">
        <v>21.07</v>
      </c>
      <c r="AB366">
        <v>18.21</v>
      </c>
      <c r="AC366">
        <v>3.76</v>
      </c>
      <c r="AD366">
        <v>3.4</v>
      </c>
      <c r="AE366">
        <v>6.33</v>
      </c>
      <c r="AF366">
        <v>1</v>
      </c>
      <c r="AG366">
        <v>0.23</v>
      </c>
      <c r="AH366">
        <v>13.92</v>
      </c>
      <c r="AI366">
        <v>1.59</v>
      </c>
      <c r="AJ366">
        <v>57.67</v>
      </c>
      <c r="AK366">
        <v>20.63</v>
      </c>
      <c r="AL366">
        <v>115.67</v>
      </c>
      <c r="AM366">
        <v>7.52</v>
      </c>
      <c r="AN366">
        <v>-9.1</v>
      </c>
      <c r="AO366">
        <v>1</v>
      </c>
    </row>
    <row r="367" spans="1:41" x14ac:dyDescent="0.35">
      <c r="A367" t="s">
        <v>1292</v>
      </c>
      <c r="B367">
        <v>542920</v>
      </c>
      <c r="C367" t="s">
        <v>1293</v>
      </c>
      <c r="D367" t="s">
        <v>1294</v>
      </c>
      <c r="E367" t="s">
        <v>76</v>
      </c>
      <c r="F367" t="s">
        <v>77</v>
      </c>
      <c r="G367" s="1">
        <v>44809</v>
      </c>
      <c r="H367">
        <v>478</v>
      </c>
      <c r="I367">
        <v>-0.32</v>
      </c>
      <c r="J367">
        <v>0</v>
      </c>
      <c r="K367">
        <v>511.9</v>
      </c>
      <c r="L367">
        <v>0</v>
      </c>
      <c r="M367">
        <v>0</v>
      </c>
      <c r="N367">
        <v>0</v>
      </c>
      <c r="O367">
        <v>0</v>
      </c>
      <c r="P367">
        <v>151.05000000000001</v>
      </c>
      <c r="Q367">
        <v>511.9</v>
      </c>
      <c r="R367">
        <v>23829.22</v>
      </c>
      <c r="S367">
        <v>23508.87</v>
      </c>
      <c r="T367">
        <v>-0.97</v>
      </c>
      <c r="U367">
        <v>2.2400000000000002</v>
      </c>
      <c r="V367">
        <v>3.55</v>
      </c>
      <c r="W367">
        <v>13.9</v>
      </c>
      <c r="X367">
        <v>0</v>
      </c>
      <c r="Y367">
        <v>0</v>
      </c>
      <c r="Z367">
        <v>0</v>
      </c>
      <c r="AA367">
        <v>52.26</v>
      </c>
      <c r="AB367">
        <v>52.41</v>
      </c>
      <c r="AC367">
        <v>11.54</v>
      </c>
      <c r="AD367">
        <v>11.26</v>
      </c>
      <c r="AE367">
        <v>2.76</v>
      </c>
      <c r="AF367">
        <v>2.31</v>
      </c>
      <c r="AG367">
        <v>0.21</v>
      </c>
      <c r="AH367">
        <v>35.42</v>
      </c>
      <c r="AI367">
        <v>7.29</v>
      </c>
      <c r="AJ367">
        <v>107.44</v>
      </c>
      <c r="AK367">
        <v>9.1300000000000008</v>
      </c>
      <c r="AL367">
        <v>41.38</v>
      </c>
      <c r="AM367">
        <v>4.4400000000000004</v>
      </c>
      <c r="AN367">
        <v>1.95</v>
      </c>
      <c r="AO367">
        <v>1</v>
      </c>
    </row>
    <row r="368" spans="1:41" x14ac:dyDescent="0.35">
      <c r="A368" t="s">
        <v>1289</v>
      </c>
      <c r="B368">
        <v>531500</v>
      </c>
      <c r="C368" t="s">
        <v>1290</v>
      </c>
      <c r="D368" t="s">
        <v>1291</v>
      </c>
      <c r="E368" t="s">
        <v>157</v>
      </c>
      <c r="F368" t="s">
        <v>638</v>
      </c>
      <c r="G368" s="1">
        <v>44809</v>
      </c>
      <c r="H368">
        <v>580.04999999999995</v>
      </c>
      <c r="I368">
        <v>-0.88</v>
      </c>
      <c r="J368">
        <v>440.8</v>
      </c>
      <c r="K368">
        <v>994.7</v>
      </c>
      <c r="L368">
        <v>440.8</v>
      </c>
      <c r="M368">
        <v>994.7</v>
      </c>
      <c r="N368">
        <v>440.8</v>
      </c>
      <c r="O368">
        <v>994.7</v>
      </c>
      <c r="P368">
        <v>0</v>
      </c>
      <c r="Q368">
        <v>994.7</v>
      </c>
      <c r="R368">
        <v>17129.509999999998</v>
      </c>
      <c r="S368">
        <v>16208.24</v>
      </c>
      <c r="T368">
        <v>-2.86</v>
      </c>
      <c r="U368">
        <v>-7.22</v>
      </c>
      <c r="V368">
        <v>6.92</v>
      </c>
      <c r="W368">
        <v>-0.43</v>
      </c>
      <c r="X368">
        <v>-5</v>
      </c>
      <c r="Y368">
        <v>-4.7699999999999996</v>
      </c>
      <c r="Z368">
        <v>16.62</v>
      </c>
      <c r="AA368">
        <v>17.100000000000001</v>
      </c>
      <c r="AB368">
        <v>16.88</v>
      </c>
      <c r="AC368">
        <v>1.35</v>
      </c>
      <c r="AD368">
        <v>1.99</v>
      </c>
      <c r="AE368">
        <v>6.73</v>
      </c>
      <c r="AF368">
        <v>-3.66</v>
      </c>
      <c r="AG368">
        <v>0.17</v>
      </c>
      <c r="AH368">
        <v>14.29</v>
      </c>
      <c r="AI368">
        <v>7.0000000000000007E-2</v>
      </c>
      <c r="AJ368">
        <v>-1.67</v>
      </c>
      <c r="AK368">
        <v>33.93</v>
      </c>
      <c r="AL368">
        <v>430.7</v>
      </c>
      <c r="AM368">
        <v>-347.2</v>
      </c>
      <c r="AN368">
        <v>-352.93</v>
      </c>
      <c r="AO368">
        <v>1</v>
      </c>
    </row>
    <row r="369" spans="1:41" x14ac:dyDescent="0.35">
      <c r="A369" t="s">
        <v>1295</v>
      </c>
      <c r="B369">
        <v>539268</v>
      </c>
      <c r="C369" t="s">
        <v>1296</v>
      </c>
      <c r="D369" t="s">
        <v>1297</v>
      </c>
      <c r="E369" t="s">
        <v>44</v>
      </c>
      <c r="F369" t="s">
        <v>45</v>
      </c>
      <c r="G369" s="1">
        <v>44809</v>
      </c>
      <c r="H369">
        <v>578.35</v>
      </c>
      <c r="I369">
        <v>-2.64</v>
      </c>
      <c r="J369">
        <v>201.65</v>
      </c>
      <c r="K369">
        <v>686.3</v>
      </c>
      <c r="L369">
        <v>201.65</v>
      </c>
      <c r="M369">
        <v>700</v>
      </c>
      <c r="N369">
        <v>201.65</v>
      </c>
      <c r="O369">
        <v>700</v>
      </c>
      <c r="P369">
        <v>147.5</v>
      </c>
      <c r="Q369">
        <v>700</v>
      </c>
      <c r="R369">
        <v>23233.02</v>
      </c>
      <c r="S369">
        <v>23351.1</v>
      </c>
      <c r="T369">
        <v>-3.62</v>
      </c>
      <c r="U369">
        <v>1.39</v>
      </c>
      <c r="V369">
        <v>7.55</v>
      </c>
      <c r="W369">
        <v>-8.14</v>
      </c>
      <c r="X369">
        <v>22.65</v>
      </c>
      <c r="Y369">
        <v>20.96</v>
      </c>
      <c r="Z369">
        <v>0</v>
      </c>
      <c r="AA369">
        <v>59.21</v>
      </c>
      <c r="AB369">
        <v>40.39</v>
      </c>
      <c r="AC369">
        <v>7.07</v>
      </c>
      <c r="AD369">
        <v>7.17</v>
      </c>
      <c r="AE369">
        <v>2.79</v>
      </c>
      <c r="AF369">
        <v>9.1</v>
      </c>
      <c r="AG369">
        <v>0.17</v>
      </c>
      <c r="AH369">
        <v>27.16</v>
      </c>
      <c r="AI369">
        <v>8.75</v>
      </c>
      <c r="AJ369">
        <v>40.020000000000003</v>
      </c>
      <c r="AK369">
        <v>9.77</v>
      </c>
      <c r="AL369">
        <v>81.819999999999993</v>
      </c>
      <c r="AM369">
        <v>14.49</v>
      </c>
      <c r="AN369">
        <v>1.25</v>
      </c>
      <c r="AO369">
        <v>1</v>
      </c>
    </row>
    <row r="370" spans="1:41" x14ac:dyDescent="0.35">
      <c r="A370" t="s">
        <v>1283</v>
      </c>
      <c r="B370">
        <v>539551</v>
      </c>
      <c r="C370" t="s">
        <v>1284</v>
      </c>
      <c r="D370" t="s">
        <v>1285</v>
      </c>
      <c r="E370" t="s">
        <v>44</v>
      </c>
      <c r="F370" t="s">
        <v>462</v>
      </c>
      <c r="G370" s="1">
        <v>44809</v>
      </c>
      <c r="H370">
        <v>706.75</v>
      </c>
      <c r="I370">
        <v>-0.97</v>
      </c>
      <c r="J370">
        <v>204</v>
      </c>
      <c r="K370">
        <v>777</v>
      </c>
      <c r="L370">
        <v>204</v>
      </c>
      <c r="M370">
        <v>777</v>
      </c>
      <c r="N370">
        <v>181.35</v>
      </c>
      <c r="O370">
        <v>777</v>
      </c>
      <c r="P370">
        <v>181.35</v>
      </c>
      <c r="Q370">
        <v>777</v>
      </c>
      <c r="R370">
        <v>14448.31</v>
      </c>
      <c r="S370">
        <v>14803.2</v>
      </c>
      <c r="T370">
        <v>2.98</v>
      </c>
      <c r="U370">
        <v>10.45</v>
      </c>
      <c r="V370">
        <v>9.23</v>
      </c>
      <c r="W370">
        <v>37.299999999999997</v>
      </c>
      <c r="X370">
        <v>44.27</v>
      </c>
      <c r="Y370">
        <v>19.21</v>
      </c>
      <c r="Z370">
        <v>0</v>
      </c>
      <c r="AA370">
        <v>38.4</v>
      </c>
      <c r="AB370">
        <v>57.99</v>
      </c>
      <c r="AC370">
        <v>9.0500000000000007</v>
      </c>
      <c r="AD370">
        <v>6.07</v>
      </c>
      <c r="AE370">
        <v>4.07</v>
      </c>
      <c r="AF370">
        <v>1.0900000000000001</v>
      </c>
      <c r="AG370">
        <v>0.14000000000000001</v>
      </c>
      <c r="AH370">
        <v>19.8</v>
      </c>
      <c r="AI370">
        <v>3.73</v>
      </c>
      <c r="AJ370">
        <v>29.79</v>
      </c>
      <c r="AK370">
        <v>18.41</v>
      </c>
      <c r="AL370">
        <v>78.11</v>
      </c>
      <c r="AM370">
        <v>23.73</v>
      </c>
      <c r="AN370">
        <v>6.44</v>
      </c>
      <c r="AO370">
        <v>1</v>
      </c>
    </row>
    <row r="371" spans="1:41" x14ac:dyDescent="0.35">
      <c r="A371" t="s">
        <v>1265</v>
      </c>
      <c r="B371">
        <v>532215</v>
      </c>
      <c r="C371" t="s">
        <v>1266</v>
      </c>
      <c r="D371" t="s">
        <v>1267</v>
      </c>
      <c r="E371" t="s">
        <v>99</v>
      </c>
      <c r="F371" t="s">
        <v>369</v>
      </c>
      <c r="G371" s="1">
        <v>44809</v>
      </c>
      <c r="H371">
        <v>756.1</v>
      </c>
      <c r="I371">
        <v>0.79</v>
      </c>
      <c r="J371">
        <v>285</v>
      </c>
      <c r="K371">
        <v>866.9</v>
      </c>
      <c r="L371">
        <v>285</v>
      </c>
      <c r="M371">
        <v>866.9</v>
      </c>
      <c r="N371">
        <v>285</v>
      </c>
      <c r="O371">
        <v>866.9</v>
      </c>
      <c r="P371">
        <v>4.0999999999999996</v>
      </c>
      <c r="Q371">
        <v>866.9</v>
      </c>
      <c r="R371">
        <v>232216.47</v>
      </c>
      <c r="S371">
        <v>318161.27</v>
      </c>
      <c r="T371">
        <v>1.5</v>
      </c>
      <c r="U371">
        <v>4.78</v>
      </c>
      <c r="V371">
        <v>11.63</v>
      </c>
      <c r="W371">
        <v>-5.25</v>
      </c>
      <c r="X371">
        <v>5.32</v>
      </c>
      <c r="Y371">
        <v>8.5500000000000007</v>
      </c>
      <c r="Z371">
        <v>14.47</v>
      </c>
      <c r="AA371">
        <v>14.39</v>
      </c>
      <c r="AB371">
        <v>39.83</v>
      </c>
      <c r="AC371">
        <v>1.89</v>
      </c>
      <c r="AD371">
        <v>2.17</v>
      </c>
      <c r="AE371">
        <v>16.62</v>
      </c>
      <c r="AF371">
        <v>1.1000000000000001</v>
      </c>
      <c r="AG371">
        <v>0.13</v>
      </c>
      <c r="AH371">
        <v>12.18</v>
      </c>
      <c r="AI371">
        <v>3.24</v>
      </c>
      <c r="AJ371">
        <v>8.25</v>
      </c>
      <c r="AK371">
        <v>52.55</v>
      </c>
      <c r="AL371">
        <v>399.55</v>
      </c>
      <c r="AM371">
        <v>91.66</v>
      </c>
      <c r="AN371">
        <v>52.04</v>
      </c>
      <c r="AO371">
        <v>1</v>
      </c>
    </row>
    <row r="372" spans="1:41" x14ac:dyDescent="0.35">
      <c r="A372" t="s">
        <v>1262</v>
      </c>
      <c r="B372">
        <v>540611</v>
      </c>
      <c r="C372" t="s">
        <v>1263</v>
      </c>
      <c r="D372" t="s">
        <v>1264</v>
      </c>
      <c r="E372" t="s">
        <v>99</v>
      </c>
      <c r="F372" t="s">
        <v>369</v>
      </c>
      <c r="G372" s="1">
        <v>44809</v>
      </c>
      <c r="H372">
        <v>651.95000000000005</v>
      </c>
      <c r="I372">
        <v>1.05</v>
      </c>
      <c r="J372">
        <v>183</v>
      </c>
      <c r="K372">
        <v>732.98</v>
      </c>
      <c r="L372">
        <v>183</v>
      </c>
      <c r="M372">
        <v>732.98</v>
      </c>
      <c r="N372">
        <v>183</v>
      </c>
      <c r="O372">
        <v>732.98</v>
      </c>
      <c r="P372">
        <v>183</v>
      </c>
      <c r="Q372">
        <v>732.98</v>
      </c>
      <c r="R372">
        <v>43388.44</v>
      </c>
      <c r="S372">
        <v>42984.84</v>
      </c>
      <c r="T372">
        <v>1.64</v>
      </c>
      <c r="U372">
        <v>2.41</v>
      </c>
      <c r="V372">
        <v>3.25</v>
      </c>
      <c r="W372">
        <v>11.45</v>
      </c>
      <c r="X372">
        <v>24.63</v>
      </c>
      <c r="Y372">
        <v>18.54</v>
      </c>
      <c r="Z372">
        <v>0</v>
      </c>
      <c r="AA372">
        <v>36.32</v>
      </c>
      <c r="AB372">
        <v>34.9</v>
      </c>
      <c r="AC372">
        <v>4.3099999999999996</v>
      </c>
      <c r="AD372">
        <v>6.03</v>
      </c>
      <c r="AE372">
        <v>8.84</v>
      </c>
      <c r="AF372">
        <v>1.06</v>
      </c>
      <c r="AG372">
        <v>0.08</v>
      </c>
      <c r="AH372">
        <v>24.9</v>
      </c>
      <c r="AI372">
        <v>6.79</v>
      </c>
      <c r="AJ372">
        <v>6.34</v>
      </c>
      <c r="AK372">
        <v>17.95</v>
      </c>
      <c r="AL372">
        <v>151.11000000000001</v>
      </c>
      <c r="AM372">
        <v>217.5</v>
      </c>
      <c r="AN372">
        <v>195.67</v>
      </c>
      <c r="AO372">
        <v>1</v>
      </c>
    </row>
    <row r="373" spans="1:41" x14ac:dyDescent="0.35">
      <c r="A373" t="s">
        <v>1277</v>
      </c>
      <c r="B373">
        <v>532927</v>
      </c>
      <c r="C373" t="s">
        <v>1278</v>
      </c>
      <c r="D373" t="s">
        <v>1279</v>
      </c>
      <c r="E373" t="s">
        <v>131</v>
      </c>
      <c r="F373" t="s">
        <v>890</v>
      </c>
      <c r="G373" s="1">
        <v>44809</v>
      </c>
      <c r="H373">
        <v>2159.1999999999998</v>
      </c>
      <c r="I373">
        <v>0.37</v>
      </c>
      <c r="J373">
        <v>320</v>
      </c>
      <c r="K373">
        <v>2970</v>
      </c>
      <c r="L373">
        <v>320</v>
      </c>
      <c r="M373">
        <v>2970</v>
      </c>
      <c r="N373">
        <v>320</v>
      </c>
      <c r="O373">
        <v>2970</v>
      </c>
      <c r="P373">
        <v>36.15</v>
      </c>
      <c r="Q373">
        <v>2970</v>
      </c>
      <c r="R373">
        <v>7275.56</v>
      </c>
      <c r="S373">
        <v>6601.67</v>
      </c>
      <c r="T373">
        <v>-1.84</v>
      </c>
      <c r="U373">
        <v>-5.45</v>
      </c>
      <c r="V373">
        <v>1.38</v>
      </c>
      <c r="W373">
        <v>-3.6</v>
      </c>
      <c r="X373">
        <v>65.22</v>
      </c>
      <c r="Y373">
        <v>11.48</v>
      </c>
      <c r="Z373">
        <v>14.29</v>
      </c>
      <c r="AA373">
        <v>17.11</v>
      </c>
      <c r="AB373">
        <v>16.37</v>
      </c>
      <c r="AC373">
        <v>4.3899999999999997</v>
      </c>
      <c r="AD373">
        <v>3.26</v>
      </c>
      <c r="AE373">
        <v>9.61</v>
      </c>
      <c r="AF373">
        <v>3.61</v>
      </c>
      <c r="AG373">
        <v>0.05</v>
      </c>
      <c r="AH373">
        <v>9.43</v>
      </c>
      <c r="AI373">
        <v>3.17</v>
      </c>
      <c r="AJ373">
        <v>16.23</v>
      </c>
      <c r="AK373">
        <v>125.73</v>
      </c>
      <c r="AL373">
        <v>489.9</v>
      </c>
      <c r="AM373">
        <v>135.41</v>
      </c>
      <c r="AN373">
        <v>-213.63</v>
      </c>
      <c r="AO373">
        <v>1</v>
      </c>
    </row>
    <row r="374" spans="1:41" x14ac:dyDescent="0.35">
      <c r="A374" t="s">
        <v>1271</v>
      </c>
      <c r="B374">
        <v>540047</v>
      </c>
      <c r="C374" t="s">
        <v>1272</v>
      </c>
      <c r="D374" t="s">
        <v>1273</v>
      </c>
      <c r="E374" t="s">
        <v>293</v>
      </c>
      <c r="F374" t="s">
        <v>293</v>
      </c>
      <c r="G374" s="1">
        <v>44809</v>
      </c>
      <c r="H374">
        <v>245.95</v>
      </c>
      <c r="I374">
        <v>1.67</v>
      </c>
      <c r="J374">
        <v>187.4</v>
      </c>
      <c r="K374">
        <v>749.8</v>
      </c>
      <c r="L374">
        <v>187.4</v>
      </c>
      <c r="M374">
        <v>749.8</v>
      </c>
      <c r="N374">
        <v>187.4</v>
      </c>
      <c r="O374">
        <v>1248.3499999999999</v>
      </c>
      <c r="P374">
        <v>177.9</v>
      </c>
      <c r="Q374">
        <v>1248.3499999999999</v>
      </c>
      <c r="R374">
        <v>3615.9</v>
      </c>
      <c r="S374">
        <v>13234.13</v>
      </c>
      <c r="T374">
        <v>2.97</v>
      </c>
      <c r="U374">
        <v>0.22</v>
      </c>
      <c r="V374">
        <v>5.54</v>
      </c>
      <c r="W374">
        <v>-52.81</v>
      </c>
      <c r="X374">
        <v>-11.25</v>
      </c>
      <c r="Y374">
        <v>-15.61</v>
      </c>
      <c r="Z374">
        <v>0</v>
      </c>
      <c r="AA374">
        <v>0</v>
      </c>
      <c r="AB374">
        <v>18.100000000000001</v>
      </c>
      <c r="AC374">
        <v>1.03</v>
      </c>
      <c r="AD374">
        <v>1.92</v>
      </c>
      <c r="AE374">
        <v>2.2000000000000002</v>
      </c>
      <c r="AF374">
        <v>0</v>
      </c>
      <c r="AG374">
        <v>0.04</v>
      </c>
      <c r="AH374">
        <v>20.72</v>
      </c>
      <c r="AI374">
        <v>0.36</v>
      </c>
      <c r="AJ374">
        <v>3.34</v>
      </c>
      <c r="AK374">
        <v>-39.19</v>
      </c>
      <c r="AL374">
        <v>239.07</v>
      </c>
      <c r="AM374">
        <v>79.11</v>
      </c>
      <c r="AN374">
        <v>-319.31</v>
      </c>
      <c r="AO374">
        <v>1</v>
      </c>
    </row>
    <row r="375" spans="1:41" x14ac:dyDescent="0.35">
      <c r="A375" t="s">
        <v>1252</v>
      </c>
      <c r="B375">
        <v>512599</v>
      </c>
      <c r="C375" t="s">
        <v>1253</v>
      </c>
      <c r="D375" t="s">
        <v>1254</v>
      </c>
      <c r="E375" t="s">
        <v>131</v>
      </c>
      <c r="F375" t="s">
        <v>666</v>
      </c>
      <c r="G375" s="1">
        <v>44809</v>
      </c>
      <c r="H375">
        <v>3346.55</v>
      </c>
      <c r="I375">
        <v>-0.28000000000000003</v>
      </c>
      <c r="J375">
        <v>116.25</v>
      </c>
      <c r="K375">
        <v>3432</v>
      </c>
      <c r="L375">
        <v>116.25</v>
      </c>
      <c r="M375">
        <v>3432</v>
      </c>
      <c r="N375">
        <v>100.85</v>
      </c>
      <c r="O375">
        <v>3432</v>
      </c>
      <c r="P375">
        <v>4.57</v>
      </c>
      <c r="Q375">
        <v>3432</v>
      </c>
      <c r="R375">
        <v>381507.08</v>
      </c>
      <c r="S375">
        <v>419221.84</v>
      </c>
      <c r="T375">
        <v>6.59</v>
      </c>
      <c r="U375">
        <v>22.87</v>
      </c>
      <c r="V375">
        <v>52.81</v>
      </c>
      <c r="W375">
        <v>113.76</v>
      </c>
      <c r="X375">
        <v>191.61</v>
      </c>
      <c r="Y375">
        <v>91.25</v>
      </c>
      <c r="Z375">
        <v>35.69</v>
      </c>
      <c r="AA375">
        <v>391.52</v>
      </c>
      <c r="AB375">
        <v>27.22</v>
      </c>
      <c r="AC375">
        <v>12.57</v>
      </c>
      <c r="AD375">
        <v>1.5</v>
      </c>
      <c r="AE375">
        <v>1.26</v>
      </c>
      <c r="AF375">
        <v>149.85</v>
      </c>
      <c r="AG375">
        <v>0.03</v>
      </c>
      <c r="AH375">
        <v>73.010000000000005</v>
      </c>
      <c r="AI375">
        <v>3.91</v>
      </c>
      <c r="AJ375">
        <v>275.39999999999998</v>
      </c>
      <c r="AK375">
        <v>8.5500000000000007</v>
      </c>
      <c r="AL375">
        <v>266.38</v>
      </c>
      <c r="AM375">
        <v>12.6</v>
      </c>
      <c r="AN375">
        <v>-113.26</v>
      </c>
      <c r="AO375">
        <v>1</v>
      </c>
    </row>
    <row r="376" spans="1:41" x14ac:dyDescent="0.35">
      <c r="A376" t="s">
        <v>1301</v>
      </c>
      <c r="B376">
        <v>534976</v>
      </c>
      <c r="C376" t="s">
        <v>1302</v>
      </c>
      <c r="D376" t="s">
        <v>1303</v>
      </c>
      <c r="E376" t="s">
        <v>131</v>
      </c>
      <c r="F376" t="s">
        <v>1171</v>
      </c>
      <c r="G376" s="1">
        <v>44809</v>
      </c>
      <c r="H376">
        <v>2888.35</v>
      </c>
      <c r="I376">
        <v>-3.72</v>
      </c>
      <c r="J376">
        <v>1200</v>
      </c>
      <c r="K376">
        <v>4848.8</v>
      </c>
      <c r="L376">
        <v>1200</v>
      </c>
      <c r="M376">
        <v>4848.8</v>
      </c>
      <c r="N376">
        <v>1192</v>
      </c>
      <c r="O376">
        <v>4848.8</v>
      </c>
      <c r="P376">
        <v>103.25</v>
      </c>
      <c r="Q376">
        <v>4848.8</v>
      </c>
      <c r="R376">
        <v>5718.5</v>
      </c>
      <c r="S376">
        <v>5769.06</v>
      </c>
      <c r="T376">
        <v>-2.4500000000000002</v>
      </c>
      <c r="U376">
        <v>-2.89</v>
      </c>
      <c r="V376">
        <v>-7.04</v>
      </c>
      <c r="W376">
        <v>-19.670000000000002</v>
      </c>
      <c r="X376">
        <v>13.95</v>
      </c>
      <c r="Y376">
        <v>15.61</v>
      </c>
      <c r="Z376">
        <v>0</v>
      </c>
      <c r="AA376">
        <v>94.05</v>
      </c>
      <c r="AB376">
        <v>64.14</v>
      </c>
      <c r="AC376">
        <v>6.65</v>
      </c>
      <c r="AD376">
        <v>8.9600000000000009</v>
      </c>
      <c r="AE376">
        <v>3.18</v>
      </c>
      <c r="AF376">
        <v>70.28</v>
      </c>
      <c r="AG376">
        <v>0.03</v>
      </c>
      <c r="AH376">
        <v>18.7</v>
      </c>
      <c r="AI376">
        <v>2.75</v>
      </c>
      <c r="AJ376">
        <v>-508.21</v>
      </c>
      <c r="AK376">
        <v>30.76</v>
      </c>
      <c r="AL376">
        <v>434.78</v>
      </c>
      <c r="AM376">
        <v>-5.7</v>
      </c>
      <c r="AN376">
        <v>-104.97</v>
      </c>
      <c r="AO376">
        <v>0.75</v>
      </c>
    </row>
    <row r="377" spans="1:41" x14ac:dyDescent="0.35">
      <c r="A377" t="s">
        <v>1304</v>
      </c>
      <c r="B377">
        <v>543277</v>
      </c>
      <c r="C377" t="s">
        <v>1305</v>
      </c>
      <c r="D377" t="s">
        <v>1306</v>
      </c>
      <c r="E377" t="s">
        <v>76</v>
      </c>
      <c r="F377" t="s">
        <v>332</v>
      </c>
      <c r="G377" s="1">
        <v>44809</v>
      </c>
      <c r="H377">
        <v>327.2</v>
      </c>
      <c r="I377">
        <v>0.09</v>
      </c>
      <c r="J377">
        <v>0</v>
      </c>
      <c r="K377">
        <v>628.04999999999995</v>
      </c>
      <c r="L377">
        <v>0</v>
      </c>
      <c r="M377">
        <v>0</v>
      </c>
      <c r="N377">
        <v>0</v>
      </c>
      <c r="O377">
        <v>0</v>
      </c>
      <c r="P377">
        <v>143</v>
      </c>
      <c r="Q377">
        <v>628.04999999999995</v>
      </c>
      <c r="R377">
        <v>8671.26</v>
      </c>
      <c r="S377">
        <v>8617</v>
      </c>
      <c r="T377">
        <v>-0.68</v>
      </c>
      <c r="U377">
        <v>3.79</v>
      </c>
      <c r="V377">
        <v>-11.26</v>
      </c>
      <c r="W377">
        <v>-33.58</v>
      </c>
      <c r="X377">
        <v>0</v>
      </c>
      <c r="Y377">
        <v>0</v>
      </c>
      <c r="Z377">
        <v>0</v>
      </c>
      <c r="AA377">
        <v>39.61</v>
      </c>
      <c r="AB377">
        <v>48.58</v>
      </c>
      <c r="AC377">
        <v>6.48</v>
      </c>
      <c r="AD377">
        <v>9.15</v>
      </c>
      <c r="AE377">
        <v>3.44</v>
      </c>
      <c r="AF377">
        <v>7.51</v>
      </c>
      <c r="AG377">
        <v>0.21</v>
      </c>
      <c r="AH377">
        <v>25.59</v>
      </c>
      <c r="AI377">
        <v>2.79</v>
      </c>
      <c r="AJ377">
        <v>189.83</v>
      </c>
      <c r="AK377">
        <v>8.26</v>
      </c>
      <c r="AL377">
        <v>50.48</v>
      </c>
      <c r="AM377">
        <v>1.73</v>
      </c>
      <c r="AN377">
        <v>-10.48</v>
      </c>
      <c r="AO377">
        <v>0.7</v>
      </c>
    </row>
    <row r="378" spans="1:41" x14ac:dyDescent="0.35">
      <c r="A378" t="s">
        <v>1307</v>
      </c>
      <c r="B378">
        <v>532461</v>
      </c>
      <c r="C378" t="s">
        <v>1308</v>
      </c>
      <c r="D378" t="s">
        <v>1309</v>
      </c>
      <c r="E378" t="s">
        <v>99</v>
      </c>
      <c r="F378" t="s">
        <v>369</v>
      </c>
      <c r="G378" s="1">
        <v>44809</v>
      </c>
      <c r="H378">
        <v>35.700000000000003</v>
      </c>
      <c r="I378">
        <v>1.28</v>
      </c>
      <c r="J378">
        <v>26.3</v>
      </c>
      <c r="K378">
        <v>48.2</v>
      </c>
      <c r="L378">
        <v>26.3</v>
      </c>
      <c r="M378">
        <v>69.650000000000006</v>
      </c>
      <c r="N378">
        <v>26.3</v>
      </c>
      <c r="O378">
        <v>231.6</v>
      </c>
      <c r="P378">
        <v>6.98</v>
      </c>
      <c r="Q378">
        <v>279.98</v>
      </c>
      <c r="R378">
        <v>39309.33</v>
      </c>
      <c r="S378">
        <v>-36063.440000000002</v>
      </c>
      <c r="T378">
        <v>0</v>
      </c>
      <c r="U378">
        <v>6.89</v>
      </c>
      <c r="V378">
        <v>13.15</v>
      </c>
      <c r="W378">
        <v>-6.18</v>
      </c>
      <c r="X378">
        <v>-15.84</v>
      </c>
      <c r="Y378">
        <v>-24.2</v>
      </c>
      <c r="Z378">
        <v>-12.48</v>
      </c>
      <c r="AA378">
        <v>13.22</v>
      </c>
      <c r="AB378">
        <v>16.399999999999999</v>
      </c>
      <c r="AC378">
        <v>0.42</v>
      </c>
      <c r="AD378">
        <v>0.52</v>
      </c>
      <c r="AE378">
        <v>-160.57</v>
      </c>
      <c r="AF378">
        <v>0.95</v>
      </c>
      <c r="AG378">
        <v>1.79</v>
      </c>
      <c r="AH378">
        <v>-1.82</v>
      </c>
      <c r="AI378">
        <v>0.52</v>
      </c>
      <c r="AJ378">
        <v>1.97</v>
      </c>
      <c r="AK378">
        <v>2.7</v>
      </c>
      <c r="AL378">
        <v>84.05</v>
      </c>
      <c r="AM378">
        <v>18.100000000000001</v>
      </c>
      <c r="AN378">
        <v>0.97</v>
      </c>
      <c r="AO378">
        <v>0.64</v>
      </c>
    </row>
    <row r="379" spans="1:41" x14ac:dyDescent="0.35">
      <c r="A379" t="s">
        <v>1313</v>
      </c>
      <c r="B379">
        <v>540133</v>
      </c>
      <c r="C379" t="s">
        <v>1314</v>
      </c>
      <c r="D379" t="s">
        <v>1315</v>
      </c>
      <c r="E379" t="s">
        <v>580</v>
      </c>
      <c r="F379" t="s">
        <v>1143</v>
      </c>
      <c r="G379" s="1">
        <v>44809</v>
      </c>
      <c r="H379">
        <v>585.04999999999995</v>
      </c>
      <c r="I379">
        <v>-1.32</v>
      </c>
      <c r="J379">
        <v>221.95</v>
      </c>
      <c r="K379">
        <v>724.5</v>
      </c>
      <c r="L379">
        <v>221.95</v>
      </c>
      <c r="M379">
        <v>724.5</v>
      </c>
      <c r="N379">
        <v>221.95</v>
      </c>
      <c r="O379">
        <v>724.5</v>
      </c>
      <c r="P379">
        <v>221.95</v>
      </c>
      <c r="Q379">
        <v>724.5</v>
      </c>
      <c r="R379">
        <v>84151.61</v>
      </c>
      <c r="S379">
        <v>85730.41</v>
      </c>
      <c r="T379">
        <v>-1.1499999999999999</v>
      </c>
      <c r="U379">
        <v>4.45</v>
      </c>
      <c r="V379">
        <v>6.53</v>
      </c>
      <c r="W379">
        <v>-16.149999999999999</v>
      </c>
      <c r="X379">
        <v>11.03</v>
      </c>
      <c r="Y379">
        <v>5.83</v>
      </c>
      <c r="Z379">
        <v>0</v>
      </c>
      <c r="AA379">
        <v>76.430000000000007</v>
      </c>
      <c r="AB379">
        <v>54.97</v>
      </c>
      <c r="AC379">
        <v>9.33</v>
      </c>
      <c r="AD379">
        <v>8.5399999999999991</v>
      </c>
      <c r="AE379">
        <v>12.94</v>
      </c>
      <c r="AF379">
        <v>-5.2</v>
      </c>
      <c r="AG379">
        <v>0.09</v>
      </c>
      <c r="AH379">
        <v>62.25</v>
      </c>
      <c r="AI379">
        <v>2.2999999999999998</v>
      </c>
      <c r="AJ379">
        <v>45.96</v>
      </c>
      <c r="AK379">
        <v>7.66</v>
      </c>
      <c r="AL379">
        <v>62.71</v>
      </c>
      <c r="AM379">
        <v>12.74</v>
      </c>
      <c r="AN379">
        <v>3.96</v>
      </c>
      <c r="AO379">
        <v>0.55000000000000004</v>
      </c>
    </row>
    <row r="380" spans="1:41" x14ac:dyDescent="0.35">
      <c r="A380" t="s">
        <v>1310</v>
      </c>
      <c r="B380">
        <v>504973</v>
      </c>
      <c r="C380" t="s">
        <v>1311</v>
      </c>
      <c r="D380" t="s">
        <v>1312</v>
      </c>
      <c r="E380" t="s">
        <v>99</v>
      </c>
      <c r="F380" t="s">
        <v>127</v>
      </c>
      <c r="G380" s="1">
        <v>44809</v>
      </c>
      <c r="H380">
        <v>648.75</v>
      </c>
      <c r="I380">
        <v>-1.07</v>
      </c>
      <c r="J380">
        <v>222</v>
      </c>
      <c r="K380">
        <v>763.05</v>
      </c>
      <c r="L380">
        <v>222</v>
      </c>
      <c r="M380">
        <v>763.05</v>
      </c>
      <c r="N380">
        <v>222</v>
      </c>
      <c r="O380">
        <v>763.05</v>
      </c>
      <c r="P380">
        <v>4.4000000000000004</v>
      </c>
      <c r="Q380">
        <v>862</v>
      </c>
      <c r="R380">
        <v>12180.51</v>
      </c>
      <c r="S380">
        <v>75998.67</v>
      </c>
      <c r="T380">
        <v>-0.22</v>
      </c>
      <c r="U380">
        <v>-2.02</v>
      </c>
      <c r="V380">
        <v>2.1</v>
      </c>
      <c r="W380">
        <v>-3.9</v>
      </c>
      <c r="X380">
        <v>13.84</v>
      </c>
      <c r="Y380">
        <v>0</v>
      </c>
      <c r="Z380">
        <v>15.47</v>
      </c>
      <c r="AA380">
        <v>10.93</v>
      </c>
      <c r="AB380">
        <v>15.88</v>
      </c>
      <c r="AC380">
        <v>1.76</v>
      </c>
      <c r="AD380">
        <v>2.2599999999999998</v>
      </c>
      <c r="AE380">
        <v>10.47</v>
      </c>
      <c r="AF380">
        <v>0.17</v>
      </c>
      <c r="AG380">
        <v>0.08</v>
      </c>
      <c r="AH380">
        <v>9.66</v>
      </c>
      <c r="AI380">
        <v>1.07</v>
      </c>
      <c r="AJ380">
        <v>-2.12</v>
      </c>
      <c r="AK380">
        <v>59.87</v>
      </c>
      <c r="AL380">
        <v>371.74</v>
      </c>
      <c r="AM380">
        <v>-305.73</v>
      </c>
      <c r="AN380">
        <v>-355.88</v>
      </c>
      <c r="AO380">
        <v>0.55000000000000004</v>
      </c>
    </row>
    <row r="381" spans="1:41" x14ac:dyDescent="0.35">
      <c r="A381" t="s">
        <v>1316</v>
      </c>
      <c r="B381">
        <v>532525</v>
      </c>
      <c r="C381" t="s">
        <v>1317</v>
      </c>
      <c r="D381" t="s">
        <v>1318</v>
      </c>
      <c r="E381" t="s">
        <v>99</v>
      </c>
      <c r="F381" t="s">
        <v>369</v>
      </c>
      <c r="G381" s="1">
        <v>44809</v>
      </c>
      <c r="H381">
        <v>18</v>
      </c>
      <c r="I381">
        <v>0.28000000000000003</v>
      </c>
      <c r="J381">
        <v>7.71</v>
      </c>
      <c r="K381">
        <v>22.85</v>
      </c>
      <c r="L381">
        <v>7.71</v>
      </c>
      <c r="M381">
        <v>32</v>
      </c>
      <c r="N381">
        <v>7.71</v>
      </c>
      <c r="O381">
        <v>32</v>
      </c>
      <c r="P381">
        <v>7.71</v>
      </c>
      <c r="Q381">
        <v>96.75</v>
      </c>
      <c r="R381">
        <v>12081.24</v>
      </c>
      <c r="S381">
        <v>-88.03</v>
      </c>
      <c r="T381">
        <v>0</v>
      </c>
      <c r="U381">
        <v>3.75</v>
      </c>
      <c r="V381">
        <v>4.96</v>
      </c>
      <c r="W381">
        <v>-0.28000000000000003</v>
      </c>
      <c r="X381">
        <v>14.16</v>
      </c>
      <c r="Y381">
        <v>-7.41</v>
      </c>
      <c r="Z381">
        <v>-8.5299999999999994</v>
      </c>
      <c r="AA381">
        <v>8.68</v>
      </c>
      <c r="AB381">
        <v>17.04</v>
      </c>
      <c r="AC381">
        <v>0.93</v>
      </c>
      <c r="AD381">
        <v>0.81</v>
      </c>
      <c r="AE381">
        <v>-10214.43</v>
      </c>
      <c r="AF381">
        <v>0.63</v>
      </c>
      <c r="AG381">
        <v>2.78</v>
      </c>
      <c r="AH381">
        <v>-0.02</v>
      </c>
      <c r="AI381">
        <v>0.9</v>
      </c>
      <c r="AJ381">
        <v>1.67</v>
      </c>
      <c r="AK381">
        <v>2.0699999999999998</v>
      </c>
      <c r="AL381">
        <v>19.22</v>
      </c>
      <c r="AM381">
        <v>10.75</v>
      </c>
      <c r="AN381">
        <v>3.96</v>
      </c>
      <c r="AO381">
        <v>0.5</v>
      </c>
    </row>
    <row r="382" spans="1:41" x14ac:dyDescent="0.35">
      <c r="A382" t="s">
        <v>1322</v>
      </c>
      <c r="B382">
        <v>533519</v>
      </c>
      <c r="C382" t="s">
        <v>1323</v>
      </c>
      <c r="D382" t="s">
        <v>1324</v>
      </c>
      <c r="E382" t="s">
        <v>99</v>
      </c>
      <c r="F382" t="s">
        <v>127</v>
      </c>
      <c r="G382" s="1">
        <v>44809</v>
      </c>
      <c r="H382">
        <v>80.3</v>
      </c>
      <c r="I382">
        <v>2.29</v>
      </c>
      <c r="J382">
        <v>42.69</v>
      </c>
      <c r="K382">
        <v>96</v>
      </c>
      <c r="L382">
        <v>42.69</v>
      </c>
      <c r="M382">
        <v>124.64</v>
      </c>
      <c r="N382">
        <v>42.69</v>
      </c>
      <c r="O382">
        <v>198.9</v>
      </c>
      <c r="P382">
        <v>16.579999999999998</v>
      </c>
      <c r="Q382">
        <v>198.9</v>
      </c>
      <c r="R382">
        <v>19882.419999999998</v>
      </c>
      <c r="S382">
        <v>95494.07</v>
      </c>
      <c r="T382">
        <v>0.82</v>
      </c>
      <c r="U382">
        <v>7.93</v>
      </c>
      <c r="V382">
        <v>5.8</v>
      </c>
      <c r="W382">
        <v>-4.91</v>
      </c>
      <c r="X382">
        <v>-1.87</v>
      </c>
      <c r="Y382">
        <v>-15.07</v>
      </c>
      <c r="Z382">
        <v>16.190000000000001</v>
      </c>
      <c r="AA382">
        <v>17.22</v>
      </c>
      <c r="AB382">
        <v>15.91</v>
      </c>
      <c r="AC382">
        <v>0.99</v>
      </c>
      <c r="AD382">
        <v>1.32</v>
      </c>
      <c r="AE382">
        <v>7.98</v>
      </c>
      <c r="AF382">
        <v>-24.27</v>
      </c>
      <c r="AG382">
        <v>0.62</v>
      </c>
      <c r="AH382">
        <v>13.31</v>
      </c>
      <c r="AI382">
        <v>1.66</v>
      </c>
      <c r="AJ382">
        <v>3.27</v>
      </c>
      <c r="AK382">
        <v>4.66</v>
      </c>
      <c r="AL382">
        <v>80.73</v>
      </c>
      <c r="AM382">
        <v>24.57</v>
      </c>
      <c r="AN382">
        <v>3.37</v>
      </c>
      <c r="AO382">
        <v>0.5</v>
      </c>
    </row>
    <row r="383" spans="1:41" x14ac:dyDescent="0.35">
      <c r="A383" t="s">
        <v>1331</v>
      </c>
      <c r="B383">
        <v>532374</v>
      </c>
      <c r="C383" t="s">
        <v>1332</v>
      </c>
      <c r="D383" t="s">
        <v>1333</v>
      </c>
      <c r="E383" t="s">
        <v>307</v>
      </c>
      <c r="F383" t="s">
        <v>482</v>
      </c>
      <c r="G383" s="1">
        <v>44809</v>
      </c>
      <c r="H383">
        <v>171.65</v>
      </c>
      <c r="I383">
        <v>1.3</v>
      </c>
      <c r="J383">
        <v>58.65</v>
      </c>
      <c r="K383">
        <v>317.45</v>
      </c>
      <c r="L383">
        <v>58.65</v>
      </c>
      <c r="M383">
        <v>318</v>
      </c>
      <c r="N383">
        <v>58.65</v>
      </c>
      <c r="O383">
        <v>415</v>
      </c>
      <c r="P383">
        <v>4.8899999999999997</v>
      </c>
      <c r="Q383">
        <v>415</v>
      </c>
      <c r="R383">
        <v>6836.12</v>
      </c>
      <c r="S383">
        <v>9520.3700000000008</v>
      </c>
      <c r="T383">
        <v>0.76</v>
      </c>
      <c r="U383">
        <v>11.68</v>
      </c>
      <c r="V383">
        <v>-1.1499999999999999</v>
      </c>
      <c r="W383">
        <v>-37.32</v>
      </c>
      <c r="X383">
        <v>13.61</v>
      </c>
      <c r="Y383">
        <v>-5.81</v>
      </c>
      <c r="Z383">
        <v>19.82</v>
      </c>
      <c r="AA383">
        <v>0</v>
      </c>
      <c r="AB383">
        <v>29.36</v>
      </c>
      <c r="AC383">
        <v>3.58</v>
      </c>
      <c r="AD383">
        <v>4.43</v>
      </c>
      <c r="AE383">
        <v>2.0299999999999998</v>
      </c>
      <c r="AF383">
        <v>0</v>
      </c>
      <c r="AG383">
        <v>0.28999999999999998</v>
      </c>
      <c r="AH383">
        <v>20.059999999999999</v>
      </c>
      <c r="AI383">
        <v>1.1399999999999999</v>
      </c>
      <c r="AJ383">
        <v>11.91</v>
      </c>
      <c r="AK383">
        <v>-1.85</v>
      </c>
      <c r="AL383">
        <v>47.94</v>
      </c>
      <c r="AM383">
        <v>14.43</v>
      </c>
      <c r="AN383">
        <v>-5.26</v>
      </c>
      <c r="AO383">
        <v>0.5</v>
      </c>
    </row>
    <row r="384" spans="1:41" x14ac:dyDescent="0.35">
      <c r="A384" t="s">
        <v>1325</v>
      </c>
      <c r="B384">
        <v>539150</v>
      </c>
      <c r="C384" t="s">
        <v>1326</v>
      </c>
      <c r="D384" t="s">
        <v>1327</v>
      </c>
      <c r="E384" t="s">
        <v>293</v>
      </c>
      <c r="F384" t="s">
        <v>293</v>
      </c>
      <c r="G384" s="1">
        <v>44809</v>
      </c>
      <c r="H384">
        <v>283.95</v>
      </c>
      <c r="I384">
        <v>-0.82</v>
      </c>
      <c r="J384">
        <v>80</v>
      </c>
      <c r="K384">
        <v>395.9</v>
      </c>
      <c r="L384">
        <v>80</v>
      </c>
      <c r="M384">
        <v>395.9</v>
      </c>
      <c r="N384">
        <v>80</v>
      </c>
      <c r="O384">
        <v>395.9</v>
      </c>
      <c r="P384">
        <v>69.260000000000005</v>
      </c>
      <c r="Q384">
        <v>395.9</v>
      </c>
      <c r="R384">
        <v>7285.71</v>
      </c>
      <c r="S384">
        <v>10062.27</v>
      </c>
      <c r="T384">
        <v>3.86</v>
      </c>
      <c r="U384">
        <v>12.52</v>
      </c>
      <c r="V384">
        <v>10.59</v>
      </c>
      <c r="W384">
        <v>-21.1</v>
      </c>
      <c r="X384">
        <v>17.510000000000002</v>
      </c>
      <c r="Y384">
        <v>15.78</v>
      </c>
      <c r="Z384">
        <v>0</v>
      </c>
      <c r="AA384">
        <v>10.36</v>
      </c>
      <c r="AB384">
        <v>13.34</v>
      </c>
      <c r="AC384">
        <v>1.88</v>
      </c>
      <c r="AD384">
        <v>2.0499999999999998</v>
      </c>
      <c r="AE384">
        <v>14.55</v>
      </c>
      <c r="AF384">
        <v>0.6</v>
      </c>
      <c r="AG384">
        <v>0.18</v>
      </c>
      <c r="AH384">
        <v>5.68</v>
      </c>
      <c r="AI384">
        <v>0.93</v>
      </c>
      <c r="AJ384">
        <v>39.22</v>
      </c>
      <c r="AK384">
        <v>27.41</v>
      </c>
      <c r="AL384">
        <v>150.81</v>
      </c>
      <c r="AM384">
        <v>7.24</v>
      </c>
      <c r="AN384">
        <v>-13.15</v>
      </c>
      <c r="AO384">
        <v>0.5</v>
      </c>
    </row>
    <row r="385" spans="1:41" x14ac:dyDescent="0.35">
      <c r="A385" t="s">
        <v>1319</v>
      </c>
      <c r="B385">
        <v>532523</v>
      </c>
      <c r="C385" t="s">
        <v>1320</v>
      </c>
      <c r="D385" t="s">
        <v>1321</v>
      </c>
      <c r="E385" t="s">
        <v>44</v>
      </c>
      <c r="F385" t="s">
        <v>45</v>
      </c>
      <c r="G385" s="1">
        <v>44809</v>
      </c>
      <c r="H385">
        <v>292.8</v>
      </c>
      <c r="I385">
        <v>-0.95</v>
      </c>
      <c r="J385">
        <v>212.2</v>
      </c>
      <c r="K385">
        <v>410.7</v>
      </c>
      <c r="L385">
        <v>212.2</v>
      </c>
      <c r="M385">
        <v>487.75</v>
      </c>
      <c r="N385">
        <v>160</v>
      </c>
      <c r="O385">
        <v>487.75</v>
      </c>
      <c r="P385">
        <v>14.17</v>
      </c>
      <c r="Q385">
        <v>487.75</v>
      </c>
      <c r="R385">
        <v>35147.57</v>
      </c>
      <c r="S385">
        <v>37428.54</v>
      </c>
      <c r="T385">
        <v>-4.55</v>
      </c>
      <c r="U385">
        <v>-6.75</v>
      </c>
      <c r="V385">
        <v>-8.59</v>
      </c>
      <c r="W385">
        <v>-19.45</v>
      </c>
      <c r="X385">
        <v>8.18</v>
      </c>
      <c r="Y385">
        <v>12.04</v>
      </c>
      <c r="Z385">
        <v>20.67</v>
      </c>
      <c r="AA385">
        <v>49.62</v>
      </c>
      <c r="AB385">
        <v>63.66</v>
      </c>
      <c r="AC385">
        <v>4.17</v>
      </c>
      <c r="AD385">
        <v>6.26</v>
      </c>
      <c r="AE385">
        <v>4.54</v>
      </c>
      <c r="AF385">
        <v>4.2300000000000004</v>
      </c>
      <c r="AG385">
        <v>0.17</v>
      </c>
      <c r="AH385">
        <v>16.829999999999998</v>
      </c>
      <c r="AI385">
        <v>4.0999999999999996</v>
      </c>
      <c r="AJ385">
        <v>29.87</v>
      </c>
      <c r="AK385">
        <v>5.9</v>
      </c>
      <c r="AL385">
        <v>70.28</v>
      </c>
      <c r="AM385">
        <v>9.8000000000000007</v>
      </c>
      <c r="AN385">
        <v>-7.68</v>
      </c>
      <c r="AO385">
        <v>0.5</v>
      </c>
    </row>
    <row r="386" spans="1:41" x14ac:dyDescent="0.35">
      <c r="A386" t="s">
        <v>1328</v>
      </c>
      <c r="B386">
        <v>543213</v>
      </c>
      <c r="C386" t="s">
        <v>1329</v>
      </c>
      <c r="D386" t="s">
        <v>1330</v>
      </c>
      <c r="E386" t="s">
        <v>76</v>
      </c>
      <c r="F386" t="s">
        <v>532</v>
      </c>
      <c r="G386" s="1">
        <v>44809</v>
      </c>
      <c r="H386">
        <v>971.55</v>
      </c>
      <c r="I386">
        <v>-1.81</v>
      </c>
      <c r="J386">
        <v>0</v>
      </c>
      <c r="K386">
        <v>1620.6</v>
      </c>
      <c r="L386">
        <v>0</v>
      </c>
      <c r="M386">
        <v>0</v>
      </c>
      <c r="N386">
        <v>0</v>
      </c>
      <c r="O386">
        <v>0</v>
      </c>
      <c r="P386">
        <v>663.55</v>
      </c>
      <c r="Q386">
        <v>1620.6</v>
      </c>
      <c r="R386">
        <v>5375.43</v>
      </c>
      <c r="S386">
        <v>5381.71</v>
      </c>
      <c r="T386">
        <v>2.94</v>
      </c>
      <c r="U386">
        <v>2.4900000000000002</v>
      </c>
      <c r="V386">
        <v>10.54</v>
      </c>
      <c r="W386">
        <v>-31.37</v>
      </c>
      <c r="X386">
        <v>0</v>
      </c>
      <c r="Y386">
        <v>0</v>
      </c>
      <c r="Z386">
        <v>0</v>
      </c>
      <c r="AA386">
        <v>52.94</v>
      </c>
      <c r="AB386">
        <v>56.09</v>
      </c>
      <c r="AC386">
        <v>6.45</v>
      </c>
      <c r="AD386">
        <v>6.88</v>
      </c>
      <c r="AE386">
        <v>3.14</v>
      </c>
      <c r="AF386">
        <v>4.58</v>
      </c>
      <c r="AG386">
        <v>0.05</v>
      </c>
      <c r="AH386">
        <v>25.18</v>
      </c>
      <c r="AI386">
        <v>3.19</v>
      </c>
      <c r="AJ386">
        <v>183.1</v>
      </c>
      <c r="AK386">
        <v>18.420000000000002</v>
      </c>
      <c r="AL386">
        <v>151.12</v>
      </c>
      <c r="AM386">
        <v>5.33</v>
      </c>
      <c r="AN386">
        <v>-1.27</v>
      </c>
      <c r="AO386">
        <v>0.5</v>
      </c>
    </row>
    <row r="387" spans="1:41" x14ac:dyDescent="0.35">
      <c r="A387" t="s">
        <v>1334</v>
      </c>
      <c r="B387">
        <v>534309</v>
      </c>
      <c r="C387" t="s">
        <v>1335</v>
      </c>
      <c r="D387" t="s">
        <v>1336</v>
      </c>
      <c r="E387" t="s">
        <v>293</v>
      </c>
      <c r="F387" t="s">
        <v>954</v>
      </c>
      <c r="G387" s="1">
        <v>44809</v>
      </c>
      <c r="H387">
        <v>34.6</v>
      </c>
      <c r="I387">
        <v>1.02</v>
      </c>
      <c r="J387">
        <v>14.05</v>
      </c>
      <c r="K387">
        <v>53.7</v>
      </c>
      <c r="L387">
        <v>14.05</v>
      </c>
      <c r="M387">
        <v>59.8</v>
      </c>
      <c r="N387">
        <v>14.05</v>
      </c>
      <c r="O387">
        <v>145.88</v>
      </c>
      <c r="P387">
        <v>4.87</v>
      </c>
      <c r="Q387">
        <v>145.88</v>
      </c>
      <c r="R387">
        <v>6228</v>
      </c>
      <c r="S387">
        <v>469.31</v>
      </c>
      <c r="T387">
        <v>2.37</v>
      </c>
      <c r="U387">
        <v>5.33</v>
      </c>
      <c r="V387">
        <v>4.22</v>
      </c>
      <c r="W387">
        <v>-22.94</v>
      </c>
      <c r="X387">
        <v>1.18</v>
      </c>
      <c r="Y387">
        <v>-19.66</v>
      </c>
      <c r="Z387">
        <v>18.760000000000002</v>
      </c>
      <c r="AA387">
        <v>33.82</v>
      </c>
      <c r="AB387">
        <v>32.14</v>
      </c>
      <c r="AC387">
        <v>3.53</v>
      </c>
      <c r="AD387">
        <v>4.92</v>
      </c>
      <c r="AE387">
        <v>125.31</v>
      </c>
      <c r="AF387">
        <v>-3.15</v>
      </c>
      <c r="AG387">
        <v>1.45</v>
      </c>
      <c r="AH387">
        <v>1.03</v>
      </c>
      <c r="AI387">
        <v>0.77</v>
      </c>
      <c r="AJ387">
        <v>14.46</v>
      </c>
      <c r="AK387">
        <v>1.02</v>
      </c>
      <c r="AL387">
        <v>9.7899999999999991</v>
      </c>
      <c r="AM387">
        <v>2.39</v>
      </c>
      <c r="AN387">
        <v>2.95</v>
      </c>
      <c r="AO387">
        <v>0.47</v>
      </c>
    </row>
    <row r="388" spans="1:41" x14ac:dyDescent="0.35">
      <c r="A388" t="s">
        <v>1340</v>
      </c>
      <c r="B388">
        <v>500850</v>
      </c>
      <c r="C388" t="s">
        <v>1341</v>
      </c>
      <c r="D388" t="s">
        <v>1342</v>
      </c>
      <c r="E388" t="s">
        <v>131</v>
      </c>
      <c r="F388" t="s">
        <v>1343</v>
      </c>
      <c r="G388" s="1">
        <v>44809</v>
      </c>
      <c r="H388">
        <v>309.95</v>
      </c>
      <c r="I388">
        <v>4.5</v>
      </c>
      <c r="J388">
        <v>60.2</v>
      </c>
      <c r="K388">
        <v>311.45</v>
      </c>
      <c r="L388">
        <v>60.2</v>
      </c>
      <c r="M388">
        <v>311.45</v>
      </c>
      <c r="N388">
        <v>60.2</v>
      </c>
      <c r="O388">
        <v>311.45</v>
      </c>
      <c r="P388">
        <v>9.66</v>
      </c>
      <c r="Q388">
        <v>311.45</v>
      </c>
      <c r="R388">
        <v>44025.29</v>
      </c>
      <c r="S388">
        <v>42009.33</v>
      </c>
      <c r="T388">
        <v>10.36</v>
      </c>
      <c r="U388">
        <v>14.61</v>
      </c>
      <c r="V388">
        <v>32.97</v>
      </c>
      <c r="W388">
        <v>117.45</v>
      </c>
      <c r="X388">
        <v>33.950000000000003</v>
      </c>
      <c r="Y388">
        <v>23.69</v>
      </c>
      <c r="Z388">
        <v>19.2</v>
      </c>
      <c r="AA388">
        <v>220.56</v>
      </c>
      <c r="AB388">
        <v>82.58</v>
      </c>
      <c r="AC388">
        <v>6.09</v>
      </c>
      <c r="AD388">
        <v>4</v>
      </c>
      <c r="AE388">
        <v>1.91</v>
      </c>
      <c r="AF388">
        <v>6.93</v>
      </c>
      <c r="AG388">
        <v>0.13</v>
      </c>
      <c r="AH388">
        <v>38.61</v>
      </c>
      <c r="AI388">
        <v>11.07</v>
      </c>
      <c r="AJ388">
        <v>65.55</v>
      </c>
      <c r="AK388">
        <v>1.41</v>
      </c>
      <c r="AL388">
        <v>50.89</v>
      </c>
      <c r="AM388">
        <v>4.7300000000000004</v>
      </c>
      <c r="AN388">
        <v>-0.09</v>
      </c>
      <c r="AO388">
        <v>0.4</v>
      </c>
    </row>
    <row r="389" spans="1:41" x14ac:dyDescent="0.35">
      <c r="A389" t="s">
        <v>1337</v>
      </c>
      <c r="B389">
        <v>531595</v>
      </c>
      <c r="C389" t="s">
        <v>1338</v>
      </c>
      <c r="D389" t="s">
        <v>1339</v>
      </c>
      <c r="E389" t="s">
        <v>99</v>
      </c>
      <c r="F389" t="s">
        <v>127</v>
      </c>
      <c r="G389" s="1">
        <v>44809</v>
      </c>
      <c r="H389">
        <v>728.45</v>
      </c>
      <c r="I389">
        <v>0.04</v>
      </c>
      <c r="J389">
        <v>115</v>
      </c>
      <c r="K389">
        <v>805.5</v>
      </c>
      <c r="L389">
        <v>115</v>
      </c>
      <c r="M389">
        <v>805.5</v>
      </c>
      <c r="N389">
        <v>72.599999999999994</v>
      </c>
      <c r="O389">
        <v>805.5</v>
      </c>
      <c r="P389">
        <v>0.32</v>
      </c>
      <c r="Q389">
        <v>805.5</v>
      </c>
      <c r="R389">
        <v>12794.34</v>
      </c>
      <c r="S389">
        <v>15538.89</v>
      </c>
      <c r="T389">
        <v>0.48</v>
      </c>
      <c r="U389">
        <v>4.08</v>
      </c>
      <c r="V389">
        <v>3.68</v>
      </c>
      <c r="W389">
        <v>43.17</v>
      </c>
      <c r="X389">
        <v>63.1</v>
      </c>
      <c r="Y389">
        <v>58.64</v>
      </c>
      <c r="Z389">
        <v>45.53</v>
      </c>
      <c r="AA389">
        <v>62.35</v>
      </c>
      <c r="AB389">
        <v>23.98</v>
      </c>
      <c r="AC389">
        <v>6.5</v>
      </c>
      <c r="AD389">
        <v>2.4</v>
      </c>
      <c r="AE389">
        <v>4.2300000000000004</v>
      </c>
      <c r="AF389">
        <v>1.88</v>
      </c>
      <c r="AG389">
        <v>7.0000000000000007E-2</v>
      </c>
      <c r="AH389">
        <v>24.28</v>
      </c>
      <c r="AI389">
        <v>13.04</v>
      </c>
      <c r="AJ389">
        <v>-36.28</v>
      </c>
      <c r="AK389">
        <v>11.68</v>
      </c>
      <c r="AL389">
        <v>112.01</v>
      </c>
      <c r="AM389">
        <v>-20.12</v>
      </c>
      <c r="AN389">
        <v>-21.76</v>
      </c>
      <c r="AO389">
        <v>0.4</v>
      </c>
    </row>
    <row r="390" spans="1:41" x14ac:dyDescent="0.35">
      <c r="A390" t="s">
        <v>1344</v>
      </c>
      <c r="B390">
        <v>521064</v>
      </c>
      <c r="C390" t="s">
        <v>1345</v>
      </c>
      <c r="D390" t="s">
        <v>1346</v>
      </c>
      <c r="E390" t="s">
        <v>49</v>
      </c>
      <c r="F390" t="s">
        <v>914</v>
      </c>
      <c r="G390" s="1">
        <v>44809</v>
      </c>
      <c r="H390">
        <v>40.950000000000003</v>
      </c>
      <c r="I390">
        <v>3.02</v>
      </c>
      <c r="J390">
        <v>3.05</v>
      </c>
      <c r="K390">
        <v>70.900000000000006</v>
      </c>
      <c r="L390">
        <v>3.05</v>
      </c>
      <c r="M390">
        <v>70.900000000000006</v>
      </c>
      <c r="N390">
        <v>3.05</v>
      </c>
      <c r="O390">
        <v>70.900000000000006</v>
      </c>
      <c r="P390">
        <v>0.18</v>
      </c>
      <c r="Q390">
        <v>70.900000000000006</v>
      </c>
      <c r="R390">
        <v>20867.939999999999</v>
      </c>
      <c r="S390">
        <v>21534.58</v>
      </c>
      <c r="T390">
        <v>10.68</v>
      </c>
      <c r="U390">
        <v>-0.24</v>
      </c>
      <c r="V390">
        <v>-11.17</v>
      </c>
      <c r="W390">
        <v>72.78</v>
      </c>
      <c r="X390">
        <v>93.52</v>
      </c>
      <c r="Y390">
        <v>33.549999999999997</v>
      </c>
      <c r="Z390">
        <v>47.33</v>
      </c>
      <c r="AA390">
        <v>27.59</v>
      </c>
      <c r="AB390">
        <v>13.76</v>
      </c>
      <c r="AC390">
        <v>5.25</v>
      </c>
      <c r="AD390">
        <v>1.18</v>
      </c>
      <c r="AE390">
        <v>5.24</v>
      </c>
      <c r="AF390">
        <v>1.39</v>
      </c>
      <c r="AG390">
        <v>0.88</v>
      </c>
      <c r="AH390">
        <v>14.95</v>
      </c>
      <c r="AI390">
        <v>2.89</v>
      </c>
      <c r="AJ390">
        <v>23.12</v>
      </c>
      <c r="AK390">
        <v>1.48</v>
      </c>
      <c r="AL390">
        <v>7.8</v>
      </c>
      <c r="AM390">
        <v>1.77</v>
      </c>
      <c r="AN390">
        <v>0.87</v>
      </c>
      <c r="AO390">
        <v>0.36</v>
      </c>
    </row>
    <row r="391" spans="1:41" x14ac:dyDescent="0.35">
      <c r="A391" t="s">
        <v>1350</v>
      </c>
      <c r="B391">
        <v>543271</v>
      </c>
      <c r="C391" t="s">
        <v>1351</v>
      </c>
      <c r="D391" t="s">
        <v>1352</v>
      </c>
      <c r="E391" t="s">
        <v>76</v>
      </c>
      <c r="F391" t="s">
        <v>1187</v>
      </c>
      <c r="G391" s="1">
        <v>44809</v>
      </c>
      <c r="H391">
        <v>465.55</v>
      </c>
      <c r="I391">
        <v>-0.67</v>
      </c>
      <c r="J391">
        <v>0</v>
      </c>
      <c r="K391">
        <v>877.95</v>
      </c>
      <c r="L391">
        <v>0</v>
      </c>
      <c r="M391">
        <v>0</v>
      </c>
      <c r="N391">
        <v>0</v>
      </c>
      <c r="O391">
        <v>0</v>
      </c>
      <c r="P391">
        <v>241.3</v>
      </c>
      <c r="Q391">
        <v>877.95</v>
      </c>
      <c r="R391">
        <v>7417.72</v>
      </c>
      <c r="S391">
        <v>7897.59</v>
      </c>
      <c r="T391">
        <v>-2.57</v>
      </c>
      <c r="U391">
        <v>-9.26</v>
      </c>
      <c r="V391">
        <v>-6.56</v>
      </c>
      <c r="W391">
        <v>-38.01</v>
      </c>
      <c r="X391">
        <v>0</v>
      </c>
      <c r="Y391">
        <v>0</v>
      </c>
      <c r="Z391">
        <v>0</v>
      </c>
      <c r="AA391">
        <v>19.13</v>
      </c>
      <c r="AB391">
        <v>19.39</v>
      </c>
      <c r="AC391">
        <v>2.95</v>
      </c>
      <c r="AD391">
        <v>3.54</v>
      </c>
      <c r="AE391">
        <v>8.15</v>
      </c>
      <c r="AF391">
        <v>0.26</v>
      </c>
      <c r="AG391">
        <v>1.07</v>
      </c>
      <c r="AH391">
        <v>10.87</v>
      </c>
      <c r="AI391">
        <v>1.5</v>
      </c>
      <c r="AJ391">
        <v>66.06</v>
      </c>
      <c r="AK391">
        <v>24.35</v>
      </c>
      <c r="AL391">
        <v>157.74</v>
      </c>
      <c r="AM391">
        <v>7.05</v>
      </c>
      <c r="AN391">
        <v>3.13</v>
      </c>
      <c r="AO391">
        <v>0.35</v>
      </c>
    </row>
    <row r="392" spans="1:41" x14ac:dyDescent="0.35">
      <c r="A392" t="s">
        <v>1347</v>
      </c>
      <c r="B392">
        <v>513599</v>
      </c>
      <c r="C392" t="s">
        <v>1348</v>
      </c>
      <c r="D392" t="s">
        <v>1349</v>
      </c>
      <c r="E392" t="s">
        <v>182</v>
      </c>
      <c r="F392" t="s">
        <v>183</v>
      </c>
      <c r="G392" s="1">
        <v>44809</v>
      </c>
      <c r="H392">
        <v>116.8</v>
      </c>
      <c r="I392">
        <v>1.26</v>
      </c>
      <c r="J392">
        <v>18.25</v>
      </c>
      <c r="K392">
        <v>159.4</v>
      </c>
      <c r="L392">
        <v>18.25</v>
      </c>
      <c r="M392">
        <v>196.9</v>
      </c>
      <c r="N392">
        <v>18.25</v>
      </c>
      <c r="O392">
        <v>196.9</v>
      </c>
      <c r="P392">
        <v>12.68</v>
      </c>
      <c r="Q392">
        <v>658</v>
      </c>
      <c r="R392">
        <v>11294.84</v>
      </c>
      <c r="S392">
        <v>12290.79</v>
      </c>
      <c r="T392">
        <v>-0.93</v>
      </c>
      <c r="U392">
        <v>12.15</v>
      </c>
      <c r="V392">
        <v>9.2100000000000009</v>
      </c>
      <c r="W392">
        <v>-1.93</v>
      </c>
      <c r="X392">
        <v>54.86</v>
      </c>
      <c r="Y392">
        <v>13.25</v>
      </c>
      <c r="Z392">
        <v>-7.52</v>
      </c>
      <c r="AA392">
        <v>29.29</v>
      </c>
      <c r="AB392">
        <v>44.4</v>
      </c>
      <c r="AC392">
        <v>5.73</v>
      </c>
      <c r="AD392">
        <v>4.47</v>
      </c>
      <c r="AE392">
        <v>3.79</v>
      </c>
      <c r="AF392">
        <v>1.44</v>
      </c>
      <c r="AG392">
        <v>0.99</v>
      </c>
      <c r="AH392">
        <v>21.68</v>
      </c>
      <c r="AI392">
        <v>5.94</v>
      </c>
      <c r="AJ392">
        <v>13.58</v>
      </c>
      <c r="AK392">
        <v>3.98</v>
      </c>
      <c r="AL392">
        <v>20.350000000000001</v>
      </c>
      <c r="AM392">
        <v>8.99</v>
      </c>
      <c r="AN392">
        <v>1.23</v>
      </c>
      <c r="AO392">
        <v>0.35</v>
      </c>
    </row>
    <row r="393" spans="1:41" x14ac:dyDescent="0.35">
      <c r="A393" t="s">
        <v>1353</v>
      </c>
      <c r="B393">
        <v>533295</v>
      </c>
      <c r="C393" t="s">
        <v>1354</v>
      </c>
      <c r="D393" t="s">
        <v>1355</v>
      </c>
      <c r="E393" t="s">
        <v>99</v>
      </c>
      <c r="F393" t="s">
        <v>369</v>
      </c>
      <c r="G393" s="1">
        <v>44809</v>
      </c>
      <c r="H393">
        <v>15.6</v>
      </c>
      <c r="I393">
        <v>0.32</v>
      </c>
      <c r="J393">
        <v>9.1999999999999993</v>
      </c>
      <c r="K393">
        <v>19.95</v>
      </c>
      <c r="L393">
        <v>9.1999999999999993</v>
      </c>
      <c r="M393">
        <v>24.1</v>
      </c>
      <c r="N393">
        <v>9.1999999999999993</v>
      </c>
      <c r="O393">
        <v>56.9</v>
      </c>
      <c r="P393">
        <v>9.1999999999999993</v>
      </c>
      <c r="Q393">
        <v>149.69999999999999</v>
      </c>
      <c r="R393">
        <v>10573.35</v>
      </c>
      <c r="S393">
        <v>6728.76</v>
      </c>
      <c r="T393">
        <v>0</v>
      </c>
      <c r="U393">
        <v>2.63</v>
      </c>
      <c r="V393">
        <v>2.2999999999999998</v>
      </c>
      <c r="W393">
        <v>-9.0399999999999991</v>
      </c>
      <c r="X393">
        <v>-8.5500000000000007</v>
      </c>
      <c r="Y393">
        <v>-20.329999999999998</v>
      </c>
      <c r="Z393">
        <v>-12.62</v>
      </c>
      <c r="AA393">
        <v>9.8800000000000008</v>
      </c>
      <c r="AB393">
        <v>9.91</v>
      </c>
      <c r="AC393">
        <v>0.8</v>
      </c>
      <c r="AD393">
        <v>0.33</v>
      </c>
      <c r="AE393">
        <v>76.22</v>
      </c>
      <c r="AF393">
        <v>1.92</v>
      </c>
      <c r="AG393">
        <v>1.99</v>
      </c>
      <c r="AH393">
        <v>5.85</v>
      </c>
      <c r="AI393">
        <v>1.47</v>
      </c>
      <c r="AJ393">
        <v>-1.76</v>
      </c>
      <c r="AK393">
        <v>1.58</v>
      </c>
      <c r="AL393">
        <v>19.62</v>
      </c>
      <c r="AM393">
        <v>-8.85</v>
      </c>
      <c r="AN393">
        <v>-11.06</v>
      </c>
      <c r="AO393">
        <v>0.31</v>
      </c>
    </row>
    <row r="394" spans="1:41" x14ac:dyDescent="0.35">
      <c r="A394" t="s">
        <v>1356</v>
      </c>
      <c r="B394">
        <v>540769</v>
      </c>
      <c r="C394" t="s">
        <v>1357</v>
      </c>
      <c r="D394" t="s">
        <v>1358</v>
      </c>
      <c r="E394" t="s">
        <v>580</v>
      </c>
      <c r="F394" t="s">
        <v>581</v>
      </c>
      <c r="G394" s="1">
        <v>44809</v>
      </c>
      <c r="H394">
        <v>95.05</v>
      </c>
      <c r="I394">
        <v>1.22</v>
      </c>
      <c r="J394">
        <v>74.099999999999994</v>
      </c>
      <c r="K394">
        <v>178.9</v>
      </c>
      <c r="L394">
        <v>74.099999999999994</v>
      </c>
      <c r="M394">
        <v>197</v>
      </c>
      <c r="N394">
        <v>0</v>
      </c>
      <c r="O394">
        <v>0</v>
      </c>
      <c r="P394">
        <v>74.099999999999994</v>
      </c>
      <c r="Q394">
        <v>382.43</v>
      </c>
      <c r="R394">
        <v>15664.24</v>
      </c>
      <c r="S394">
        <v>2937.44</v>
      </c>
      <c r="T394">
        <v>-2.56</v>
      </c>
      <c r="U394">
        <v>5.85</v>
      </c>
      <c r="V394">
        <v>-5.14</v>
      </c>
      <c r="W394">
        <v>-40.869999999999997</v>
      </c>
      <c r="X394">
        <v>-3.13</v>
      </c>
      <c r="Y394">
        <v>0</v>
      </c>
      <c r="Z394">
        <v>0</v>
      </c>
      <c r="AA394">
        <v>68.03</v>
      </c>
      <c r="AB394">
        <v>18.829999999999998</v>
      </c>
      <c r="AC394">
        <v>0.79</v>
      </c>
      <c r="AD394">
        <v>1.28</v>
      </c>
      <c r="AE394">
        <v>223.14</v>
      </c>
      <c r="AF394">
        <v>-9.17</v>
      </c>
      <c r="AG394">
        <v>0.32</v>
      </c>
      <c r="AH394">
        <v>13.26</v>
      </c>
      <c r="AI394">
        <v>0.53</v>
      </c>
      <c r="AJ394">
        <v>-3.85</v>
      </c>
      <c r="AK394">
        <v>1.4</v>
      </c>
      <c r="AL394">
        <v>120.78</v>
      </c>
      <c r="AM394">
        <v>-24.66</v>
      </c>
      <c r="AN394">
        <v>0.21</v>
      </c>
      <c r="AO394">
        <v>0.3</v>
      </c>
    </row>
    <row r="395" spans="1:41" x14ac:dyDescent="0.35">
      <c r="A395" t="s">
        <v>1365</v>
      </c>
      <c r="B395">
        <v>523598</v>
      </c>
      <c r="C395" t="s">
        <v>1366</v>
      </c>
      <c r="D395" t="s">
        <v>1367</v>
      </c>
      <c r="E395" t="s">
        <v>131</v>
      </c>
      <c r="F395" t="s">
        <v>543</v>
      </c>
      <c r="G395" s="1">
        <v>44809</v>
      </c>
      <c r="H395">
        <v>120.55</v>
      </c>
      <c r="I395">
        <v>0.75</v>
      </c>
      <c r="J395">
        <v>29.4</v>
      </c>
      <c r="K395">
        <v>160.19999999999999</v>
      </c>
      <c r="L395">
        <v>29.4</v>
      </c>
      <c r="M395">
        <v>160.19999999999999</v>
      </c>
      <c r="N395">
        <v>24.8</v>
      </c>
      <c r="O395">
        <v>160.19999999999999</v>
      </c>
      <c r="P395">
        <v>7.6</v>
      </c>
      <c r="Q395">
        <v>221.33</v>
      </c>
      <c r="R395">
        <v>5615.21</v>
      </c>
      <c r="S395">
        <v>8187.11</v>
      </c>
      <c r="T395">
        <v>3.92</v>
      </c>
      <c r="U395">
        <v>4.74</v>
      </c>
      <c r="V395">
        <v>2.46</v>
      </c>
      <c r="W395">
        <v>14.21</v>
      </c>
      <c r="X395">
        <v>62.3</v>
      </c>
      <c r="Y395">
        <v>4.4400000000000004</v>
      </c>
      <c r="Z395">
        <v>9.2100000000000009</v>
      </c>
      <c r="AA395">
        <v>6.82</v>
      </c>
      <c r="AB395">
        <v>9.19</v>
      </c>
      <c r="AC395">
        <v>0.61</v>
      </c>
      <c r="AD395">
        <v>0.42</v>
      </c>
      <c r="AE395">
        <v>12.95</v>
      </c>
      <c r="AF395">
        <v>-1.76</v>
      </c>
      <c r="AG395">
        <v>0.27</v>
      </c>
      <c r="AH395">
        <v>5.09</v>
      </c>
      <c r="AI395">
        <v>1.03</v>
      </c>
      <c r="AJ395">
        <v>4.1900000000000004</v>
      </c>
      <c r="AK395">
        <v>17.62</v>
      </c>
      <c r="AL395">
        <v>197.41</v>
      </c>
      <c r="AM395">
        <v>28.77</v>
      </c>
      <c r="AN395">
        <v>26.09</v>
      </c>
      <c r="AO395">
        <v>0.25</v>
      </c>
    </row>
    <row r="396" spans="1:41" x14ac:dyDescent="0.35">
      <c r="A396" t="s">
        <v>1362</v>
      </c>
      <c r="B396">
        <v>532942</v>
      </c>
      <c r="C396" t="s">
        <v>1363</v>
      </c>
      <c r="D396" t="s">
        <v>1364</v>
      </c>
      <c r="E396" t="s">
        <v>293</v>
      </c>
      <c r="F396" t="s">
        <v>293</v>
      </c>
      <c r="G396" s="1">
        <v>44809</v>
      </c>
      <c r="H396">
        <v>254.5</v>
      </c>
      <c r="I396">
        <v>-0.56999999999999995</v>
      </c>
      <c r="J396">
        <v>85.5</v>
      </c>
      <c r="K396">
        <v>331.4</v>
      </c>
      <c r="L396">
        <v>85.5</v>
      </c>
      <c r="M396">
        <v>343.9</v>
      </c>
      <c r="N396">
        <v>81.650000000000006</v>
      </c>
      <c r="O396">
        <v>343.9</v>
      </c>
      <c r="P396">
        <v>2</v>
      </c>
      <c r="Q396">
        <v>343.9</v>
      </c>
      <c r="R396">
        <v>7185.54</v>
      </c>
      <c r="S396">
        <v>7799.71</v>
      </c>
      <c r="T396">
        <v>-2.75</v>
      </c>
      <c r="U396">
        <v>-2</v>
      </c>
      <c r="V396">
        <v>1.8</v>
      </c>
      <c r="W396">
        <v>-21.91</v>
      </c>
      <c r="X396">
        <v>33.549999999999997</v>
      </c>
      <c r="Y396">
        <v>19.68</v>
      </c>
      <c r="Z396">
        <v>36.6</v>
      </c>
      <c r="AA396">
        <v>20.010000000000002</v>
      </c>
      <c r="AB396">
        <v>14.55</v>
      </c>
      <c r="AC396">
        <v>2.98</v>
      </c>
      <c r="AD396">
        <v>2.9</v>
      </c>
      <c r="AE396">
        <v>9.4499999999999993</v>
      </c>
      <c r="AF396">
        <v>0.71</v>
      </c>
      <c r="AG396">
        <v>0.1</v>
      </c>
      <c r="AH396">
        <v>9.1</v>
      </c>
      <c r="AI396">
        <v>1.9</v>
      </c>
      <c r="AJ396">
        <v>-95.06</v>
      </c>
      <c r="AK396">
        <v>12.77</v>
      </c>
      <c r="AL396">
        <v>85.75</v>
      </c>
      <c r="AM396">
        <v>-2.69</v>
      </c>
      <c r="AN396">
        <v>-4.84</v>
      </c>
      <c r="AO396">
        <v>0.25</v>
      </c>
    </row>
    <row r="397" spans="1:41" x14ac:dyDescent="0.35">
      <c r="A397" t="s">
        <v>1359</v>
      </c>
      <c r="B397">
        <v>542066</v>
      </c>
      <c r="C397" t="s">
        <v>1360</v>
      </c>
      <c r="D397" t="s">
        <v>1361</v>
      </c>
      <c r="E397" t="s">
        <v>278</v>
      </c>
      <c r="F397" t="s">
        <v>279</v>
      </c>
      <c r="G397" s="1">
        <v>44809</v>
      </c>
      <c r="H397">
        <v>3530.6</v>
      </c>
      <c r="I397">
        <v>-2.5499999999999998</v>
      </c>
      <c r="J397">
        <v>76.599999999999994</v>
      </c>
      <c r="K397">
        <v>3816.3</v>
      </c>
      <c r="L397">
        <v>76.599999999999994</v>
      </c>
      <c r="M397">
        <v>3816.3</v>
      </c>
      <c r="N397">
        <v>0</v>
      </c>
      <c r="O397">
        <v>0</v>
      </c>
      <c r="P397">
        <v>70.2</v>
      </c>
      <c r="Q397">
        <v>3816.3</v>
      </c>
      <c r="R397">
        <v>387721.55</v>
      </c>
      <c r="S397">
        <v>399697.3</v>
      </c>
      <c r="T397">
        <v>2.0499999999999998</v>
      </c>
      <c r="U397">
        <v>5.4</v>
      </c>
      <c r="V397">
        <v>47.7</v>
      </c>
      <c r="W397">
        <v>138.97</v>
      </c>
      <c r="X397">
        <v>196.14</v>
      </c>
      <c r="Y397">
        <v>0</v>
      </c>
      <c r="Z397">
        <v>0</v>
      </c>
      <c r="AA397">
        <v>767.48</v>
      </c>
      <c r="AB397">
        <v>154.57</v>
      </c>
      <c r="AC397">
        <v>151.81</v>
      </c>
      <c r="AD397">
        <v>41.42</v>
      </c>
      <c r="AE397">
        <v>0.2</v>
      </c>
      <c r="AF397">
        <v>29.64</v>
      </c>
      <c r="AG397">
        <v>0.01</v>
      </c>
      <c r="AH397">
        <v>483.42</v>
      </c>
      <c r="AI397">
        <v>102.19</v>
      </c>
      <c r="AJ397">
        <v>527</v>
      </c>
      <c r="AK397">
        <v>4.59</v>
      </c>
      <c r="AL397">
        <v>23.22</v>
      </c>
      <c r="AM397">
        <v>6.69</v>
      </c>
      <c r="AN397">
        <v>-2.38</v>
      </c>
      <c r="AO397">
        <v>0.25</v>
      </c>
    </row>
    <row r="398" spans="1:41" x14ac:dyDescent="0.35">
      <c r="A398" t="s">
        <v>1368</v>
      </c>
      <c r="B398">
        <v>501455</v>
      </c>
      <c r="C398" t="s">
        <v>1369</v>
      </c>
      <c r="D398" t="s">
        <v>1370</v>
      </c>
      <c r="E398" t="s">
        <v>110</v>
      </c>
      <c r="F398" t="s">
        <v>328</v>
      </c>
      <c r="G398" s="1">
        <v>44809</v>
      </c>
      <c r="H398">
        <v>175.1</v>
      </c>
      <c r="I398">
        <v>0.28999999999999998</v>
      </c>
      <c r="J398">
        <v>66</v>
      </c>
      <c r="K398">
        <v>258.89999999999998</v>
      </c>
      <c r="L398">
        <v>66</v>
      </c>
      <c r="M398">
        <v>258.89999999999998</v>
      </c>
      <c r="N398">
        <v>66</v>
      </c>
      <c r="O398">
        <v>258.89999999999998</v>
      </c>
      <c r="P398">
        <v>0.77</v>
      </c>
      <c r="Q398">
        <v>258.89999999999998</v>
      </c>
      <c r="R398">
        <v>4054.66</v>
      </c>
      <c r="S398">
        <v>3825.63</v>
      </c>
      <c r="T398">
        <v>0.75</v>
      </c>
      <c r="U398">
        <v>7.65</v>
      </c>
      <c r="V398">
        <v>5.83</v>
      </c>
      <c r="W398">
        <v>23.44</v>
      </c>
      <c r="X398">
        <v>12.97</v>
      </c>
      <c r="Y398">
        <v>2.19</v>
      </c>
      <c r="Z398">
        <v>10.1</v>
      </c>
      <c r="AA398">
        <v>0</v>
      </c>
      <c r="AB398">
        <v>19.760000000000002</v>
      </c>
      <c r="AC398">
        <v>5.3</v>
      </c>
      <c r="AD398">
        <v>3.53</v>
      </c>
      <c r="AE398">
        <v>2.1800000000000002</v>
      </c>
      <c r="AF398">
        <v>0</v>
      </c>
      <c r="AG398">
        <v>0.11</v>
      </c>
      <c r="AH398">
        <v>34.08</v>
      </c>
      <c r="AI398">
        <v>1.89</v>
      </c>
      <c r="AJ398">
        <v>-64.59</v>
      </c>
      <c r="AK398">
        <v>0.14000000000000001</v>
      </c>
      <c r="AL398">
        <v>32.92</v>
      </c>
      <c r="AM398">
        <v>-2.71</v>
      </c>
      <c r="AN398">
        <v>-5.35</v>
      </c>
      <c r="AO398">
        <v>0.2</v>
      </c>
    </row>
    <row r="399" spans="1:41" x14ac:dyDescent="0.35">
      <c r="A399" t="s">
        <v>1371</v>
      </c>
      <c r="B399">
        <v>500183</v>
      </c>
      <c r="C399" t="s">
        <v>1372</v>
      </c>
      <c r="D399" t="s">
        <v>1373</v>
      </c>
      <c r="E399" t="s">
        <v>307</v>
      </c>
      <c r="F399" t="s">
        <v>482</v>
      </c>
      <c r="G399" s="1">
        <v>44809</v>
      </c>
      <c r="H399">
        <v>78.7</v>
      </c>
      <c r="I399">
        <v>3.01</v>
      </c>
      <c r="J399">
        <v>8.1</v>
      </c>
      <c r="K399">
        <v>101.35</v>
      </c>
      <c r="L399">
        <v>8.1</v>
      </c>
      <c r="M399">
        <v>101.35</v>
      </c>
      <c r="N399">
        <v>8.1</v>
      </c>
      <c r="O399">
        <v>101.35</v>
      </c>
      <c r="P399">
        <v>5.95</v>
      </c>
      <c r="Q399">
        <v>2578.0500000000002</v>
      </c>
      <c r="R399">
        <v>10842.96</v>
      </c>
      <c r="S399">
        <v>11126.57</v>
      </c>
      <c r="T399">
        <v>9.84</v>
      </c>
      <c r="U399">
        <v>19.510000000000002</v>
      </c>
      <c r="V399">
        <v>22.02</v>
      </c>
      <c r="W399">
        <v>14.39</v>
      </c>
      <c r="X399">
        <v>62.18</v>
      </c>
      <c r="Y399">
        <v>29.45</v>
      </c>
      <c r="Z399">
        <v>21.97</v>
      </c>
      <c r="AA399">
        <v>39.22</v>
      </c>
      <c r="AB399">
        <v>19.12</v>
      </c>
      <c r="AC399">
        <v>3.77</v>
      </c>
      <c r="AD399">
        <v>2.13</v>
      </c>
      <c r="AE399">
        <v>5.31</v>
      </c>
      <c r="AF399">
        <v>3.94</v>
      </c>
      <c r="AG399">
        <v>0.23</v>
      </c>
      <c r="AH399">
        <v>17.63</v>
      </c>
      <c r="AI399">
        <v>2.37</v>
      </c>
      <c r="AJ399">
        <v>190.83</v>
      </c>
      <c r="AK399">
        <v>2.0099999999999998</v>
      </c>
      <c r="AL399">
        <v>20.85</v>
      </c>
      <c r="AM399">
        <v>0.44</v>
      </c>
      <c r="AN399">
        <v>-2.36</v>
      </c>
      <c r="AO399">
        <v>0.15</v>
      </c>
    </row>
    <row r="400" spans="1:41" x14ac:dyDescent="0.35">
      <c r="A400" t="s">
        <v>1377</v>
      </c>
      <c r="B400">
        <v>514162</v>
      </c>
      <c r="C400" t="s">
        <v>1378</v>
      </c>
      <c r="D400" t="s">
        <v>1379</v>
      </c>
      <c r="E400" t="s">
        <v>49</v>
      </c>
      <c r="F400" t="s">
        <v>1380</v>
      </c>
      <c r="G400" s="1">
        <v>44809</v>
      </c>
      <c r="H400">
        <v>74.400000000000006</v>
      </c>
      <c r="I400">
        <v>0.13</v>
      </c>
      <c r="J400">
        <v>18.3</v>
      </c>
      <c r="K400">
        <v>170.75</v>
      </c>
      <c r="L400">
        <v>18.3</v>
      </c>
      <c r="M400">
        <v>170.75</v>
      </c>
      <c r="N400">
        <v>18.3</v>
      </c>
      <c r="O400">
        <v>170.75</v>
      </c>
      <c r="P400">
        <v>0.5</v>
      </c>
      <c r="Q400">
        <v>170.75</v>
      </c>
      <c r="R400">
        <v>7351.16</v>
      </c>
      <c r="S400">
        <v>9575.1200000000008</v>
      </c>
      <c r="T400">
        <v>-4.62</v>
      </c>
      <c r="U400">
        <v>0.68</v>
      </c>
      <c r="V400">
        <v>3.12</v>
      </c>
      <c r="W400">
        <v>-41</v>
      </c>
      <c r="X400">
        <v>14.28</v>
      </c>
      <c r="Y400">
        <v>-0.63</v>
      </c>
      <c r="Z400">
        <v>30.02</v>
      </c>
      <c r="AA400">
        <v>18.09</v>
      </c>
      <c r="AB400">
        <v>15.49</v>
      </c>
      <c r="AC400">
        <v>1.84</v>
      </c>
      <c r="AD400">
        <v>2.17</v>
      </c>
      <c r="AE400">
        <v>8.57</v>
      </c>
      <c r="AF400">
        <v>2.42</v>
      </c>
      <c r="AG400">
        <v>0.2</v>
      </c>
      <c r="AH400">
        <v>8.15</v>
      </c>
      <c r="AI400">
        <v>0.81</v>
      </c>
      <c r="AJ400">
        <v>12.53</v>
      </c>
      <c r="AK400">
        <v>4.1100000000000003</v>
      </c>
      <c r="AL400">
        <v>40.39</v>
      </c>
      <c r="AM400">
        <v>5.94</v>
      </c>
      <c r="AN400">
        <v>1.03</v>
      </c>
      <c r="AO400">
        <v>0.15</v>
      </c>
    </row>
    <row r="401" spans="1:41" x14ac:dyDescent="0.35">
      <c r="A401" t="s">
        <v>1374</v>
      </c>
      <c r="B401">
        <v>532889</v>
      </c>
      <c r="C401" t="s">
        <v>1375</v>
      </c>
      <c r="D401" t="s">
        <v>1376</v>
      </c>
      <c r="E401" t="s">
        <v>49</v>
      </c>
      <c r="F401" t="s">
        <v>914</v>
      </c>
      <c r="G401" s="1">
        <v>44809</v>
      </c>
      <c r="H401">
        <v>596.79999999999995</v>
      </c>
      <c r="I401">
        <v>0.86</v>
      </c>
      <c r="J401">
        <v>62.47</v>
      </c>
      <c r="K401">
        <v>771.8</v>
      </c>
      <c r="L401">
        <v>62.47</v>
      </c>
      <c r="M401">
        <v>771.8</v>
      </c>
      <c r="N401">
        <v>62.47</v>
      </c>
      <c r="O401">
        <v>771.8</v>
      </c>
      <c r="P401">
        <v>1.91</v>
      </c>
      <c r="Q401">
        <v>771.8</v>
      </c>
      <c r="R401">
        <v>20440.48</v>
      </c>
      <c r="S401">
        <v>20980.080000000002</v>
      </c>
      <c r="T401">
        <v>-2.64</v>
      </c>
      <c r="U401">
        <v>5.73</v>
      </c>
      <c r="V401">
        <v>2.74</v>
      </c>
      <c r="W401">
        <v>51.35</v>
      </c>
      <c r="X401">
        <v>74.36</v>
      </c>
      <c r="Y401">
        <v>31</v>
      </c>
      <c r="Z401">
        <v>47.07</v>
      </c>
      <c r="AA401">
        <v>22.7</v>
      </c>
      <c r="AB401">
        <v>15.71</v>
      </c>
      <c r="AC401">
        <v>5.99</v>
      </c>
      <c r="AD401">
        <v>3.04</v>
      </c>
      <c r="AE401">
        <v>6.35</v>
      </c>
      <c r="AF401">
        <v>0.91</v>
      </c>
      <c r="AG401">
        <v>0.03</v>
      </c>
      <c r="AH401">
        <v>14.65</v>
      </c>
      <c r="AI401">
        <v>3.84</v>
      </c>
      <c r="AJ401">
        <v>41.36</v>
      </c>
      <c r="AK401">
        <v>26.34</v>
      </c>
      <c r="AL401">
        <v>99.86</v>
      </c>
      <c r="AM401">
        <v>14.36</v>
      </c>
      <c r="AN401">
        <v>-12.23</v>
      </c>
      <c r="AO401">
        <v>0.15</v>
      </c>
    </row>
    <row r="402" spans="1:41" x14ac:dyDescent="0.35">
      <c r="A402" t="s">
        <v>1381</v>
      </c>
      <c r="B402">
        <v>505509</v>
      </c>
      <c r="C402" t="s">
        <v>1382</v>
      </c>
      <c r="D402" t="s">
        <v>1383</v>
      </c>
      <c r="E402" t="s">
        <v>115</v>
      </c>
      <c r="F402" t="s">
        <v>1384</v>
      </c>
      <c r="G402" s="1">
        <v>44809</v>
      </c>
      <c r="H402">
        <v>145.25</v>
      </c>
      <c r="I402">
        <v>-1.19</v>
      </c>
      <c r="J402">
        <v>67.599999999999994</v>
      </c>
      <c r="K402">
        <v>215</v>
      </c>
      <c r="L402">
        <v>67.599999999999994</v>
      </c>
      <c r="M402">
        <v>215</v>
      </c>
      <c r="N402">
        <v>34.5</v>
      </c>
      <c r="O402">
        <v>215</v>
      </c>
      <c r="P402">
        <v>0.05</v>
      </c>
      <c r="Q402">
        <v>215</v>
      </c>
      <c r="R402">
        <v>3876.91</v>
      </c>
      <c r="S402">
        <v>4053.26</v>
      </c>
      <c r="T402">
        <v>3.68</v>
      </c>
      <c r="U402">
        <v>3.9</v>
      </c>
      <c r="V402">
        <v>2.72</v>
      </c>
      <c r="W402">
        <v>14.19</v>
      </c>
      <c r="X402">
        <v>15.86</v>
      </c>
      <c r="Y402">
        <v>27.09</v>
      </c>
      <c r="Z402">
        <v>4.8499999999999996</v>
      </c>
      <c r="AA402">
        <v>0</v>
      </c>
      <c r="AB402">
        <v>120.73</v>
      </c>
      <c r="AC402">
        <v>4.04</v>
      </c>
      <c r="AD402">
        <v>3.61</v>
      </c>
      <c r="AE402">
        <v>1.1499999999999999</v>
      </c>
      <c r="AF402">
        <v>0</v>
      </c>
      <c r="AG402">
        <v>7.0000000000000007E-2</v>
      </c>
      <c r="AH402">
        <v>31.53</v>
      </c>
      <c r="AI402">
        <v>3.35</v>
      </c>
      <c r="AJ402">
        <v>26.7</v>
      </c>
      <c r="AK402">
        <v>-0.22</v>
      </c>
      <c r="AL402">
        <v>35.950000000000003</v>
      </c>
      <c r="AM402">
        <v>5.53</v>
      </c>
      <c r="AN402">
        <v>-11.88</v>
      </c>
      <c r="AO402">
        <v>0.1</v>
      </c>
    </row>
    <row r="403" spans="1:41" x14ac:dyDescent="0.35">
      <c r="A403" t="s">
        <v>1385</v>
      </c>
      <c r="B403">
        <v>503310</v>
      </c>
      <c r="C403" t="s">
        <v>1386</v>
      </c>
      <c r="D403" t="s">
        <v>1387</v>
      </c>
      <c r="E403" t="s">
        <v>293</v>
      </c>
      <c r="F403" t="s">
        <v>954</v>
      </c>
      <c r="G403" s="1">
        <v>44809</v>
      </c>
      <c r="H403">
        <v>216.45</v>
      </c>
      <c r="I403">
        <v>-3.07</v>
      </c>
      <c r="J403">
        <v>86</v>
      </c>
      <c r="K403">
        <v>337</v>
      </c>
      <c r="L403">
        <v>86</v>
      </c>
      <c r="M403">
        <v>337</v>
      </c>
      <c r="N403">
        <v>86</v>
      </c>
      <c r="O403">
        <v>337</v>
      </c>
      <c r="P403">
        <v>0.56000000000000005</v>
      </c>
      <c r="Q403">
        <v>337</v>
      </c>
      <c r="R403">
        <v>5712.48</v>
      </c>
      <c r="S403">
        <v>9065.24</v>
      </c>
      <c r="T403">
        <v>6.44</v>
      </c>
      <c r="U403">
        <v>4.79</v>
      </c>
      <c r="V403">
        <v>-21.43</v>
      </c>
      <c r="W403">
        <v>63.11</v>
      </c>
      <c r="X403">
        <v>24.76</v>
      </c>
      <c r="Y403">
        <v>8.51</v>
      </c>
      <c r="Z403">
        <v>12.77</v>
      </c>
      <c r="AA403">
        <v>0</v>
      </c>
      <c r="AB403">
        <v>53.77</v>
      </c>
      <c r="AC403">
        <v>4.84</v>
      </c>
      <c r="AD403">
        <v>3.67</v>
      </c>
      <c r="AE403">
        <v>0.11</v>
      </c>
      <c r="AF403">
        <v>0</v>
      </c>
      <c r="AG403">
        <v>0.05</v>
      </c>
      <c r="AH403">
        <v>123.7</v>
      </c>
      <c r="AI403">
        <v>8.14</v>
      </c>
      <c r="AJ403">
        <v>198.64</v>
      </c>
      <c r="AK403">
        <v>-4.7699999999999996</v>
      </c>
      <c r="AL403">
        <v>44.7</v>
      </c>
      <c r="AM403">
        <v>1.0900000000000001</v>
      </c>
      <c r="AN403">
        <v>-5.71</v>
      </c>
      <c r="AO403">
        <v>0.1</v>
      </c>
    </row>
    <row r="404" spans="1:41" x14ac:dyDescent="0.35">
      <c r="A404" t="s">
        <v>1388</v>
      </c>
      <c r="B404">
        <v>532368</v>
      </c>
      <c r="C404" t="s">
        <v>1389</v>
      </c>
      <c r="D404" t="s">
        <v>1390</v>
      </c>
      <c r="E404" t="s">
        <v>71</v>
      </c>
      <c r="F404" t="s">
        <v>72</v>
      </c>
      <c r="G404" s="1">
        <v>44809</v>
      </c>
      <c r="H404">
        <v>42.5</v>
      </c>
      <c r="I404">
        <v>-1.1599999999999999</v>
      </c>
      <c r="J404">
        <v>1.18</v>
      </c>
      <c r="K404">
        <v>122.88</v>
      </c>
      <c r="L404">
        <v>1.18</v>
      </c>
      <c r="M404">
        <v>122.88</v>
      </c>
      <c r="N404">
        <v>1.08</v>
      </c>
      <c r="O404">
        <v>122.88</v>
      </c>
      <c r="P404">
        <v>1.08</v>
      </c>
      <c r="Q404">
        <v>122.88</v>
      </c>
      <c r="R404">
        <v>8555.99</v>
      </c>
      <c r="S404">
        <v>8540.4599999999991</v>
      </c>
      <c r="T404">
        <v>-5.45</v>
      </c>
      <c r="U404">
        <v>-0.12</v>
      </c>
      <c r="V404">
        <v>-22.87</v>
      </c>
      <c r="W404">
        <v>99.53</v>
      </c>
      <c r="X404">
        <v>202.46</v>
      </c>
      <c r="Y404">
        <v>72.48</v>
      </c>
      <c r="Z404">
        <v>0</v>
      </c>
      <c r="AA404">
        <v>7.89</v>
      </c>
      <c r="AB404">
        <v>1.02</v>
      </c>
      <c r="AC404">
        <v>1.54</v>
      </c>
      <c r="AD404">
        <v>0.28999999999999998</v>
      </c>
      <c r="AE404">
        <v>17.73</v>
      </c>
      <c r="AF404">
        <v>2.04</v>
      </c>
      <c r="AG404">
        <v>0.71</v>
      </c>
      <c r="AH404">
        <v>4.87</v>
      </c>
      <c r="AI404">
        <v>1.46</v>
      </c>
      <c r="AJ404">
        <v>18.600000000000001</v>
      </c>
      <c r="AK404">
        <v>5.37</v>
      </c>
      <c r="AL404">
        <v>27.61</v>
      </c>
      <c r="AM404">
        <v>9.06</v>
      </c>
      <c r="AN404">
        <v>8.82</v>
      </c>
      <c r="AO404">
        <v>0.05</v>
      </c>
    </row>
    <row r="405" spans="1:41" x14ac:dyDescent="0.35">
      <c r="A405" t="s">
        <v>1391</v>
      </c>
      <c r="B405">
        <v>539807</v>
      </c>
      <c r="C405" t="s">
        <v>1392</v>
      </c>
      <c r="D405" t="s">
        <v>1393</v>
      </c>
      <c r="E405" t="s">
        <v>131</v>
      </c>
      <c r="F405" t="s">
        <v>427</v>
      </c>
      <c r="G405" s="1">
        <v>44809</v>
      </c>
      <c r="H405">
        <v>15.6</v>
      </c>
      <c r="I405">
        <v>0.32</v>
      </c>
      <c r="J405">
        <v>6.6</v>
      </c>
      <c r="K405">
        <v>26.5</v>
      </c>
      <c r="L405">
        <v>6.6</v>
      </c>
      <c r="M405">
        <v>29.23</v>
      </c>
      <c r="N405">
        <v>6.6</v>
      </c>
      <c r="O405">
        <v>60.7</v>
      </c>
      <c r="P405">
        <v>6.6</v>
      </c>
      <c r="Q405">
        <v>60.7</v>
      </c>
      <c r="R405">
        <v>4189.03</v>
      </c>
      <c r="S405">
        <v>3952.95</v>
      </c>
      <c r="T405">
        <v>-2.5</v>
      </c>
      <c r="U405">
        <v>-1.89</v>
      </c>
      <c r="V405">
        <v>5.05</v>
      </c>
      <c r="W405">
        <v>-31.43</v>
      </c>
      <c r="X405">
        <v>16.66</v>
      </c>
      <c r="Y405">
        <v>-15.28</v>
      </c>
      <c r="Z405">
        <v>0</v>
      </c>
      <c r="AA405">
        <v>43.55</v>
      </c>
      <c r="AB405">
        <v>68.92</v>
      </c>
      <c r="AC405">
        <v>1.43</v>
      </c>
      <c r="AD405">
        <v>1.8</v>
      </c>
      <c r="AE405">
        <v>3.04</v>
      </c>
      <c r="AF405">
        <v>4.04</v>
      </c>
      <c r="AG405">
        <v>0.32</v>
      </c>
      <c r="AH405">
        <v>23.17</v>
      </c>
      <c r="AI405">
        <v>2.8</v>
      </c>
      <c r="AJ405">
        <v>34.33</v>
      </c>
      <c r="AK405">
        <v>0.36</v>
      </c>
      <c r="AL405">
        <v>10.92</v>
      </c>
      <c r="AM405">
        <v>0.46</v>
      </c>
      <c r="AN405">
        <v>0.39</v>
      </c>
      <c r="AO405">
        <v>0.05</v>
      </c>
    </row>
    <row r="406" spans="1:41" x14ac:dyDescent="0.35">
      <c r="A406" t="s">
        <v>1394</v>
      </c>
      <c r="B406">
        <v>511431</v>
      </c>
      <c r="C406" t="s">
        <v>1395</v>
      </c>
      <c r="D406" t="s">
        <v>1396</v>
      </c>
      <c r="E406" t="s">
        <v>71</v>
      </c>
      <c r="F406" t="s">
        <v>72</v>
      </c>
      <c r="G406" s="1">
        <v>44809</v>
      </c>
      <c r="H406">
        <v>32.9</v>
      </c>
      <c r="I406">
        <v>19.420000000000002</v>
      </c>
      <c r="J406">
        <v>17.100000000000001</v>
      </c>
      <c r="K406">
        <v>47.2</v>
      </c>
      <c r="L406">
        <v>17.100000000000001</v>
      </c>
      <c r="M406">
        <v>69.849999999999994</v>
      </c>
      <c r="N406">
        <v>17.100000000000001</v>
      </c>
      <c r="O406">
        <v>515.4</v>
      </c>
      <c r="P406">
        <v>0.26</v>
      </c>
      <c r="Q406">
        <v>515.4</v>
      </c>
      <c r="R406">
        <v>3485.75</v>
      </c>
      <c r="S406">
        <v>2867.5</v>
      </c>
      <c r="T406">
        <v>18.13</v>
      </c>
      <c r="U406">
        <v>11.53</v>
      </c>
      <c r="V406">
        <v>17.920000000000002</v>
      </c>
      <c r="W406">
        <v>-15.86</v>
      </c>
      <c r="X406">
        <v>3.18</v>
      </c>
      <c r="Y406">
        <v>-33.25</v>
      </c>
      <c r="Z406">
        <v>4.4800000000000004</v>
      </c>
      <c r="AA406">
        <v>38.54</v>
      </c>
      <c r="AB406">
        <v>56.2</v>
      </c>
      <c r="AC406">
        <v>1.27</v>
      </c>
      <c r="AD406">
        <v>1.56</v>
      </c>
      <c r="AE406">
        <v>3.6</v>
      </c>
      <c r="AF406">
        <v>-1.25</v>
      </c>
      <c r="AG406">
        <v>0.15</v>
      </c>
      <c r="AH406">
        <v>21.23</v>
      </c>
      <c r="AI406">
        <v>4.0999999999999996</v>
      </c>
      <c r="AJ406">
        <v>72</v>
      </c>
      <c r="AK406">
        <v>0.86</v>
      </c>
      <c r="AL406">
        <v>25.96</v>
      </c>
      <c r="AM406">
        <v>0.46</v>
      </c>
      <c r="AN406">
        <v>0.34</v>
      </c>
      <c r="AO406">
        <v>0.05</v>
      </c>
    </row>
    <row r="407" spans="1:41" x14ac:dyDescent="0.35">
      <c r="A407" t="s">
        <v>1483</v>
      </c>
      <c r="B407">
        <v>540755</v>
      </c>
      <c r="C407" t="s">
        <v>1484</v>
      </c>
      <c r="D407" t="s">
        <v>1485</v>
      </c>
      <c r="E407" t="s">
        <v>580</v>
      </c>
      <c r="F407" t="s">
        <v>1486</v>
      </c>
      <c r="G407" s="1">
        <v>44809</v>
      </c>
      <c r="H407">
        <v>128.55000000000001</v>
      </c>
      <c r="I407">
        <v>3.34</v>
      </c>
      <c r="J407">
        <v>81.5</v>
      </c>
      <c r="K407">
        <v>152.80000000000001</v>
      </c>
      <c r="L407">
        <v>81.5</v>
      </c>
      <c r="M407">
        <v>334.05</v>
      </c>
      <c r="N407">
        <v>0</v>
      </c>
      <c r="O407">
        <v>0</v>
      </c>
      <c r="P407">
        <v>81.5</v>
      </c>
      <c r="Q407">
        <v>449.5</v>
      </c>
      <c r="R407">
        <v>22710.71</v>
      </c>
      <c r="S407">
        <v>3200.84</v>
      </c>
      <c r="T407">
        <v>3.34</v>
      </c>
      <c r="U407">
        <v>6.59</v>
      </c>
      <c r="V407">
        <v>7.08</v>
      </c>
      <c r="W407">
        <v>-13.98</v>
      </c>
      <c r="X407">
        <v>-9.06</v>
      </c>
      <c r="Y407">
        <v>0</v>
      </c>
      <c r="Z407">
        <v>0</v>
      </c>
      <c r="AA407">
        <v>5.47</v>
      </c>
      <c r="AB407">
        <v>14.64</v>
      </c>
      <c r="AC407">
        <v>0.78</v>
      </c>
      <c r="AD407">
        <v>1.1299999999999999</v>
      </c>
      <c r="AE407">
        <v>409.1</v>
      </c>
      <c r="AF407">
        <v>0.21</v>
      </c>
      <c r="AG407">
        <v>1.75</v>
      </c>
      <c r="AH407">
        <v>0.51</v>
      </c>
      <c r="AI407">
        <v>0.57999999999999996</v>
      </c>
      <c r="AJ407">
        <v>1.71</v>
      </c>
      <c r="AK407">
        <v>23.69</v>
      </c>
      <c r="AL407">
        <v>165.44</v>
      </c>
      <c r="AM407">
        <v>75.72</v>
      </c>
      <c r="AN407">
        <v>71.849999999999994</v>
      </c>
      <c r="AO407">
        <v>0</v>
      </c>
    </row>
    <row r="408" spans="1:41" x14ac:dyDescent="0.35">
      <c r="A408" t="s">
        <v>1439</v>
      </c>
      <c r="B408">
        <v>500103</v>
      </c>
      <c r="C408" t="s">
        <v>1440</v>
      </c>
      <c r="D408" t="s">
        <v>1441</v>
      </c>
      <c r="E408" t="s">
        <v>110</v>
      </c>
      <c r="F408" t="s">
        <v>1442</v>
      </c>
      <c r="G408" s="1">
        <v>44809</v>
      </c>
      <c r="H408">
        <v>60.5</v>
      </c>
      <c r="I408">
        <v>2.02</v>
      </c>
      <c r="J408">
        <v>18.399999999999999</v>
      </c>
      <c r="K408">
        <v>80.349999999999994</v>
      </c>
      <c r="L408">
        <v>18.399999999999999</v>
      </c>
      <c r="M408">
        <v>80.349999999999994</v>
      </c>
      <c r="N408">
        <v>18.399999999999999</v>
      </c>
      <c r="O408">
        <v>108</v>
      </c>
      <c r="P408">
        <v>5.49</v>
      </c>
      <c r="Q408">
        <v>390.67</v>
      </c>
      <c r="R408">
        <v>21066.48</v>
      </c>
      <c r="S408">
        <v>18796.47</v>
      </c>
      <c r="T408">
        <v>4.58</v>
      </c>
      <c r="U408">
        <v>14.91</v>
      </c>
      <c r="V408">
        <v>19.57</v>
      </c>
      <c r="W408">
        <v>9.11</v>
      </c>
      <c r="X408">
        <v>6.49</v>
      </c>
      <c r="Y408">
        <v>-7.1</v>
      </c>
      <c r="Z408">
        <v>-8.43</v>
      </c>
      <c r="AA408">
        <v>29.83</v>
      </c>
      <c r="AB408">
        <v>25.74</v>
      </c>
      <c r="AC408">
        <v>0.8</v>
      </c>
      <c r="AD408">
        <v>0.72</v>
      </c>
      <c r="AE408">
        <v>7.76</v>
      </c>
      <c r="AF408">
        <v>-0.14000000000000001</v>
      </c>
      <c r="AG408">
        <v>0.66</v>
      </c>
      <c r="AH408">
        <v>13.42</v>
      </c>
      <c r="AI408">
        <v>0.96</v>
      </c>
      <c r="AJ408">
        <v>37.51</v>
      </c>
      <c r="AK408">
        <v>2.0299999999999998</v>
      </c>
      <c r="AL408">
        <v>75.55</v>
      </c>
      <c r="AM408">
        <v>1.61</v>
      </c>
      <c r="AN408">
        <v>0.31</v>
      </c>
      <c r="AO408">
        <v>0</v>
      </c>
    </row>
    <row r="409" spans="1:41" x14ac:dyDescent="0.35">
      <c r="A409" t="s">
        <v>1616</v>
      </c>
      <c r="B409">
        <v>500368</v>
      </c>
      <c r="C409" t="s">
        <v>1617</v>
      </c>
      <c r="D409" t="s">
        <v>1618</v>
      </c>
      <c r="E409" t="s">
        <v>54</v>
      </c>
      <c r="F409" t="s">
        <v>1619</v>
      </c>
      <c r="G409" s="1">
        <v>44809</v>
      </c>
      <c r="H409">
        <v>1317.8</v>
      </c>
      <c r="I409">
        <v>4.91</v>
      </c>
      <c r="J409">
        <v>3.32</v>
      </c>
      <c r="K409">
        <v>1324.35</v>
      </c>
      <c r="L409">
        <v>3.32</v>
      </c>
      <c r="M409">
        <v>1535</v>
      </c>
      <c r="N409">
        <v>3.28</v>
      </c>
      <c r="O409">
        <v>1535</v>
      </c>
      <c r="P409">
        <v>3.28</v>
      </c>
      <c r="Q409">
        <v>1535</v>
      </c>
      <c r="R409">
        <v>47882.87</v>
      </c>
      <c r="S409">
        <v>48915.91</v>
      </c>
      <c r="T409">
        <v>16.260000000000002</v>
      </c>
      <c r="U409">
        <v>17.5</v>
      </c>
      <c r="V409">
        <v>21.25</v>
      </c>
      <c r="W409">
        <v>24.87</v>
      </c>
      <c r="X409">
        <v>564.07000000000005</v>
      </c>
      <c r="Y409">
        <v>133.1</v>
      </c>
      <c r="Z409">
        <v>31.76</v>
      </c>
      <c r="AA409">
        <v>54.78</v>
      </c>
      <c r="AB409">
        <v>27.21</v>
      </c>
      <c r="AC409">
        <v>4.47</v>
      </c>
      <c r="AD409">
        <v>5.57</v>
      </c>
      <c r="AE409">
        <v>3.57</v>
      </c>
      <c r="AF409">
        <v>2.64</v>
      </c>
      <c r="AG409">
        <v>0.38</v>
      </c>
      <c r="AH409">
        <v>27.86</v>
      </c>
      <c r="AI409">
        <v>1.83</v>
      </c>
      <c r="AJ409">
        <v>193.65</v>
      </c>
      <c r="AK409">
        <v>24.15</v>
      </c>
      <c r="AL409">
        <v>295.92</v>
      </c>
      <c r="AM409">
        <v>8.36</v>
      </c>
      <c r="AN409">
        <v>2.0699999999999998</v>
      </c>
      <c r="AO409">
        <v>0</v>
      </c>
    </row>
    <row r="410" spans="1:41" x14ac:dyDescent="0.35">
      <c r="A410" t="s">
        <v>1397</v>
      </c>
      <c r="B410">
        <v>523395</v>
      </c>
      <c r="C410" t="s">
        <v>1398</v>
      </c>
      <c r="D410" t="s">
        <v>1399</v>
      </c>
      <c r="E410" t="s">
        <v>350</v>
      </c>
      <c r="F410" t="s">
        <v>350</v>
      </c>
      <c r="G410" s="1">
        <v>44809</v>
      </c>
      <c r="H410">
        <v>23244.85</v>
      </c>
      <c r="I410">
        <v>0.73</v>
      </c>
      <c r="J410">
        <v>15685.6</v>
      </c>
      <c r="K410">
        <v>27800</v>
      </c>
      <c r="L410">
        <v>15685.6</v>
      </c>
      <c r="M410">
        <v>31000</v>
      </c>
      <c r="N410">
        <v>14000</v>
      </c>
      <c r="O410">
        <v>31000</v>
      </c>
      <c r="P410">
        <v>223.25</v>
      </c>
      <c r="Q410">
        <v>31000</v>
      </c>
      <c r="R410">
        <v>26185.49</v>
      </c>
      <c r="S410">
        <v>24613.4</v>
      </c>
      <c r="T410">
        <v>0.69</v>
      </c>
      <c r="U410">
        <v>-0.94</v>
      </c>
      <c r="V410">
        <v>9.18</v>
      </c>
      <c r="W410">
        <v>-5.27</v>
      </c>
      <c r="X410">
        <v>4.53</v>
      </c>
      <c r="Y410">
        <v>9.6999999999999993</v>
      </c>
      <c r="Z410">
        <v>19.14</v>
      </c>
      <c r="AA410">
        <v>80.62</v>
      </c>
      <c r="AB410">
        <v>79.59</v>
      </c>
      <c r="AC410">
        <v>11.59</v>
      </c>
      <c r="AD410">
        <v>14.06</v>
      </c>
      <c r="AE410">
        <v>1.93</v>
      </c>
      <c r="AF410">
        <v>39.76</v>
      </c>
      <c r="AG410">
        <v>0</v>
      </c>
      <c r="AH410">
        <v>49.38</v>
      </c>
      <c r="AI410">
        <v>7.41</v>
      </c>
      <c r="AJ410">
        <v>79.989999999999995</v>
      </c>
      <c r="AK410">
        <v>289.51</v>
      </c>
      <c r="AL410">
        <v>2013.15</v>
      </c>
      <c r="AM410">
        <v>290.60000000000002</v>
      </c>
      <c r="AN410">
        <v>263.20999999999998</v>
      </c>
      <c r="AO410">
        <v>0</v>
      </c>
    </row>
    <row r="411" spans="1:41" x14ac:dyDescent="0.35">
      <c r="A411" t="s">
        <v>1400</v>
      </c>
      <c r="B411">
        <v>541988</v>
      </c>
      <c r="C411" t="s">
        <v>1401</v>
      </c>
      <c r="D411" t="s">
        <v>1402</v>
      </c>
      <c r="E411" t="s">
        <v>99</v>
      </c>
      <c r="F411" t="s">
        <v>256</v>
      </c>
      <c r="G411" s="1">
        <v>44809</v>
      </c>
      <c r="H411">
        <v>2287.9499999999998</v>
      </c>
      <c r="I411">
        <v>0.49</v>
      </c>
      <c r="J411">
        <v>845.75</v>
      </c>
      <c r="K411">
        <v>3340</v>
      </c>
      <c r="L411">
        <v>845.75</v>
      </c>
      <c r="M411">
        <v>3340</v>
      </c>
      <c r="N411">
        <v>0</v>
      </c>
      <c r="O411">
        <v>0</v>
      </c>
      <c r="P411">
        <v>611.5</v>
      </c>
      <c r="Q411">
        <v>3340</v>
      </c>
      <c r="R411">
        <v>17987.599999999999</v>
      </c>
      <c r="S411">
        <v>24383.25</v>
      </c>
      <c r="T411">
        <v>2.56</v>
      </c>
      <c r="U411">
        <v>1.25</v>
      </c>
      <c r="V411">
        <v>10.46</v>
      </c>
      <c r="W411">
        <v>-5.15</v>
      </c>
      <c r="X411">
        <v>14.86</v>
      </c>
      <c r="Y411">
        <v>0</v>
      </c>
      <c r="Z411">
        <v>0</v>
      </c>
      <c r="AA411">
        <v>46.7</v>
      </c>
      <c r="AB411">
        <v>60.58</v>
      </c>
      <c r="AC411">
        <v>6.27</v>
      </c>
      <c r="AD411">
        <v>7</v>
      </c>
      <c r="AE411">
        <v>4.17</v>
      </c>
      <c r="AF411">
        <v>1.78</v>
      </c>
      <c r="AG411">
        <v>0</v>
      </c>
      <c r="AH411">
        <v>23.96</v>
      </c>
      <c r="AI411">
        <v>12.98</v>
      </c>
      <c r="AJ411">
        <v>-15.85</v>
      </c>
      <c r="AK411">
        <v>48.78</v>
      </c>
      <c r="AL411">
        <v>362.76</v>
      </c>
      <c r="AM411">
        <v>-143.80000000000001</v>
      </c>
      <c r="AN411">
        <v>-148.65</v>
      </c>
      <c r="AO411">
        <v>0</v>
      </c>
    </row>
    <row r="412" spans="1:41" x14ac:dyDescent="0.35">
      <c r="A412" t="s">
        <v>1403</v>
      </c>
      <c r="B412">
        <v>541450</v>
      </c>
      <c r="C412" t="s">
        <v>1404</v>
      </c>
      <c r="D412" t="s">
        <v>1405</v>
      </c>
      <c r="E412" t="s">
        <v>110</v>
      </c>
      <c r="F412" t="s">
        <v>676</v>
      </c>
      <c r="G412" s="1">
        <v>44809</v>
      </c>
      <c r="H412">
        <v>2353.8000000000002</v>
      </c>
      <c r="I412">
        <v>-1.23</v>
      </c>
      <c r="J412">
        <v>44.75</v>
      </c>
      <c r="K412">
        <v>3050</v>
      </c>
      <c r="L412">
        <v>44.75</v>
      </c>
      <c r="M412">
        <v>3050</v>
      </c>
      <c r="N412">
        <v>0</v>
      </c>
      <c r="O412">
        <v>0</v>
      </c>
      <c r="P412">
        <v>22.75</v>
      </c>
      <c r="Q412">
        <v>3050</v>
      </c>
      <c r="R412">
        <v>373039.65</v>
      </c>
      <c r="S412">
        <v>427576.86</v>
      </c>
      <c r="T412">
        <v>-1.63</v>
      </c>
      <c r="U412">
        <v>7.43</v>
      </c>
      <c r="V412">
        <v>26.83</v>
      </c>
      <c r="W412">
        <v>117.67</v>
      </c>
      <c r="X412">
        <v>277.22000000000003</v>
      </c>
      <c r="Y412">
        <v>0</v>
      </c>
      <c r="Z412">
        <v>0</v>
      </c>
      <c r="AA412">
        <v>770.74</v>
      </c>
      <c r="AB412">
        <v>624.44000000000005</v>
      </c>
      <c r="AC412">
        <v>70.959999999999994</v>
      </c>
      <c r="AD412">
        <v>77.290000000000006</v>
      </c>
      <c r="AE412">
        <v>0.86</v>
      </c>
      <c r="AF412">
        <v>17.55</v>
      </c>
      <c r="AG412">
        <v>0</v>
      </c>
      <c r="AH412">
        <v>103.98</v>
      </c>
      <c r="AI412">
        <v>65.540000000000006</v>
      </c>
      <c r="AJ412">
        <v>121.91</v>
      </c>
      <c r="AK412">
        <v>3.06</v>
      </c>
      <c r="AL412">
        <v>33.19</v>
      </c>
      <c r="AM412">
        <v>19.57</v>
      </c>
      <c r="AN412">
        <v>-89</v>
      </c>
      <c r="AO412">
        <v>0</v>
      </c>
    </row>
    <row r="413" spans="1:41" x14ac:dyDescent="0.35">
      <c r="A413" t="s">
        <v>1406</v>
      </c>
      <c r="B413">
        <v>533096</v>
      </c>
      <c r="C413" t="s">
        <v>1407</v>
      </c>
      <c r="D413" t="s">
        <v>1408</v>
      </c>
      <c r="E413" t="s">
        <v>278</v>
      </c>
      <c r="F413" t="s">
        <v>662</v>
      </c>
      <c r="G413" s="1">
        <v>44809</v>
      </c>
      <c r="H413">
        <v>389.85</v>
      </c>
      <c r="I413">
        <v>-2.84</v>
      </c>
      <c r="J413">
        <v>23</v>
      </c>
      <c r="K413">
        <v>432.8</v>
      </c>
      <c r="L413">
        <v>23</v>
      </c>
      <c r="M413">
        <v>432.8</v>
      </c>
      <c r="N413">
        <v>15.15</v>
      </c>
      <c r="O413">
        <v>432.8</v>
      </c>
      <c r="P413">
        <v>15.15</v>
      </c>
      <c r="Q413">
        <v>432.8</v>
      </c>
      <c r="R413">
        <v>150536.32999999999</v>
      </c>
      <c r="S413">
        <v>200891.73</v>
      </c>
      <c r="T413">
        <v>3.82</v>
      </c>
      <c r="U413">
        <v>12.27</v>
      </c>
      <c r="V413">
        <v>37.22</v>
      </c>
      <c r="W413">
        <v>277.94</v>
      </c>
      <c r="X413">
        <v>90.21</v>
      </c>
      <c r="Y413">
        <v>66.08</v>
      </c>
      <c r="Z413">
        <v>25.12</v>
      </c>
      <c r="AA413">
        <v>15.99</v>
      </c>
      <c r="AB413">
        <v>28.79</v>
      </c>
      <c r="AC413">
        <v>6.41</v>
      </c>
      <c r="AD413">
        <v>3.11</v>
      </c>
      <c r="AE413">
        <v>10.65</v>
      </c>
      <c r="AF413">
        <v>0.56999999999999995</v>
      </c>
      <c r="AG413">
        <v>0</v>
      </c>
      <c r="AH413">
        <v>10.57</v>
      </c>
      <c r="AI413">
        <v>4.32</v>
      </c>
      <c r="AJ413">
        <v>14.71</v>
      </c>
      <c r="AK413">
        <v>24.41</v>
      </c>
      <c r="AL413">
        <v>60.89</v>
      </c>
      <c r="AM413">
        <v>26.53</v>
      </c>
      <c r="AN413">
        <v>12.7</v>
      </c>
      <c r="AO413">
        <v>0</v>
      </c>
    </row>
    <row r="414" spans="1:41" x14ac:dyDescent="0.35">
      <c r="A414" t="s">
        <v>1409</v>
      </c>
      <c r="B414">
        <v>539254</v>
      </c>
      <c r="C414" t="s">
        <v>1410</v>
      </c>
      <c r="D414" t="s">
        <v>1411</v>
      </c>
      <c r="E414" t="s">
        <v>278</v>
      </c>
      <c r="F414" t="s">
        <v>388</v>
      </c>
      <c r="G414" s="1">
        <v>44809</v>
      </c>
      <c r="H414">
        <v>3881.25</v>
      </c>
      <c r="I414">
        <v>0.38</v>
      </c>
      <c r="J414">
        <v>147.5</v>
      </c>
      <c r="K414">
        <v>4048</v>
      </c>
      <c r="L414">
        <v>147.5</v>
      </c>
      <c r="M414">
        <v>4048</v>
      </c>
      <c r="N414">
        <v>115</v>
      </c>
      <c r="O414">
        <v>4048</v>
      </c>
      <c r="P414">
        <v>25</v>
      </c>
      <c r="Q414">
        <v>4048</v>
      </c>
      <c r="R414">
        <v>431472.57</v>
      </c>
      <c r="S414">
        <v>461923.63</v>
      </c>
      <c r="T414">
        <v>3.47</v>
      </c>
      <c r="U414">
        <v>9.94</v>
      </c>
      <c r="V414">
        <v>98.42</v>
      </c>
      <c r="W414">
        <v>121.72</v>
      </c>
      <c r="X414">
        <v>154.29</v>
      </c>
      <c r="Y414">
        <v>99.29</v>
      </c>
      <c r="Z414">
        <v>0</v>
      </c>
      <c r="AA414">
        <v>443.21</v>
      </c>
      <c r="AB414">
        <v>43.17</v>
      </c>
      <c r="AC414">
        <v>39.68</v>
      </c>
      <c r="AD414">
        <v>5.38</v>
      </c>
      <c r="AE414">
        <v>0.97</v>
      </c>
      <c r="AF414">
        <v>21.33</v>
      </c>
      <c r="AG414">
        <v>0</v>
      </c>
      <c r="AH414">
        <v>86.8</v>
      </c>
      <c r="AI414">
        <v>37.33</v>
      </c>
      <c r="AJ414">
        <v>105.32</v>
      </c>
      <c r="AK414">
        <v>8.73</v>
      </c>
      <c r="AL414">
        <v>97.49</v>
      </c>
      <c r="AM414">
        <v>37.25</v>
      </c>
      <c r="AN414">
        <v>-19.02</v>
      </c>
      <c r="AO414">
        <v>0</v>
      </c>
    </row>
    <row r="415" spans="1:41" x14ac:dyDescent="0.35">
      <c r="A415" t="s">
        <v>1412</v>
      </c>
      <c r="B415">
        <v>540691</v>
      </c>
      <c r="C415" t="s">
        <v>1413</v>
      </c>
      <c r="D415" t="s">
        <v>1414</v>
      </c>
      <c r="E415" t="s">
        <v>99</v>
      </c>
      <c r="F415" t="s">
        <v>127</v>
      </c>
      <c r="G415" s="1">
        <v>44809</v>
      </c>
      <c r="H415">
        <v>115.4</v>
      </c>
      <c r="I415">
        <v>0.61</v>
      </c>
      <c r="J415">
        <v>37.35</v>
      </c>
      <c r="K415">
        <v>139.19999999999999</v>
      </c>
      <c r="L415">
        <v>37.35</v>
      </c>
      <c r="M415">
        <v>139.69999999999999</v>
      </c>
      <c r="N415">
        <v>37.35</v>
      </c>
      <c r="O415">
        <v>218.95</v>
      </c>
      <c r="P415">
        <v>37.35</v>
      </c>
      <c r="Q415">
        <v>264</v>
      </c>
      <c r="R415">
        <v>27887.09</v>
      </c>
      <c r="S415">
        <v>82630.649999999994</v>
      </c>
      <c r="T415">
        <v>-0.6</v>
      </c>
      <c r="U415">
        <v>9.75</v>
      </c>
      <c r="V415">
        <v>12.37</v>
      </c>
      <c r="W415">
        <v>8.82</v>
      </c>
      <c r="X415">
        <v>8.48</v>
      </c>
      <c r="Y415">
        <v>-12.55</v>
      </c>
      <c r="Z415">
        <v>0</v>
      </c>
      <c r="AA415">
        <v>15.21</v>
      </c>
      <c r="AB415">
        <v>23.1</v>
      </c>
      <c r="AC415">
        <v>1.78</v>
      </c>
      <c r="AD415">
        <v>2.0299999999999998</v>
      </c>
      <c r="AE415">
        <v>7.09</v>
      </c>
      <c r="AF415">
        <v>0.88</v>
      </c>
      <c r="AG415">
        <v>0</v>
      </c>
      <c r="AH415">
        <v>14.15</v>
      </c>
      <c r="AI415">
        <v>3.2</v>
      </c>
      <c r="AJ415">
        <v>-5.5</v>
      </c>
      <c r="AK415">
        <v>7.59</v>
      </c>
      <c r="AL415">
        <v>64.849999999999994</v>
      </c>
      <c r="AM415">
        <v>-20.98</v>
      </c>
      <c r="AN415">
        <v>-39.68</v>
      </c>
      <c r="AO415">
        <v>0</v>
      </c>
    </row>
    <row r="416" spans="1:41" x14ac:dyDescent="0.35">
      <c r="A416" t="s">
        <v>1415</v>
      </c>
      <c r="B416">
        <v>535755</v>
      </c>
      <c r="C416" t="s">
        <v>1416</v>
      </c>
      <c r="D416" t="s">
        <v>1417</v>
      </c>
      <c r="E416" t="s">
        <v>131</v>
      </c>
      <c r="F416" t="s">
        <v>1171</v>
      </c>
      <c r="G416" s="1">
        <v>44809</v>
      </c>
      <c r="H416">
        <v>313.55</v>
      </c>
      <c r="I416">
        <v>1.98</v>
      </c>
      <c r="J416">
        <v>95.6</v>
      </c>
      <c r="K416">
        <v>322</v>
      </c>
      <c r="L416">
        <v>95.6</v>
      </c>
      <c r="M416">
        <v>322</v>
      </c>
      <c r="N416">
        <v>95.6</v>
      </c>
      <c r="O416">
        <v>322</v>
      </c>
      <c r="P416">
        <v>72.44</v>
      </c>
      <c r="Q416">
        <v>322</v>
      </c>
      <c r="R416">
        <v>29420.87</v>
      </c>
      <c r="S416">
        <v>29368.11</v>
      </c>
      <c r="T416">
        <v>2.74</v>
      </c>
      <c r="U416">
        <v>13.98</v>
      </c>
      <c r="V416">
        <v>15.7</v>
      </c>
      <c r="W416">
        <v>42.91</v>
      </c>
      <c r="X416">
        <v>19.149999999999999</v>
      </c>
      <c r="Y416">
        <v>13.19</v>
      </c>
      <c r="Z416">
        <v>0</v>
      </c>
      <c r="AA416">
        <v>87.59</v>
      </c>
      <c r="AB416">
        <v>74.430000000000007</v>
      </c>
      <c r="AC416">
        <v>10.48</v>
      </c>
      <c r="AD416">
        <v>11.24</v>
      </c>
      <c r="AE416">
        <v>3.08</v>
      </c>
      <c r="AF416">
        <v>-0.42</v>
      </c>
      <c r="AG416">
        <v>0</v>
      </c>
      <c r="AH416">
        <v>15.92</v>
      </c>
      <c r="AI416">
        <v>2.88</v>
      </c>
      <c r="AJ416">
        <v>30.95</v>
      </c>
      <c r="AK416">
        <v>3.58</v>
      </c>
      <c r="AL416">
        <v>29.91</v>
      </c>
      <c r="AM416">
        <v>10.130000000000001</v>
      </c>
      <c r="AN416">
        <v>5.89</v>
      </c>
      <c r="AO416">
        <v>0</v>
      </c>
    </row>
    <row r="417" spans="1:41" x14ac:dyDescent="0.35">
      <c r="A417" t="s">
        <v>1418</v>
      </c>
      <c r="B417">
        <v>542752</v>
      </c>
      <c r="C417" t="s">
        <v>1419</v>
      </c>
      <c r="D417" t="s">
        <v>1420</v>
      </c>
      <c r="E417" t="s">
        <v>71</v>
      </c>
      <c r="F417" t="s">
        <v>72</v>
      </c>
      <c r="G417" s="1">
        <v>44809</v>
      </c>
      <c r="H417">
        <v>1279.2</v>
      </c>
      <c r="I417">
        <v>-1.21</v>
      </c>
      <c r="J417">
        <v>165.11</v>
      </c>
      <c r="K417">
        <v>1511</v>
      </c>
      <c r="L417">
        <v>165.11</v>
      </c>
      <c r="M417">
        <v>1511</v>
      </c>
      <c r="N417">
        <v>0</v>
      </c>
      <c r="O417">
        <v>0</v>
      </c>
      <c r="P417">
        <v>150</v>
      </c>
      <c r="Q417">
        <v>1511</v>
      </c>
      <c r="R417">
        <v>17058.8</v>
      </c>
      <c r="S417">
        <v>16794.5</v>
      </c>
      <c r="T417">
        <v>-4.08</v>
      </c>
      <c r="U417">
        <v>15.79</v>
      </c>
      <c r="V417">
        <v>25.92</v>
      </c>
      <c r="W417">
        <v>38.909999999999997</v>
      </c>
      <c r="X417">
        <v>97.29</v>
      </c>
      <c r="Y417">
        <v>0</v>
      </c>
      <c r="Z417">
        <v>0</v>
      </c>
      <c r="AA417">
        <v>73.31</v>
      </c>
      <c r="AB417">
        <v>83.34</v>
      </c>
      <c r="AC417">
        <v>13.87</v>
      </c>
      <c r="AD417">
        <v>16.11</v>
      </c>
      <c r="AE417">
        <v>2.0699999999999998</v>
      </c>
      <c r="AF417">
        <v>1.17</v>
      </c>
      <c r="AG417">
        <v>0</v>
      </c>
      <c r="AH417">
        <v>53.62</v>
      </c>
      <c r="AI417">
        <v>13.36</v>
      </c>
      <c r="AJ417">
        <v>82.82</v>
      </c>
      <c r="AK417">
        <v>17.46</v>
      </c>
      <c r="AL417">
        <v>92.29</v>
      </c>
      <c r="AM417">
        <v>15.46</v>
      </c>
      <c r="AN417">
        <v>12.4</v>
      </c>
      <c r="AO417">
        <v>0</v>
      </c>
    </row>
    <row r="418" spans="1:41" x14ac:dyDescent="0.35">
      <c r="A418" t="s">
        <v>1421</v>
      </c>
      <c r="B418">
        <v>521070</v>
      </c>
      <c r="C418" t="s">
        <v>1422</v>
      </c>
      <c r="D418" t="s">
        <v>1423</v>
      </c>
      <c r="E418" t="s">
        <v>49</v>
      </c>
      <c r="F418" t="s">
        <v>452</v>
      </c>
      <c r="G418" s="1">
        <v>44809</v>
      </c>
      <c r="H418">
        <v>20.6</v>
      </c>
      <c r="I418">
        <v>4.83</v>
      </c>
      <c r="J418">
        <v>1.36</v>
      </c>
      <c r="K418">
        <v>35.799999999999997</v>
      </c>
      <c r="L418">
        <v>1.36</v>
      </c>
      <c r="M418">
        <v>61.4</v>
      </c>
      <c r="N418">
        <v>1.36</v>
      </c>
      <c r="O418">
        <v>61.4</v>
      </c>
      <c r="P418">
        <v>1.36</v>
      </c>
      <c r="Q418">
        <v>97.67</v>
      </c>
      <c r="R418">
        <v>10228.4</v>
      </c>
      <c r="S418">
        <v>34038.86</v>
      </c>
      <c r="T418">
        <v>3.52</v>
      </c>
      <c r="U418">
        <v>5.0999999999999996</v>
      </c>
      <c r="V418">
        <v>-8.44</v>
      </c>
      <c r="W418">
        <v>-7.62</v>
      </c>
      <c r="X418">
        <v>101.98</v>
      </c>
      <c r="Y418">
        <v>48.01</v>
      </c>
      <c r="Z418">
        <v>5.84</v>
      </c>
      <c r="AA418">
        <v>0</v>
      </c>
      <c r="AB418">
        <v>0.28000000000000003</v>
      </c>
      <c r="AC418">
        <v>-0.56999999999999995</v>
      </c>
      <c r="AD418">
        <v>0.35</v>
      </c>
      <c r="AE418">
        <v>0.82</v>
      </c>
      <c r="AF418">
        <v>0</v>
      </c>
      <c r="AG418">
        <v>0</v>
      </c>
      <c r="AH418">
        <v>59.48</v>
      </c>
      <c r="AI418">
        <v>1.28</v>
      </c>
      <c r="AJ418">
        <v>55.34</v>
      </c>
      <c r="AK418">
        <v>-0.51</v>
      </c>
      <c r="AL418">
        <v>-36.35</v>
      </c>
      <c r="AM418">
        <v>0.37</v>
      </c>
      <c r="AN418">
        <v>-0.7</v>
      </c>
      <c r="AO418">
        <v>0</v>
      </c>
    </row>
    <row r="419" spans="1:41" x14ac:dyDescent="0.35">
      <c r="A419" t="s">
        <v>1424</v>
      </c>
      <c r="B419">
        <v>540902</v>
      </c>
      <c r="C419" t="s">
        <v>1425</v>
      </c>
      <c r="D419" t="s">
        <v>1426</v>
      </c>
      <c r="E419" t="s">
        <v>157</v>
      </c>
      <c r="F419" t="s">
        <v>515</v>
      </c>
      <c r="G419" s="1">
        <v>44809</v>
      </c>
      <c r="H419">
        <v>2293.5500000000002</v>
      </c>
      <c r="I419">
        <v>1.81</v>
      </c>
      <c r="J419">
        <v>804</v>
      </c>
      <c r="K419">
        <v>4025.95</v>
      </c>
      <c r="L419">
        <v>804</v>
      </c>
      <c r="M419">
        <v>4025.95</v>
      </c>
      <c r="N419">
        <v>0</v>
      </c>
      <c r="O419">
        <v>0</v>
      </c>
      <c r="P419">
        <v>621.04999999999995</v>
      </c>
      <c r="Q419">
        <v>4025.95</v>
      </c>
      <c r="R419">
        <v>7749.56</v>
      </c>
      <c r="S419">
        <v>7972.86</v>
      </c>
      <c r="T419">
        <v>0.52</v>
      </c>
      <c r="U419">
        <v>-3.74</v>
      </c>
      <c r="V419">
        <v>-12.52</v>
      </c>
      <c r="W419">
        <v>-27.19</v>
      </c>
      <c r="X419">
        <v>40.770000000000003</v>
      </c>
      <c r="Y419">
        <v>0</v>
      </c>
      <c r="Z419">
        <v>0</v>
      </c>
      <c r="AA419">
        <v>55.83</v>
      </c>
      <c r="AB419">
        <v>88.23</v>
      </c>
      <c r="AC419">
        <v>4.4000000000000004</v>
      </c>
      <c r="AD419">
        <v>5.19</v>
      </c>
      <c r="AE419">
        <v>3.62</v>
      </c>
      <c r="AF419">
        <v>21.86</v>
      </c>
      <c r="AG419">
        <v>0</v>
      </c>
      <c r="AH419">
        <v>21.46</v>
      </c>
      <c r="AI419">
        <v>1.46</v>
      </c>
      <c r="AJ419">
        <v>31.05</v>
      </c>
      <c r="AK419">
        <v>41.2</v>
      </c>
      <c r="AL419">
        <v>522.78</v>
      </c>
      <c r="AM419">
        <v>74.06</v>
      </c>
      <c r="AN419">
        <v>-56.94</v>
      </c>
      <c r="AO419">
        <v>0</v>
      </c>
    </row>
    <row r="420" spans="1:41" x14ac:dyDescent="0.35">
      <c r="A420" t="s">
        <v>1427</v>
      </c>
      <c r="B420">
        <v>543335</v>
      </c>
      <c r="C420" t="s">
        <v>1428</v>
      </c>
      <c r="D420" t="s">
        <v>1429</v>
      </c>
      <c r="E420" t="s">
        <v>99</v>
      </c>
      <c r="F420" t="s">
        <v>256</v>
      </c>
      <c r="G420" s="1">
        <v>44809</v>
      </c>
      <c r="H420">
        <v>353.3</v>
      </c>
      <c r="I420">
        <v>-0.17</v>
      </c>
      <c r="J420">
        <v>0</v>
      </c>
      <c r="K420">
        <v>394.95</v>
      </c>
      <c r="L420">
        <v>0</v>
      </c>
      <c r="M420">
        <v>0</v>
      </c>
      <c r="N420">
        <v>0</v>
      </c>
      <c r="O420">
        <v>0</v>
      </c>
      <c r="P420">
        <v>220.1</v>
      </c>
      <c r="Q420">
        <v>394.95</v>
      </c>
      <c r="R420">
        <v>17623.63</v>
      </c>
      <c r="S420">
        <v>19802.22</v>
      </c>
      <c r="T420">
        <v>1.1299999999999999</v>
      </c>
      <c r="U420">
        <v>21.79</v>
      </c>
      <c r="V420">
        <v>26.34</v>
      </c>
      <c r="W420">
        <v>-5.99</v>
      </c>
      <c r="X420">
        <v>0</v>
      </c>
      <c r="Y420">
        <v>0</v>
      </c>
      <c r="Z420">
        <v>0</v>
      </c>
      <c r="AA420">
        <v>42.42</v>
      </c>
      <c r="AB420">
        <v>61.36</v>
      </c>
      <c r="AC420">
        <v>5.81</v>
      </c>
      <c r="AD420">
        <v>5.7</v>
      </c>
      <c r="AE420">
        <v>3.95</v>
      </c>
      <c r="AF420">
        <v>0.91</v>
      </c>
      <c r="AG420">
        <v>0</v>
      </c>
      <c r="AH420">
        <v>26.36</v>
      </c>
      <c r="AI420">
        <v>20.2</v>
      </c>
      <c r="AJ420">
        <v>-24.36</v>
      </c>
      <c r="AK420">
        <v>8.36</v>
      </c>
      <c r="AL420">
        <v>60.96</v>
      </c>
      <c r="AM420">
        <v>-14.56</v>
      </c>
      <c r="AN420">
        <v>-15.01</v>
      </c>
      <c r="AO420">
        <v>0</v>
      </c>
    </row>
    <row r="421" spans="1:41" x14ac:dyDescent="0.35">
      <c r="A421" t="s">
        <v>1430</v>
      </c>
      <c r="B421">
        <v>540975</v>
      </c>
      <c r="C421" t="s">
        <v>1431</v>
      </c>
      <c r="D421" t="s">
        <v>1432</v>
      </c>
      <c r="E421" t="s">
        <v>44</v>
      </c>
      <c r="F421" t="s">
        <v>462</v>
      </c>
      <c r="G421" s="1">
        <v>44809</v>
      </c>
      <c r="H421">
        <v>240.95</v>
      </c>
      <c r="I421">
        <v>4.28</v>
      </c>
      <c r="J421">
        <v>78</v>
      </c>
      <c r="K421">
        <v>244.3</v>
      </c>
      <c r="L421">
        <v>78</v>
      </c>
      <c r="M421">
        <v>244.3</v>
      </c>
      <c r="N421">
        <v>0</v>
      </c>
      <c r="O421">
        <v>0</v>
      </c>
      <c r="P421">
        <v>78</v>
      </c>
      <c r="Q421">
        <v>244.3</v>
      </c>
      <c r="R421">
        <v>11890.91</v>
      </c>
      <c r="S421">
        <v>13374.63</v>
      </c>
      <c r="T421">
        <v>11.78</v>
      </c>
      <c r="U421">
        <v>2.75</v>
      </c>
      <c r="V421">
        <v>26.52</v>
      </c>
      <c r="W421">
        <v>5.54</v>
      </c>
      <c r="X421">
        <v>27.3</v>
      </c>
      <c r="Y421">
        <v>0</v>
      </c>
      <c r="Z421">
        <v>0</v>
      </c>
      <c r="AA421">
        <v>21.62</v>
      </c>
      <c r="AB421">
        <v>26.24</v>
      </c>
      <c r="AC421">
        <v>2.95</v>
      </c>
      <c r="AD421">
        <v>2.37</v>
      </c>
      <c r="AE421">
        <v>7.24</v>
      </c>
      <c r="AF421">
        <v>1.1000000000000001</v>
      </c>
      <c r="AG421">
        <v>0</v>
      </c>
      <c r="AH421">
        <v>8.5</v>
      </c>
      <c r="AI421">
        <v>1.1299999999999999</v>
      </c>
      <c r="AJ421">
        <v>9.0500000000000007</v>
      </c>
      <c r="AK421">
        <v>11.01</v>
      </c>
      <c r="AL421">
        <v>80.8</v>
      </c>
      <c r="AM421">
        <v>26.42</v>
      </c>
      <c r="AN421">
        <v>5.85</v>
      </c>
      <c r="AO421">
        <v>0</v>
      </c>
    </row>
    <row r="422" spans="1:41" x14ac:dyDescent="0.35">
      <c r="A422" t="s">
        <v>1433</v>
      </c>
      <c r="B422">
        <v>540376</v>
      </c>
      <c r="C422" t="s">
        <v>1434</v>
      </c>
      <c r="D422" t="s">
        <v>1435</v>
      </c>
      <c r="E422" t="s">
        <v>131</v>
      </c>
      <c r="F422" t="s">
        <v>1171</v>
      </c>
      <c r="G422" s="1">
        <v>44809</v>
      </c>
      <c r="H422">
        <v>4577.45</v>
      </c>
      <c r="I422">
        <v>0.01</v>
      </c>
      <c r="J422">
        <v>1515.15</v>
      </c>
      <c r="K422">
        <v>5900</v>
      </c>
      <c r="L422">
        <v>1515.15</v>
      </c>
      <c r="M422">
        <v>5900</v>
      </c>
      <c r="N422">
        <v>982.05</v>
      </c>
      <c r="O422">
        <v>5900</v>
      </c>
      <c r="P422">
        <v>558.29999999999995</v>
      </c>
      <c r="Q422">
        <v>5900</v>
      </c>
      <c r="R422">
        <v>296356.92</v>
      </c>
      <c r="S422">
        <v>296126.90999999997</v>
      </c>
      <c r="T422">
        <v>3.81</v>
      </c>
      <c r="U422">
        <v>7.98</v>
      </c>
      <c r="V422">
        <v>19.829999999999998</v>
      </c>
      <c r="W422">
        <v>16.21</v>
      </c>
      <c r="X422">
        <v>44.26</v>
      </c>
      <c r="Y422">
        <v>35</v>
      </c>
      <c r="Z422">
        <v>0</v>
      </c>
      <c r="AA422">
        <v>145.27000000000001</v>
      </c>
      <c r="AB422">
        <v>126.62</v>
      </c>
      <c r="AC422">
        <v>20.75</v>
      </c>
      <c r="AD422">
        <v>17.63</v>
      </c>
      <c r="AE422">
        <v>1.01</v>
      </c>
      <c r="AF422">
        <v>5.84</v>
      </c>
      <c r="AG422">
        <v>0</v>
      </c>
      <c r="AH422">
        <v>87.15</v>
      </c>
      <c r="AI422">
        <v>8.27</v>
      </c>
      <c r="AJ422">
        <v>215.95</v>
      </c>
      <c r="AK422">
        <v>31.49</v>
      </c>
      <c r="AL422">
        <v>220.46</v>
      </c>
      <c r="AM422">
        <v>21.19</v>
      </c>
      <c r="AN422">
        <v>-15.48</v>
      </c>
      <c r="AO422">
        <v>0</v>
      </c>
    </row>
    <row r="423" spans="1:41" x14ac:dyDescent="0.35">
      <c r="A423" t="s">
        <v>1436</v>
      </c>
      <c r="B423">
        <v>541153</v>
      </c>
      <c r="C423" t="s">
        <v>1437</v>
      </c>
      <c r="D423" t="s">
        <v>1438</v>
      </c>
      <c r="E423" t="s">
        <v>99</v>
      </c>
      <c r="F423" t="s">
        <v>369</v>
      </c>
      <c r="G423" s="1">
        <v>44809</v>
      </c>
      <c r="H423">
        <v>283.85000000000002</v>
      </c>
      <c r="I423">
        <v>2.81</v>
      </c>
      <c r="J423">
        <v>152.19999999999999</v>
      </c>
      <c r="K423">
        <v>349.55</v>
      </c>
      <c r="L423">
        <v>152.19999999999999</v>
      </c>
      <c r="M423">
        <v>650</v>
      </c>
      <c r="N423">
        <v>0</v>
      </c>
      <c r="O423">
        <v>0</v>
      </c>
      <c r="P423">
        <v>152.19999999999999</v>
      </c>
      <c r="Q423">
        <v>741.8</v>
      </c>
      <c r="R423">
        <v>45731.01</v>
      </c>
      <c r="S423">
        <v>55082.51</v>
      </c>
      <c r="T423">
        <v>-0.87</v>
      </c>
      <c r="U423">
        <v>1.81</v>
      </c>
      <c r="V423">
        <v>-10.75</v>
      </c>
      <c r="W423">
        <v>-0.65</v>
      </c>
      <c r="X423">
        <v>-14.37</v>
      </c>
      <c r="Y423">
        <v>0</v>
      </c>
      <c r="Z423">
        <v>0</v>
      </c>
      <c r="AA423">
        <v>71.540000000000006</v>
      </c>
      <c r="AB423">
        <v>22.41</v>
      </c>
      <c r="AC423">
        <v>2.5</v>
      </c>
      <c r="AD423">
        <v>3.12</v>
      </c>
      <c r="AE423">
        <v>14.02</v>
      </c>
      <c r="AF423">
        <v>3.27</v>
      </c>
      <c r="AG423">
        <v>0</v>
      </c>
      <c r="AH423">
        <v>7.02</v>
      </c>
      <c r="AI423">
        <v>3.15</v>
      </c>
      <c r="AJ423">
        <v>50.7</v>
      </c>
      <c r="AK423">
        <v>3.97</v>
      </c>
      <c r="AL423">
        <v>113.37</v>
      </c>
      <c r="AM423">
        <v>5.6</v>
      </c>
      <c r="AN423">
        <v>-32.979999999999997</v>
      </c>
      <c r="AO423">
        <v>0</v>
      </c>
    </row>
    <row r="424" spans="1:41" x14ac:dyDescent="0.35">
      <c r="A424" t="s">
        <v>1443</v>
      </c>
      <c r="B424">
        <v>502219</v>
      </c>
      <c r="C424" t="s">
        <v>1444</v>
      </c>
      <c r="D424" t="s">
        <v>1445</v>
      </c>
      <c r="E424" t="s">
        <v>115</v>
      </c>
      <c r="F424" t="s">
        <v>1088</v>
      </c>
      <c r="G424" s="1">
        <v>44809</v>
      </c>
      <c r="H424">
        <v>559</v>
      </c>
      <c r="I424">
        <v>-0.55000000000000004</v>
      </c>
      <c r="J424">
        <v>27.5</v>
      </c>
      <c r="K424">
        <v>833.35</v>
      </c>
      <c r="L424">
        <v>27.5</v>
      </c>
      <c r="M424">
        <v>833.35</v>
      </c>
      <c r="N424">
        <v>28</v>
      </c>
      <c r="O424">
        <v>833</v>
      </c>
      <c r="P424">
        <v>0.14000000000000001</v>
      </c>
      <c r="Q424">
        <v>833.35</v>
      </c>
      <c r="R424">
        <v>7291.89</v>
      </c>
      <c r="S424">
        <v>7253.66</v>
      </c>
      <c r="T424">
        <v>-0.34</v>
      </c>
      <c r="U424">
        <v>-12.28</v>
      </c>
      <c r="V424">
        <v>-16.34</v>
      </c>
      <c r="W424">
        <v>86.49</v>
      </c>
      <c r="X424">
        <v>62.2</v>
      </c>
      <c r="Y424">
        <v>0</v>
      </c>
      <c r="Z424">
        <v>0</v>
      </c>
      <c r="AA424">
        <v>46.64</v>
      </c>
      <c r="AB424">
        <v>40.450000000000003</v>
      </c>
      <c r="AC424">
        <v>8.9600000000000009</v>
      </c>
      <c r="AD424">
        <v>2.86</v>
      </c>
      <c r="AE424">
        <v>3.09</v>
      </c>
      <c r="AF424">
        <v>8.43</v>
      </c>
      <c r="AG424">
        <v>0</v>
      </c>
      <c r="AH424">
        <v>29.23</v>
      </c>
      <c r="AI424">
        <v>10.75</v>
      </c>
      <c r="AJ424">
        <v>42.05</v>
      </c>
      <c r="AK424">
        <v>11.99</v>
      </c>
      <c r="AL424">
        <v>62.38</v>
      </c>
      <c r="AM424">
        <v>13.3</v>
      </c>
      <c r="AN424">
        <v>-13.11</v>
      </c>
      <c r="AO424">
        <v>0</v>
      </c>
    </row>
    <row r="425" spans="1:41" x14ac:dyDescent="0.35">
      <c r="A425" t="s">
        <v>1446</v>
      </c>
      <c r="B425">
        <v>532885</v>
      </c>
      <c r="C425" t="s">
        <v>1447</v>
      </c>
      <c r="D425" t="s">
        <v>1448</v>
      </c>
      <c r="E425" t="s">
        <v>99</v>
      </c>
      <c r="F425" t="s">
        <v>369</v>
      </c>
      <c r="G425" s="1">
        <v>44809</v>
      </c>
      <c r="H425">
        <v>19.3</v>
      </c>
      <c r="I425">
        <v>1.31</v>
      </c>
      <c r="J425">
        <v>10.039999999999999</v>
      </c>
      <c r="K425">
        <v>25.15</v>
      </c>
      <c r="L425">
        <v>10.039999999999999</v>
      </c>
      <c r="M425">
        <v>29.65</v>
      </c>
      <c r="N425">
        <v>10.039999999999999</v>
      </c>
      <c r="O425">
        <v>104</v>
      </c>
      <c r="P425">
        <v>10.039999999999999</v>
      </c>
      <c r="Q425">
        <v>212.14</v>
      </c>
      <c r="R425">
        <v>16754.21</v>
      </c>
      <c r="S425">
        <v>-28853.040000000001</v>
      </c>
      <c r="T425">
        <v>-1.53</v>
      </c>
      <c r="U425">
        <v>5.18</v>
      </c>
      <c r="V425">
        <v>4.6100000000000003</v>
      </c>
      <c r="W425">
        <v>-7.43</v>
      </c>
      <c r="X425">
        <v>0.61</v>
      </c>
      <c r="Y425">
        <v>-27.43</v>
      </c>
      <c r="Z425">
        <v>-11.72</v>
      </c>
      <c r="AA425">
        <v>15.25</v>
      </c>
      <c r="AB425">
        <v>14.4</v>
      </c>
      <c r="AC425">
        <v>0.7</v>
      </c>
      <c r="AD425">
        <v>0.64</v>
      </c>
      <c r="AE425">
        <v>-55.24</v>
      </c>
      <c r="AF425">
        <v>2</v>
      </c>
      <c r="AG425">
        <v>0</v>
      </c>
      <c r="AH425">
        <v>-5.0599999999999996</v>
      </c>
      <c r="AI425">
        <v>0.72</v>
      </c>
      <c r="AJ425">
        <v>1.17</v>
      </c>
      <c r="AK425">
        <v>1.27</v>
      </c>
      <c r="AL425">
        <v>27.77</v>
      </c>
      <c r="AM425">
        <v>16.45</v>
      </c>
      <c r="AN425">
        <v>11.13</v>
      </c>
      <c r="AO425">
        <v>0</v>
      </c>
    </row>
    <row r="426" spans="1:41" x14ac:dyDescent="0.35">
      <c r="A426" t="s">
        <v>1449</v>
      </c>
      <c r="B426">
        <v>542399</v>
      </c>
      <c r="C426" t="s">
        <v>1450</v>
      </c>
      <c r="D426" t="s">
        <v>1451</v>
      </c>
      <c r="E426" t="s">
        <v>131</v>
      </c>
      <c r="F426" t="s">
        <v>1343</v>
      </c>
      <c r="G426" s="1">
        <v>44809</v>
      </c>
      <c r="H426">
        <v>330.6</v>
      </c>
      <c r="I426">
        <v>-0.45</v>
      </c>
      <c r="J426">
        <v>99</v>
      </c>
      <c r="K426">
        <v>361.05</v>
      </c>
      <c r="L426">
        <v>99</v>
      </c>
      <c r="M426">
        <v>402</v>
      </c>
      <c r="N426">
        <v>0</v>
      </c>
      <c r="O426">
        <v>0</v>
      </c>
      <c r="P426">
        <v>99</v>
      </c>
      <c r="Q426">
        <v>402</v>
      </c>
      <c r="R426">
        <v>6799.62</v>
      </c>
      <c r="S426">
        <v>9255.2800000000007</v>
      </c>
      <c r="T426">
        <v>1.24</v>
      </c>
      <c r="U426">
        <v>5.56</v>
      </c>
      <c r="V426">
        <v>11.41</v>
      </c>
      <c r="W426">
        <v>85.16</v>
      </c>
      <c r="X426">
        <v>4.7300000000000004</v>
      </c>
      <c r="Y426">
        <v>0</v>
      </c>
      <c r="Z426">
        <v>0</v>
      </c>
      <c r="AA426">
        <v>0</v>
      </c>
      <c r="AB426">
        <v>57.67</v>
      </c>
      <c r="AC426">
        <v>4.97</v>
      </c>
      <c r="AD426">
        <v>2.84</v>
      </c>
      <c r="AE426">
        <v>1.47</v>
      </c>
      <c r="AF426">
        <v>0</v>
      </c>
      <c r="AG426">
        <v>0</v>
      </c>
      <c r="AH426">
        <v>39.94</v>
      </c>
      <c r="AI426">
        <v>9.8000000000000007</v>
      </c>
      <c r="AJ426">
        <v>109.28</v>
      </c>
      <c r="AK426">
        <v>-0.55000000000000004</v>
      </c>
      <c r="AL426">
        <v>66.7</v>
      </c>
      <c r="AM426">
        <v>3.03</v>
      </c>
      <c r="AN426">
        <v>-2.11</v>
      </c>
      <c r="AO426">
        <v>0</v>
      </c>
    </row>
    <row r="427" spans="1:41" x14ac:dyDescent="0.35">
      <c r="A427" t="s">
        <v>1452</v>
      </c>
      <c r="B427">
        <v>543336</v>
      </c>
      <c r="C427" t="s">
        <v>1453</v>
      </c>
      <c r="D427" t="s">
        <v>1454</v>
      </c>
      <c r="E427" t="s">
        <v>76</v>
      </c>
      <c r="F427" t="s">
        <v>1455</v>
      </c>
      <c r="G427" s="1">
        <v>44809</v>
      </c>
      <c r="H427">
        <v>415.5</v>
      </c>
      <c r="I427">
        <v>-1.7</v>
      </c>
      <c r="J427">
        <v>0</v>
      </c>
      <c r="K427">
        <v>826.35</v>
      </c>
      <c r="L427">
        <v>0</v>
      </c>
      <c r="M427">
        <v>0</v>
      </c>
      <c r="N427">
        <v>0</v>
      </c>
      <c r="O427">
        <v>0</v>
      </c>
      <c r="P427">
        <v>382.4</v>
      </c>
      <c r="Q427">
        <v>826.35</v>
      </c>
      <c r="R427">
        <v>6632.7</v>
      </c>
      <c r="S427">
        <v>6353.43</v>
      </c>
      <c r="T427">
        <v>-1.54</v>
      </c>
      <c r="U427">
        <v>-14.49</v>
      </c>
      <c r="V427">
        <v>-12.32</v>
      </c>
      <c r="W427">
        <v>-31.54</v>
      </c>
      <c r="X427">
        <v>0</v>
      </c>
      <c r="Y427">
        <v>0</v>
      </c>
      <c r="Z427">
        <v>0</v>
      </c>
      <c r="AA427">
        <v>10.039999999999999</v>
      </c>
      <c r="AB427">
        <v>21.47</v>
      </c>
      <c r="AC427">
        <v>59.21</v>
      </c>
      <c r="AD427">
        <v>4.4400000000000004</v>
      </c>
      <c r="AE427">
        <v>19.22</v>
      </c>
      <c r="AF427">
        <v>0.49</v>
      </c>
      <c r="AG427">
        <v>0</v>
      </c>
      <c r="AH427">
        <v>4.8899999999999997</v>
      </c>
      <c r="AI427">
        <v>1.05</v>
      </c>
      <c r="AJ427">
        <v>7.36</v>
      </c>
      <c r="AK427">
        <v>41.77</v>
      </c>
      <c r="AL427">
        <v>7.09</v>
      </c>
      <c r="AM427">
        <v>56.98</v>
      </c>
      <c r="AN427">
        <v>33.65</v>
      </c>
      <c r="AO427">
        <v>0</v>
      </c>
    </row>
    <row r="428" spans="1:41" x14ac:dyDescent="0.35">
      <c r="A428" t="s">
        <v>1456</v>
      </c>
      <c r="B428">
        <v>541770</v>
      </c>
      <c r="C428" t="s">
        <v>1457</v>
      </c>
      <c r="D428" t="s">
        <v>1458</v>
      </c>
      <c r="E428" t="s">
        <v>99</v>
      </c>
      <c r="F428" t="s">
        <v>127</v>
      </c>
      <c r="G428" s="1">
        <v>44809</v>
      </c>
      <c r="H428">
        <v>1017.15</v>
      </c>
      <c r="I428">
        <v>2.17</v>
      </c>
      <c r="J428">
        <v>305.2</v>
      </c>
      <c r="K428">
        <v>1154.3499999999999</v>
      </c>
      <c r="L428">
        <v>305.2</v>
      </c>
      <c r="M428">
        <v>1154.3499999999999</v>
      </c>
      <c r="N428">
        <v>0</v>
      </c>
      <c r="O428">
        <v>0</v>
      </c>
      <c r="P428">
        <v>242.05</v>
      </c>
      <c r="Q428">
        <v>1154.3499999999999</v>
      </c>
      <c r="R428">
        <v>15754.93</v>
      </c>
      <c r="S428">
        <v>26670.89</v>
      </c>
      <c r="T428">
        <v>1.59</v>
      </c>
      <c r="U428">
        <v>2.44</v>
      </c>
      <c r="V428">
        <v>-5.91</v>
      </c>
      <c r="W428">
        <v>49.54</v>
      </c>
      <c r="X428">
        <v>21.44</v>
      </c>
      <c r="Y428">
        <v>0</v>
      </c>
      <c r="Z428">
        <v>0</v>
      </c>
      <c r="AA428">
        <v>32.93</v>
      </c>
      <c r="AB428">
        <v>41.81</v>
      </c>
      <c r="AC428">
        <v>3.84</v>
      </c>
      <c r="AD428">
        <v>3.07</v>
      </c>
      <c r="AE428">
        <v>6.36</v>
      </c>
      <c r="AF428">
        <v>5.58</v>
      </c>
      <c r="AG428">
        <v>0</v>
      </c>
      <c r="AH428">
        <v>15.66</v>
      </c>
      <c r="AI428">
        <v>5.61</v>
      </c>
      <c r="AJ428">
        <v>-5.8</v>
      </c>
      <c r="AK428">
        <v>30.67</v>
      </c>
      <c r="AL428">
        <v>263.2</v>
      </c>
      <c r="AM428">
        <v>-174.14</v>
      </c>
      <c r="AN428">
        <v>-208.76</v>
      </c>
      <c r="AO428">
        <v>0</v>
      </c>
    </row>
    <row r="429" spans="1:41" x14ac:dyDescent="0.35">
      <c r="A429" t="s">
        <v>1459</v>
      </c>
      <c r="B429">
        <v>542867</v>
      </c>
      <c r="C429" t="s">
        <v>1460</v>
      </c>
      <c r="D429" t="s">
        <v>1461</v>
      </c>
      <c r="E429" t="s">
        <v>99</v>
      </c>
      <c r="F429" t="s">
        <v>369</v>
      </c>
      <c r="G429" s="1">
        <v>44809</v>
      </c>
      <c r="H429">
        <v>222.25</v>
      </c>
      <c r="I429">
        <v>2.94</v>
      </c>
      <c r="J429">
        <v>0</v>
      </c>
      <c r="K429">
        <v>355</v>
      </c>
      <c r="L429">
        <v>0</v>
      </c>
      <c r="M429">
        <v>0</v>
      </c>
      <c r="N429">
        <v>0</v>
      </c>
      <c r="O429">
        <v>0</v>
      </c>
      <c r="P429">
        <v>95</v>
      </c>
      <c r="Q429">
        <v>374</v>
      </c>
      <c r="R429">
        <v>3851.39</v>
      </c>
      <c r="S429">
        <v>3461.75</v>
      </c>
      <c r="T429">
        <v>9.4600000000000009</v>
      </c>
      <c r="U429">
        <v>7.5</v>
      </c>
      <c r="V429">
        <v>19.940000000000001</v>
      </c>
      <c r="W429">
        <v>-26.38</v>
      </c>
      <c r="X429">
        <v>0</v>
      </c>
      <c r="Y429">
        <v>0</v>
      </c>
      <c r="Z429">
        <v>0</v>
      </c>
      <c r="AA429">
        <v>7.52</v>
      </c>
      <c r="AB429">
        <v>10.37</v>
      </c>
      <c r="AC429">
        <v>1.47</v>
      </c>
      <c r="AD429">
        <v>1.63</v>
      </c>
      <c r="AE429">
        <v>31.24</v>
      </c>
      <c r="AF429">
        <v>0.45</v>
      </c>
      <c r="AG429">
        <v>0</v>
      </c>
      <c r="AH429">
        <v>5.83</v>
      </c>
      <c r="AI429">
        <v>1.85</v>
      </c>
      <c r="AJ429">
        <v>2.8</v>
      </c>
      <c r="AK429">
        <v>29.51</v>
      </c>
      <c r="AL429">
        <v>150.6</v>
      </c>
      <c r="AM429">
        <v>79.19</v>
      </c>
      <c r="AN429">
        <v>54.09</v>
      </c>
      <c r="AO429">
        <v>0</v>
      </c>
    </row>
    <row r="430" spans="1:41" x14ac:dyDescent="0.35">
      <c r="A430" t="s">
        <v>1462</v>
      </c>
      <c r="B430">
        <v>543330</v>
      </c>
      <c r="C430" t="s">
        <v>1463</v>
      </c>
      <c r="D430" t="s">
        <v>1464</v>
      </c>
      <c r="E430" t="s">
        <v>131</v>
      </c>
      <c r="F430" t="s">
        <v>1239</v>
      </c>
      <c r="G430" s="1">
        <v>44809</v>
      </c>
      <c r="H430">
        <v>185.5</v>
      </c>
      <c r="I430">
        <v>1.92</v>
      </c>
      <c r="J430">
        <v>0</v>
      </c>
      <c r="K430">
        <v>215</v>
      </c>
      <c r="L430">
        <v>0</v>
      </c>
      <c r="M430">
        <v>0</v>
      </c>
      <c r="N430">
        <v>0</v>
      </c>
      <c r="O430">
        <v>0</v>
      </c>
      <c r="P430">
        <v>107.55</v>
      </c>
      <c r="Q430">
        <v>215</v>
      </c>
      <c r="R430">
        <v>22359.91</v>
      </c>
      <c r="S430">
        <v>21992.799999999999</v>
      </c>
      <c r="T430">
        <v>0.13</v>
      </c>
      <c r="U430">
        <v>0.6</v>
      </c>
      <c r="V430">
        <v>13.87</v>
      </c>
      <c r="W430">
        <v>46.18</v>
      </c>
      <c r="X430">
        <v>0</v>
      </c>
      <c r="Y430">
        <v>0</v>
      </c>
      <c r="Z430">
        <v>0</v>
      </c>
      <c r="AA430">
        <v>86.31</v>
      </c>
      <c r="AB430">
        <v>118.94</v>
      </c>
      <c r="AC430">
        <v>29.55</v>
      </c>
      <c r="AD430">
        <v>30.95</v>
      </c>
      <c r="AE430">
        <v>1.71</v>
      </c>
      <c r="AF430">
        <v>0</v>
      </c>
      <c r="AG430">
        <v>0</v>
      </c>
      <c r="AH430">
        <v>36.61</v>
      </c>
      <c r="AI430">
        <v>9.18</v>
      </c>
      <c r="AJ430">
        <v>49.62</v>
      </c>
      <c r="AK430">
        <v>2.15</v>
      </c>
      <c r="AL430">
        <v>6.28</v>
      </c>
      <c r="AM430">
        <v>3.74</v>
      </c>
      <c r="AN430">
        <v>0.72</v>
      </c>
      <c r="AO430">
        <v>0</v>
      </c>
    </row>
    <row r="431" spans="1:41" x14ac:dyDescent="0.35">
      <c r="A431" t="s">
        <v>1465</v>
      </c>
      <c r="B431">
        <v>500840</v>
      </c>
      <c r="C431" t="s">
        <v>1466</v>
      </c>
      <c r="D431" t="s">
        <v>1467</v>
      </c>
      <c r="E431" t="s">
        <v>131</v>
      </c>
      <c r="F431" t="s">
        <v>1343</v>
      </c>
      <c r="G431" s="1">
        <v>44809</v>
      </c>
      <c r="H431">
        <v>184.15</v>
      </c>
      <c r="I431">
        <v>-2.02</v>
      </c>
      <c r="J431">
        <v>53.65</v>
      </c>
      <c r="K431">
        <v>192</v>
      </c>
      <c r="L431">
        <v>53.65</v>
      </c>
      <c r="M431">
        <v>192</v>
      </c>
      <c r="N431">
        <v>53.65</v>
      </c>
      <c r="O431">
        <v>227.16</v>
      </c>
      <c r="P431">
        <v>12.3</v>
      </c>
      <c r="Q431">
        <v>227.16</v>
      </c>
      <c r="R431">
        <v>11516.08</v>
      </c>
      <c r="S431">
        <v>11772.18</v>
      </c>
      <c r="T431">
        <v>14.38</v>
      </c>
      <c r="U431">
        <v>19.809999999999999</v>
      </c>
      <c r="V431">
        <v>30.74</v>
      </c>
      <c r="W431">
        <v>73.400000000000006</v>
      </c>
      <c r="X431">
        <v>6.01</v>
      </c>
      <c r="Y431">
        <v>6.65</v>
      </c>
      <c r="Z431">
        <v>9.2100000000000009</v>
      </c>
      <c r="AA431">
        <v>146.33000000000001</v>
      </c>
      <c r="AB431">
        <v>75.989999999999995</v>
      </c>
      <c r="AC431">
        <v>3.71</v>
      </c>
      <c r="AD431">
        <v>2.93</v>
      </c>
      <c r="AE431">
        <v>1.72</v>
      </c>
      <c r="AF431">
        <v>-0.79</v>
      </c>
      <c r="AG431">
        <v>0</v>
      </c>
      <c r="AH431">
        <v>45.34</v>
      </c>
      <c r="AI431">
        <v>8.92</v>
      </c>
      <c r="AJ431">
        <v>-616.1</v>
      </c>
      <c r="AK431">
        <v>1.26</v>
      </c>
      <c r="AL431">
        <v>49.55</v>
      </c>
      <c r="AM431">
        <v>-0.3</v>
      </c>
      <c r="AN431">
        <v>-0.69</v>
      </c>
      <c r="AO431">
        <v>0</v>
      </c>
    </row>
    <row r="432" spans="1:41" x14ac:dyDescent="0.35">
      <c r="A432" t="s">
        <v>1468</v>
      </c>
      <c r="B432">
        <v>539844</v>
      </c>
      <c r="C432" t="s">
        <v>1469</v>
      </c>
      <c r="D432" t="s">
        <v>1470</v>
      </c>
      <c r="E432" t="s">
        <v>99</v>
      </c>
      <c r="F432" t="s">
        <v>127</v>
      </c>
      <c r="G432" s="1">
        <v>44809</v>
      </c>
      <c r="H432">
        <v>104.3</v>
      </c>
      <c r="I432">
        <v>2.1</v>
      </c>
      <c r="J432">
        <v>32.5</v>
      </c>
      <c r="K432">
        <v>145</v>
      </c>
      <c r="L432">
        <v>32.5</v>
      </c>
      <c r="M432">
        <v>145</v>
      </c>
      <c r="N432">
        <v>32.5</v>
      </c>
      <c r="O432">
        <v>183.6</v>
      </c>
      <c r="P432">
        <v>32.5</v>
      </c>
      <c r="Q432">
        <v>206.25</v>
      </c>
      <c r="R432">
        <v>3566.58</v>
      </c>
      <c r="S432">
        <v>19061.53</v>
      </c>
      <c r="T432">
        <v>2.81</v>
      </c>
      <c r="U432">
        <v>6.81</v>
      </c>
      <c r="V432">
        <v>14.55</v>
      </c>
      <c r="W432">
        <v>-15.55</v>
      </c>
      <c r="X432">
        <v>-1.58</v>
      </c>
      <c r="Y432">
        <v>-9.2799999999999994</v>
      </c>
      <c r="Z432">
        <v>0</v>
      </c>
      <c r="AA432">
        <v>16.29</v>
      </c>
      <c r="AB432">
        <v>22.26</v>
      </c>
      <c r="AC432">
        <v>1.04</v>
      </c>
      <c r="AD432">
        <v>1.43</v>
      </c>
      <c r="AE432">
        <v>10.73</v>
      </c>
      <c r="AF432">
        <v>0.79</v>
      </c>
      <c r="AG432">
        <v>0</v>
      </c>
      <c r="AH432">
        <v>9.19</v>
      </c>
      <c r="AI432">
        <v>0.87</v>
      </c>
      <c r="AJ432">
        <v>62.46</v>
      </c>
      <c r="AK432">
        <v>6.4</v>
      </c>
      <c r="AL432">
        <v>99.93</v>
      </c>
      <c r="AM432">
        <v>1.67</v>
      </c>
      <c r="AN432">
        <v>-23.94</v>
      </c>
      <c r="AO432">
        <v>0</v>
      </c>
    </row>
    <row r="433" spans="1:41" x14ac:dyDescent="0.35">
      <c r="A433" t="s">
        <v>1471</v>
      </c>
      <c r="B433">
        <v>543243</v>
      </c>
      <c r="C433" t="s">
        <v>1472</v>
      </c>
      <c r="D433" t="s">
        <v>1473</v>
      </c>
      <c r="E433" t="s">
        <v>99</v>
      </c>
      <c r="F433" t="s">
        <v>369</v>
      </c>
      <c r="G433" s="1">
        <v>44809</v>
      </c>
      <c r="H433">
        <v>46.8</v>
      </c>
      <c r="I433">
        <v>2.41</v>
      </c>
      <c r="J433">
        <v>0</v>
      </c>
      <c r="K433">
        <v>71.25</v>
      </c>
      <c r="L433">
        <v>0</v>
      </c>
      <c r="M433">
        <v>0</v>
      </c>
      <c r="N433">
        <v>0</v>
      </c>
      <c r="O433">
        <v>0</v>
      </c>
      <c r="P433">
        <v>30.05</v>
      </c>
      <c r="Q433">
        <v>76.8</v>
      </c>
      <c r="R433">
        <v>5891.75</v>
      </c>
      <c r="S433">
        <v>6206.4</v>
      </c>
      <c r="T433">
        <v>-0.43</v>
      </c>
      <c r="U433">
        <v>5.76</v>
      </c>
      <c r="V433">
        <v>17.440000000000001</v>
      </c>
      <c r="W433">
        <v>-22.06</v>
      </c>
      <c r="X433">
        <v>0</v>
      </c>
      <c r="Y433">
        <v>0</v>
      </c>
      <c r="Z433">
        <v>0</v>
      </c>
      <c r="AA433">
        <v>16.11</v>
      </c>
      <c r="AB433">
        <v>23.16</v>
      </c>
      <c r="AC433">
        <v>1.36</v>
      </c>
      <c r="AD433">
        <v>1.69</v>
      </c>
      <c r="AE433">
        <v>31.16</v>
      </c>
      <c r="AF433">
        <v>0.99</v>
      </c>
      <c r="AG433">
        <v>0</v>
      </c>
      <c r="AH433">
        <v>6.39</v>
      </c>
      <c r="AI433">
        <v>1.65</v>
      </c>
      <c r="AJ433">
        <v>36.950000000000003</v>
      </c>
      <c r="AK433">
        <v>2.92</v>
      </c>
      <c r="AL433">
        <v>34.65</v>
      </c>
      <c r="AM433">
        <v>1.27</v>
      </c>
      <c r="AN433">
        <v>-5.65</v>
      </c>
      <c r="AO433">
        <v>0</v>
      </c>
    </row>
    <row r="434" spans="1:41" x14ac:dyDescent="0.35">
      <c r="A434" t="s">
        <v>1474</v>
      </c>
      <c r="B434">
        <v>531599</v>
      </c>
      <c r="C434" t="s">
        <v>1475</v>
      </c>
      <c r="D434" t="s">
        <v>1476</v>
      </c>
      <c r="E434" t="s">
        <v>44</v>
      </c>
      <c r="F434" t="s">
        <v>45</v>
      </c>
      <c r="G434" s="1">
        <v>44809</v>
      </c>
      <c r="H434">
        <v>280.25</v>
      </c>
      <c r="I434">
        <v>2.4300000000000002</v>
      </c>
      <c r="J434">
        <v>152.5</v>
      </c>
      <c r="K434">
        <v>372</v>
      </c>
      <c r="L434">
        <v>152.5</v>
      </c>
      <c r="M434">
        <v>404.9</v>
      </c>
      <c r="N434">
        <v>148.19999999999999</v>
      </c>
      <c r="O434">
        <v>404.9</v>
      </c>
      <c r="P434">
        <v>7.85</v>
      </c>
      <c r="Q434">
        <v>404.9</v>
      </c>
      <c r="R434">
        <v>4635.53</v>
      </c>
      <c r="S434">
        <v>4001.64</v>
      </c>
      <c r="T434">
        <v>6.34</v>
      </c>
      <c r="U434">
        <v>8.7899999999999991</v>
      </c>
      <c r="V434">
        <v>14.93</v>
      </c>
      <c r="W434">
        <v>-17.68</v>
      </c>
      <c r="X434">
        <v>19.82</v>
      </c>
      <c r="Y434">
        <v>10.72</v>
      </c>
      <c r="Z434">
        <v>12.68</v>
      </c>
      <c r="AA434">
        <v>24.49</v>
      </c>
      <c r="AB434">
        <v>18.79</v>
      </c>
      <c r="AC434">
        <v>2.29</v>
      </c>
      <c r="AD434">
        <v>2.75</v>
      </c>
      <c r="AE434">
        <v>7.87</v>
      </c>
      <c r="AF434">
        <v>8.81</v>
      </c>
      <c r="AG434">
        <v>0</v>
      </c>
      <c r="AH434">
        <v>13.88</v>
      </c>
      <c r="AI434">
        <v>2.94</v>
      </c>
      <c r="AJ434">
        <v>28.68</v>
      </c>
      <c r="AK434">
        <v>11.41</v>
      </c>
      <c r="AL434">
        <v>122.18</v>
      </c>
      <c r="AM434">
        <v>9.58</v>
      </c>
      <c r="AN434">
        <v>5.88</v>
      </c>
      <c r="AO434">
        <v>0</v>
      </c>
    </row>
    <row r="435" spans="1:41" x14ac:dyDescent="0.35">
      <c r="A435" t="s">
        <v>1477</v>
      </c>
      <c r="B435">
        <v>532843</v>
      </c>
      <c r="C435" t="s">
        <v>1478</v>
      </c>
      <c r="D435" t="s">
        <v>1479</v>
      </c>
      <c r="E435" t="s">
        <v>44</v>
      </c>
      <c r="F435" t="s">
        <v>462</v>
      </c>
      <c r="G435" s="1">
        <v>44809</v>
      </c>
      <c r="H435">
        <v>287</v>
      </c>
      <c r="I435">
        <v>-1.59</v>
      </c>
      <c r="J435">
        <v>113.1</v>
      </c>
      <c r="K435">
        <v>313.8</v>
      </c>
      <c r="L435">
        <v>113.1</v>
      </c>
      <c r="M435">
        <v>313.8</v>
      </c>
      <c r="N435">
        <v>106.65</v>
      </c>
      <c r="O435">
        <v>313.8</v>
      </c>
      <c r="P435">
        <v>46.02</v>
      </c>
      <c r="Q435">
        <v>313.8</v>
      </c>
      <c r="R435">
        <v>21678.62</v>
      </c>
      <c r="S435">
        <v>22563.78</v>
      </c>
      <c r="T435">
        <v>-1.44</v>
      </c>
      <c r="U435">
        <v>7.13</v>
      </c>
      <c r="V435">
        <v>19.309999999999999</v>
      </c>
      <c r="W435">
        <v>-0.1</v>
      </c>
      <c r="X435">
        <v>32.03</v>
      </c>
      <c r="Y435">
        <v>14.19</v>
      </c>
      <c r="Z435">
        <v>11.86</v>
      </c>
      <c r="AA435">
        <v>52.39</v>
      </c>
      <c r="AB435">
        <v>52.81</v>
      </c>
      <c r="AC435">
        <v>3.44</v>
      </c>
      <c r="AD435">
        <v>1.69</v>
      </c>
      <c r="AE435">
        <v>3.71</v>
      </c>
      <c r="AF435">
        <v>0.28000000000000003</v>
      </c>
      <c r="AG435">
        <v>0</v>
      </c>
      <c r="AH435">
        <v>20.8</v>
      </c>
      <c r="AI435">
        <v>3.74</v>
      </c>
      <c r="AJ435">
        <v>25.05</v>
      </c>
      <c r="AK435">
        <v>5.48</v>
      </c>
      <c r="AL435">
        <v>83.46</v>
      </c>
      <c r="AM435">
        <v>11.46</v>
      </c>
      <c r="AN435">
        <v>11.14</v>
      </c>
      <c r="AO435">
        <v>0</v>
      </c>
    </row>
    <row r="436" spans="1:41" x14ac:dyDescent="0.35">
      <c r="A436" t="s">
        <v>1480</v>
      </c>
      <c r="B436">
        <v>543384</v>
      </c>
      <c r="C436" t="s">
        <v>1481</v>
      </c>
      <c r="D436" t="s">
        <v>1482</v>
      </c>
      <c r="E436" t="s">
        <v>131</v>
      </c>
      <c r="F436" t="s">
        <v>427</v>
      </c>
      <c r="G436" s="1">
        <v>44809</v>
      </c>
      <c r="H436">
        <v>1365.85</v>
      </c>
      <c r="I436">
        <v>0.15</v>
      </c>
      <c r="J436">
        <v>0</v>
      </c>
      <c r="K436">
        <v>2574</v>
      </c>
      <c r="L436">
        <v>0</v>
      </c>
      <c r="M436">
        <v>0</v>
      </c>
      <c r="N436">
        <v>0</v>
      </c>
      <c r="O436">
        <v>0</v>
      </c>
      <c r="P436">
        <v>1207.5</v>
      </c>
      <c r="Q436">
        <v>2574</v>
      </c>
      <c r="R436">
        <v>64879.24</v>
      </c>
      <c r="S436">
        <v>64734.16</v>
      </c>
      <c r="T436">
        <v>-0.03</v>
      </c>
      <c r="U436">
        <v>-5.44</v>
      </c>
      <c r="V436">
        <v>-6.46</v>
      </c>
      <c r="W436">
        <v>0</v>
      </c>
      <c r="X436">
        <v>0</v>
      </c>
      <c r="Y436">
        <v>0</v>
      </c>
      <c r="Z436">
        <v>0</v>
      </c>
      <c r="AA436">
        <v>0</v>
      </c>
      <c r="AB436">
        <v>660.39</v>
      </c>
      <c r="AC436">
        <v>48.78</v>
      </c>
      <c r="AD436">
        <v>16.52</v>
      </c>
      <c r="AE436">
        <v>0.21</v>
      </c>
      <c r="AF436">
        <v>0</v>
      </c>
      <c r="AG436">
        <v>0</v>
      </c>
      <c r="AH436">
        <v>303.94</v>
      </c>
      <c r="AI436">
        <v>15.8</v>
      </c>
      <c r="AJ436">
        <v>-183.3</v>
      </c>
      <c r="AK436">
        <v>0.89</v>
      </c>
      <c r="AL436">
        <v>28.04</v>
      </c>
      <c r="AM436">
        <v>-7.47</v>
      </c>
      <c r="AN436">
        <v>-8.8800000000000008</v>
      </c>
      <c r="AO436">
        <v>0</v>
      </c>
    </row>
    <row r="437" spans="1:41" x14ac:dyDescent="0.35">
      <c r="A437" t="s">
        <v>1499</v>
      </c>
      <c r="B437">
        <v>543317</v>
      </c>
      <c r="C437" t="s">
        <v>1500</v>
      </c>
      <c r="D437" t="s">
        <v>1501</v>
      </c>
      <c r="E437" t="s">
        <v>293</v>
      </c>
      <c r="F437" t="s">
        <v>294</v>
      </c>
      <c r="G437" s="1">
        <v>44809</v>
      </c>
      <c r="H437">
        <v>1353.75</v>
      </c>
      <c r="I437">
        <v>0.55000000000000004</v>
      </c>
      <c r="J437">
        <v>0</v>
      </c>
      <c r="K437">
        <v>2277</v>
      </c>
      <c r="L437">
        <v>0</v>
      </c>
      <c r="M437">
        <v>0</v>
      </c>
      <c r="N437">
        <v>0</v>
      </c>
      <c r="O437">
        <v>0</v>
      </c>
      <c r="P437">
        <v>1074.3499999999999</v>
      </c>
      <c r="Q437">
        <v>2277</v>
      </c>
      <c r="R437">
        <v>13024.49</v>
      </c>
      <c r="S437">
        <v>17180.16</v>
      </c>
      <c r="T437">
        <v>-2.9</v>
      </c>
      <c r="U437">
        <v>2.57</v>
      </c>
      <c r="V437">
        <v>-4.47</v>
      </c>
      <c r="W437">
        <v>-17.45</v>
      </c>
      <c r="X437">
        <v>0</v>
      </c>
      <c r="Y437">
        <v>0</v>
      </c>
      <c r="Z437">
        <v>0</v>
      </c>
      <c r="AA437">
        <v>12.83</v>
      </c>
      <c r="AB437">
        <v>16.04</v>
      </c>
      <c r="AC437">
        <v>2.5</v>
      </c>
      <c r="AD437">
        <v>3.33</v>
      </c>
      <c r="AE437">
        <v>10.56</v>
      </c>
      <c r="AF437">
        <v>-2.5</v>
      </c>
      <c r="AG437">
        <v>0</v>
      </c>
      <c r="AH437">
        <v>8.49</v>
      </c>
      <c r="AI437">
        <v>1.46</v>
      </c>
      <c r="AJ437">
        <v>88</v>
      </c>
      <c r="AK437">
        <v>105.03</v>
      </c>
      <c r="AL437">
        <v>539.42999999999995</v>
      </c>
      <c r="AM437">
        <v>15.31</v>
      </c>
      <c r="AN437">
        <v>-69.239999999999995</v>
      </c>
      <c r="AO437">
        <v>0</v>
      </c>
    </row>
    <row r="438" spans="1:41" x14ac:dyDescent="0.35">
      <c r="A438" t="s">
        <v>1487</v>
      </c>
      <c r="B438">
        <v>543245</v>
      </c>
      <c r="C438" t="s">
        <v>1488</v>
      </c>
      <c r="D438" t="s">
        <v>1489</v>
      </c>
      <c r="E438" t="s">
        <v>44</v>
      </c>
      <c r="F438" t="s">
        <v>45</v>
      </c>
      <c r="G438" s="1">
        <v>44809</v>
      </c>
      <c r="H438">
        <v>2472.8000000000002</v>
      </c>
      <c r="I438">
        <v>-3.64</v>
      </c>
      <c r="J438">
        <v>0</v>
      </c>
      <c r="K438">
        <v>4179.6499999999996</v>
      </c>
      <c r="L438">
        <v>0</v>
      </c>
      <c r="M438">
        <v>0</v>
      </c>
      <c r="N438">
        <v>0</v>
      </c>
      <c r="O438">
        <v>0</v>
      </c>
      <c r="P438">
        <v>1700</v>
      </c>
      <c r="Q438">
        <v>4350</v>
      </c>
      <c r="R438">
        <v>40700.47</v>
      </c>
      <c r="S438">
        <v>39010.44</v>
      </c>
      <c r="T438">
        <v>3.56</v>
      </c>
      <c r="U438">
        <v>6.74</v>
      </c>
      <c r="V438">
        <v>-12.93</v>
      </c>
      <c r="W438">
        <v>-38.01</v>
      </c>
      <c r="X438">
        <v>0</v>
      </c>
      <c r="Y438">
        <v>0</v>
      </c>
      <c r="Z438">
        <v>0</v>
      </c>
      <c r="AA438">
        <v>37.33</v>
      </c>
      <c r="AB438">
        <v>45.78</v>
      </c>
      <c r="AC438">
        <v>5.52</v>
      </c>
      <c r="AD438">
        <v>7.97</v>
      </c>
      <c r="AE438">
        <v>4.53</v>
      </c>
      <c r="AF438">
        <v>6.87</v>
      </c>
      <c r="AG438">
        <v>0</v>
      </c>
      <c r="AH438">
        <v>24.69</v>
      </c>
      <c r="AI438">
        <v>9.92</v>
      </c>
      <c r="AJ438">
        <v>51.47</v>
      </c>
      <c r="AK438">
        <v>66.209999999999994</v>
      </c>
      <c r="AL438">
        <v>447.82</v>
      </c>
      <c r="AM438">
        <v>48.13</v>
      </c>
      <c r="AN438">
        <v>24.76</v>
      </c>
      <c r="AO438">
        <v>0</v>
      </c>
    </row>
    <row r="439" spans="1:41" x14ac:dyDescent="0.35">
      <c r="A439" t="s">
        <v>1490</v>
      </c>
      <c r="B439">
        <v>532424</v>
      </c>
      <c r="C439" t="s">
        <v>1491</v>
      </c>
      <c r="D439" t="s">
        <v>1492</v>
      </c>
      <c r="E439" t="s">
        <v>54</v>
      </c>
      <c r="F439" t="s">
        <v>55</v>
      </c>
      <c r="G439" s="1">
        <v>44809</v>
      </c>
      <c r="H439">
        <v>893.5</v>
      </c>
      <c r="I439">
        <v>-2.42</v>
      </c>
      <c r="J439">
        <v>425.1</v>
      </c>
      <c r="K439">
        <v>1138</v>
      </c>
      <c r="L439">
        <v>425.1</v>
      </c>
      <c r="M439">
        <v>1138.5</v>
      </c>
      <c r="N439">
        <v>425.1</v>
      </c>
      <c r="O439">
        <v>1138.5</v>
      </c>
      <c r="P439">
        <v>3.29</v>
      </c>
      <c r="Q439">
        <v>1138.5</v>
      </c>
      <c r="R439">
        <v>91396.63</v>
      </c>
      <c r="S439">
        <v>93153.7</v>
      </c>
      <c r="T439">
        <v>-0.48</v>
      </c>
      <c r="U439">
        <v>4.57</v>
      </c>
      <c r="V439">
        <v>17.05</v>
      </c>
      <c r="W439">
        <v>-20.18</v>
      </c>
      <c r="X439">
        <v>15.3</v>
      </c>
      <c r="Y439">
        <v>7.78</v>
      </c>
      <c r="Z439">
        <v>14.71</v>
      </c>
      <c r="AA439">
        <v>53.3</v>
      </c>
      <c r="AB439">
        <v>46.25</v>
      </c>
      <c r="AC439">
        <v>7.69</v>
      </c>
      <c r="AD439">
        <v>9.16</v>
      </c>
      <c r="AE439">
        <v>2.52</v>
      </c>
      <c r="AF439">
        <v>9</v>
      </c>
      <c r="AG439">
        <v>0</v>
      </c>
      <c r="AH439">
        <v>38.619999999999997</v>
      </c>
      <c r="AI439">
        <v>7.37</v>
      </c>
      <c r="AJ439">
        <v>63.01</v>
      </c>
      <c r="AK439">
        <v>16.77</v>
      </c>
      <c r="AL439">
        <v>116.25</v>
      </c>
      <c r="AM439">
        <v>14.19</v>
      </c>
      <c r="AN439">
        <v>11.54</v>
      </c>
      <c r="AO439">
        <v>0</v>
      </c>
    </row>
    <row r="440" spans="1:41" x14ac:dyDescent="0.35">
      <c r="A440" t="s">
        <v>1493</v>
      </c>
      <c r="B440">
        <v>500164</v>
      </c>
      <c r="C440" t="s">
        <v>1494</v>
      </c>
      <c r="D440" t="s">
        <v>1495</v>
      </c>
      <c r="E440" t="s">
        <v>350</v>
      </c>
      <c r="F440" t="s">
        <v>350</v>
      </c>
      <c r="G440" s="1">
        <v>44809</v>
      </c>
      <c r="H440">
        <v>469.1</v>
      </c>
      <c r="I440">
        <v>-0.56000000000000005</v>
      </c>
      <c r="J440">
        <v>233.4</v>
      </c>
      <c r="K440">
        <v>662</v>
      </c>
      <c r="L440">
        <v>233.4</v>
      </c>
      <c r="M440">
        <v>674.35</v>
      </c>
      <c r="N440">
        <v>233.4</v>
      </c>
      <c r="O440">
        <v>674.35</v>
      </c>
      <c r="P440">
        <v>1.77</v>
      </c>
      <c r="Q440">
        <v>699.7</v>
      </c>
      <c r="R440">
        <v>15791.7</v>
      </c>
      <c r="S440">
        <v>24337.82</v>
      </c>
      <c r="T440">
        <v>-2.5</v>
      </c>
      <c r="U440">
        <v>4.6900000000000004</v>
      </c>
      <c r="V440">
        <v>-1.93</v>
      </c>
      <c r="W440">
        <v>-17.89</v>
      </c>
      <c r="X440">
        <v>5.46</v>
      </c>
      <c r="Y440">
        <v>-5.15</v>
      </c>
      <c r="Z440">
        <v>6.7</v>
      </c>
      <c r="AA440">
        <v>21.96</v>
      </c>
      <c r="AB440">
        <v>36.75</v>
      </c>
      <c r="AC440">
        <v>2.15</v>
      </c>
      <c r="AD440">
        <v>2.71</v>
      </c>
      <c r="AE440">
        <v>11.63</v>
      </c>
      <c r="AF440">
        <v>0.62</v>
      </c>
      <c r="AG440">
        <v>0</v>
      </c>
      <c r="AH440">
        <v>11.27</v>
      </c>
      <c r="AI440">
        <v>1.03</v>
      </c>
      <c r="AJ440">
        <v>-8.99</v>
      </c>
      <c r="AK440">
        <v>21.36</v>
      </c>
      <c r="AL440">
        <v>217.82</v>
      </c>
      <c r="AM440">
        <v>-52.17</v>
      </c>
      <c r="AN440">
        <v>-67.33</v>
      </c>
      <c r="AO440">
        <v>0</v>
      </c>
    </row>
    <row r="441" spans="1:41" x14ac:dyDescent="0.35">
      <c r="A441" t="s">
        <v>1496</v>
      </c>
      <c r="B441">
        <v>533150</v>
      </c>
      <c r="C441" t="s">
        <v>1497</v>
      </c>
      <c r="D441" t="s">
        <v>1498</v>
      </c>
      <c r="E441" t="s">
        <v>293</v>
      </c>
      <c r="F441" t="s">
        <v>954</v>
      </c>
      <c r="G441" s="1">
        <v>44809</v>
      </c>
      <c r="H441">
        <v>1428.6</v>
      </c>
      <c r="I441">
        <v>0.69</v>
      </c>
      <c r="J441">
        <v>505</v>
      </c>
      <c r="K441">
        <v>2598</v>
      </c>
      <c r="L441">
        <v>505</v>
      </c>
      <c r="M441">
        <v>2598</v>
      </c>
      <c r="N441">
        <v>460.4</v>
      </c>
      <c r="O441">
        <v>2598</v>
      </c>
      <c r="P441">
        <v>153.9</v>
      </c>
      <c r="Q441">
        <v>2598</v>
      </c>
      <c r="R441">
        <v>39672.04</v>
      </c>
      <c r="S441">
        <v>39899.53</v>
      </c>
      <c r="T441">
        <v>3.18</v>
      </c>
      <c r="U441">
        <v>2.67</v>
      </c>
      <c r="V441">
        <v>5.43</v>
      </c>
      <c r="W441">
        <v>-9.61</v>
      </c>
      <c r="X441">
        <v>16.97</v>
      </c>
      <c r="Y441">
        <v>18.91</v>
      </c>
      <c r="Z441">
        <v>19.53</v>
      </c>
      <c r="AA441">
        <v>104.21</v>
      </c>
      <c r="AB441">
        <v>85.98</v>
      </c>
      <c r="AC441">
        <v>4.53</v>
      </c>
      <c r="AD441">
        <v>5.29</v>
      </c>
      <c r="AE441">
        <v>4.2300000000000004</v>
      </c>
      <c r="AF441">
        <v>5.5</v>
      </c>
      <c r="AG441">
        <v>0</v>
      </c>
      <c r="AH441">
        <v>42.03</v>
      </c>
      <c r="AI441">
        <v>20</v>
      </c>
      <c r="AJ441">
        <v>-87.83</v>
      </c>
      <c r="AK441">
        <v>13.69</v>
      </c>
      <c r="AL441">
        <v>315.31</v>
      </c>
      <c r="AM441">
        <v>-16.25</v>
      </c>
      <c r="AN441">
        <v>-4.66</v>
      </c>
      <c r="AO441">
        <v>0</v>
      </c>
    </row>
    <row r="442" spans="1:41" x14ac:dyDescent="0.35">
      <c r="A442" t="s">
        <v>1502</v>
      </c>
      <c r="B442">
        <v>542812</v>
      </c>
      <c r="C442" t="s">
        <v>1503</v>
      </c>
      <c r="D442" t="s">
        <v>1504</v>
      </c>
      <c r="E442" t="s">
        <v>76</v>
      </c>
      <c r="F442" t="s">
        <v>532</v>
      </c>
      <c r="G442" s="1">
        <v>44809</v>
      </c>
      <c r="H442">
        <v>3457.25</v>
      </c>
      <c r="I442">
        <v>3.09</v>
      </c>
      <c r="J442">
        <v>0</v>
      </c>
      <c r="K442">
        <v>3685</v>
      </c>
      <c r="L442">
        <v>0</v>
      </c>
      <c r="M442">
        <v>0</v>
      </c>
      <c r="N442">
        <v>0</v>
      </c>
      <c r="O442">
        <v>0</v>
      </c>
      <c r="P442">
        <v>217.35</v>
      </c>
      <c r="Q442">
        <v>3685</v>
      </c>
      <c r="R442">
        <v>37912.53</v>
      </c>
      <c r="S442">
        <v>38356.199999999997</v>
      </c>
      <c r="T442">
        <v>4.53</v>
      </c>
      <c r="U442">
        <v>4.13</v>
      </c>
      <c r="V442">
        <v>21.4</v>
      </c>
      <c r="W442">
        <v>105.45</v>
      </c>
      <c r="X442">
        <v>0</v>
      </c>
      <c r="Y442">
        <v>0</v>
      </c>
      <c r="Z442">
        <v>0</v>
      </c>
      <c r="AA442">
        <v>40.35</v>
      </c>
      <c r="AB442">
        <v>41.46</v>
      </c>
      <c r="AC442">
        <v>8.32</v>
      </c>
      <c r="AD442">
        <v>7.16</v>
      </c>
      <c r="AE442">
        <v>3.76</v>
      </c>
      <c r="AF442">
        <v>0.05</v>
      </c>
      <c r="AG442">
        <v>0</v>
      </c>
      <c r="AH442">
        <v>25.03</v>
      </c>
      <c r="AI442">
        <v>8.66</v>
      </c>
      <c r="AJ442">
        <v>61.51</v>
      </c>
      <c r="AK442">
        <v>85.54</v>
      </c>
      <c r="AL442">
        <v>414.98</v>
      </c>
      <c r="AM442">
        <v>56.11</v>
      </c>
      <c r="AN442">
        <v>-41.63</v>
      </c>
      <c r="AO442">
        <v>0</v>
      </c>
    </row>
    <row r="443" spans="1:41" x14ac:dyDescent="0.35">
      <c r="A443" t="s">
        <v>1505</v>
      </c>
      <c r="B443">
        <v>533162</v>
      </c>
      <c r="C443" t="s">
        <v>1506</v>
      </c>
      <c r="D443" t="s">
        <v>1507</v>
      </c>
      <c r="E443" t="s">
        <v>307</v>
      </c>
      <c r="F443" t="s">
        <v>308</v>
      </c>
      <c r="G443" s="1">
        <v>44809</v>
      </c>
      <c r="H443">
        <v>18.7</v>
      </c>
      <c r="I443">
        <v>3.31</v>
      </c>
      <c r="J443">
        <v>10.5</v>
      </c>
      <c r="K443">
        <v>27.6</v>
      </c>
      <c r="L443">
        <v>10.5</v>
      </c>
      <c r="M443">
        <v>57.45</v>
      </c>
      <c r="N443">
        <v>10.5</v>
      </c>
      <c r="O443">
        <v>57.45</v>
      </c>
      <c r="P443">
        <v>10.5</v>
      </c>
      <c r="Q443">
        <v>77.12</v>
      </c>
      <c r="R443">
        <v>3310.1</v>
      </c>
      <c r="S443">
        <v>2289.54</v>
      </c>
      <c r="T443">
        <v>10.98</v>
      </c>
      <c r="U443">
        <v>9.36</v>
      </c>
      <c r="V443">
        <v>4.47</v>
      </c>
      <c r="W443">
        <v>-21.26</v>
      </c>
      <c r="X443">
        <v>-16.13</v>
      </c>
      <c r="Y443">
        <v>-10.19</v>
      </c>
      <c r="Z443">
        <v>-6.9</v>
      </c>
      <c r="AA443">
        <v>32.4</v>
      </c>
      <c r="AB443">
        <v>24.17</v>
      </c>
      <c r="AC443">
        <v>0.8</v>
      </c>
      <c r="AD443">
        <v>1.19</v>
      </c>
      <c r="AE443">
        <v>6.06</v>
      </c>
      <c r="AF443">
        <v>1.84</v>
      </c>
      <c r="AG443">
        <v>0</v>
      </c>
      <c r="AH443">
        <v>5.18</v>
      </c>
      <c r="AI443">
        <v>1.84</v>
      </c>
      <c r="AJ443">
        <v>9.9499999999999993</v>
      </c>
      <c r="AK443">
        <v>0.57999999999999996</v>
      </c>
      <c r="AL443">
        <v>23.33</v>
      </c>
      <c r="AM443">
        <v>1.88</v>
      </c>
      <c r="AN443">
        <v>-0.22</v>
      </c>
      <c r="AO443">
        <v>0</v>
      </c>
    </row>
    <row r="444" spans="1:41" x14ac:dyDescent="0.35">
      <c r="A444" t="s">
        <v>1508</v>
      </c>
      <c r="B444">
        <v>500116</v>
      </c>
      <c r="C444" t="s">
        <v>1509</v>
      </c>
      <c r="D444" t="s">
        <v>1510</v>
      </c>
      <c r="E444" t="s">
        <v>99</v>
      </c>
      <c r="F444" t="s">
        <v>369</v>
      </c>
      <c r="G444" s="1">
        <v>44809</v>
      </c>
      <c r="H444">
        <v>43.3</v>
      </c>
      <c r="I444">
        <v>0.23</v>
      </c>
      <c r="J444">
        <v>17.25</v>
      </c>
      <c r="K444">
        <v>65.25</v>
      </c>
      <c r="L444">
        <v>17.25</v>
      </c>
      <c r="M444">
        <v>65.25</v>
      </c>
      <c r="N444">
        <v>17.25</v>
      </c>
      <c r="O444">
        <v>91.5</v>
      </c>
      <c r="P444">
        <v>10.63</v>
      </c>
      <c r="Q444">
        <v>202.25</v>
      </c>
      <c r="R444">
        <v>46557.9</v>
      </c>
      <c r="S444">
        <v>33994.89</v>
      </c>
      <c r="T444">
        <v>-5.36</v>
      </c>
      <c r="U444">
        <v>3.71</v>
      </c>
      <c r="V444">
        <v>18.79</v>
      </c>
      <c r="W444">
        <v>13.5</v>
      </c>
      <c r="X444">
        <v>16.98</v>
      </c>
      <c r="Y444">
        <v>-4.67</v>
      </c>
      <c r="Z444">
        <v>-6.73</v>
      </c>
      <c r="AA444">
        <v>17.239999999999998</v>
      </c>
      <c r="AB444">
        <v>22.44</v>
      </c>
      <c r="AC444">
        <v>1.34</v>
      </c>
      <c r="AD444">
        <v>1.1499999999999999</v>
      </c>
      <c r="AE444">
        <v>38.380000000000003</v>
      </c>
      <c r="AF444">
        <v>1.78</v>
      </c>
      <c r="AG444">
        <v>0</v>
      </c>
      <c r="AH444">
        <v>5.0999999999999996</v>
      </c>
      <c r="AI444">
        <v>2.58</v>
      </c>
      <c r="AJ444">
        <v>-11.84</v>
      </c>
      <c r="AK444">
        <v>2.5099999999999998</v>
      </c>
      <c r="AL444">
        <v>32.44</v>
      </c>
      <c r="AM444">
        <v>-3.66</v>
      </c>
      <c r="AN444">
        <v>-12.56</v>
      </c>
      <c r="AO444">
        <v>0</v>
      </c>
    </row>
    <row r="445" spans="1:41" x14ac:dyDescent="0.35">
      <c r="A445" t="s">
        <v>1511</v>
      </c>
      <c r="B445">
        <v>539437</v>
      </c>
      <c r="C445" t="s">
        <v>1512</v>
      </c>
      <c r="D445" t="s">
        <v>1513</v>
      </c>
      <c r="E445" t="s">
        <v>99</v>
      </c>
      <c r="F445" t="s">
        <v>369</v>
      </c>
      <c r="G445" s="1">
        <v>44809</v>
      </c>
      <c r="H445">
        <v>50.8</v>
      </c>
      <c r="I445">
        <v>4.63</v>
      </c>
      <c r="J445">
        <v>17.649999999999999</v>
      </c>
      <c r="K445">
        <v>53.5</v>
      </c>
      <c r="L445">
        <v>17.649999999999999</v>
      </c>
      <c r="M445">
        <v>69.3</v>
      </c>
      <c r="N445">
        <v>17.649999999999999</v>
      </c>
      <c r="O445">
        <v>70.400000000000006</v>
      </c>
      <c r="P445">
        <v>17.649999999999999</v>
      </c>
      <c r="Q445">
        <v>83.45</v>
      </c>
      <c r="R445">
        <v>31567.93</v>
      </c>
      <c r="S445">
        <v>67490.789999999994</v>
      </c>
      <c r="T445">
        <v>4.8499999999999996</v>
      </c>
      <c r="U445">
        <v>18</v>
      </c>
      <c r="V445">
        <v>43.71</v>
      </c>
      <c r="W445">
        <v>11.28</v>
      </c>
      <c r="X445">
        <v>5.96</v>
      </c>
      <c r="Y445">
        <v>-2.33</v>
      </c>
      <c r="Z445">
        <v>0</v>
      </c>
      <c r="AA445">
        <v>25.49</v>
      </c>
      <c r="AB445">
        <v>24.52</v>
      </c>
      <c r="AC445">
        <v>1.46</v>
      </c>
      <c r="AD445">
        <v>1.19</v>
      </c>
      <c r="AE445">
        <v>15.86</v>
      </c>
      <c r="AF445">
        <v>0.7</v>
      </c>
      <c r="AG445">
        <v>0</v>
      </c>
      <c r="AH445">
        <v>20.86</v>
      </c>
      <c r="AI445">
        <v>1.75</v>
      </c>
      <c r="AJ445">
        <v>11.78</v>
      </c>
      <c r="AK445">
        <v>1.99</v>
      </c>
      <c r="AL445">
        <v>34.65</v>
      </c>
      <c r="AM445">
        <v>4.3099999999999996</v>
      </c>
      <c r="AN445">
        <v>-2.1</v>
      </c>
      <c r="AO445">
        <v>0</v>
      </c>
    </row>
    <row r="446" spans="1:41" x14ac:dyDescent="0.35">
      <c r="A446" t="s">
        <v>1514</v>
      </c>
      <c r="B446">
        <v>532659</v>
      </c>
      <c r="C446" t="s">
        <v>1515</v>
      </c>
      <c r="D446" t="s">
        <v>1516</v>
      </c>
      <c r="E446" t="s">
        <v>99</v>
      </c>
      <c r="F446" t="s">
        <v>373</v>
      </c>
      <c r="G446" s="1">
        <v>44809</v>
      </c>
      <c r="H446">
        <v>69.349999999999994</v>
      </c>
      <c r="I446">
        <v>1.99</v>
      </c>
      <c r="J446">
        <v>13.25</v>
      </c>
      <c r="K446">
        <v>70.400000000000006</v>
      </c>
      <c r="L446">
        <v>13.25</v>
      </c>
      <c r="M446">
        <v>70.400000000000006</v>
      </c>
      <c r="N446">
        <v>13.25</v>
      </c>
      <c r="O446">
        <v>70.400000000000006</v>
      </c>
      <c r="P446">
        <v>13.25</v>
      </c>
      <c r="Q446">
        <v>235</v>
      </c>
      <c r="R446">
        <v>11071.7</v>
      </c>
      <c r="S446">
        <v>10560.17</v>
      </c>
      <c r="T446">
        <v>4.21</v>
      </c>
      <c r="U446">
        <v>17.64</v>
      </c>
      <c r="V446">
        <v>39.4</v>
      </c>
      <c r="W446">
        <v>34.4</v>
      </c>
      <c r="X446">
        <v>25.78</v>
      </c>
      <c r="Y446">
        <v>3.5</v>
      </c>
      <c r="Z446">
        <v>-6.05</v>
      </c>
      <c r="AA446">
        <v>15.23</v>
      </c>
      <c r="AB446">
        <v>50.1</v>
      </c>
      <c r="AC446">
        <v>1.24</v>
      </c>
      <c r="AD446">
        <v>0.72</v>
      </c>
      <c r="AE446">
        <v>1.99</v>
      </c>
      <c r="AF446">
        <v>-0.32</v>
      </c>
      <c r="AG446">
        <v>0</v>
      </c>
      <c r="AH446">
        <v>51.19</v>
      </c>
      <c r="AI446">
        <v>34.39</v>
      </c>
      <c r="AJ446">
        <v>226.79</v>
      </c>
      <c r="AK446">
        <v>4.55</v>
      </c>
      <c r="AL446">
        <v>55.96</v>
      </c>
      <c r="AM446">
        <v>0.31</v>
      </c>
      <c r="AN446">
        <v>-0.5</v>
      </c>
      <c r="AO446">
        <v>0</v>
      </c>
    </row>
    <row r="447" spans="1:41" x14ac:dyDescent="0.35">
      <c r="A447" t="s">
        <v>1517</v>
      </c>
      <c r="B447">
        <v>505726</v>
      </c>
      <c r="C447" t="s">
        <v>1518</v>
      </c>
      <c r="D447" t="s">
        <v>1519</v>
      </c>
      <c r="E447" t="s">
        <v>157</v>
      </c>
      <c r="F447" t="s">
        <v>727</v>
      </c>
      <c r="G447" s="1">
        <v>44809</v>
      </c>
      <c r="H447">
        <v>1018.35</v>
      </c>
      <c r="I447">
        <v>1.22</v>
      </c>
      <c r="J447">
        <v>219.15</v>
      </c>
      <c r="K447">
        <v>1365.85</v>
      </c>
      <c r="L447">
        <v>219.15</v>
      </c>
      <c r="M447">
        <v>1502.9</v>
      </c>
      <c r="N447">
        <v>219.15</v>
      </c>
      <c r="O447">
        <v>1546.95</v>
      </c>
      <c r="P447">
        <v>0</v>
      </c>
      <c r="Q447">
        <v>1546.95</v>
      </c>
      <c r="R447">
        <v>4126.2299999999996</v>
      </c>
      <c r="S447">
        <v>3986.61</v>
      </c>
      <c r="T447">
        <v>-1.98</v>
      </c>
      <c r="U447">
        <v>1.43</v>
      </c>
      <c r="V447">
        <v>15.93</v>
      </c>
      <c r="W447">
        <v>-4.07</v>
      </c>
      <c r="X447">
        <v>13.1</v>
      </c>
      <c r="Y447">
        <v>7.91</v>
      </c>
      <c r="Z447">
        <v>28.1</v>
      </c>
      <c r="AA447">
        <v>0</v>
      </c>
      <c r="AB447">
        <v>53.3</v>
      </c>
      <c r="AC447">
        <v>6.31</v>
      </c>
      <c r="AD447">
        <v>5.81</v>
      </c>
      <c r="AE447">
        <v>1.02</v>
      </c>
      <c r="AF447">
        <v>0</v>
      </c>
      <c r="AG447">
        <v>0</v>
      </c>
      <c r="AH447">
        <v>28.39</v>
      </c>
      <c r="AI447">
        <v>1.06</v>
      </c>
      <c r="AJ447">
        <v>81.61</v>
      </c>
      <c r="AK447">
        <v>-1.24</v>
      </c>
      <c r="AL447">
        <v>160.27000000000001</v>
      </c>
      <c r="AM447">
        <v>12.48</v>
      </c>
      <c r="AN447">
        <v>-1.75</v>
      </c>
      <c r="AO447">
        <v>0</v>
      </c>
    </row>
    <row r="448" spans="1:41" x14ac:dyDescent="0.35">
      <c r="A448" t="s">
        <v>1520</v>
      </c>
      <c r="B448">
        <v>532832</v>
      </c>
      <c r="C448" t="s">
        <v>1521</v>
      </c>
      <c r="D448" t="s">
        <v>1522</v>
      </c>
      <c r="E448" t="s">
        <v>293</v>
      </c>
      <c r="F448" t="s">
        <v>954</v>
      </c>
      <c r="G448" s="1">
        <v>44809</v>
      </c>
      <c r="H448">
        <v>90.35</v>
      </c>
      <c r="I448">
        <v>3.67</v>
      </c>
      <c r="J448">
        <v>36.799999999999997</v>
      </c>
      <c r="K448">
        <v>195.9</v>
      </c>
      <c r="L448">
        <v>36.799999999999997</v>
      </c>
      <c r="M448">
        <v>195.9</v>
      </c>
      <c r="N448">
        <v>36.799999999999997</v>
      </c>
      <c r="O448">
        <v>263.64999999999998</v>
      </c>
      <c r="P448">
        <v>36.799999999999997</v>
      </c>
      <c r="Q448">
        <v>850</v>
      </c>
      <c r="R448">
        <v>4888.62</v>
      </c>
      <c r="S448">
        <v>5747.71</v>
      </c>
      <c r="T448">
        <v>6.36</v>
      </c>
      <c r="U448">
        <v>26.72</v>
      </c>
      <c r="V448">
        <v>19.829999999999998</v>
      </c>
      <c r="W448">
        <v>-38.1</v>
      </c>
      <c r="X448">
        <v>11.09</v>
      </c>
      <c r="Y448">
        <v>-17.62</v>
      </c>
      <c r="Z448">
        <v>7.15</v>
      </c>
      <c r="AA448">
        <v>0</v>
      </c>
      <c r="AB448">
        <v>11.33</v>
      </c>
      <c r="AC448">
        <v>1.1499999999999999</v>
      </c>
      <c r="AD448">
        <v>1.06</v>
      </c>
      <c r="AE448">
        <v>1.74</v>
      </c>
      <c r="AF448">
        <v>0</v>
      </c>
      <c r="AG448">
        <v>0</v>
      </c>
      <c r="AH448">
        <v>313.19</v>
      </c>
      <c r="AI448">
        <v>4.54</v>
      </c>
      <c r="AJ448">
        <v>5.73</v>
      </c>
      <c r="AK448">
        <v>-3.57</v>
      </c>
      <c r="AL448">
        <v>78.27</v>
      </c>
      <c r="AM448">
        <v>18.899999999999999</v>
      </c>
      <c r="AN448">
        <v>12.26</v>
      </c>
      <c r="AO448">
        <v>0</v>
      </c>
    </row>
    <row r="449" spans="1:41" x14ac:dyDescent="0.35">
      <c r="A449" t="s">
        <v>1523</v>
      </c>
      <c r="B449">
        <v>532388</v>
      </c>
      <c r="C449" t="s">
        <v>1524</v>
      </c>
      <c r="D449" t="s">
        <v>1525</v>
      </c>
      <c r="E449" t="s">
        <v>99</v>
      </c>
      <c r="F449" t="s">
        <v>369</v>
      </c>
      <c r="G449" s="1">
        <v>44809</v>
      </c>
      <c r="H449">
        <v>17.8</v>
      </c>
      <c r="I449">
        <v>0.85</v>
      </c>
      <c r="J449">
        <v>6.05</v>
      </c>
      <c r="K449">
        <v>24.6</v>
      </c>
      <c r="L449">
        <v>6.05</v>
      </c>
      <c r="M449">
        <v>29</v>
      </c>
      <c r="N449">
        <v>6.05</v>
      </c>
      <c r="O449">
        <v>29</v>
      </c>
      <c r="P449">
        <v>4.25</v>
      </c>
      <c r="Q449">
        <v>228.9</v>
      </c>
      <c r="R449">
        <v>33646.29</v>
      </c>
      <c r="S449">
        <v>-517.87</v>
      </c>
      <c r="T449">
        <v>-0.28000000000000003</v>
      </c>
      <c r="U449">
        <v>0.28000000000000003</v>
      </c>
      <c r="V449">
        <v>1.42</v>
      </c>
      <c r="W449">
        <v>-9.8699999999999992</v>
      </c>
      <c r="X449">
        <v>21.19</v>
      </c>
      <c r="Y449">
        <v>-4.66</v>
      </c>
      <c r="Z449">
        <v>-12.49</v>
      </c>
      <c r="AA449">
        <v>18.95</v>
      </c>
      <c r="AB449">
        <v>31.77</v>
      </c>
      <c r="AC449">
        <v>1.63</v>
      </c>
      <c r="AD449">
        <v>0.97</v>
      </c>
      <c r="AE449">
        <v>-6374.65</v>
      </c>
      <c r="AF449">
        <v>3.3</v>
      </c>
      <c r="AG449">
        <v>0</v>
      </c>
      <c r="AH449">
        <v>-0.09</v>
      </c>
      <c r="AI449">
        <v>1.97</v>
      </c>
      <c r="AJ449">
        <v>6.07</v>
      </c>
      <c r="AK449">
        <v>0.94</v>
      </c>
      <c r="AL449">
        <v>10.93</v>
      </c>
      <c r="AM449">
        <v>2.93</v>
      </c>
      <c r="AN449">
        <v>0.88</v>
      </c>
      <c r="AO449">
        <v>0</v>
      </c>
    </row>
    <row r="450" spans="1:41" x14ac:dyDescent="0.35">
      <c r="A450" t="s">
        <v>1526</v>
      </c>
      <c r="B450">
        <v>532706</v>
      </c>
      <c r="C450" t="s">
        <v>1527</v>
      </c>
      <c r="D450" t="s">
        <v>1528</v>
      </c>
      <c r="E450" t="s">
        <v>131</v>
      </c>
      <c r="F450" t="s">
        <v>1232</v>
      </c>
      <c r="G450" s="1">
        <v>44809</v>
      </c>
      <c r="H450">
        <v>523.65</v>
      </c>
      <c r="I450">
        <v>3.63</v>
      </c>
      <c r="J450">
        <v>158.19999999999999</v>
      </c>
      <c r="K450">
        <v>622.29999999999995</v>
      </c>
      <c r="L450">
        <v>158.19999999999999</v>
      </c>
      <c r="M450">
        <v>622.29999999999995</v>
      </c>
      <c r="N450">
        <v>158.19999999999999</v>
      </c>
      <c r="O450">
        <v>622.29999999999995</v>
      </c>
      <c r="P450">
        <v>18.95</v>
      </c>
      <c r="Q450">
        <v>622.29999999999995</v>
      </c>
      <c r="R450">
        <v>6412.4</v>
      </c>
      <c r="S450">
        <v>6057.01</v>
      </c>
      <c r="T450">
        <v>2.5499999999999998</v>
      </c>
      <c r="U450">
        <v>-10.75</v>
      </c>
      <c r="V450">
        <v>4.8099999999999996</v>
      </c>
      <c r="W450">
        <v>70.400000000000006</v>
      </c>
      <c r="X450">
        <v>25.14</v>
      </c>
      <c r="Y450">
        <v>16.34</v>
      </c>
      <c r="Z450">
        <v>24.72</v>
      </c>
      <c r="AA450">
        <v>0</v>
      </c>
      <c r="AB450">
        <v>23.72</v>
      </c>
      <c r="AC450">
        <v>8.57</v>
      </c>
      <c r="AD450">
        <v>4.28</v>
      </c>
      <c r="AE450">
        <v>3.36</v>
      </c>
      <c r="AF450">
        <v>0</v>
      </c>
      <c r="AG450">
        <v>0</v>
      </c>
      <c r="AH450">
        <v>12.57</v>
      </c>
      <c r="AI450">
        <v>5.16</v>
      </c>
      <c r="AJ450">
        <v>83.44</v>
      </c>
      <c r="AK450">
        <v>-4.91</v>
      </c>
      <c r="AL450">
        <v>61.13</v>
      </c>
      <c r="AM450">
        <v>6.29</v>
      </c>
      <c r="AN450">
        <v>0.28999999999999998</v>
      </c>
      <c r="AO450">
        <v>0</v>
      </c>
    </row>
    <row r="451" spans="1:41" x14ac:dyDescent="0.35">
      <c r="A451" t="s">
        <v>1529</v>
      </c>
      <c r="B451">
        <v>539448</v>
      </c>
      <c r="C451" t="s">
        <v>1530</v>
      </c>
      <c r="D451" t="s">
        <v>1531</v>
      </c>
      <c r="E451" t="s">
        <v>131</v>
      </c>
      <c r="F451" t="s">
        <v>1532</v>
      </c>
      <c r="G451" s="1">
        <v>44809</v>
      </c>
      <c r="H451">
        <v>2019.9</v>
      </c>
      <c r="I451">
        <v>-0.47</v>
      </c>
      <c r="J451">
        <v>765.05</v>
      </c>
      <c r="K451">
        <v>2380</v>
      </c>
      <c r="L451">
        <v>765.05</v>
      </c>
      <c r="M451">
        <v>2380</v>
      </c>
      <c r="N451">
        <v>691</v>
      </c>
      <c r="O451">
        <v>2380</v>
      </c>
      <c r="P451">
        <v>691</v>
      </c>
      <c r="Q451">
        <v>2380</v>
      </c>
      <c r="R451">
        <v>77834.66</v>
      </c>
      <c r="S451">
        <v>63840.11</v>
      </c>
      <c r="T451">
        <v>2.29</v>
      </c>
      <c r="U451">
        <v>1.7</v>
      </c>
      <c r="V451">
        <v>11.44</v>
      </c>
      <c r="W451">
        <v>2.76</v>
      </c>
      <c r="X451">
        <v>7.17</v>
      </c>
      <c r="Y451">
        <v>9.81</v>
      </c>
      <c r="Z451">
        <v>0</v>
      </c>
      <c r="AA451">
        <v>0</v>
      </c>
      <c r="AB451">
        <v>32.1</v>
      </c>
      <c r="AC451">
        <v>-10.96</v>
      </c>
      <c r="AD451">
        <v>7.95</v>
      </c>
      <c r="AE451">
        <v>-1.29</v>
      </c>
      <c r="AF451">
        <v>0</v>
      </c>
      <c r="AG451">
        <v>0</v>
      </c>
      <c r="AH451">
        <v>19.13</v>
      </c>
      <c r="AI451">
        <v>2.1800000000000002</v>
      </c>
      <c r="AJ451">
        <v>37.229999999999997</v>
      </c>
      <c r="AK451">
        <v>-105.13</v>
      </c>
      <c r="AL451">
        <v>-184.23</v>
      </c>
      <c r="AM451">
        <v>54.26</v>
      </c>
      <c r="AN451">
        <v>-17.61</v>
      </c>
      <c r="AO451">
        <v>0</v>
      </c>
    </row>
    <row r="452" spans="1:41" x14ac:dyDescent="0.35">
      <c r="A452" t="s">
        <v>1533</v>
      </c>
      <c r="B452">
        <v>532947</v>
      </c>
      <c r="C452" t="s">
        <v>1534</v>
      </c>
      <c r="D452" t="s">
        <v>1535</v>
      </c>
      <c r="E452" t="s">
        <v>293</v>
      </c>
      <c r="F452" t="s">
        <v>293</v>
      </c>
      <c r="G452" s="1">
        <v>44809</v>
      </c>
      <c r="H452">
        <v>240.9</v>
      </c>
      <c r="I452">
        <v>2.93</v>
      </c>
      <c r="J452">
        <v>45.6</v>
      </c>
      <c r="K452">
        <v>346.95</v>
      </c>
      <c r="L452">
        <v>45.6</v>
      </c>
      <c r="M452">
        <v>346.95</v>
      </c>
      <c r="N452">
        <v>45.6</v>
      </c>
      <c r="O452">
        <v>346.95</v>
      </c>
      <c r="P452">
        <v>45.6</v>
      </c>
      <c r="Q452">
        <v>346.95</v>
      </c>
      <c r="R452">
        <v>14553.99</v>
      </c>
      <c r="S452">
        <v>27853.75</v>
      </c>
      <c r="T452">
        <v>-0.52</v>
      </c>
      <c r="U452">
        <v>-1.29</v>
      </c>
      <c r="V452">
        <v>5.73</v>
      </c>
      <c r="W452">
        <v>36.840000000000003</v>
      </c>
      <c r="X452">
        <v>52.33</v>
      </c>
      <c r="Y452">
        <v>2.5</v>
      </c>
      <c r="Z452">
        <v>6.62</v>
      </c>
      <c r="AA452">
        <v>22.3</v>
      </c>
      <c r="AB452">
        <v>8.3800000000000008</v>
      </c>
      <c r="AC452">
        <v>1.1200000000000001</v>
      </c>
      <c r="AD452">
        <v>0.8</v>
      </c>
      <c r="AE452">
        <v>12.61</v>
      </c>
      <c r="AF452">
        <v>8.48</v>
      </c>
      <c r="AG452">
        <v>0</v>
      </c>
      <c r="AH452">
        <v>7.46</v>
      </c>
      <c r="AI452">
        <v>2.38</v>
      </c>
      <c r="AJ452">
        <v>39.97</v>
      </c>
      <c r="AK452">
        <v>10.81</v>
      </c>
      <c r="AL452">
        <v>214.64</v>
      </c>
      <c r="AM452">
        <v>6.03</v>
      </c>
      <c r="AN452">
        <v>-38.89</v>
      </c>
      <c r="AO452">
        <v>0</v>
      </c>
    </row>
    <row r="453" spans="1:41" x14ac:dyDescent="0.35">
      <c r="A453" t="s">
        <v>1536</v>
      </c>
      <c r="B453">
        <v>523610</v>
      </c>
      <c r="C453" t="s">
        <v>1537</v>
      </c>
      <c r="D453" t="s">
        <v>1538</v>
      </c>
      <c r="E453" t="s">
        <v>307</v>
      </c>
      <c r="F453" t="s">
        <v>482</v>
      </c>
      <c r="G453" s="1">
        <v>44809</v>
      </c>
      <c r="H453">
        <v>115.3</v>
      </c>
      <c r="I453">
        <v>1.81</v>
      </c>
      <c r="J453">
        <v>44.8</v>
      </c>
      <c r="K453">
        <v>133.5</v>
      </c>
      <c r="L453">
        <v>44.8</v>
      </c>
      <c r="M453">
        <v>151.65</v>
      </c>
      <c r="N453">
        <v>44.8</v>
      </c>
      <c r="O453">
        <v>164.9</v>
      </c>
      <c r="P453">
        <v>6.7</v>
      </c>
      <c r="Q453">
        <v>164.9</v>
      </c>
      <c r="R453">
        <v>10859.46</v>
      </c>
      <c r="S453">
        <v>11578.3</v>
      </c>
      <c r="T453">
        <v>1.1000000000000001</v>
      </c>
      <c r="U453">
        <v>-2.21</v>
      </c>
      <c r="V453">
        <v>23.38</v>
      </c>
      <c r="W453">
        <v>-1.2</v>
      </c>
      <c r="X453">
        <v>19.63</v>
      </c>
      <c r="Y453">
        <v>3.32</v>
      </c>
      <c r="Z453">
        <v>18.21</v>
      </c>
      <c r="AA453">
        <v>100.51</v>
      </c>
      <c r="AB453">
        <v>71.760000000000005</v>
      </c>
      <c r="AC453">
        <v>4.1900000000000004</v>
      </c>
      <c r="AD453">
        <v>39.5</v>
      </c>
      <c r="AE453">
        <v>4.8099999999999996</v>
      </c>
      <c r="AF453">
        <v>-2.17</v>
      </c>
      <c r="AG453">
        <v>0</v>
      </c>
      <c r="AH453">
        <v>32.75</v>
      </c>
      <c r="AI453">
        <v>6.04</v>
      </c>
      <c r="AJ453">
        <v>114.22</v>
      </c>
      <c r="AK453">
        <v>1.1499999999999999</v>
      </c>
      <c r="AL453">
        <v>27.53</v>
      </c>
      <c r="AM453">
        <v>1.02</v>
      </c>
      <c r="AN453">
        <v>-0.19</v>
      </c>
      <c r="AO453">
        <v>0</v>
      </c>
    </row>
    <row r="454" spans="1:41" x14ac:dyDescent="0.35">
      <c r="A454" t="s">
        <v>1539</v>
      </c>
      <c r="B454">
        <v>539597</v>
      </c>
      <c r="C454" t="s">
        <v>1540</v>
      </c>
      <c r="D454" t="s">
        <v>1541</v>
      </c>
      <c r="E454" t="s">
        <v>182</v>
      </c>
      <c r="F454" t="s">
        <v>1542</v>
      </c>
      <c r="G454" s="1">
        <v>44809</v>
      </c>
      <c r="H454">
        <v>247.1</v>
      </c>
      <c r="I454">
        <v>0.59</v>
      </c>
      <c r="J454">
        <v>30.4</v>
      </c>
      <c r="K454">
        <v>433.5</v>
      </c>
      <c r="L454">
        <v>30.4</v>
      </c>
      <c r="M454">
        <v>433.5</v>
      </c>
      <c r="N454">
        <v>30.4</v>
      </c>
      <c r="O454">
        <v>433.5</v>
      </c>
      <c r="P454">
        <v>24.05</v>
      </c>
      <c r="Q454">
        <v>433.5</v>
      </c>
      <c r="R454">
        <v>5780.4</v>
      </c>
      <c r="S454">
        <v>7254.27</v>
      </c>
      <c r="T454">
        <v>-1.34</v>
      </c>
      <c r="U454">
        <v>8.64</v>
      </c>
      <c r="V454">
        <v>8.2799999999999994</v>
      </c>
      <c r="W454">
        <v>-12.34</v>
      </c>
      <c r="X454">
        <v>60.29</v>
      </c>
      <c r="Y454">
        <v>6.64</v>
      </c>
      <c r="Z454">
        <v>0</v>
      </c>
      <c r="AA454">
        <v>3.05</v>
      </c>
      <c r="AB454">
        <v>6.03</v>
      </c>
      <c r="AC454">
        <v>1.1299999999999999</v>
      </c>
      <c r="AD454">
        <v>1.41</v>
      </c>
      <c r="AE454">
        <v>28.66</v>
      </c>
      <c r="AF454">
        <v>0.04</v>
      </c>
      <c r="AG454">
        <v>0</v>
      </c>
      <c r="AH454">
        <v>3.3</v>
      </c>
      <c r="AI454">
        <v>0.37</v>
      </c>
      <c r="AJ454">
        <v>4.43</v>
      </c>
      <c r="AK454">
        <v>80.2</v>
      </c>
      <c r="AL454">
        <v>216.77</v>
      </c>
      <c r="AM454">
        <v>55.32</v>
      </c>
      <c r="AN454">
        <v>35.96</v>
      </c>
      <c r="AO454">
        <v>0</v>
      </c>
    </row>
    <row r="455" spans="1:41" x14ac:dyDescent="0.35">
      <c r="A455" t="s">
        <v>1543</v>
      </c>
      <c r="B455">
        <v>532508</v>
      </c>
      <c r="C455" t="s">
        <v>1544</v>
      </c>
      <c r="D455" t="s">
        <v>1545</v>
      </c>
      <c r="E455" t="s">
        <v>182</v>
      </c>
      <c r="F455" t="s">
        <v>1542</v>
      </c>
      <c r="G455" s="1">
        <v>44809</v>
      </c>
      <c r="H455">
        <v>129</v>
      </c>
      <c r="I455">
        <v>0</v>
      </c>
      <c r="J455">
        <v>21.4</v>
      </c>
      <c r="K455">
        <v>224.6</v>
      </c>
      <c r="L455">
        <v>21.4</v>
      </c>
      <c r="M455">
        <v>224.6</v>
      </c>
      <c r="N455">
        <v>21</v>
      </c>
      <c r="O455">
        <v>224.6</v>
      </c>
      <c r="P455">
        <v>14.2</v>
      </c>
      <c r="Q455">
        <v>243.8</v>
      </c>
      <c r="R455">
        <v>6771.01</v>
      </c>
      <c r="S455">
        <v>9813.7199999999993</v>
      </c>
      <c r="T455">
        <v>0.04</v>
      </c>
      <c r="U455">
        <v>9.09</v>
      </c>
      <c r="V455">
        <v>11.11</v>
      </c>
      <c r="W455">
        <v>-14.88</v>
      </c>
      <c r="X455">
        <v>62.43</v>
      </c>
      <c r="Y455">
        <v>5.03</v>
      </c>
      <c r="Z455">
        <v>6.18</v>
      </c>
      <c r="AA455">
        <v>3.56</v>
      </c>
      <c r="AB455">
        <v>9.5500000000000007</v>
      </c>
      <c r="AC455">
        <v>1.23</v>
      </c>
      <c r="AD455">
        <v>1.1599999999999999</v>
      </c>
      <c r="AE455">
        <v>27.44</v>
      </c>
      <c r="AF455">
        <v>0.16</v>
      </c>
      <c r="AG455">
        <v>0</v>
      </c>
      <c r="AH455">
        <v>3.27</v>
      </c>
      <c r="AI455">
        <v>0.3</v>
      </c>
      <c r="AJ455">
        <v>5.18</v>
      </c>
      <c r="AK455">
        <v>36.15</v>
      </c>
      <c r="AL455">
        <v>104.44</v>
      </c>
      <c r="AM455">
        <v>26.84</v>
      </c>
      <c r="AN455">
        <v>9.6199999999999992</v>
      </c>
      <c r="AO455">
        <v>0</v>
      </c>
    </row>
    <row r="456" spans="1:41" x14ac:dyDescent="0.35">
      <c r="A456" t="s">
        <v>1546</v>
      </c>
      <c r="B456">
        <v>532286</v>
      </c>
      <c r="C456" t="s">
        <v>1547</v>
      </c>
      <c r="D456" t="s">
        <v>1548</v>
      </c>
      <c r="E456" t="s">
        <v>182</v>
      </c>
      <c r="F456" t="s">
        <v>1549</v>
      </c>
      <c r="G456" s="1">
        <v>44809</v>
      </c>
      <c r="H456">
        <v>425.65</v>
      </c>
      <c r="I456">
        <v>1.78</v>
      </c>
      <c r="J456">
        <v>62</v>
      </c>
      <c r="K456">
        <v>577.79999999999995</v>
      </c>
      <c r="L456">
        <v>62</v>
      </c>
      <c r="M456">
        <v>577.79999999999995</v>
      </c>
      <c r="N456">
        <v>62</v>
      </c>
      <c r="O456">
        <v>577.79999999999995</v>
      </c>
      <c r="P456">
        <v>1.85</v>
      </c>
      <c r="Q456">
        <v>796.1</v>
      </c>
      <c r="R456">
        <v>43251.74</v>
      </c>
      <c r="S456">
        <v>64801.08</v>
      </c>
      <c r="T456">
        <v>1.43</v>
      </c>
      <c r="U456">
        <v>11.19</v>
      </c>
      <c r="V456">
        <v>17.100000000000001</v>
      </c>
      <c r="W456">
        <v>8.42</v>
      </c>
      <c r="X456">
        <v>64.540000000000006</v>
      </c>
      <c r="Y456">
        <v>24.95</v>
      </c>
      <c r="Z456">
        <v>1.89</v>
      </c>
      <c r="AA456">
        <v>5.61</v>
      </c>
      <c r="AB456">
        <v>14.75</v>
      </c>
      <c r="AC456">
        <v>1.1499999999999999</v>
      </c>
      <c r="AD456">
        <v>0.7</v>
      </c>
      <c r="AE456">
        <v>18.97</v>
      </c>
      <c r="AF456">
        <v>0.11</v>
      </c>
      <c r="AG456">
        <v>0</v>
      </c>
      <c r="AH456">
        <v>4.4800000000000004</v>
      </c>
      <c r="AI456">
        <v>0.81</v>
      </c>
      <c r="AJ456">
        <v>3.62</v>
      </c>
      <c r="AK456">
        <v>75.53</v>
      </c>
      <c r="AL456">
        <v>368.75</v>
      </c>
      <c r="AM456">
        <v>117.26</v>
      </c>
      <c r="AN456">
        <v>40.96</v>
      </c>
      <c r="AO456">
        <v>0</v>
      </c>
    </row>
    <row r="457" spans="1:41" x14ac:dyDescent="0.35">
      <c r="A457" t="s">
        <v>1550</v>
      </c>
      <c r="B457">
        <v>523398</v>
      </c>
      <c r="C457" t="s">
        <v>1551</v>
      </c>
      <c r="D457" t="s">
        <v>1552</v>
      </c>
      <c r="E457" t="s">
        <v>157</v>
      </c>
      <c r="F457" t="s">
        <v>515</v>
      </c>
      <c r="G457" s="1">
        <v>44809</v>
      </c>
      <c r="H457">
        <v>1583.3</v>
      </c>
      <c r="I457">
        <v>0.41</v>
      </c>
      <c r="J457">
        <v>1442.6</v>
      </c>
      <c r="K457">
        <v>2369</v>
      </c>
      <c r="L457">
        <v>1442.6</v>
      </c>
      <c r="M457">
        <v>3484.4</v>
      </c>
      <c r="N457">
        <v>1442.6</v>
      </c>
      <c r="O457">
        <v>3484.4</v>
      </c>
      <c r="P457">
        <v>9.1</v>
      </c>
      <c r="Q457">
        <v>3484.4</v>
      </c>
      <c r="R457">
        <v>4350.8100000000004</v>
      </c>
      <c r="S457">
        <v>4297.3500000000004</v>
      </c>
      <c r="T457">
        <v>6.89</v>
      </c>
      <c r="U457">
        <v>3.71</v>
      </c>
      <c r="V457">
        <v>-10.130000000000001</v>
      </c>
      <c r="W457">
        <v>-28.1</v>
      </c>
      <c r="X457">
        <v>-0.18</v>
      </c>
      <c r="Y457">
        <v>-4.54</v>
      </c>
      <c r="Z457">
        <v>29.85</v>
      </c>
      <c r="AA457">
        <v>173.62</v>
      </c>
      <c r="AB457">
        <v>67.84</v>
      </c>
      <c r="AC457">
        <v>5.9</v>
      </c>
      <c r="AD457">
        <v>8.49</v>
      </c>
      <c r="AE457">
        <v>1.22</v>
      </c>
      <c r="AF457">
        <v>-8.93</v>
      </c>
      <c r="AG457">
        <v>0</v>
      </c>
      <c r="AH457">
        <v>37.159999999999997</v>
      </c>
      <c r="AI457">
        <v>1.63</v>
      </c>
      <c r="AJ457">
        <v>-79.209999999999994</v>
      </c>
      <c r="AK457">
        <v>9.2200000000000006</v>
      </c>
      <c r="AL457">
        <v>271.38</v>
      </c>
      <c r="AM457">
        <v>-20.2</v>
      </c>
      <c r="AN457">
        <v>-39.08</v>
      </c>
      <c r="AO457">
        <v>0</v>
      </c>
    </row>
    <row r="458" spans="1:41" x14ac:dyDescent="0.35">
      <c r="A458" t="s">
        <v>1553</v>
      </c>
      <c r="B458">
        <v>535648</v>
      </c>
      <c r="C458" t="s">
        <v>1554</v>
      </c>
      <c r="D458" t="s">
        <v>1555</v>
      </c>
      <c r="E458" t="s">
        <v>131</v>
      </c>
      <c r="F458" t="s">
        <v>427</v>
      </c>
      <c r="G458" s="1">
        <v>44809</v>
      </c>
      <c r="H458">
        <v>621.04999999999995</v>
      </c>
      <c r="I458">
        <v>2.5</v>
      </c>
      <c r="J458">
        <v>250</v>
      </c>
      <c r="K458">
        <v>1051</v>
      </c>
      <c r="L458">
        <v>250</v>
      </c>
      <c r="M458">
        <v>1138</v>
      </c>
      <c r="N458">
        <v>250</v>
      </c>
      <c r="O458">
        <v>1138</v>
      </c>
      <c r="P458">
        <v>250</v>
      </c>
      <c r="Q458">
        <v>1894.7</v>
      </c>
      <c r="R458">
        <v>5215.8900000000003</v>
      </c>
      <c r="S458">
        <v>5044.7700000000004</v>
      </c>
      <c r="T458">
        <v>1.68</v>
      </c>
      <c r="U458">
        <v>4.1900000000000004</v>
      </c>
      <c r="V458">
        <v>-4.59</v>
      </c>
      <c r="W458">
        <v>-37.42</v>
      </c>
      <c r="X458">
        <v>-4.58</v>
      </c>
      <c r="Y458">
        <v>10.28</v>
      </c>
      <c r="Z458">
        <v>0</v>
      </c>
      <c r="AA458">
        <v>200.69</v>
      </c>
      <c r="AB458">
        <v>21.99</v>
      </c>
      <c r="AC458">
        <v>1.52</v>
      </c>
      <c r="AD458">
        <v>3.24</v>
      </c>
      <c r="AE458">
        <v>1.43</v>
      </c>
      <c r="AF458">
        <v>23.76</v>
      </c>
      <c r="AG458">
        <v>0</v>
      </c>
      <c r="AH458">
        <v>80.34</v>
      </c>
      <c r="AI458">
        <v>7.82</v>
      </c>
      <c r="AJ458">
        <v>37.49</v>
      </c>
      <c r="AK458">
        <v>3.08</v>
      </c>
      <c r="AL458">
        <v>407.87</v>
      </c>
      <c r="AM458">
        <v>22.48</v>
      </c>
      <c r="AN458">
        <v>40.44</v>
      </c>
      <c r="AO458">
        <v>0</v>
      </c>
    </row>
    <row r="459" spans="1:41" x14ac:dyDescent="0.35">
      <c r="A459" t="s">
        <v>1556</v>
      </c>
      <c r="B459">
        <v>543278</v>
      </c>
      <c r="C459" t="s">
        <v>1557</v>
      </c>
      <c r="D459" t="s">
        <v>1558</v>
      </c>
      <c r="E459" t="s">
        <v>157</v>
      </c>
      <c r="F459" t="s">
        <v>638</v>
      </c>
      <c r="G459" s="1">
        <v>44809</v>
      </c>
      <c r="H459">
        <v>82.6</v>
      </c>
      <c r="I459">
        <v>-2.59</v>
      </c>
      <c r="J459">
        <v>0</v>
      </c>
      <c r="K459">
        <v>85.8</v>
      </c>
      <c r="L459">
        <v>0</v>
      </c>
      <c r="M459">
        <v>0</v>
      </c>
      <c r="N459">
        <v>0</v>
      </c>
      <c r="O459">
        <v>0</v>
      </c>
      <c r="P459">
        <v>55.05</v>
      </c>
      <c r="Q459">
        <v>89.75</v>
      </c>
      <c r="R459">
        <v>8503.09</v>
      </c>
      <c r="S459">
        <v>11320.83</v>
      </c>
      <c r="T459">
        <v>3.9</v>
      </c>
      <c r="U459">
        <v>17.5</v>
      </c>
      <c r="V459">
        <v>36.53</v>
      </c>
      <c r="W459">
        <v>24.77</v>
      </c>
      <c r="X459">
        <v>0</v>
      </c>
      <c r="Y459">
        <v>0</v>
      </c>
      <c r="Z459">
        <v>0</v>
      </c>
      <c r="AA459">
        <v>22.17</v>
      </c>
      <c r="AB459">
        <v>29.79</v>
      </c>
      <c r="AC459">
        <v>2.62</v>
      </c>
      <c r="AD459">
        <v>2.2400000000000002</v>
      </c>
      <c r="AE459">
        <v>7.75</v>
      </c>
      <c r="AF459">
        <v>0</v>
      </c>
      <c r="AG459">
        <v>0</v>
      </c>
      <c r="AH459">
        <v>10.77</v>
      </c>
      <c r="AI459">
        <v>0.68</v>
      </c>
      <c r="AJ459">
        <v>34.71</v>
      </c>
      <c r="AK459">
        <v>3.72</v>
      </c>
      <c r="AL459">
        <v>31.5</v>
      </c>
      <c r="AM459">
        <v>2.38</v>
      </c>
      <c r="AN459">
        <v>-0.42</v>
      </c>
      <c r="AO459">
        <v>0</v>
      </c>
    </row>
    <row r="460" spans="1:41" x14ac:dyDescent="0.35">
      <c r="A460" t="s">
        <v>1559</v>
      </c>
      <c r="B460">
        <v>543308</v>
      </c>
      <c r="C460" t="s">
        <v>1560</v>
      </c>
      <c r="D460" t="s">
        <v>1561</v>
      </c>
      <c r="E460" t="s">
        <v>44</v>
      </c>
      <c r="F460" t="s">
        <v>462</v>
      </c>
      <c r="G460" s="1">
        <v>44809</v>
      </c>
      <c r="H460">
        <v>1271.75</v>
      </c>
      <c r="I460">
        <v>0.72</v>
      </c>
      <c r="J460">
        <v>0</v>
      </c>
      <c r="K460">
        <v>1565</v>
      </c>
      <c r="L460">
        <v>0</v>
      </c>
      <c r="M460">
        <v>0</v>
      </c>
      <c r="N460">
        <v>0</v>
      </c>
      <c r="O460">
        <v>0</v>
      </c>
      <c r="P460">
        <v>937.55</v>
      </c>
      <c r="Q460">
        <v>1565</v>
      </c>
      <c r="R460">
        <v>10158.33</v>
      </c>
      <c r="S460">
        <v>10059.67</v>
      </c>
      <c r="T460">
        <v>5.21</v>
      </c>
      <c r="U460">
        <v>5.28</v>
      </c>
      <c r="V460">
        <v>1.57</v>
      </c>
      <c r="W460">
        <v>2.64</v>
      </c>
      <c r="X460">
        <v>0</v>
      </c>
      <c r="Y460">
        <v>0</v>
      </c>
      <c r="Z460">
        <v>0</v>
      </c>
      <c r="AA460">
        <v>32.4</v>
      </c>
      <c r="AB460">
        <v>48.93</v>
      </c>
      <c r="AC460">
        <v>6.93</v>
      </c>
      <c r="AD460">
        <v>7.54</v>
      </c>
      <c r="AE460">
        <v>4.6100000000000003</v>
      </c>
      <c r="AF460">
        <v>2.84</v>
      </c>
      <c r="AG460">
        <v>0</v>
      </c>
      <c r="AH460">
        <v>18.96</v>
      </c>
      <c r="AI460">
        <v>6.07</v>
      </c>
      <c r="AJ460">
        <v>31.35</v>
      </c>
      <c r="AK460">
        <v>39.18</v>
      </c>
      <c r="AL460">
        <v>183.26</v>
      </c>
      <c r="AM460">
        <v>40.49</v>
      </c>
      <c r="AN460">
        <v>20.260000000000002</v>
      </c>
      <c r="AO460">
        <v>0</v>
      </c>
    </row>
    <row r="461" spans="1:41" x14ac:dyDescent="0.35">
      <c r="A461" t="s">
        <v>1562</v>
      </c>
      <c r="B461">
        <v>543398</v>
      </c>
      <c r="C461" t="s">
        <v>1563</v>
      </c>
      <c r="D461" t="s">
        <v>1564</v>
      </c>
      <c r="E461" t="s">
        <v>71</v>
      </c>
      <c r="F461" t="s">
        <v>72</v>
      </c>
      <c r="G461" s="1">
        <v>44809</v>
      </c>
      <c r="H461">
        <v>382.15</v>
      </c>
      <c r="I461">
        <v>-1.65</v>
      </c>
      <c r="J461">
        <v>0</v>
      </c>
      <c r="K461">
        <v>755</v>
      </c>
      <c r="L461">
        <v>0</v>
      </c>
      <c r="M461">
        <v>0</v>
      </c>
      <c r="N461">
        <v>0</v>
      </c>
      <c r="O461">
        <v>0</v>
      </c>
      <c r="P461">
        <v>305.25</v>
      </c>
      <c r="Q461">
        <v>755</v>
      </c>
      <c r="R461">
        <v>7650.11</v>
      </c>
      <c r="S461">
        <v>7019.72</v>
      </c>
      <c r="T461">
        <v>2.2200000000000002</v>
      </c>
      <c r="U461">
        <v>3.52</v>
      </c>
      <c r="V461">
        <v>-2.04</v>
      </c>
      <c r="W461">
        <v>0</v>
      </c>
      <c r="X461">
        <v>0</v>
      </c>
      <c r="Y461">
        <v>0</v>
      </c>
      <c r="Z461">
        <v>0</v>
      </c>
      <c r="AA461">
        <v>59.07</v>
      </c>
      <c r="AB461">
        <v>91.75</v>
      </c>
      <c r="AC461">
        <v>7.25</v>
      </c>
      <c r="AD461">
        <v>7.67</v>
      </c>
      <c r="AE461">
        <v>1.96</v>
      </c>
      <c r="AF461">
        <v>0</v>
      </c>
      <c r="AG461">
        <v>0</v>
      </c>
      <c r="AH461">
        <v>49.1</v>
      </c>
      <c r="AI461">
        <v>18.760000000000002</v>
      </c>
      <c r="AJ461">
        <v>87.5</v>
      </c>
      <c r="AK461">
        <v>0</v>
      </c>
      <c r="AL461">
        <v>0</v>
      </c>
      <c r="AM461">
        <v>4.3600000000000003</v>
      </c>
      <c r="AN461">
        <v>5.92</v>
      </c>
      <c r="AO461">
        <v>0</v>
      </c>
    </row>
    <row r="462" spans="1:41" x14ac:dyDescent="0.35">
      <c r="A462" t="s">
        <v>1565</v>
      </c>
      <c r="B462">
        <v>541233</v>
      </c>
      <c r="C462" t="s">
        <v>1566</v>
      </c>
      <c r="D462" t="s">
        <v>1567</v>
      </c>
      <c r="E462" t="s">
        <v>131</v>
      </c>
      <c r="F462" t="s">
        <v>1343</v>
      </c>
      <c r="G462" s="1">
        <v>44809</v>
      </c>
      <c r="H462">
        <v>73.05</v>
      </c>
      <c r="I462">
        <v>1.46</v>
      </c>
      <c r="J462">
        <v>13.8</v>
      </c>
      <c r="K462">
        <v>79.099999999999994</v>
      </c>
      <c r="L462">
        <v>13.8</v>
      </c>
      <c r="M462">
        <v>79.099999999999994</v>
      </c>
      <c r="N462">
        <v>0</v>
      </c>
      <c r="O462">
        <v>0</v>
      </c>
      <c r="P462">
        <v>13.8</v>
      </c>
      <c r="Q462">
        <v>91</v>
      </c>
      <c r="R462">
        <v>5791.32</v>
      </c>
      <c r="S462">
        <v>7350.51</v>
      </c>
      <c r="T462">
        <v>5.64</v>
      </c>
      <c r="U462">
        <v>6.56</v>
      </c>
      <c r="V462">
        <v>6.56</v>
      </c>
      <c r="W462">
        <v>86.11</v>
      </c>
      <c r="X462">
        <v>12.39</v>
      </c>
      <c r="Y462">
        <v>0</v>
      </c>
      <c r="Z462">
        <v>0</v>
      </c>
      <c r="AA462">
        <v>0</v>
      </c>
      <c r="AB462">
        <v>112.28</v>
      </c>
      <c r="AC462">
        <v>6.85</v>
      </c>
      <c r="AD462">
        <v>4.74</v>
      </c>
      <c r="AE462">
        <v>1.89</v>
      </c>
      <c r="AF462">
        <v>0</v>
      </c>
      <c r="AG462">
        <v>0</v>
      </c>
      <c r="AH462">
        <v>32.72</v>
      </c>
      <c r="AI462">
        <v>10.49</v>
      </c>
      <c r="AJ462">
        <v>42.8</v>
      </c>
      <c r="AK462">
        <v>-0.42</v>
      </c>
      <c r="AL462">
        <v>10.68</v>
      </c>
      <c r="AM462">
        <v>1.71</v>
      </c>
      <c r="AN462">
        <v>-1.25</v>
      </c>
      <c r="AO462">
        <v>0</v>
      </c>
    </row>
    <row r="463" spans="1:41" x14ac:dyDescent="0.35">
      <c r="A463" t="s">
        <v>1568</v>
      </c>
      <c r="B463">
        <v>543287</v>
      </c>
      <c r="C463" t="s">
        <v>1569</v>
      </c>
      <c r="D463" t="s">
        <v>1570</v>
      </c>
      <c r="E463" t="s">
        <v>293</v>
      </c>
      <c r="F463" t="s">
        <v>954</v>
      </c>
      <c r="G463" s="1">
        <v>44809</v>
      </c>
      <c r="H463">
        <v>1103.7</v>
      </c>
      <c r="I463">
        <v>1.38</v>
      </c>
      <c r="J463">
        <v>0</v>
      </c>
      <c r="K463">
        <v>1539</v>
      </c>
      <c r="L463">
        <v>0</v>
      </c>
      <c r="M463">
        <v>0</v>
      </c>
      <c r="N463">
        <v>0</v>
      </c>
      <c r="O463">
        <v>0</v>
      </c>
      <c r="P463">
        <v>421.15</v>
      </c>
      <c r="Q463">
        <v>1539</v>
      </c>
      <c r="R463">
        <v>52913.120000000003</v>
      </c>
      <c r="S463">
        <v>62400.25</v>
      </c>
      <c r="T463">
        <v>4.37</v>
      </c>
      <c r="U463">
        <v>6.41</v>
      </c>
      <c r="V463">
        <v>1.1499999999999999</v>
      </c>
      <c r="W463">
        <v>1.39</v>
      </c>
      <c r="X463">
        <v>0</v>
      </c>
      <c r="Y463">
        <v>0</v>
      </c>
      <c r="Z463">
        <v>0</v>
      </c>
      <c r="AA463">
        <v>40.32</v>
      </c>
      <c r="AB463">
        <v>43.69</v>
      </c>
      <c r="AC463">
        <v>4.4400000000000004</v>
      </c>
      <c r="AD463">
        <v>4.93</v>
      </c>
      <c r="AE463">
        <v>4.17</v>
      </c>
      <c r="AF463">
        <v>0.15</v>
      </c>
      <c r="AG463">
        <v>0</v>
      </c>
      <c r="AH463">
        <v>25.42</v>
      </c>
      <c r="AI463">
        <v>5.14</v>
      </c>
      <c r="AJ463">
        <v>26.48</v>
      </c>
      <c r="AK463">
        <v>27.25</v>
      </c>
      <c r="AL463">
        <v>247.17</v>
      </c>
      <c r="AM463">
        <v>41.5</v>
      </c>
      <c r="AN463">
        <v>-2.4700000000000002</v>
      </c>
      <c r="AO463">
        <v>0</v>
      </c>
    </row>
    <row r="464" spans="1:41" x14ac:dyDescent="0.35">
      <c r="A464" t="s">
        <v>1571</v>
      </c>
      <c r="B464">
        <v>533088</v>
      </c>
      <c r="C464" t="s">
        <v>1572</v>
      </c>
      <c r="D464" t="s">
        <v>1573</v>
      </c>
      <c r="E464" t="s">
        <v>131</v>
      </c>
      <c r="F464" t="s">
        <v>1343</v>
      </c>
      <c r="G464" s="1">
        <v>44809</v>
      </c>
      <c r="H464">
        <v>289.2</v>
      </c>
      <c r="I464">
        <v>1.81</v>
      </c>
      <c r="J464">
        <v>81.2</v>
      </c>
      <c r="K464">
        <v>300</v>
      </c>
      <c r="L464">
        <v>81.2</v>
      </c>
      <c r="M464">
        <v>300</v>
      </c>
      <c r="N464">
        <v>81.2</v>
      </c>
      <c r="O464">
        <v>300</v>
      </c>
      <c r="P464">
        <v>81.2</v>
      </c>
      <c r="Q464">
        <v>326.67</v>
      </c>
      <c r="R464">
        <v>5806.01</v>
      </c>
      <c r="S464">
        <v>5926.96</v>
      </c>
      <c r="T464">
        <v>10</v>
      </c>
      <c r="U464">
        <v>25.3</v>
      </c>
      <c r="V464">
        <v>30.74</v>
      </c>
      <c r="W464">
        <v>28.95</v>
      </c>
      <c r="X464">
        <v>28.12</v>
      </c>
      <c r="Y464">
        <v>3.69</v>
      </c>
      <c r="Z464">
        <v>9.2100000000000009</v>
      </c>
      <c r="AA464">
        <v>48.92</v>
      </c>
      <c r="AB464">
        <v>38.5</v>
      </c>
      <c r="AC464">
        <v>6.76</v>
      </c>
      <c r="AD464">
        <v>5.64</v>
      </c>
      <c r="AE464">
        <v>6.88</v>
      </c>
      <c r="AF464">
        <v>-3.44</v>
      </c>
      <c r="AG464">
        <v>0</v>
      </c>
      <c r="AH464">
        <v>11.03</v>
      </c>
      <c r="AI464">
        <v>2.58</v>
      </c>
      <c r="AJ464">
        <v>11.66</v>
      </c>
      <c r="AK464">
        <v>5.9</v>
      </c>
      <c r="AL464">
        <v>42.7</v>
      </c>
      <c r="AM464">
        <v>24.92</v>
      </c>
      <c r="AN464">
        <v>14.03</v>
      </c>
      <c r="AO464">
        <v>0</v>
      </c>
    </row>
    <row r="465" spans="1:41" x14ac:dyDescent="0.35">
      <c r="A465" t="s">
        <v>1574</v>
      </c>
      <c r="B465">
        <v>500109</v>
      </c>
      <c r="C465" t="s">
        <v>1575</v>
      </c>
      <c r="D465" t="s">
        <v>1576</v>
      </c>
      <c r="E465" t="s">
        <v>278</v>
      </c>
      <c r="F465" t="s">
        <v>357</v>
      </c>
      <c r="G465" s="1">
        <v>44809</v>
      </c>
      <c r="H465">
        <v>71.900000000000006</v>
      </c>
      <c r="I465">
        <v>-1.1000000000000001</v>
      </c>
      <c r="J465">
        <v>20.75</v>
      </c>
      <c r="K465">
        <v>127.65</v>
      </c>
      <c r="L465">
        <v>20.75</v>
      </c>
      <c r="M465">
        <v>127.65</v>
      </c>
      <c r="N465">
        <v>20.75</v>
      </c>
      <c r="O465">
        <v>146.69999999999999</v>
      </c>
      <c r="P465">
        <v>4.7</v>
      </c>
      <c r="Q465">
        <v>149</v>
      </c>
      <c r="R465">
        <v>12601.19</v>
      </c>
      <c r="S465">
        <v>33773.949999999997</v>
      </c>
      <c r="T465">
        <v>-1.64</v>
      </c>
      <c r="U465">
        <v>-0.76</v>
      </c>
      <c r="V465">
        <v>-16.59</v>
      </c>
      <c r="W465">
        <v>64.91</v>
      </c>
      <c r="X465">
        <v>16.61</v>
      </c>
      <c r="Y465">
        <v>-11.89</v>
      </c>
      <c r="Z465">
        <v>1.59</v>
      </c>
      <c r="AA465">
        <v>2.14</v>
      </c>
      <c r="AB465">
        <v>7.2</v>
      </c>
      <c r="AC465">
        <v>1.27</v>
      </c>
      <c r="AD465">
        <v>1.21</v>
      </c>
      <c r="AE465">
        <v>25.29</v>
      </c>
      <c r="AF465">
        <v>-1</v>
      </c>
      <c r="AG465">
        <v>0</v>
      </c>
      <c r="AH465">
        <v>3.56</v>
      </c>
      <c r="AI465">
        <v>0.12</v>
      </c>
      <c r="AJ465">
        <v>2.69</v>
      </c>
      <c r="AK465">
        <v>33.69</v>
      </c>
      <c r="AL465">
        <v>56.58</v>
      </c>
      <c r="AM465">
        <v>26.78</v>
      </c>
      <c r="AN465">
        <v>18.46</v>
      </c>
      <c r="AO465">
        <v>0</v>
      </c>
    </row>
    <row r="466" spans="1:41" x14ac:dyDescent="0.35">
      <c r="A466" t="s">
        <v>1577</v>
      </c>
      <c r="B466">
        <v>500271</v>
      </c>
      <c r="C466" t="s">
        <v>1578</v>
      </c>
      <c r="D466" t="s">
        <v>1579</v>
      </c>
      <c r="E466" t="s">
        <v>99</v>
      </c>
      <c r="F466" t="s">
        <v>127</v>
      </c>
      <c r="G466" s="1">
        <v>44809</v>
      </c>
      <c r="H466">
        <v>804.1</v>
      </c>
      <c r="I466">
        <v>-1.36</v>
      </c>
      <c r="J466">
        <v>276.35000000000002</v>
      </c>
      <c r="K466">
        <v>1137</v>
      </c>
      <c r="L466">
        <v>276.35000000000002</v>
      </c>
      <c r="M466">
        <v>1148.05</v>
      </c>
      <c r="N466">
        <v>276.35000000000002</v>
      </c>
      <c r="O466">
        <v>1148.05</v>
      </c>
      <c r="P466">
        <v>8.84</v>
      </c>
      <c r="Q466">
        <v>1148.05</v>
      </c>
      <c r="R466">
        <v>27750.68</v>
      </c>
      <c r="S466">
        <v>-81955.100000000006</v>
      </c>
      <c r="T466">
        <v>-0.04</v>
      </c>
      <c r="U466">
        <v>-2.2400000000000002</v>
      </c>
      <c r="V466">
        <v>0.32</v>
      </c>
      <c r="W466">
        <v>-24.63</v>
      </c>
      <c r="X466">
        <v>24.27</v>
      </c>
      <c r="Y466">
        <v>5.88</v>
      </c>
      <c r="Z466">
        <v>16.21</v>
      </c>
      <c r="AA466">
        <v>96.33</v>
      </c>
      <c r="AB466">
        <v>91.2</v>
      </c>
      <c r="AC466">
        <v>6.94</v>
      </c>
      <c r="AD466">
        <v>6.51</v>
      </c>
      <c r="AE466">
        <v>-0.53</v>
      </c>
      <c r="AF466">
        <v>-8.23</v>
      </c>
      <c r="AG466">
        <v>0</v>
      </c>
      <c r="AH466">
        <v>-193.53</v>
      </c>
      <c r="AI466">
        <v>93.79</v>
      </c>
      <c r="AJ466">
        <v>3.27</v>
      </c>
      <c r="AK466">
        <v>8.36</v>
      </c>
      <c r="AL466">
        <v>115.99</v>
      </c>
      <c r="AM466">
        <v>246.17</v>
      </c>
      <c r="AN466">
        <v>11.15</v>
      </c>
      <c r="AO466">
        <v>0</v>
      </c>
    </row>
    <row r="467" spans="1:41" x14ac:dyDescent="0.35">
      <c r="A467" t="s">
        <v>1580</v>
      </c>
      <c r="B467">
        <v>543220</v>
      </c>
      <c r="C467" t="s">
        <v>1581</v>
      </c>
      <c r="D467" t="s">
        <v>1582</v>
      </c>
      <c r="E467" t="s">
        <v>44</v>
      </c>
      <c r="F467" t="s">
        <v>462</v>
      </c>
      <c r="G467" s="1">
        <v>44809</v>
      </c>
      <c r="H467">
        <v>378.9</v>
      </c>
      <c r="I467">
        <v>-0.28000000000000003</v>
      </c>
      <c r="J467">
        <v>0</v>
      </c>
      <c r="K467">
        <v>472.6</v>
      </c>
      <c r="L467">
        <v>0</v>
      </c>
      <c r="M467">
        <v>0</v>
      </c>
      <c r="N467">
        <v>0</v>
      </c>
      <c r="O467">
        <v>0</v>
      </c>
      <c r="P467">
        <v>97.15</v>
      </c>
      <c r="Q467">
        <v>472.6</v>
      </c>
      <c r="R467">
        <v>36768.54</v>
      </c>
      <c r="S467">
        <v>37152.32</v>
      </c>
      <c r="T467">
        <v>0.05</v>
      </c>
      <c r="U467">
        <v>0.16</v>
      </c>
      <c r="V467">
        <v>1.66</v>
      </c>
      <c r="W467">
        <v>-0.34</v>
      </c>
      <c r="X467">
        <v>0</v>
      </c>
      <c r="Y467">
        <v>0</v>
      </c>
      <c r="Z467">
        <v>0</v>
      </c>
      <c r="AA467">
        <v>58.27</v>
      </c>
      <c r="AB467">
        <v>65.87</v>
      </c>
      <c r="AC467">
        <v>5.7</v>
      </c>
      <c r="AD467">
        <v>5.8</v>
      </c>
      <c r="AE467">
        <v>2.72</v>
      </c>
      <c r="AF467">
        <v>0.61</v>
      </c>
      <c r="AG467">
        <v>0</v>
      </c>
      <c r="AH467">
        <v>33.909999999999997</v>
      </c>
      <c r="AI467">
        <v>9.1999999999999993</v>
      </c>
      <c r="AJ467">
        <v>311.97000000000003</v>
      </c>
      <c r="AK467">
        <v>6.51</v>
      </c>
      <c r="AL467">
        <v>66.569999999999993</v>
      </c>
      <c r="AM467">
        <v>1.22</v>
      </c>
      <c r="AN467">
        <v>-4.5</v>
      </c>
      <c r="AO467">
        <v>0</v>
      </c>
    </row>
    <row r="468" spans="1:41" x14ac:dyDescent="0.35">
      <c r="A468" t="s">
        <v>1583</v>
      </c>
      <c r="B468">
        <v>543427</v>
      </c>
      <c r="C468" t="s">
        <v>1584</v>
      </c>
      <c r="D468" t="s">
        <v>1585</v>
      </c>
      <c r="E468" t="s">
        <v>44</v>
      </c>
      <c r="F468" t="s">
        <v>462</v>
      </c>
      <c r="G468" s="1">
        <v>44809</v>
      </c>
      <c r="H468">
        <v>741.5</v>
      </c>
      <c r="I468">
        <v>0.52</v>
      </c>
      <c r="J468">
        <v>0</v>
      </c>
      <c r="K468">
        <v>1343</v>
      </c>
      <c r="L468">
        <v>0</v>
      </c>
      <c r="M468">
        <v>0</v>
      </c>
      <c r="N468">
        <v>0</v>
      </c>
      <c r="O468">
        <v>0</v>
      </c>
      <c r="P468">
        <v>690.45</v>
      </c>
      <c r="Q468">
        <v>1343</v>
      </c>
      <c r="R468">
        <v>8795.81</v>
      </c>
      <c r="S468">
        <v>8807.65</v>
      </c>
      <c r="T468">
        <v>-0.72</v>
      </c>
      <c r="U468">
        <v>-0.32</v>
      </c>
      <c r="V468">
        <v>-15.28</v>
      </c>
      <c r="W468">
        <v>0</v>
      </c>
      <c r="X468">
        <v>0</v>
      </c>
      <c r="Y468">
        <v>0</v>
      </c>
      <c r="Z468">
        <v>0</v>
      </c>
      <c r="AA468">
        <v>91.81</v>
      </c>
      <c r="AB468">
        <v>180.32</v>
      </c>
      <c r="AC468">
        <v>6.19</v>
      </c>
      <c r="AD468">
        <v>6.48</v>
      </c>
      <c r="AE468">
        <v>1.7</v>
      </c>
      <c r="AF468">
        <v>0</v>
      </c>
      <c r="AG468">
        <v>0</v>
      </c>
      <c r="AH468">
        <v>36.97</v>
      </c>
      <c r="AI468">
        <v>2.33</v>
      </c>
      <c r="AJ468">
        <v>3042.48</v>
      </c>
      <c r="AK468">
        <v>0</v>
      </c>
      <c r="AL468">
        <v>0</v>
      </c>
      <c r="AM468">
        <v>64.53</v>
      </c>
      <c r="AN468">
        <v>-4789.93</v>
      </c>
      <c r="AO468">
        <v>0</v>
      </c>
    </row>
    <row r="469" spans="1:41" x14ac:dyDescent="0.35">
      <c r="A469" t="s">
        <v>1586</v>
      </c>
      <c r="B469">
        <v>513377</v>
      </c>
      <c r="C469" t="s">
        <v>1587</v>
      </c>
      <c r="D469" t="s">
        <v>1588</v>
      </c>
      <c r="E469" t="s">
        <v>131</v>
      </c>
      <c r="F469" t="s">
        <v>666</v>
      </c>
      <c r="G469" s="1">
        <v>44809</v>
      </c>
      <c r="H469">
        <v>41.65</v>
      </c>
      <c r="I469">
        <v>-0.24</v>
      </c>
      <c r="J469">
        <v>9.9</v>
      </c>
      <c r="K469">
        <v>64.8</v>
      </c>
      <c r="L469">
        <v>9.9</v>
      </c>
      <c r="M469">
        <v>64.8</v>
      </c>
      <c r="N469">
        <v>9.9</v>
      </c>
      <c r="O469">
        <v>67.8</v>
      </c>
      <c r="P469">
        <v>0.4</v>
      </c>
      <c r="Q469">
        <v>1897.72</v>
      </c>
      <c r="R469">
        <v>6247.5</v>
      </c>
      <c r="S469">
        <v>8419.2000000000007</v>
      </c>
      <c r="T469">
        <v>-1.3</v>
      </c>
      <c r="U469">
        <v>5.84</v>
      </c>
      <c r="V469">
        <v>2.08</v>
      </c>
      <c r="W469">
        <v>-9.5500000000000007</v>
      </c>
      <c r="X469">
        <v>27.7</v>
      </c>
      <c r="Y469">
        <v>1.43</v>
      </c>
      <c r="Z469">
        <v>-21.95</v>
      </c>
      <c r="AA469">
        <v>0</v>
      </c>
      <c r="AB469">
        <v>77.91</v>
      </c>
      <c r="AC469">
        <v>-20.420000000000002</v>
      </c>
      <c r="AD469">
        <v>3.42</v>
      </c>
      <c r="AE469">
        <v>5.63</v>
      </c>
      <c r="AF469">
        <v>0</v>
      </c>
      <c r="AG469">
        <v>0</v>
      </c>
      <c r="AH469">
        <v>18.190000000000001</v>
      </c>
      <c r="AI469">
        <v>0.74</v>
      </c>
      <c r="AJ469">
        <v>3.67</v>
      </c>
      <c r="AK469">
        <v>-1.92</v>
      </c>
      <c r="AL469">
        <v>-2.04</v>
      </c>
      <c r="AM469">
        <v>11.36</v>
      </c>
      <c r="AN469">
        <v>12.22</v>
      </c>
      <c r="AO469">
        <v>0</v>
      </c>
    </row>
    <row r="470" spans="1:41" x14ac:dyDescent="0.35">
      <c r="A470" t="s">
        <v>1589</v>
      </c>
      <c r="B470">
        <v>532798</v>
      </c>
      <c r="C470" t="s">
        <v>1590</v>
      </c>
      <c r="D470" t="s">
        <v>1591</v>
      </c>
      <c r="E470" t="s">
        <v>131</v>
      </c>
      <c r="F470" t="s">
        <v>800</v>
      </c>
      <c r="G470" s="1">
        <v>44809</v>
      </c>
      <c r="H470">
        <v>75.599999999999994</v>
      </c>
      <c r="I470">
        <v>5.44</v>
      </c>
      <c r="J470">
        <v>14.7</v>
      </c>
      <c r="K470">
        <v>117.5</v>
      </c>
      <c r="L470">
        <v>14.7</v>
      </c>
      <c r="M470">
        <v>117.5</v>
      </c>
      <c r="N470">
        <v>14.7</v>
      </c>
      <c r="O470">
        <v>117.5</v>
      </c>
      <c r="P470">
        <v>14.7</v>
      </c>
      <c r="Q470">
        <v>628.5</v>
      </c>
      <c r="R470">
        <v>7914.93</v>
      </c>
      <c r="S470">
        <v>9537.7199999999993</v>
      </c>
      <c r="T470">
        <v>2.16</v>
      </c>
      <c r="U470">
        <v>11.34</v>
      </c>
      <c r="V470">
        <v>-1.31</v>
      </c>
      <c r="W470">
        <v>45.81</v>
      </c>
      <c r="X470">
        <v>49.78</v>
      </c>
      <c r="Y470">
        <v>8.11</v>
      </c>
      <c r="Z470">
        <v>10.06</v>
      </c>
      <c r="AA470">
        <v>40.659999999999997</v>
      </c>
      <c r="AB470">
        <v>51.04</v>
      </c>
      <c r="AC470">
        <v>10.24</v>
      </c>
      <c r="AD470">
        <v>5.03</v>
      </c>
      <c r="AE470">
        <v>9.3800000000000008</v>
      </c>
      <c r="AF470">
        <v>1.1100000000000001</v>
      </c>
      <c r="AG470">
        <v>0</v>
      </c>
      <c r="AH470">
        <v>9.6</v>
      </c>
      <c r="AI470">
        <v>1.32</v>
      </c>
      <c r="AJ470">
        <v>5.88</v>
      </c>
      <c r="AK470">
        <v>1.86</v>
      </c>
      <c r="AL470">
        <v>7.38</v>
      </c>
      <c r="AM470">
        <v>13</v>
      </c>
      <c r="AN470">
        <v>9.6999999999999993</v>
      </c>
      <c r="AO470">
        <v>0</v>
      </c>
    </row>
    <row r="471" spans="1:41" x14ac:dyDescent="0.35">
      <c r="A471" t="s">
        <v>1592</v>
      </c>
      <c r="B471">
        <v>543334</v>
      </c>
      <c r="C471" t="s">
        <v>1593</v>
      </c>
      <c r="D471" t="s">
        <v>1594</v>
      </c>
      <c r="E471" t="s">
        <v>115</v>
      </c>
      <c r="F471" t="s">
        <v>116</v>
      </c>
      <c r="G471" s="1">
        <v>44809</v>
      </c>
      <c r="H471">
        <v>349.3</v>
      </c>
      <c r="I471">
        <v>-1.44</v>
      </c>
      <c r="J471">
        <v>0</v>
      </c>
      <c r="K471">
        <v>577.9</v>
      </c>
      <c r="L471">
        <v>0</v>
      </c>
      <c r="M471">
        <v>0</v>
      </c>
      <c r="N471">
        <v>0</v>
      </c>
      <c r="O471">
        <v>0</v>
      </c>
      <c r="P471">
        <v>260</v>
      </c>
      <c r="Q471">
        <v>577.9</v>
      </c>
      <c r="R471">
        <v>12464.75</v>
      </c>
      <c r="S471">
        <v>17750.41</v>
      </c>
      <c r="T471">
        <v>-0.68</v>
      </c>
      <c r="U471">
        <v>2.96</v>
      </c>
      <c r="V471">
        <v>14.47</v>
      </c>
      <c r="W471">
        <v>-37.72</v>
      </c>
      <c r="X471">
        <v>0</v>
      </c>
      <c r="Y471">
        <v>0</v>
      </c>
      <c r="Z471">
        <v>0</v>
      </c>
      <c r="AA471">
        <v>0</v>
      </c>
      <c r="AB471">
        <v>578.46</v>
      </c>
      <c r="AC471">
        <v>1.41</v>
      </c>
      <c r="AD471">
        <v>1.48</v>
      </c>
      <c r="AE471">
        <v>2.87</v>
      </c>
      <c r="AF471">
        <v>0</v>
      </c>
      <c r="AG471">
        <v>0</v>
      </c>
      <c r="AH471">
        <v>12.74</v>
      </c>
      <c r="AI471">
        <v>1.28</v>
      </c>
      <c r="AJ471">
        <v>10.210000000000001</v>
      </c>
      <c r="AK471">
        <v>-1.73</v>
      </c>
      <c r="AL471">
        <v>247.56</v>
      </c>
      <c r="AM471">
        <v>34.18</v>
      </c>
      <c r="AN471">
        <v>8.01</v>
      </c>
      <c r="AO471">
        <v>0</v>
      </c>
    </row>
    <row r="472" spans="1:41" x14ac:dyDescent="0.35">
      <c r="A472" t="s">
        <v>1595</v>
      </c>
      <c r="B472">
        <v>543396</v>
      </c>
      <c r="C472" t="s">
        <v>1596</v>
      </c>
      <c r="D472" t="s">
        <v>1597</v>
      </c>
      <c r="E472" t="s">
        <v>131</v>
      </c>
      <c r="F472" t="s">
        <v>427</v>
      </c>
      <c r="G472" s="1">
        <v>44809</v>
      </c>
      <c r="H472">
        <v>708.7</v>
      </c>
      <c r="I472">
        <v>-2.54</v>
      </c>
      <c r="J472">
        <v>0</v>
      </c>
      <c r="K472">
        <v>1961.05</v>
      </c>
      <c r="L472">
        <v>0</v>
      </c>
      <c r="M472">
        <v>0</v>
      </c>
      <c r="N472">
        <v>0</v>
      </c>
      <c r="O472">
        <v>0</v>
      </c>
      <c r="P472">
        <v>510.05</v>
      </c>
      <c r="Q472">
        <v>1961.05</v>
      </c>
      <c r="R472">
        <v>45981.99</v>
      </c>
      <c r="S472">
        <v>42007.06</v>
      </c>
      <c r="T472">
        <v>-7</v>
      </c>
      <c r="U472">
        <v>-12.4</v>
      </c>
      <c r="V472">
        <v>13.67</v>
      </c>
      <c r="W472">
        <v>0</v>
      </c>
      <c r="X472">
        <v>0</v>
      </c>
      <c r="Y472">
        <v>0</v>
      </c>
      <c r="Z472">
        <v>0</v>
      </c>
      <c r="AA472">
        <v>0</v>
      </c>
      <c r="AB472">
        <v>0</v>
      </c>
      <c r="AC472">
        <v>3.68</v>
      </c>
      <c r="AD472">
        <v>2.88</v>
      </c>
      <c r="AE472">
        <v>-5.49</v>
      </c>
      <c r="AF472">
        <v>0</v>
      </c>
      <c r="AG472">
        <v>0</v>
      </c>
      <c r="AH472">
        <v>-18.52</v>
      </c>
      <c r="AI472">
        <v>7.98</v>
      </c>
      <c r="AJ472">
        <v>-37.19</v>
      </c>
      <c r="AK472">
        <v>-40.950000000000003</v>
      </c>
      <c r="AL472">
        <v>192.79</v>
      </c>
      <c r="AM472">
        <v>-19.05</v>
      </c>
      <c r="AN472">
        <v>-34.86</v>
      </c>
      <c r="AO472">
        <v>0</v>
      </c>
    </row>
    <row r="473" spans="1:41" x14ac:dyDescent="0.35">
      <c r="A473" t="s">
        <v>1598</v>
      </c>
      <c r="B473">
        <v>543390</v>
      </c>
      <c r="C473" t="s">
        <v>1599</v>
      </c>
      <c r="D473" t="s">
        <v>1600</v>
      </c>
      <c r="E473" t="s">
        <v>131</v>
      </c>
      <c r="F473" t="s">
        <v>427</v>
      </c>
      <c r="G473" s="1">
        <v>44809</v>
      </c>
      <c r="H473">
        <v>495.35</v>
      </c>
      <c r="I473">
        <v>2.4900000000000002</v>
      </c>
      <c r="J473">
        <v>0</v>
      </c>
      <c r="K473">
        <v>1470</v>
      </c>
      <c r="L473">
        <v>0</v>
      </c>
      <c r="M473">
        <v>0</v>
      </c>
      <c r="N473">
        <v>0</v>
      </c>
      <c r="O473">
        <v>0</v>
      </c>
      <c r="P473">
        <v>454.3</v>
      </c>
      <c r="Q473">
        <v>1470</v>
      </c>
      <c r="R473">
        <v>22207.54</v>
      </c>
      <c r="S473">
        <v>19765.2</v>
      </c>
      <c r="T473">
        <v>-3.28</v>
      </c>
      <c r="U473">
        <v>-9.91</v>
      </c>
      <c r="V473">
        <v>-24.87</v>
      </c>
      <c r="W473">
        <v>0</v>
      </c>
      <c r="X473">
        <v>0</v>
      </c>
      <c r="Y473">
        <v>0</v>
      </c>
      <c r="Z473">
        <v>0</v>
      </c>
      <c r="AA473">
        <v>0</v>
      </c>
      <c r="AB473">
        <v>0</v>
      </c>
      <c r="AC473">
        <v>4.26</v>
      </c>
      <c r="AD473">
        <v>4.76</v>
      </c>
      <c r="AE473">
        <v>-0.64</v>
      </c>
      <c r="AF473">
        <v>0</v>
      </c>
      <c r="AG473">
        <v>0</v>
      </c>
      <c r="AH473">
        <v>-222.39</v>
      </c>
      <c r="AI473">
        <v>15.59</v>
      </c>
      <c r="AJ473">
        <v>773.62</v>
      </c>
      <c r="AK473">
        <v>0</v>
      </c>
      <c r="AL473">
        <v>0</v>
      </c>
      <c r="AM473">
        <v>1248.0899999999999</v>
      </c>
      <c r="AN473">
        <v>-3273</v>
      </c>
      <c r="AO473">
        <v>0</v>
      </c>
    </row>
    <row r="474" spans="1:41" x14ac:dyDescent="0.35">
      <c r="A474" t="s">
        <v>1601</v>
      </c>
      <c r="B474">
        <v>540173</v>
      </c>
      <c r="C474" t="s">
        <v>1602</v>
      </c>
      <c r="D474" t="s">
        <v>1603</v>
      </c>
      <c r="E474" t="s">
        <v>99</v>
      </c>
      <c r="F474" t="s">
        <v>256</v>
      </c>
      <c r="G474" s="1">
        <v>44809</v>
      </c>
      <c r="H474">
        <v>375.7</v>
      </c>
      <c r="I474">
        <v>-1.0900000000000001</v>
      </c>
      <c r="J474">
        <v>145.65</v>
      </c>
      <c r="K474">
        <v>675.95</v>
      </c>
      <c r="L474">
        <v>145.65</v>
      </c>
      <c r="M474">
        <v>925</v>
      </c>
      <c r="N474">
        <v>145.65</v>
      </c>
      <c r="O474">
        <v>1675</v>
      </c>
      <c r="P474">
        <v>145.65</v>
      </c>
      <c r="Q474">
        <v>1717.65</v>
      </c>
      <c r="R474">
        <v>6358.61</v>
      </c>
      <c r="S474">
        <v>52998.9</v>
      </c>
      <c r="T474">
        <v>5.8</v>
      </c>
      <c r="U474">
        <v>8.5399999999999991</v>
      </c>
      <c r="V474">
        <v>14.06</v>
      </c>
      <c r="W474">
        <v>-41.81</v>
      </c>
      <c r="X474">
        <v>-16.309999999999999</v>
      </c>
      <c r="Y474">
        <v>-25.07</v>
      </c>
      <c r="Z474">
        <v>0</v>
      </c>
      <c r="AA474">
        <v>7.68</v>
      </c>
      <c r="AB474">
        <v>10.84</v>
      </c>
      <c r="AC474">
        <v>0.63</v>
      </c>
      <c r="AD474">
        <v>1.05</v>
      </c>
      <c r="AE474">
        <v>9.51</v>
      </c>
      <c r="AF474">
        <v>0.81</v>
      </c>
      <c r="AG474">
        <v>0</v>
      </c>
      <c r="AH474">
        <v>10.55</v>
      </c>
      <c r="AI474">
        <v>1.08</v>
      </c>
      <c r="AJ474">
        <v>1.02</v>
      </c>
      <c r="AK474">
        <v>48.92</v>
      </c>
      <c r="AL474">
        <v>593.75</v>
      </c>
      <c r="AM474">
        <v>371.06</v>
      </c>
      <c r="AN474">
        <v>329.69</v>
      </c>
      <c r="AO474">
        <v>0</v>
      </c>
    </row>
    <row r="475" spans="1:41" x14ac:dyDescent="0.35">
      <c r="A475" t="s">
        <v>1604</v>
      </c>
      <c r="B475">
        <v>500338</v>
      </c>
      <c r="C475" t="s">
        <v>1605</v>
      </c>
      <c r="D475" t="s">
        <v>1606</v>
      </c>
      <c r="E475" t="s">
        <v>115</v>
      </c>
      <c r="F475" t="s">
        <v>116</v>
      </c>
      <c r="G475" s="1">
        <v>44809</v>
      </c>
      <c r="H475">
        <v>126.25</v>
      </c>
      <c r="I475">
        <v>0.28000000000000003</v>
      </c>
      <c r="J475">
        <v>25.7</v>
      </c>
      <c r="K475">
        <v>160</v>
      </c>
      <c r="L475">
        <v>25.7</v>
      </c>
      <c r="M475">
        <v>160</v>
      </c>
      <c r="N475">
        <v>25.7</v>
      </c>
      <c r="O475">
        <v>160</v>
      </c>
      <c r="P475">
        <v>3.1</v>
      </c>
      <c r="Q475">
        <v>160</v>
      </c>
      <c r="R475">
        <v>6354.88</v>
      </c>
      <c r="S475">
        <v>7498.47</v>
      </c>
      <c r="T475">
        <v>-0.98</v>
      </c>
      <c r="U475">
        <v>5.83</v>
      </c>
      <c r="V475">
        <v>16.2</v>
      </c>
      <c r="W475">
        <v>-1.41</v>
      </c>
      <c r="X475">
        <v>13.59</v>
      </c>
      <c r="Y475">
        <v>3.17</v>
      </c>
      <c r="Z475">
        <v>9.89</v>
      </c>
      <c r="AA475">
        <v>73.290000000000006</v>
      </c>
      <c r="AB475">
        <v>36.799999999999997</v>
      </c>
      <c r="AC475">
        <v>4.8600000000000003</v>
      </c>
      <c r="AD475">
        <v>4.38</v>
      </c>
      <c r="AE475">
        <v>3.61</v>
      </c>
      <c r="AF475">
        <v>3.08</v>
      </c>
      <c r="AG475">
        <v>0</v>
      </c>
      <c r="AH475">
        <v>13.29</v>
      </c>
      <c r="AI475">
        <v>0.96</v>
      </c>
      <c r="AJ475">
        <v>11.24</v>
      </c>
      <c r="AK475">
        <v>1.72</v>
      </c>
      <c r="AL475">
        <v>25.91</v>
      </c>
      <c r="AM475">
        <v>11.23</v>
      </c>
      <c r="AN475">
        <v>0.56000000000000005</v>
      </c>
      <c r="AO475">
        <v>0</v>
      </c>
    </row>
    <row r="476" spans="1:41" x14ac:dyDescent="0.35">
      <c r="A476" t="s">
        <v>1607</v>
      </c>
      <c r="B476">
        <v>532689</v>
      </c>
      <c r="C476" t="s">
        <v>1608</v>
      </c>
      <c r="D476" t="s">
        <v>1609</v>
      </c>
      <c r="E476" t="s">
        <v>131</v>
      </c>
      <c r="F476" t="s">
        <v>1232</v>
      </c>
      <c r="G476" s="1">
        <v>44809</v>
      </c>
      <c r="H476">
        <v>1937.65</v>
      </c>
      <c r="I476">
        <v>4.21</v>
      </c>
      <c r="J476">
        <v>705.33</v>
      </c>
      <c r="K476">
        <v>2214.85</v>
      </c>
      <c r="L476">
        <v>705.33</v>
      </c>
      <c r="M476">
        <v>2214.85</v>
      </c>
      <c r="N476">
        <v>705.33</v>
      </c>
      <c r="O476">
        <v>2214.85</v>
      </c>
      <c r="P476">
        <v>56.46</v>
      </c>
      <c r="Q476">
        <v>2214.85</v>
      </c>
      <c r="R476">
        <v>11879.31</v>
      </c>
      <c r="S476">
        <v>12272.69</v>
      </c>
      <c r="T476">
        <v>5.7</v>
      </c>
      <c r="U476">
        <v>-9.94</v>
      </c>
      <c r="V476">
        <v>6.64</v>
      </c>
      <c r="W476">
        <v>44.71</v>
      </c>
      <c r="X476">
        <v>9.8800000000000008</v>
      </c>
      <c r="Y476">
        <v>8.5299999999999994</v>
      </c>
      <c r="Z476">
        <v>26.93</v>
      </c>
      <c r="AA476">
        <v>0</v>
      </c>
      <c r="AB476">
        <v>51.39</v>
      </c>
      <c r="AC476">
        <v>8.41</v>
      </c>
      <c r="AD476">
        <v>5.98</v>
      </c>
      <c r="AE476">
        <v>4.26</v>
      </c>
      <c r="AF476">
        <v>0</v>
      </c>
      <c r="AG476">
        <v>0</v>
      </c>
      <c r="AH476">
        <v>14.4</v>
      </c>
      <c r="AI476">
        <v>5.27</v>
      </c>
      <c r="AJ476">
        <v>71.22</v>
      </c>
      <c r="AK476">
        <v>-35.270000000000003</v>
      </c>
      <c r="AL476">
        <v>231.16</v>
      </c>
      <c r="AM476">
        <v>27.34</v>
      </c>
      <c r="AN476">
        <v>7.27</v>
      </c>
      <c r="AO476">
        <v>0</v>
      </c>
    </row>
    <row r="477" spans="1:41" x14ac:dyDescent="0.35">
      <c r="A477" t="s">
        <v>1610</v>
      </c>
      <c r="B477">
        <v>540065</v>
      </c>
      <c r="C477" t="s">
        <v>1611</v>
      </c>
      <c r="D477" t="s">
        <v>1612</v>
      </c>
      <c r="E477" t="s">
        <v>99</v>
      </c>
      <c r="F477" t="s">
        <v>369</v>
      </c>
      <c r="G477" s="1">
        <v>44809</v>
      </c>
      <c r="H477">
        <v>124.05</v>
      </c>
      <c r="I477">
        <v>1.76</v>
      </c>
      <c r="J477">
        <v>74.150000000000006</v>
      </c>
      <c r="K477">
        <v>221.3</v>
      </c>
      <c r="L477">
        <v>74.150000000000006</v>
      </c>
      <c r="M477">
        <v>415</v>
      </c>
      <c r="N477">
        <v>74.150000000000006</v>
      </c>
      <c r="O477">
        <v>716.55</v>
      </c>
      <c r="P477">
        <v>74.150000000000006</v>
      </c>
      <c r="Q477">
        <v>716.55</v>
      </c>
      <c r="R477">
        <v>7433.99</v>
      </c>
      <c r="S477">
        <v>854.57</v>
      </c>
      <c r="T477">
        <v>-0.32</v>
      </c>
      <c r="U477">
        <v>28.95</v>
      </c>
      <c r="V477">
        <v>17.03</v>
      </c>
      <c r="W477">
        <v>-27.96</v>
      </c>
      <c r="X477">
        <v>-27.45</v>
      </c>
      <c r="Y477">
        <v>-25.32</v>
      </c>
      <c r="Z477">
        <v>0</v>
      </c>
      <c r="AA477">
        <v>14.73</v>
      </c>
      <c r="AB477">
        <v>26.35</v>
      </c>
      <c r="AC477">
        <v>0.57999999999999996</v>
      </c>
      <c r="AD477">
        <v>1.17</v>
      </c>
      <c r="AE477">
        <v>666.69</v>
      </c>
      <c r="AF477">
        <v>0.51</v>
      </c>
      <c r="AG477">
        <v>0</v>
      </c>
      <c r="AH477">
        <v>0.35</v>
      </c>
      <c r="AI477">
        <v>0.87</v>
      </c>
      <c r="AJ477">
        <v>1.1499999999999999</v>
      </c>
      <c r="AK477">
        <v>8.42</v>
      </c>
      <c r="AL477">
        <v>212.31</v>
      </c>
      <c r="AM477">
        <v>107.57</v>
      </c>
      <c r="AN477">
        <v>52.76</v>
      </c>
      <c r="AO477">
        <v>0</v>
      </c>
    </row>
    <row r="478" spans="1:41" x14ac:dyDescent="0.35">
      <c r="A478" t="s">
        <v>1613</v>
      </c>
      <c r="B478">
        <v>543248</v>
      </c>
      <c r="C478" t="s">
        <v>1614</v>
      </c>
      <c r="D478" t="s">
        <v>1615</v>
      </c>
      <c r="E478" t="s">
        <v>131</v>
      </c>
      <c r="F478" t="s">
        <v>1239</v>
      </c>
      <c r="G478" s="1">
        <v>44809</v>
      </c>
      <c r="H478">
        <v>133.15</v>
      </c>
      <c r="I478">
        <v>2.0299999999999998</v>
      </c>
      <c r="J478">
        <v>0</v>
      </c>
      <c r="K478">
        <v>171.9</v>
      </c>
      <c r="L478">
        <v>0</v>
      </c>
      <c r="M478">
        <v>0</v>
      </c>
      <c r="N478">
        <v>0</v>
      </c>
      <c r="O478">
        <v>0</v>
      </c>
      <c r="P478">
        <v>86.5</v>
      </c>
      <c r="Q478">
        <v>219.15</v>
      </c>
      <c r="R478">
        <v>6568.25</v>
      </c>
      <c r="S478">
        <v>5907.38</v>
      </c>
      <c r="T478">
        <v>2.23</v>
      </c>
      <c r="U478">
        <v>10.36</v>
      </c>
      <c r="V478">
        <v>26.33</v>
      </c>
      <c r="W478">
        <v>-15.22</v>
      </c>
      <c r="X478">
        <v>0</v>
      </c>
      <c r="Y478">
        <v>0</v>
      </c>
      <c r="Z478">
        <v>0</v>
      </c>
      <c r="AA478">
        <v>0</v>
      </c>
      <c r="AB478">
        <v>0</v>
      </c>
      <c r="AC478">
        <v>3.43</v>
      </c>
      <c r="AD478">
        <v>3.28</v>
      </c>
      <c r="AE478">
        <v>0.43</v>
      </c>
      <c r="AF478">
        <v>0</v>
      </c>
      <c r="AG478">
        <v>0</v>
      </c>
      <c r="AH478">
        <v>39.799999999999997</v>
      </c>
      <c r="AI478">
        <v>5.81</v>
      </c>
      <c r="AJ478">
        <v>94.97</v>
      </c>
      <c r="AK478">
        <v>-1.45</v>
      </c>
      <c r="AL478">
        <v>38.83</v>
      </c>
      <c r="AM478">
        <v>1.4</v>
      </c>
      <c r="AN478">
        <v>-3.16</v>
      </c>
      <c r="AO478">
        <v>0</v>
      </c>
    </row>
    <row r="479" spans="1:41" x14ac:dyDescent="0.35">
      <c r="A479" t="s">
        <v>1620</v>
      </c>
      <c r="B479">
        <v>543397</v>
      </c>
      <c r="C479" t="s">
        <v>1621</v>
      </c>
      <c r="D479" t="s">
        <v>1622</v>
      </c>
      <c r="E479" t="s">
        <v>131</v>
      </c>
      <c r="F479" t="s">
        <v>1239</v>
      </c>
      <c r="G479" s="1">
        <v>44809</v>
      </c>
      <c r="H479">
        <v>1362.15</v>
      </c>
      <c r="I479">
        <v>0.69</v>
      </c>
      <c r="J479">
        <v>0</v>
      </c>
      <c r="K479">
        <v>1540</v>
      </c>
      <c r="L479">
        <v>0</v>
      </c>
      <c r="M479">
        <v>0</v>
      </c>
      <c r="N479">
        <v>0</v>
      </c>
      <c r="O479">
        <v>0</v>
      </c>
      <c r="P479">
        <v>909</v>
      </c>
      <c r="Q479">
        <v>1540</v>
      </c>
      <c r="R479">
        <v>8633.5300000000007</v>
      </c>
      <c r="S479">
        <v>8259.9699999999993</v>
      </c>
      <c r="T479">
        <v>8.1999999999999993</v>
      </c>
      <c r="U479">
        <v>12.04</v>
      </c>
      <c r="V479">
        <v>36.49</v>
      </c>
      <c r="W479">
        <v>0</v>
      </c>
      <c r="X479">
        <v>0</v>
      </c>
      <c r="Y479">
        <v>0</v>
      </c>
      <c r="Z479">
        <v>0</v>
      </c>
      <c r="AA479">
        <v>77.91</v>
      </c>
      <c r="AB479">
        <v>142.06</v>
      </c>
      <c r="AC479">
        <v>8.3000000000000007</v>
      </c>
      <c r="AD479">
        <v>3.43</v>
      </c>
      <c r="AE479">
        <v>2.73</v>
      </c>
      <c r="AF479">
        <v>0</v>
      </c>
      <c r="AG479">
        <v>0</v>
      </c>
      <c r="AH479">
        <v>19.940000000000001</v>
      </c>
      <c r="AI479">
        <v>4.3899999999999997</v>
      </c>
      <c r="AJ479">
        <v>21.86</v>
      </c>
      <c r="AK479">
        <v>17.440000000000001</v>
      </c>
      <c r="AL479">
        <v>163.62</v>
      </c>
      <c r="AM479">
        <v>62.15</v>
      </c>
      <c r="AN479">
        <v>5.25</v>
      </c>
      <c r="AO479">
        <v>0</v>
      </c>
    </row>
    <row r="480" spans="1:41" x14ac:dyDescent="0.35">
      <c r="A480" t="s">
        <v>1623</v>
      </c>
      <c r="B480">
        <v>540203</v>
      </c>
      <c r="C480" t="s">
        <v>1624</v>
      </c>
      <c r="D480" t="s">
        <v>1625</v>
      </c>
      <c r="E480" t="s">
        <v>157</v>
      </c>
      <c r="F480" t="s">
        <v>1626</v>
      </c>
      <c r="G480" s="1">
        <v>44809</v>
      </c>
      <c r="H480">
        <v>3260.95</v>
      </c>
      <c r="I480">
        <v>0.56000000000000005</v>
      </c>
      <c r="J480">
        <v>1101</v>
      </c>
      <c r="K480">
        <v>4055</v>
      </c>
      <c r="L480">
        <v>1101</v>
      </c>
      <c r="M480">
        <v>4055</v>
      </c>
      <c r="N480">
        <v>1073.2</v>
      </c>
      <c r="O480">
        <v>4055</v>
      </c>
      <c r="P480">
        <v>850.1</v>
      </c>
      <c r="Q480">
        <v>4055</v>
      </c>
      <c r="R480">
        <v>15796.12</v>
      </c>
      <c r="S480">
        <v>16036.78</v>
      </c>
      <c r="T480">
        <v>10.79</v>
      </c>
      <c r="U480">
        <v>14.16</v>
      </c>
      <c r="V480">
        <v>13.78</v>
      </c>
      <c r="W480">
        <v>41.36</v>
      </c>
      <c r="X480">
        <v>39.25</v>
      </c>
      <c r="Y480">
        <v>19.559999999999999</v>
      </c>
      <c r="Z480">
        <v>0</v>
      </c>
      <c r="AA480">
        <v>67.34</v>
      </c>
      <c r="AB480">
        <v>48.62</v>
      </c>
      <c r="AC480">
        <v>11.01</v>
      </c>
      <c r="AD480">
        <v>9.4600000000000009</v>
      </c>
      <c r="AE480">
        <v>2.62</v>
      </c>
      <c r="AF480">
        <v>4.49</v>
      </c>
      <c r="AG480">
        <v>0</v>
      </c>
      <c r="AH480">
        <v>37.979999999999997</v>
      </c>
      <c r="AI480">
        <v>5</v>
      </c>
      <c r="AJ480">
        <v>80.12</v>
      </c>
      <c r="AK480">
        <v>48.09</v>
      </c>
      <c r="AL480">
        <v>294.18</v>
      </c>
      <c r="AM480">
        <v>40.409999999999997</v>
      </c>
      <c r="AN480">
        <v>15.82</v>
      </c>
      <c r="AO480">
        <v>0</v>
      </c>
    </row>
    <row r="481" spans="1:41" x14ac:dyDescent="0.35">
      <c r="A481" t="s">
        <v>1627</v>
      </c>
      <c r="B481">
        <v>532670</v>
      </c>
      <c r="C481" t="s">
        <v>1628</v>
      </c>
      <c r="D481" t="s">
        <v>1629</v>
      </c>
      <c r="E481" t="s">
        <v>54</v>
      </c>
      <c r="F481" t="s">
        <v>478</v>
      </c>
      <c r="G481" s="1">
        <v>44809</v>
      </c>
      <c r="H481">
        <v>47.95</v>
      </c>
      <c r="I481">
        <v>0.52</v>
      </c>
      <c r="J481">
        <v>3.2</v>
      </c>
      <c r="K481">
        <v>63.25</v>
      </c>
      <c r="L481">
        <v>3.2</v>
      </c>
      <c r="M481">
        <v>63.25</v>
      </c>
      <c r="N481">
        <v>3.2</v>
      </c>
      <c r="O481">
        <v>63.25</v>
      </c>
      <c r="P481">
        <v>3.2</v>
      </c>
      <c r="Q481">
        <v>123.6</v>
      </c>
      <c r="R481">
        <v>10206.11</v>
      </c>
      <c r="S481">
        <v>15302.23</v>
      </c>
      <c r="T481">
        <v>2.46</v>
      </c>
      <c r="U481">
        <v>0.84</v>
      </c>
      <c r="V481">
        <v>-5.42</v>
      </c>
      <c r="W481">
        <v>88.78</v>
      </c>
      <c r="X481">
        <v>86.85</v>
      </c>
      <c r="Y481">
        <v>23.26</v>
      </c>
      <c r="Z481">
        <v>4.1100000000000003</v>
      </c>
      <c r="AA481">
        <v>0</v>
      </c>
      <c r="AB481">
        <v>0.93</v>
      </c>
      <c r="AC481">
        <v>-5.4</v>
      </c>
      <c r="AD481">
        <v>2.7</v>
      </c>
      <c r="AE481">
        <v>3.22</v>
      </c>
      <c r="AF481">
        <v>0</v>
      </c>
      <c r="AG481">
        <v>0</v>
      </c>
      <c r="AH481">
        <v>24.95</v>
      </c>
      <c r="AI481">
        <v>1.35</v>
      </c>
      <c r="AJ481">
        <v>-75.66</v>
      </c>
      <c r="AK481">
        <v>-0.05</v>
      </c>
      <c r="AL481">
        <v>-8.8800000000000008</v>
      </c>
      <c r="AM481">
        <v>-0.63</v>
      </c>
      <c r="AN481">
        <v>-3.95</v>
      </c>
      <c r="AO481">
        <v>0</v>
      </c>
    </row>
    <row r="482" spans="1:41" x14ac:dyDescent="0.35">
      <c r="A482" t="s">
        <v>1630</v>
      </c>
      <c r="B482">
        <v>540673</v>
      </c>
      <c r="C482" t="s">
        <v>1631</v>
      </c>
      <c r="D482" t="s">
        <v>1632</v>
      </c>
      <c r="E482" t="s">
        <v>131</v>
      </c>
      <c r="F482" t="s">
        <v>890</v>
      </c>
      <c r="G482" s="1">
        <v>44809</v>
      </c>
      <c r="H482">
        <v>454.45</v>
      </c>
      <c r="I482">
        <v>0.55000000000000004</v>
      </c>
      <c r="J482">
        <v>313.64999999999998</v>
      </c>
      <c r="K482">
        <v>560</v>
      </c>
      <c r="L482">
        <v>313.64999999999998</v>
      </c>
      <c r="M482">
        <v>624.1</v>
      </c>
      <c r="N482">
        <v>313.64999999999998</v>
      </c>
      <c r="O482">
        <v>702.4</v>
      </c>
      <c r="P482">
        <v>313.64999999999998</v>
      </c>
      <c r="Q482">
        <v>702.4</v>
      </c>
      <c r="R482">
        <v>6654.48</v>
      </c>
      <c r="S482">
        <v>7244.84</v>
      </c>
      <c r="T482">
        <v>-0.97</v>
      </c>
      <c r="U482">
        <v>1.95</v>
      </c>
      <c r="V482">
        <v>-2.64</v>
      </c>
      <c r="W482">
        <v>-5.33</v>
      </c>
      <c r="X482">
        <v>6.1</v>
      </c>
      <c r="Y482">
        <v>3.09</v>
      </c>
      <c r="Z482">
        <v>0</v>
      </c>
      <c r="AA482">
        <v>19.07</v>
      </c>
      <c r="AB482">
        <v>24.89</v>
      </c>
      <c r="AC482">
        <v>3.12</v>
      </c>
      <c r="AD482">
        <v>4.24</v>
      </c>
      <c r="AE482">
        <v>6.63</v>
      </c>
      <c r="AF482">
        <v>0.82</v>
      </c>
      <c r="AG482">
        <v>0</v>
      </c>
      <c r="AH482">
        <v>13.27</v>
      </c>
      <c r="AI482">
        <v>0.64</v>
      </c>
      <c r="AJ482">
        <v>28.5</v>
      </c>
      <c r="AK482">
        <v>23.71</v>
      </c>
      <c r="AL482">
        <v>144.79</v>
      </c>
      <c r="AM482">
        <v>15.88</v>
      </c>
      <c r="AN482">
        <v>16.09</v>
      </c>
      <c r="AO482">
        <v>0</v>
      </c>
    </row>
    <row r="483" spans="1:41" x14ac:dyDescent="0.35">
      <c r="A483" t="s">
        <v>1633</v>
      </c>
      <c r="B483">
        <v>500285</v>
      </c>
      <c r="C483" t="s">
        <v>1634</v>
      </c>
      <c r="D483" t="s">
        <v>1635</v>
      </c>
      <c r="E483" t="s">
        <v>131</v>
      </c>
      <c r="F483" t="s">
        <v>1532</v>
      </c>
      <c r="G483" s="1">
        <v>44809</v>
      </c>
      <c r="H483">
        <v>45.2</v>
      </c>
      <c r="I483">
        <v>0.11</v>
      </c>
      <c r="J483">
        <v>30.65</v>
      </c>
      <c r="K483">
        <v>87.3</v>
      </c>
      <c r="L483">
        <v>30.65</v>
      </c>
      <c r="M483">
        <v>135.85</v>
      </c>
      <c r="N483">
        <v>30.8</v>
      </c>
      <c r="O483">
        <v>156.9</v>
      </c>
      <c r="P483">
        <v>1</v>
      </c>
      <c r="Q483">
        <v>156.9</v>
      </c>
      <c r="R483">
        <v>2720.34</v>
      </c>
      <c r="S483">
        <v>3746.3</v>
      </c>
      <c r="T483">
        <v>-3.21</v>
      </c>
      <c r="U483">
        <v>-3.93</v>
      </c>
      <c r="V483">
        <v>-4.34</v>
      </c>
      <c r="W483">
        <v>-36.83</v>
      </c>
      <c r="X483">
        <v>-29.76</v>
      </c>
      <c r="Y483">
        <v>0</v>
      </c>
      <c r="Z483">
        <v>0</v>
      </c>
      <c r="AA483">
        <v>0</v>
      </c>
      <c r="AB483">
        <v>13.6</v>
      </c>
      <c r="AC483">
        <v>-0.53</v>
      </c>
      <c r="AD483">
        <v>0</v>
      </c>
      <c r="AE483">
        <v>-9.58</v>
      </c>
      <c r="AF483">
        <v>0</v>
      </c>
      <c r="AG483">
        <v>0</v>
      </c>
      <c r="AH483">
        <v>-201.76</v>
      </c>
      <c r="AI483">
        <v>0.35</v>
      </c>
      <c r="AJ483">
        <v>11.92</v>
      </c>
      <c r="AK483">
        <v>-29.85</v>
      </c>
      <c r="AL483">
        <v>-85.39</v>
      </c>
      <c r="AM483">
        <v>3.8</v>
      </c>
      <c r="AN483">
        <v>1.25</v>
      </c>
      <c r="AO483">
        <v>0</v>
      </c>
    </row>
    <row r="484" spans="1:41" x14ac:dyDescent="0.35">
      <c r="A484" t="s">
        <v>1636</v>
      </c>
      <c r="B484">
        <v>540575</v>
      </c>
      <c r="C484" t="s">
        <v>1637</v>
      </c>
      <c r="D484" t="s">
        <v>1638</v>
      </c>
      <c r="E484" t="s">
        <v>115</v>
      </c>
      <c r="F484" t="s">
        <v>116</v>
      </c>
      <c r="G484" s="1">
        <v>44809</v>
      </c>
      <c r="H484">
        <v>94.5</v>
      </c>
      <c r="I484">
        <v>1.07</v>
      </c>
      <c r="J484">
        <v>56</v>
      </c>
      <c r="K484">
        <v>111.75</v>
      </c>
      <c r="L484">
        <v>56</v>
      </c>
      <c r="M484">
        <v>120</v>
      </c>
      <c r="N484">
        <v>56</v>
      </c>
      <c r="O484">
        <v>151.9</v>
      </c>
      <c r="P484">
        <v>56</v>
      </c>
      <c r="Q484">
        <v>151.9</v>
      </c>
      <c r="R484">
        <v>3805.36</v>
      </c>
      <c r="S484">
        <v>3320.21</v>
      </c>
      <c r="T484">
        <v>0.69</v>
      </c>
      <c r="U484">
        <v>-3.03</v>
      </c>
      <c r="V484">
        <v>5.65</v>
      </c>
      <c r="W484">
        <v>-11.85</v>
      </c>
      <c r="X484">
        <v>0.5</v>
      </c>
      <c r="Y484">
        <v>-2.73</v>
      </c>
      <c r="Z484">
        <v>0</v>
      </c>
      <c r="AA484">
        <v>15.45</v>
      </c>
      <c r="AB484">
        <v>14.96</v>
      </c>
      <c r="AC484">
        <v>1.7</v>
      </c>
      <c r="AD484">
        <v>2.13</v>
      </c>
      <c r="AE484">
        <v>9.85</v>
      </c>
      <c r="AF484">
        <v>-7.37</v>
      </c>
      <c r="AG484">
        <v>0</v>
      </c>
      <c r="AH484">
        <v>7.99</v>
      </c>
      <c r="AI484">
        <v>1.6</v>
      </c>
      <c r="AJ484">
        <v>10.8</v>
      </c>
      <c r="AK484">
        <v>6.09</v>
      </c>
      <c r="AL484">
        <v>55.32</v>
      </c>
      <c r="AM484">
        <v>8.5399999999999991</v>
      </c>
      <c r="AN484">
        <v>6.78</v>
      </c>
      <c r="AO484">
        <v>0</v>
      </c>
    </row>
    <row r="485" spans="1:41" x14ac:dyDescent="0.35">
      <c r="A485" t="s">
        <v>1639</v>
      </c>
      <c r="B485">
        <v>543412</v>
      </c>
      <c r="C485" t="s">
        <v>1640</v>
      </c>
      <c r="D485" t="s">
        <v>1641</v>
      </c>
      <c r="E485" t="s">
        <v>580</v>
      </c>
      <c r="F485" t="s">
        <v>581</v>
      </c>
      <c r="G485" s="1">
        <v>44809</v>
      </c>
      <c r="H485">
        <v>758.1</v>
      </c>
      <c r="I485">
        <v>2.25</v>
      </c>
      <c r="J485">
        <v>0</v>
      </c>
      <c r="K485">
        <v>940</v>
      </c>
      <c r="L485">
        <v>0</v>
      </c>
      <c r="M485">
        <v>0</v>
      </c>
      <c r="N485">
        <v>0</v>
      </c>
      <c r="O485">
        <v>0</v>
      </c>
      <c r="P485">
        <v>469.05</v>
      </c>
      <c r="Q485">
        <v>940</v>
      </c>
      <c r="R485">
        <v>43587.73</v>
      </c>
      <c r="S485">
        <v>42136.94</v>
      </c>
      <c r="T485">
        <v>2.4300000000000002</v>
      </c>
      <c r="U485">
        <v>8.25</v>
      </c>
      <c r="V485">
        <v>6.96</v>
      </c>
      <c r="W485">
        <v>0</v>
      </c>
      <c r="X485">
        <v>0</v>
      </c>
      <c r="Y485">
        <v>0</v>
      </c>
      <c r="Z485">
        <v>0</v>
      </c>
      <c r="AA485">
        <v>0</v>
      </c>
      <c r="AB485">
        <v>0</v>
      </c>
      <c r="AC485">
        <v>9.19</v>
      </c>
      <c r="AD485">
        <v>4.7300000000000004</v>
      </c>
      <c r="AE485">
        <v>0</v>
      </c>
      <c r="AF485">
        <v>0</v>
      </c>
      <c r="AG485">
        <v>0</v>
      </c>
      <c r="AH485">
        <v>0</v>
      </c>
      <c r="AI485">
        <v>4.4400000000000004</v>
      </c>
      <c r="AJ485">
        <v>784.52</v>
      </c>
      <c r="AK485">
        <v>0</v>
      </c>
      <c r="AL485">
        <v>0</v>
      </c>
      <c r="AM485">
        <v>0.97</v>
      </c>
      <c r="AN485">
        <v>-19.64</v>
      </c>
      <c r="AO485">
        <v>0</v>
      </c>
    </row>
    <row r="486" spans="1:41" x14ac:dyDescent="0.35">
      <c r="A486" t="s">
        <v>1642</v>
      </c>
      <c r="B486">
        <v>542760</v>
      </c>
      <c r="C486" t="s">
        <v>1643</v>
      </c>
      <c r="D486" t="s">
        <v>1644</v>
      </c>
      <c r="E486" t="s">
        <v>110</v>
      </c>
      <c r="F486" t="s">
        <v>676</v>
      </c>
      <c r="G486" s="1">
        <v>44809</v>
      </c>
      <c r="H486">
        <v>300.64999999999998</v>
      </c>
      <c r="I486">
        <v>-0.73</v>
      </c>
      <c r="J486">
        <v>69.7</v>
      </c>
      <c r="K486">
        <v>509.1</v>
      </c>
      <c r="L486">
        <v>69.7</v>
      </c>
      <c r="M486">
        <v>665</v>
      </c>
      <c r="N486">
        <v>0</v>
      </c>
      <c r="O486">
        <v>0</v>
      </c>
      <c r="P486">
        <v>69.7</v>
      </c>
      <c r="Q486">
        <v>755.5</v>
      </c>
      <c r="R486">
        <v>5707.87</v>
      </c>
      <c r="S486">
        <v>5920.37</v>
      </c>
      <c r="T486">
        <v>2.87</v>
      </c>
      <c r="U486">
        <v>2.1800000000000002</v>
      </c>
      <c r="V486">
        <v>-8.2100000000000009</v>
      </c>
      <c r="W486">
        <v>-7.53</v>
      </c>
      <c r="X486">
        <v>-19.13</v>
      </c>
      <c r="Y486">
        <v>0</v>
      </c>
      <c r="Z486">
        <v>0</v>
      </c>
      <c r="AA486">
        <v>0</v>
      </c>
      <c r="AB486">
        <v>13.1</v>
      </c>
      <c r="AC486">
        <v>10.18</v>
      </c>
      <c r="AD486">
        <v>4.51</v>
      </c>
      <c r="AE486">
        <v>-17.61</v>
      </c>
      <c r="AF486">
        <v>0</v>
      </c>
      <c r="AG486">
        <v>0</v>
      </c>
      <c r="AH486">
        <v>-5.44</v>
      </c>
      <c r="AI486">
        <v>1.1000000000000001</v>
      </c>
      <c r="AJ486">
        <v>28.4</v>
      </c>
      <c r="AK486">
        <v>-62.59</v>
      </c>
      <c r="AL486">
        <v>29.56</v>
      </c>
      <c r="AM486">
        <v>12.53</v>
      </c>
      <c r="AN486">
        <v>12.08</v>
      </c>
      <c r="AO486">
        <v>0</v>
      </c>
    </row>
    <row r="487" spans="1:41" x14ac:dyDescent="0.35">
      <c r="A487" t="s">
        <v>1645</v>
      </c>
      <c r="B487">
        <v>532531</v>
      </c>
      <c r="C487" t="s">
        <v>1646</v>
      </c>
      <c r="D487" t="s">
        <v>1647</v>
      </c>
      <c r="E487" t="s">
        <v>44</v>
      </c>
      <c r="F487" t="s">
        <v>45</v>
      </c>
      <c r="G487" s="1">
        <v>44809</v>
      </c>
      <c r="H487">
        <v>331</v>
      </c>
      <c r="I487">
        <v>0.99</v>
      </c>
      <c r="J487">
        <v>263.35000000000002</v>
      </c>
      <c r="K487">
        <v>642.4</v>
      </c>
      <c r="L487">
        <v>263.35000000000002</v>
      </c>
      <c r="M487">
        <v>1000</v>
      </c>
      <c r="N487">
        <v>263.35000000000002</v>
      </c>
      <c r="O487">
        <v>1041.0999999999999</v>
      </c>
      <c r="P487">
        <v>47.1</v>
      </c>
      <c r="Q487">
        <v>1414</v>
      </c>
      <c r="R487">
        <v>2980.42</v>
      </c>
      <c r="S487">
        <v>5573.33</v>
      </c>
      <c r="T487">
        <v>-0.82</v>
      </c>
      <c r="U487">
        <v>-5.74</v>
      </c>
      <c r="V487">
        <v>1.94</v>
      </c>
      <c r="W487">
        <v>-46.03</v>
      </c>
      <c r="X487">
        <v>-4.4800000000000004</v>
      </c>
      <c r="Y487">
        <v>-18.43</v>
      </c>
      <c r="Z487">
        <v>-8.65</v>
      </c>
      <c r="AA487">
        <v>0</v>
      </c>
      <c r="AB487">
        <v>23.35</v>
      </c>
      <c r="AC487">
        <v>1.31</v>
      </c>
      <c r="AD487">
        <v>1.66</v>
      </c>
      <c r="AE487">
        <v>2.23</v>
      </c>
      <c r="AF487">
        <v>0</v>
      </c>
      <c r="AG487">
        <v>0</v>
      </c>
      <c r="AH487">
        <v>25.07</v>
      </c>
      <c r="AI487">
        <v>0.9</v>
      </c>
      <c r="AJ487">
        <v>-11.56</v>
      </c>
      <c r="AK487">
        <v>-43.44</v>
      </c>
      <c r="AL487">
        <v>253.15</v>
      </c>
      <c r="AM487">
        <v>-28.71</v>
      </c>
      <c r="AN487">
        <v>-51.64</v>
      </c>
      <c r="AO487">
        <v>0</v>
      </c>
    </row>
    <row r="488" spans="1:41" x14ac:dyDescent="0.35">
      <c r="A488" t="s">
        <v>1648</v>
      </c>
      <c r="B488">
        <v>532872</v>
      </c>
      <c r="C488" t="s">
        <v>1649</v>
      </c>
      <c r="D488" t="s">
        <v>1650</v>
      </c>
      <c r="E488" t="s">
        <v>44</v>
      </c>
      <c r="F488" t="s">
        <v>45</v>
      </c>
      <c r="G488" s="1">
        <v>44809</v>
      </c>
      <c r="H488">
        <v>227.85</v>
      </c>
      <c r="I488">
        <v>0.66</v>
      </c>
      <c r="J488">
        <v>81</v>
      </c>
      <c r="K488">
        <v>349</v>
      </c>
      <c r="L488">
        <v>81</v>
      </c>
      <c r="M488">
        <v>349</v>
      </c>
      <c r="N488">
        <v>81</v>
      </c>
      <c r="O488">
        <v>532.4</v>
      </c>
      <c r="P488">
        <v>35.17</v>
      </c>
      <c r="Q488">
        <v>593.96</v>
      </c>
      <c r="R488">
        <v>6194.76</v>
      </c>
      <c r="S488">
        <v>6226.96</v>
      </c>
      <c r="T488">
        <v>-1.94</v>
      </c>
      <c r="U488">
        <v>1.72</v>
      </c>
      <c r="V488">
        <v>4.04</v>
      </c>
      <c r="W488">
        <v>-24</v>
      </c>
      <c r="X488">
        <v>15.12</v>
      </c>
      <c r="Y488">
        <v>-9.83</v>
      </c>
      <c r="Z488">
        <v>12.25</v>
      </c>
      <c r="AA488">
        <v>0</v>
      </c>
      <c r="AB488">
        <v>0</v>
      </c>
      <c r="AC488">
        <v>-21.71</v>
      </c>
      <c r="AD488">
        <v>42.82</v>
      </c>
      <c r="AE488">
        <v>-3.33</v>
      </c>
      <c r="AF488">
        <v>0</v>
      </c>
      <c r="AG488">
        <v>0</v>
      </c>
      <c r="AH488">
        <v>-30.46</v>
      </c>
      <c r="AI488">
        <v>43.1</v>
      </c>
      <c r="AJ488">
        <v>-29.75</v>
      </c>
      <c r="AK488">
        <v>-8.25</v>
      </c>
      <c r="AL488">
        <v>-1.88</v>
      </c>
      <c r="AM488">
        <v>-7.66</v>
      </c>
      <c r="AN488">
        <v>-9.27</v>
      </c>
      <c r="AO488">
        <v>0</v>
      </c>
    </row>
    <row r="489" spans="1:41" x14ac:dyDescent="0.35">
      <c r="A489" t="s">
        <v>1651</v>
      </c>
      <c r="B489">
        <v>532667</v>
      </c>
      <c r="C489" t="s">
        <v>1652</v>
      </c>
      <c r="D489" t="s">
        <v>1653</v>
      </c>
      <c r="E489" t="s">
        <v>110</v>
      </c>
      <c r="F489" t="s">
        <v>1442</v>
      </c>
      <c r="G489" s="1">
        <v>44809</v>
      </c>
      <c r="H489">
        <v>10.55</v>
      </c>
      <c r="I489">
        <v>19.89</v>
      </c>
      <c r="J489">
        <v>1.65</v>
      </c>
      <c r="K489">
        <v>13.1</v>
      </c>
      <c r="L489">
        <v>1.65</v>
      </c>
      <c r="M489">
        <v>13.1</v>
      </c>
      <c r="N489">
        <v>1.65</v>
      </c>
      <c r="O489">
        <v>17.5</v>
      </c>
      <c r="P489">
        <v>1.65</v>
      </c>
      <c r="Q489">
        <v>469.43</v>
      </c>
      <c r="R489">
        <v>10346.84</v>
      </c>
      <c r="S489">
        <v>15220.01</v>
      </c>
      <c r="T489">
        <v>28.66</v>
      </c>
      <c r="U489">
        <v>48.59</v>
      </c>
      <c r="V489">
        <v>15.93</v>
      </c>
      <c r="W489">
        <v>71.540000000000006</v>
      </c>
      <c r="X489">
        <v>44.45</v>
      </c>
      <c r="Y489">
        <v>-8.16</v>
      </c>
      <c r="Z489">
        <v>-3.62</v>
      </c>
      <c r="AA489">
        <v>4.59</v>
      </c>
      <c r="AB489">
        <v>9.44</v>
      </c>
      <c r="AC489">
        <v>3.5</v>
      </c>
      <c r="AD489">
        <v>6.93</v>
      </c>
      <c r="AE489">
        <v>4.91</v>
      </c>
      <c r="AF489">
        <v>0.35</v>
      </c>
      <c r="AG489">
        <v>0</v>
      </c>
      <c r="AH489">
        <v>15.73</v>
      </c>
      <c r="AI489">
        <v>1.53</v>
      </c>
      <c r="AJ489">
        <v>19.5</v>
      </c>
      <c r="AK489">
        <v>2.2999999999999998</v>
      </c>
      <c r="AL489">
        <v>3.02</v>
      </c>
      <c r="AM489">
        <v>0.62</v>
      </c>
      <c r="AN489">
        <v>0.17</v>
      </c>
      <c r="AO489">
        <v>0</v>
      </c>
    </row>
    <row r="490" spans="1:41" x14ac:dyDescent="0.35">
      <c r="A490" t="s">
        <v>1690</v>
      </c>
      <c r="B490">
        <v>570001</v>
      </c>
      <c r="C490" t="s">
        <v>1691</v>
      </c>
      <c r="D490" t="s">
        <v>1692</v>
      </c>
      <c r="E490" t="s">
        <v>62</v>
      </c>
      <c r="F490" t="s">
        <v>1261</v>
      </c>
      <c r="G490" s="1">
        <v>44809</v>
      </c>
      <c r="H490">
        <v>227.8</v>
      </c>
      <c r="I490">
        <v>-0.96</v>
      </c>
      <c r="J490">
        <v>28.35</v>
      </c>
      <c r="K490">
        <v>298.64999999999998</v>
      </c>
      <c r="L490">
        <v>28.35</v>
      </c>
      <c r="M490">
        <v>298.64999999999998</v>
      </c>
      <c r="N490">
        <v>28.35</v>
      </c>
      <c r="O490">
        <v>298.64999999999998</v>
      </c>
      <c r="P490">
        <v>21.38</v>
      </c>
      <c r="Q490">
        <v>387.3</v>
      </c>
      <c r="R490">
        <v>8756.41</v>
      </c>
      <c r="S490">
        <v>0</v>
      </c>
      <c r="T490">
        <v>-1.28</v>
      </c>
      <c r="U490">
        <v>-0.02</v>
      </c>
      <c r="V490">
        <v>10.07</v>
      </c>
      <c r="W490">
        <v>62.42</v>
      </c>
      <c r="X490">
        <v>65.83</v>
      </c>
      <c r="Y490">
        <v>0.72</v>
      </c>
      <c r="Z490">
        <v>5.18</v>
      </c>
      <c r="AA490">
        <v>0</v>
      </c>
      <c r="AB490">
        <v>0</v>
      </c>
      <c r="AC490">
        <v>0</v>
      </c>
      <c r="AD490">
        <v>37.06</v>
      </c>
      <c r="AE490">
        <v>0</v>
      </c>
      <c r="AF490">
        <v>0</v>
      </c>
      <c r="AG490">
        <v>0</v>
      </c>
      <c r="AH490">
        <v>0</v>
      </c>
      <c r="AI490">
        <v>0</v>
      </c>
      <c r="AJ490">
        <v>0</v>
      </c>
      <c r="AK490">
        <v>0</v>
      </c>
      <c r="AL490">
        <v>0</v>
      </c>
      <c r="AM490">
        <v>0</v>
      </c>
      <c r="AN490">
        <v>0</v>
      </c>
      <c r="AO490">
        <v>0</v>
      </c>
    </row>
    <row r="491" spans="1:41" x14ac:dyDescent="0.35">
      <c r="A491" t="s">
        <v>1654</v>
      </c>
      <c r="B491">
        <v>500570</v>
      </c>
      <c r="C491" t="s">
        <v>1655</v>
      </c>
      <c r="D491" t="s">
        <v>1656</v>
      </c>
      <c r="E491" t="s">
        <v>62</v>
      </c>
      <c r="F491" t="s">
        <v>1261</v>
      </c>
      <c r="G491" s="1">
        <v>44809</v>
      </c>
      <c r="H491">
        <v>459</v>
      </c>
      <c r="I491">
        <v>-0.6</v>
      </c>
      <c r="J491">
        <v>63.5</v>
      </c>
      <c r="K491">
        <v>536.70000000000005</v>
      </c>
      <c r="L491">
        <v>63.5</v>
      </c>
      <c r="M491">
        <v>536.70000000000005</v>
      </c>
      <c r="N491">
        <v>63.5</v>
      </c>
      <c r="O491">
        <v>536.70000000000005</v>
      </c>
      <c r="P491">
        <v>10.9</v>
      </c>
      <c r="Q491">
        <v>605.9</v>
      </c>
      <c r="R491">
        <v>152441.94</v>
      </c>
      <c r="S491">
        <v>229786.74</v>
      </c>
      <c r="T491">
        <v>-1.3</v>
      </c>
      <c r="U491">
        <v>-2.11</v>
      </c>
      <c r="V491">
        <v>6.27</v>
      </c>
      <c r="W491">
        <v>55.3</v>
      </c>
      <c r="X491">
        <v>61.24</v>
      </c>
      <c r="Y491">
        <v>3.66</v>
      </c>
      <c r="Z491">
        <v>7.04</v>
      </c>
      <c r="AA491">
        <v>0</v>
      </c>
      <c r="AB491">
        <v>22.41</v>
      </c>
      <c r="AC491">
        <v>3.86</v>
      </c>
      <c r="AD491">
        <v>0.98</v>
      </c>
      <c r="AE491">
        <v>1.97</v>
      </c>
      <c r="AF491">
        <v>0</v>
      </c>
      <c r="AG491">
        <v>0</v>
      </c>
      <c r="AH491">
        <v>9.1</v>
      </c>
      <c r="AI491">
        <v>0.54</v>
      </c>
      <c r="AJ491">
        <v>10.67</v>
      </c>
      <c r="AK491">
        <v>-36.119999999999997</v>
      </c>
      <c r="AL491">
        <v>118.77</v>
      </c>
      <c r="AM491">
        <v>37.299999999999997</v>
      </c>
      <c r="AN491">
        <v>-31.45</v>
      </c>
      <c r="AO491">
        <v>0</v>
      </c>
    </row>
    <row r="492" spans="1:41" x14ac:dyDescent="0.35">
      <c r="A492" t="s">
        <v>1657</v>
      </c>
      <c r="B492">
        <v>532371</v>
      </c>
      <c r="C492" t="s">
        <v>1658</v>
      </c>
      <c r="D492" t="s">
        <v>1659</v>
      </c>
      <c r="E492" t="s">
        <v>307</v>
      </c>
      <c r="F492" t="s">
        <v>308</v>
      </c>
      <c r="G492" s="1">
        <v>44809</v>
      </c>
      <c r="H492">
        <v>132.75</v>
      </c>
      <c r="I492">
        <v>-1.85</v>
      </c>
      <c r="J492">
        <v>1.8</v>
      </c>
      <c r="K492">
        <v>291.05</v>
      </c>
      <c r="L492">
        <v>1.8</v>
      </c>
      <c r="M492">
        <v>291.05</v>
      </c>
      <c r="N492">
        <v>1.8</v>
      </c>
      <c r="O492">
        <v>291.05</v>
      </c>
      <c r="P492">
        <v>1.8</v>
      </c>
      <c r="Q492">
        <v>291.05</v>
      </c>
      <c r="R492">
        <v>25922.34</v>
      </c>
      <c r="S492">
        <v>45938.75</v>
      </c>
      <c r="T492">
        <v>41.52</v>
      </c>
      <c r="U492">
        <v>21.84</v>
      </c>
      <c r="V492">
        <v>11.32</v>
      </c>
      <c r="W492">
        <v>270.81</v>
      </c>
      <c r="X492">
        <v>281.01</v>
      </c>
      <c r="Y492">
        <v>81.45</v>
      </c>
      <c r="Z492">
        <v>28.52</v>
      </c>
      <c r="AA492">
        <v>0</v>
      </c>
      <c r="AB492">
        <v>15.02</v>
      </c>
      <c r="AC492">
        <v>-1.36</v>
      </c>
      <c r="AD492">
        <v>1.39</v>
      </c>
      <c r="AE492">
        <v>0.75</v>
      </c>
      <c r="AF492">
        <v>0</v>
      </c>
      <c r="AG492">
        <v>0</v>
      </c>
      <c r="AH492">
        <v>94.59</v>
      </c>
      <c r="AI492">
        <v>23.73</v>
      </c>
      <c r="AJ492">
        <v>48.69</v>
      </c>
      <c r="AK492">
        <v>-6.1</v>
      </c>
      <c r="AL492">
        <v>-97.84</v>
      </c>
      <c r="AM492">
        <v>2.72</v>
      </c>
      <c r="AN492">
        <v>-5.74</v>
      </c>
      <c r="AO492">
        <v>0</v>
      </c>
    </row>
    <row r="493" spans="1:41" x14ac:dyDescent="0.35">
      <c r="A493" t="s">
        <v>1660</v>
      </c>
      <c r="B493">
        <v>541700</v>
      </c>
      <c r="C493" t="s">
        <v>1661</v>
      </c>
      <c r="D493" t="s">
        <v>1662</v>
      </c>
      <c r="E493" t="s">
        <v>49</v>
      </c>
      <c r="F493" t="s">
        <v>452</v>
      </c>
      <c r="G493" s="1">
        <v>44809</v>
      </c>
      <c r="H493">
        <v>699</v>
      </c>
      <c r="I493">
        <v>5.41</v>
      </c>
      <c r="J493">
        <v>295.10000000000002</v>
      </c>
      <c r="K493">
        <v>932.55</v>
      </c>
      <c r="L493">
        <v>295.10000000000002</v>
      </c>
      <c r="M493">
        <v>932.55</v>
      </c>
      <c r="N493">
        <v>0</v>
      </c>
      <c r="O493">
        <v>0</v>
      </c>
      <c r="P493">
        <v>295.10000000000002</v>
      </c>
      <c r="Q493">
        <v>932.55</v>
      </c>
      <c r="R493">
        <v>4302.9799999999996</v>
      </c>
      <c r="S493">
        <v>3932.83</v>
      </c>
      <c r="T493">
        <v>20.65</v>
      </c>
      <c r="U493">
        <v>15.62</v>
      </c>
      <c r="V493">
        <v>22.56</v>
      </c>
      <c r="W493">
        <v>3.23</v>
      </c>
      <c r="X493">
        <v>2.2400000000000002</v>
      </c>
      <c r="Y493">
        <v>0</v>
      </c>
      <c r="Z493">
        <v>0</v>
      </c>
      <c r="AA493">
        <v>131.31</v>
      </c>
      <c r="AB493">
        <v>33.67</v>
      </c>
      <c r="AC493">
        <v>7.79</v>
      </c>
      <c r="AD493">
        <v>5.66</v>
      </c>
      <c r="AE493">
        <v>2.93</v>
      </c>
      <c r="AF493">
        <v>-3.54</v>
      </c>
      <c r="AG493">
        <v>0</v>
      </c>
      <c r="AH493">
        <v>21.53</v>
      </c>
      <c r="AI493">
        <v>3.99</v>
      </c>
      <c r="AJ493">
        <v>41.51</v>
      </c>
      <c r="AK493">
        <v>5.32</v>
      </c>
      <c r="AL493">
        <v>89.68</v>
      </c>
      <c r="AM493">
        <v>16.829999999999998</v>
      </c>
      <c r="AN493">
        <v>5.61</v>
      </c>
      <c r="AO493">
        <v>0</v>
      </c>
    </row>
    <row r="494" spans="1:41" x14ac:dyDescent="0.35">
      <c r="A494" t="s">
        <v>1663</v>
      </c>
      <c r="B494">
        <v>539658</v>
      </c>
      <c r="C494" t="s">
        <v>1664</v>
      </c>
      <c r="D494" t="s">
        <v>1665</v>
      </c>
      <c r="E494" t="s">
        <v>131</v>
      </c>
      <c r="F494" t="s">
        <v>214</v>
      </c>
      <c r="G494" s="1">
        <v>44809</v>
      </c>
      <c r="H494">
        <v>3339.75</v>
      </c>
      <c r="I494">
        <v>0.03</v>
      </c>
      <c r="J494">
        <v>1415.35</v>
      </c>
      <c r="K494">
        <v>5550</v>
      </c>
      <c r="L494">
        <v>1415.35</v>
      </c>
      <c r="M494">
        <v>5550</v>
      </c>
      <c r="N494">
        <v>1415.35</v>
      </c>
      <c r="O494">
        <v>5550</v>
      </c>
      <c r="P494">
        <v>790</v>
      </c>
      <c r="Q494">
        <v>5550</v>
      </c>
      <c r="R494">
        <v>5675.27</v>
      </c>
      <c r="S494">
        <v>5409.77</v>
      </c>
      <c r="T494">
        <v>-3.86</v>
      </c>
      <c r="U494">
        <v>1.62</v>
      </c>
      <c r="V494">
        <v>-1.91</v>
      </c>
      <c r="W494">
        <v>-21.44</v>
      </c>
      <c r="X494">
        <v>7.24</v>
      </c>
      <c r="Y494">
        <v>17.329999999999998</v>
      </c>
      <c r="Z494">
        <v>0</v>
      </c>
      <c r="AA494">
        <v>149.82</v>
      </c>
      <c r="AB494">
        <v>64.03</v>
      </c>
      <c r="AC494">
        <v>7.92</v>
      </c>
      <c r="AD494">
        <v>9.19</v>
      </c>
      <c r="AE494">
        <v>2.84</v>
      </c>
      <c r="AF494">
        <v>-14.43</v>
      </c>
      <c r="AG494">
        <v>0</v>
      </c>
      <c r="AH494">
        <v>32.67</v>
      </c>
      <c r="AI494">
        <v>0.81</v>
      </c>
      <c r="AJ494">
        <v>-923.17</v>
      </c>
      <c r="AK494">
        <v>22.16</v>
      </c>
      <c r="AL494">
        <v>418.88</v>
      </c>
      <c r="AM494">
        <v>-3.6</v>
      </c>
      <c r="AN494">
        <v>-15.83</v>
      </c>
      <c r="AO494">
        <v>0</v>
      </c>
    </row>
    <row r="495" spans="1:41" x14ac:dyDescent="0.35">
      <c r="A495" t="s">
        <v>1666</v>
      </c>
      <c r="B495">
        <v>532800</v>
      </c>
      <c r="C495" t="s">
        <v>1667</v>
      </c>
      <c r="D495" t="s">
        <v>1668</v>
      </c>
      <c r="E495" t="s">
        <v>131</v>
      </c>
      <c r="F495" t="s">
        <v>800</v>
      </c>
      <c r="G495" s="1">
        <v>44809</v>
      </c>
      <c r="H495">
        <v>44.65</v>
      </c>
      <c r="I495">
        <v>7.46</v>
      </c>
      <c r="J495">
        <v>11.85</v>
      </c>
      <c r="K495">
        <v>82.6</v>
      </c>
      <c r="L495">
        <v>11.85</v>
      </c>
      <c r="M495">
        <v>82.6</v>
      </c>
      <c r="N495">
        <v>11.85</v>
      </c>
      <c r="O495">
        <v>82.6</v>
      </c>
      <c r="P495">
        <v>11.85</v>
      </c>
      <c r="Q495">
        <v>216.96</v>
      </c>
      <c r="R495">
        <v>7654.62</v>
      </c>
      <c r="S495">
        <v>7660.36</v>
      </c>
      <c r="T495">
        <v>5.81</v>
      </c>
      <c r="U495">
        <v>16.12</v>
      </c>
      <c r="V495">
        <v>10.11</v>
      </c>
      <c r="W495">
        <v>23.17</v>
      </c>
      <c r="X495">
        <v>30.48</v>
      </c>
      <c r="Y495">
        <v>1.52</v>
      </c>
      <c r="Z495">
        <v>10.01</v>
      </c>
      <c r="AA495">
        <v>14.76</v>
      </c>
      <c r="AB495">
        <v>19.96</v>
      </c>
      <c r="AC495">
        <v>1.58</v>
      </c>
      <c r="AD495">
        <v>1.55</v>
      </c>
      <c r="AE495">
        <v>11.82</v>
      </c>
      <c r="AF495">
        <v>0.18</v>
      </c>
      <c r="AG495">
        <v>0</v>
      </c>
      <c r="AH495">
        <v>7.71</v>
      </c>
      <c r="AI495">
        <v>1.36</v>
      </c>
      <c r="AJ495">
        <v>5.8</v>
      </c>
      <c r="AK495">
        <v>3.02</v>
      </c>
      <c r="AL495">
        <v>28.18</v>
      </c>
      <c r="AM495">
        <v>7.69</v>
      </c>
      <c r="AN495">
        <v>6.4</v>
      </c>
      <c r="AO495">
        <v>0</v>
      </c>
    </row>
    <row r="496" spans="1:41" x14ac:dyDescent="0.35">
      <c r="A496" t="s">
        <v>1669</v>
      </c>
      <c r="B496">
        <v>532505</v>
      </c>
      <c r="C496" t="s">
        <v>1670</v>
      </c>
      <c r="D496" t="s">
        <v>1671</v>
      </c>
      <c r="E496" t="s">
        <v>99</v>
      </c>
      <c r="F496" t="s">
        <v>369</v>
      </c>
      <c r="G496" s="1">
        <v>44809</v>
      </c>
      <c r="H496">
        <v>12.25</v>
      </c>
      <c r="I496">
        <v>2.5099999999999998</v>
      </c>
      <c r="J496">
        <v>8.4</v>
      </c>
      <c r="K496">
        <v>15.3</v>
      </c>
      <c r="L496">
        <v>8.4</v>
      </c>
      <c r="M496">
        <v>22.4</v>
      </c>
      <c r="N496">
        <v>8.4</v>
      </c>
      <c r="O496">
        <v>38.4</v>
      </c>
      <c r="P496">
        <v>8.4</v>
      </c>
      <c r="Q496">
        <v>152.4</v>
      </c>
      <c r="R496">
        <v>14658</v>
      </c>
      <c r="S496">
        <v>1647.52</v>
      </c>
      <c r="T496">
        <v>0.41</v>
      </c>
      <c r="U496">
        <v>0.82</v>
      </c>
      <c r="V496">
        <v>6.06</v>
      </c>
      <c r="W496">
        <v>-4.67</v>
      </c>
      <c r="X496">
        <v>-6.42</v>
      </c>
      <c r="Y496">
        <v>-16.95</v>
      </c>
      <c r="Z496">
        <v>-15.38</v>
      </c>
      <c r="AA496">
        <v>15.4</v>
      </c>
      <c r="AB496">
        <v>39.15</v>
      </c>
      <c r="AC496">
        <v>0.7</v>
      </c>
      <c r="AD496">
        <v>0.73</v>
      </c>
      <c r="AE496">
        <v>534.66</v>
      </c>
      <c r="AF496">
        <v>1.22</v>
      </c>
      <c r="AG496">
        <v>0</v>
      </c>
      <c r="AH496">
        <v>0.41</v>
      </c>
      <c r="AI496">
        <v>0.96</v>
      </c>
      <c r="AJ496">
        <v>3.33</v>
      </c>
      <c r="AK496">
        <v>0.8</v>
      </c>
      <c r="AL496">
        <v>17.62</v>
      </c>
      <c r="AM496">
        <v>3.68</v>
      </c>
      <c r="AN496">
        <v>-0.88</v>
      </c>
      <c r="AO496">
        <v>0</v>
      </c>
    </row>
    <row r="497" spans="1:41" x14ac:dyDescent="0.35">
      <c r="A497" t="s">
        <v>1672</v>
      </c>
      <c r="B497">
        <v>541578</v>
      </c>
      <c r="C497" t="s">
        <v>1673</v>
      </c>
      <c r="D497" t="s">
        <v>1674</v>
      </c>
      <c r="E497" t="s">
        <v>62</v>
      </c>
      <c r="F497" t="s">
        <v>63</v>
      </c>
      <c r="G497" s="1">
        <v>44809</v>
      </c>
      <c r="H497">
        <v>372.8</v>
      </c>
      <c r="I497">
        <v>-1.96</v>
      </c>
      <c r="J497">
        <v>119.2</v>
      </c>
      <c r="K497">
        <v>494.6</v>
      </c>
      <c r="L497">
        <v>119.2</v>
      </c>
      <c r="M497">
        <v>526.6</v>
      </c>
      <c r="N497">
        <v>0</v>
      </c>
      <c r="O497">
        <v>0</v>
      </c>
      <c r="P497">
        <v>119.2</v>
      </c>
      <c r="Q497">
        <v>1178.7</v>
      </c>
      <c r="R497">
        <v>5706.57</v>
      </c>
      <c r="S497">
        <v>8066.24</v>
      </c>
      <c r="T497">
        <v>10.92</v>
      </c>
      <c r="U497">
        <v>9.23</v>
      </c>
      <c r="V497">
        <v>9.44</v>
      </c>
      <c r="W497">
        <v>32.81</v>
      </c>
      <c r="X497">
        <v>-4.05</v>
      </c>
      <c r="Y497">
        <v>0</v>
      </c>
      <c r="Z497">
        <v>0</v>
      </c>
      <c r="AA497">
        <v>0</v>
      </c>
      <c r="AB497">
        <v>61.61</v>
      </c>
      <c r="AC497">
        <v>2.87</v>
      </c>
      <c r="AD497">
        <v>1.88</v>
      </c>
      <c r="AE497">
        <v>-4.1100000000000003</v>
      </c>
      <c r="AF497">
        <v>0</v>
      </c>
      <c r="AG497">
        <v>0</v>
      </c>
      <c r="AH497">
        <v>27.85</v>
      </c>
      <c r="AI497">
        <v>0.6</v>
      </c>
      <c r="AJ497">
        <v>12.05</v>
      </c>
      <c r="AK497">
        <v>-61.1</v>
      </c>
      <c r="AL497">
        <v>130.19999999999999</v>
      </c>
      <c r="AM497">
        <v>31</v>
      </c>
      <c r="AN497">
        <v>-28.59</v>
      </c>
      <c r="AO497">
        <v>0</v>
      </c>
    </row>
    <row r="498" spans="1:41" x14ac:dyDescent="0.35">
      <c r="A498" t="s">
        <v>1675</v>
      </c>
      <c r="B498">
        <v>532822</v>
      </c>
      <c r="C498" t="s">
        <v>1676</v>
      </c>
      <c r="D498" t="s">
        <v>1677</v>
      </c>
      <c r="E498" t="s">
        <v>307</v>
      </c>
      <c r="F498" t="s">
        <v>308</v>
      </c>
      <c r="G498" s="1">
        <v>44809</v>
      </c>
      <c r="H498">
        <v>9.3000000000000007</v>
      </c>
      <c r="I498">
        <v>3.91</v>
      </c>
      <c r="J498">
        <v>2.4</v>
      </c>
      <c r="K498">
        <v>16.8</v>
      </c>
      <c r="L498">
        <v>2.4</v>
      </c>
      <c r="M498">
        <v>16.8</v>
      </c>
      <c r="N498">
        <v>2.4</v>
      </c>
      <c r="O498">
        <v>71.819999999999993</v>
      </c>
      <c r="P498">
        <v>2.4</v>
      </c>
      <c r="Q498">
        <v>123.22</v>
      </c>
      <c r="R498">
        <v>29806.29</v>
      </c>
      <c r="S498">
        <v>216231.71</v>
      </c>
      <c r="T498">
        <v>1.64</v>
      </c>
      <c r="U498">
        <v>6.29</v>
      </c>
      <c r="V498">
        <v>1.0900000000000001</v>
      </c>
      <c r="W498">
        <v>28.28</v>
      </c>
      <c r="X498">
        <v>22.98</v>
      </c>
      <c r="Y498">
        <v>-29.26</v>
      </c>
      <c r="Z498">
        <v>-14.69</v>
      </c>
      <c r="AA498">
        <v>0</v>
      </c>
      <c r="AB498">
        <v>0</v>
      </c>
      <c r="AC498">
        <v>-0.43</v>
      </c>
      <c r="AD498">
        <v>0.7</v>
      </c>
      <c r="AE498">
        <v>-2.93</v>
      </c>
      <c r="AF498">
        <v>0</v>
      </c>
      <c r="AG498">
        <v>0</v>
      </c>
      <c r="AH498">
        <v>12.84</v>
      </c>
      <c r="AI498">
        <v>0.75</v>
      </c>
      <c r="AJ498">
        <v>1.71</v>
      </c>
      <c r="AK498">
        <v>-8.7899999999999991</v>
      </c>
      <c r="AL498">
        <v>-21.57</v>
      </c>
      <c r="AM498">
        <v>5.41</v>
      </c>
      <c r="AN498">
        <v>-3.43</v>
      </c>
      <c r="AO498">
        <v>0</v>
      </c>
    </row>
    <row r="499" spans="1:41" x14ac:dyDescent="0.35">
      <c r="A499" t="s">
        <v>1678</v>
      </c>
      <c r="B499">
        <v>505533</v>
      </c>
      <c r="C499" t="s">
        <v>1679</v>
      </c>
      <c r="D499" t="s">
        <v>1680</v>
      </c>
      <c r="E499" t="s">
        <v>131</v>
      </c>
      <c r="F499" t="s">
        <v>1239</v>
      </c>
      <c r="G499" s="1">
        <v>44809</v>
      </c>
      <c r="H499">
        <v>650.04999999999995</v>
      </c>
      <c r="I499">
        <v>0.82</v>
      </c>
      <c r="J499">
        <v>267</v>
      </c>
      <c r="K499">
        <v>683.55</v>
      </c>
      <c r="L499">
        <v>267</v>
      </c>
      <c r="M499">
        <v>683.55</v>
      </c>
      <c r="N499">
        <v>225.25</v>
      </c>
      <c r="O499">
        <v>683.55</v>
      </c>
      <c r="P499">
        <v>0.01</v>
      </c>
      <c r="Q499">
        <v>683.55</v>
      </c>
      <c r="R499">
        <v>10136.629999999999</v>
      </c>
      <c r="S499">
        <v>10118.49</v>
      </c>
      <c r="T499">
        <v>0.85</v>
      </c>
      <c r="U499">
        <v>6.61</v>
      </c>
      <c r="V499">
        <v>41.16</v>
      </c>
      <c r="W499">
        <v>21.72</v>
      </c>
      <c r="X499">
        <v>32.950000000000003</v>
      </c>
      <c r="Y499">
        <v>0</v>
      </c>
      <c r="Z499">
        <v>0</v>
      </c>
      <c r="AA499">
        <v>184.67</v>
      </c>
      <c r="AB499">
        <v>182.63</v>
      </c>
      <c r="AC499">
        <v>21.14</v>
      </c>
      <c r="AD499">
        <v>11.05</v>
      </c>
      <c r="AE499">
        <v>1.77</v>
      </c>
      <c r="AF499">
        <v>3.85</v>
      </c>
      <c r="AG499">
        <v>0</v>
      </c>
      <c r="AH499">
        <v>34.06</v>
      </c>
      <c r="AI499">
        <v>7.81</v>
      </c>
      <c r="AJ499">
        <v>59.43</v>
      </c>
      <c r="AK499">
        <v>3.55</v>
      </c>
      <c r="AL499">
        <v>30.99</v>
      </c>
      <c r="AM499">
        <v>10.94</v>
      </c>
      <c r="AN499">
        <v>1.29</v>
      </c>
      <c r="AO499">
        <v>0</v>
      </c>
    </row>
    <row r="500" spans="1:41" x14ac:dyDescent="0.35">
      <c r="A500" t="s">
        <v>1681</v>
      </c>
      <c r="B500">
        <v>532300</v>
      </c>
      <c r="C500" t="s">
        <v>1682</v>
      </c>
      <c r="D500" t="s">
        <v>1683</v>
      </c>
      <c r="E500" t="s">
        <v>44</v>
      </c>
      <c r="F500" t="s">
        <v>45</v>
      </c>
      <c r="G500" s="1">
        <v>44809</v>
      </c>
      <c r="H500">
        <v>242.7</v>
      </c>
      <c r="I500">
        <v>3.01</v>
      </c>
      <c r="J500">
        <v>134.83000000000001</v>
      </c>
      <c r="K500">
        <v>492.05</v>
      </c>
      <c r="L500">
        <v>134.83000000000001</v>
      </c>
      <c r="M500">
        <v>741.36</v>
      </c>
      <c r="N500">
        <v>134.83000000000001</v>
      </c>
      <c r="O500">
        <v>932.58</v>
      </c>
      <c r="P500">
        <v>61.12</v>
      </c>
      <c r="Q500">
        <v>1996.06</v>
      </c>
      <c r="R500">
        <v>3503.54</v>
      </c>
      <c r="S500">
        <v>4848.62</v>
      </c>
      <c r="T500">
        <v>-0.1</v>
      </c>
      <c r="U500">
        <v>3.08</v>
      </c>
      <c r="V500">
        <v>-7.47</v>
      </c>
      <c r="W500">
        <v>-37.26</v>
      </c>
      <c r="X500">
        <v>4.16</v>
      </c>
      <c r="Y500">
        <v>-15.75</v>
      </c>
      <c r="Z500">
        <v>-13.95</v>
      </c>
      <c r="AA500">
        <v>0</v>
      </c>
      <c r="AB500">
        <v>35</v>
      </c>
      <c r="AC500">
        <v>0.93</v>
      </c>
      <c r="AD500">
        <v>1.48</v>
      </c>
      <c r="AE500">
        <v>1.38</v>
      </c>
      <c r="AF500">
        <v>0</v>
      </c>
      <c r="AG500">
        <v>0</v>
      </c>
      <c r="AH500">
        <v>20.5</v>
      </c>
      <c r="AI500">
        <v>1.18</v>
      </c>
      <c r="AJ500">
        <v>8.48</v>
      </c>
      <c r="AK500">
        <v>-20.7</v>
      </c>
      <c r="AL500">
        <v>260.73</v>
      </c>
      <c r="AM500">
        <v>28.68</v>
      </c>
      <c r="AN500">
        <v>8.5399999999999991</v>
      </c>
      <c r="AO500">
        <v>0</v>
      </c>
    </row>
    <row r="501" spans="1:41" x14ac:dyDescent="0.35">
      <c r="A501" t="s">
        <v>1684</v>
      </c>
      <c r="B501">
        <v>532648</v>
      </c>
      <c r="C501" t="s">
        <v>1685</v>
      </c>
      <c r="D501" t="s">
        <v>1686</v>
      </c>
      <c r="E501" t="s">
        <v>99</v>
      </c>
      <c r="F501" t="s">
        <v>369</v>
      </c>
      <c r="G501" s="1">
        <v>44809</v>
      </c>
      <c r="H501">
        <v>16.649999999999999</v>
      </c>
      <c r="I501">
        <v>2.78</v>
      </c>
      <c r="J501">
        <v>5.55</v>
      </c>
      <c r="K501">
        <v>17.899999999999999</v>
      </c>
      <c r="L501">
        <v>5.55</v>
      </c>
      <c r="M501">
        <v>87.95</v>
      </c>
      <c r="N501">
        <v>5.55</v>
      </c>
      <c r="O501">
        <v>404</v>
      </c>
      <c r="P501">
        <v>5.55</v>
      </c>
      <c r="Q501">
        <v>404</v>
      </c>
      <c r="R501">
        <v>41716.870000000003</v>
      </c>
      <c r="S501">
        <v>66306.64</v>
      </c>
      <c r="T501">
        <v>1.22</v>
      </c>
      <c r="U501">
        <v>0</v>
      </c>
      <c r="V501">
        <v>25.66</v>
      </c>
      <c r="W501">
        <v>50</v>
      </c>
      <c r="X501">
        <v>-34.57</v>
      </c>
      <c r="Y501">
        <v>-45.7</v>
      </c>
      <c r="Z501">
        <v>-12.94</v>
      </c>
      <c r="AA501">
        <v>35.520000000000003</v>
      </c>
      <c r="AB501">
        <v>18.7</v>
      </c>
      <c r="AC501">
        <v>1.22</v>
      </c>
      <c r="AD501">
        <v>1.1200000000000001</v>
      </c>
      <c r="AE501">
        <v>23.81</v>
      </c>
      <c r="AF501">
        <v>15.58</v>
      </c>
      <c r="AG501">
        <v>0</v>
      </c>
      <c r="AH501">
        <v>23.87</v>
      </c>
      <c r="AI501">
        <v>2.13</v>
      </c>
      <c r="AJ501">
        <v>1.77</v>
      </c>
      <c r="AK501">
        <v>0.47</v>
      </c>
      <c r="AL501">
        <v>13.61</v>
      </c>
      <c r="AM501">
        <v>9.42</v>
      </c>
      <c r="AN501">
        <v>7.86</v>
      </c>
      <c r="AO501">
        <v>0</v>
      </c>
    </row>
    <row r="502" spans="1:41" x14ac:dyDescent="0.35">
      <c r="A502" t="s">
        <v>1687</v>
      </c>
      <c r="B502">
        <v>543320</v>
      </c>
      <c r="C502" t="s">
        <v>1688</v>
      </c>
      <c r="D502" t="s">
        <v>1689</v>
      </c>
      <c r="E502" t="s">
        <v>131</v>
      </c>
      <c r="F502" t="s">
        <v>427</v>
      </c>
      <c r="G502" s="1">
        <v>44809</v>
      </c>
      <c r="H502">
        <v>59.65</v>
      </c>
      <c r="I502">
        <v>-0.17</v>
      </c>
      <c r="J502">
        <v>0</v>
      </c>
      <c r="K502">
        <v>169.1</v>
      </c>
      <c r="L502">
        <v>0</v>
      </c>
      <c r="M502">
        <v>0</v>
      </c>
      <c r="N502">
        <v>0</v>
      </c>
      <c r="O502">
        <v>0</v>
      </c>
      <c r="P502">
        <v>40.549999999999997</v>
      </c>
      <c r="Q502">
        <v>169.1</v>
      </c>
      <c r="R502">
        <v>50993.21</v>
      </c>
      <c r="S502">
        <v>47828.76</v>
      </c>
      <c r="T502">
        <v>-3.56</v>
      </c>
      <c r="U502">
        <v>3.11</v>
      </c>
      <c r="V502">
        <v>-17.329999999999998</v>
      </c>
      <c r="W502">
        <v>-60.17</v>
      </c>
      <c r="X502">
        <v>0</v>
      </c>
      <c r="Y502">
        <v>0</v>
      </c>
      <c r="Z502">
        <v>0</v>
      </c>
      <c r="AA502">
        <v>0</v>
      </c>
      <c r="AB502">
        <v>0</v>
      </c>
      <c r="AC502">
        <v>2.59</v>
      </c>
      <c r="AD502">
        <v>3.96</v>
      </c>
      <c r="AE502">
        <v>-1.58</v>
      </c>
      <c r="AF502">
        <v>0</v>
      </c>
      <c r="AG502">
        <v>0</v>
      </c>
      <c r="AH502">
        <v>-40.17</v>
      </c>
      <c r="AI502">
        <v>10.71</v>
      </c>
      <c r="AJ502">
        <v>-73.58</v>
      </c>
      <c r="AK502">
        <v>-1.21</v>
      </c>
      <c r="AL502">
        <v>23.01</v>
      </c>
      <c r="AM502">
        <v>-0.91</v>
      </c>
      <c r="AN502">
        <v>-1.1599999999999999</v>
      </c>
      <c r="AO502">
        <v>0</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35B70-2ED6-4C83-BDF0-08BE57CBBFD4}">
  <dimension ref="A1:E160"/>
  <sheetViews>
    <sheetView showZeros="0" workbookViewId="0">
      <selection activeCell="P10" sqref="P10"/>
    </sheetView>
  </sheetViews>
  <sheetFormatPr defaultRowHeight="14.5" x14ac:dyDescent="0.35"/>
  <cols>
    <col min="1" max="1" width="19" bestFit="1" customWidth="1"/>
    <col min="2" max="2" width="16.54296875" bestFit="1" customWidth="1"/>
  </cols>
  <sheetData>
    <row r="1" spans="1:5" x14ac:dyDescent="0.35">
      <c r="A1" s="2" t="s">
        <v>40</v>
      </c>
      <c r="B1" t="s">
        <v>1693</v>
      </c>
      <c r="D1" s="5" t="str" cm="1">
        <f t="array" ref="D1:E160">A1:B160</f>
        <v>Dividend Per Share</v>
      </c>
      <c r="E1" s="5" t="str">
        <v>Count of Company</v>
      </c>
    </row>
    <row r="2" spans="1:5" x14ac:dyDescent="0.35">
      <c r="A2" s="3">
        <v>0</v>
      </c>
      <c r="B2" s="4">
        <v>0.19161676646706588</v>
      </c>
      <c r="D2">
        <v>0</v>
      </c>
      <c r="E2">
        <v>0.19161676646706588</v>
      </c>
    </row>
    <row r="3" spans="1:5" x14ac:dyDescent="0.35">
      <c r="A3" s="3">
        <v>0.05</v>
      </c>
      <c r="B3" s="4">
        <v>5.9880239520958087E-3</v>
      </c>
      <c r="D3">
        <v>0.05</v>
      </c>
      <c r="E3">
        <v>5.9880239520958087E-3</v>
      </c>
    </row>
    <row r="4" spans="1:5" x14ac:dyDescent="0.35">
      <c r="A4" s="3">
        <v>0.1</v>
      </c>
      <c r="B4" s="4">
        <v>3.9920159680638719E-3</v>
      </c>
      <c r="D4">
        <v>0.1</v>
      </c>
      <c r="E4">
        <v>3.9920159680638719E-3</v>
      </c>
    </row>
    <row r="5" spans="1:5" x14ac:dyDescent="0.35">
      <c r="A5" s="3">
        <v>0.15</v>
      </c>
      <c r="B5" s="4">
        <v>5.9880239520958087E-3</v>
      </c>
      <c r="D5">
        <v>0.15</v>
      </c>
      <c r="E5">
        <v>5.9880239520958087E-3</v>
      </c>
    </row>
    <row r="6" spans="1:5" x14ac:dyDescent="0.35">
      <c r="A6" s="3">
        <v>0.2</v>
      </c>
      <c r="B6" s="4">
        <v>1.996007984031936E-3</v>
      </c>
      <c r="D6">
        <v>0.2</v>
      </c>
      <c r="E6">
        <v>1.996007984031936E-3</v>
      </c>
    </row>
    <row r="7" spans="1:5" x14ac:dyDescent="0.35">
      <c r="A7" s="3">
        <v>0.25</v>
      </c>
      <c r="B7" s="4">
        <v>5.9880239520958087E-3</v>
      </c>
      <c r="D7">
        <v>0.25</v>
      </c>
      <c r="E7">
        <v>5.9880239520958087E-3</v>
      </c>
    </row>
    <row r="8" spans="1:5" x14ac:dyDescent="0.35">
      <c r="A8" s="3">
        <v>0.3</v>
      </c>
      <c r="B8" s="4">
        <v>1.996007984031936E-3</v>
      </c>
      <c r="D8">
        <v>0.3</v>
      </c>
      <c r="E8">
        <v>1.996007984031936E-3</v>
      </c>
    </row>
    <row r="9" spans="1:5" x14ac:dyDescent="0.35">
      <c r="A9" s="3">
        <v>0.31</v>
      </c>
      <c r="B9" s="4">
        <v>1.996007984031936E-3</v>
      </c>
      <c r="D9">
        <v>0.31</v>
      </c>
      <c r="E9">
        <v>1.996007984031936E-3</v>
      </c>
    </row>
    <row r="10" spans="1:5" x14ac:dyDescent="0.35">
      <c r="A10" s="3">
        <v>0.35</v>
      </c>
      <c r="B10" s="4">
        <v>3.9920159680638719E-3</v>
      </c>
      <c r="D10">
        <v>0.35</v>
      </c>
      <c r="E10">
        <v>3.9920159680638719E-3</v>
      </c>
    </row>
    <row r="11" spans="1:5" x14ac:dyDescent="0.35">
      <c r="A11" s="3">
        <v>0.36</v>
      </c>
      <c r="B11" s="4">
        <v>1.996007984031936E-3</v>
      </c>
      <c r="D11">
        <v>0.36</v>
      </c>
      <c r="E11">
        <v>1.996007984031936E-3</v>
      </c>
    </row>
    <row r="12" spans="1:5" x14ac:dyDescent="0.35">
      <c r="A12" s="3">
        <v>0.4</v>
      </c>
      <c r="B12" s="4">
        <v>3.9920159680638719E-3</v>
      </c>
      <c r="D12">
        <v>0.4</v>
      </c>
      <c r="E12">
        <v>3.9920159680638719E-3</v>
      </c>
    </row>
    <row r="13" spans="1:5" x14ac:dyDescent="0.35">
      <c r="A13" s="3">
        <v>0.47</v>
      </c>
      <c r="B13" s="4">
        <v>1.996007984031936E-3</v>
      </c>
      <c r="D13">
        <v>0.47</v>
      </c>
      <c r="E13">
        <v>1.996007984031936E-3</v>
      </c>
    </row>
    <row r="14" spans="1:5" x14ac:dyDescent="0.35">
      <c r="A14" s="3">
        <v>0.5</v>
      </c>
      <c r="B14" s="4">
        <v>1.1976047904191617E-2</v>
      </c>
      <c r="D14">
        <v>0.5</v>
      </c>
      <c r="E14">
        <v>1.1976047904191617E-2</v>
      </c>
    </row>
    <row r="15" spans="1:5" x14ac:dyDescent="0.35">
      <c r="A15" s="3">
        <v>0.55000000000000004</v>
      </c>
      <c r="B15" s="4">
        <v>3.9920159680638719E-3</v>
      </c>
      <c r="D15">
        <v>0.55000000000000004</v>
      </c>
      <c r="E15">
        <v>3.9920159680638719E-3</v>
      </c>
    </row>
    <row r="16" spans="1:5" x14ac:dyDescent="0.35">
      <c r="A16" s="3">
        <v>0.64</v>
      </c>
      <c r="B16" s="4">
        <v>1.996007984031936E-3</v>
      </c>
      <c r="D16">
        <v>0.64</v>
      </c>
      <c r="E16">
        <v>1.996007984031936E-3</v>
      </c>
    </row>
    <row r="17" spans="1:5" x14ac:dyDescent="0.35">
      <c r="A17" s="3">
        <v>0.7</v>
      </c>
      <c r="B17" s="4">
        <v>1.996007984031936E-3</v>
      </c>
      <c r="D17">
        <v>0.7</v>
      </c>
      <c r="E17">
        <v>1.996007984031936E-3</v>
      </c>
    </row>
    <row r="18" spans="1:5" x14ac:dyDescent="0.35">
      <c r="A18" s="3">
        <v>0.75</v>
      </c>
      <c r="B18" s="4">
        <v>1.996007984031936E-3</v>
      </c>
      <c r="D18">
        <v>0.75</v>
      </c>
      <c r="E18">
        <v>1.996007984031936E-3</v>
      </c>
    </row>
    <row r="19" spans="1:5" x14ac:dyDescent="0.35">
      <c r="A19" s="3">
        <v>1</v>
      </c>
      <c r="B19" s="4">
        <v>3.3932135728542916E-2</v>
      </c>
      <c r="D19">
        <v>1</v>
      </c>
      <c r="E19">
        <v>3.3932135728542916E-2</v>
      </c>
    </row>
    <row r="20" spans="1:5" x14ac:dyDescent="0.35">
      <c r="A20" s="3">
        <v>1.1000000000000001</v>
      </c>
      <c r="B20" s="4">
        <v>3.9920159680638719E-3</v>
      </c>
      <c r="D20">
        <v>1.1000000000000001</v>
      </c>
      <c r="E20">
        <v>3.9920159680638719E-3</v>
      </c>
    </row>
    <row r="21" spans="1:5" x14ac:dyDescent="0.35">
      <c r="A21" s="3">
        <v>1.1499999999999999</v>
      </c>
      <c r="B21" s="4">
        <v>1.996007984031936E-3</v>
      </c>
      <c r="D21">
        <v>1.1499999999999999</v>
      </c>
      <c r="E21">
        <v>1.996007984031936E-3</v>
      </c>
    </row>
    <row r="22" spans="1:5" x14ac:dyDescent="0.35">
      <c r="A22" s="3">
        <v>1.2</v>
      </c>
      <c r="B22" s="4">
        <v>3.9920159680638719E-3</v>
      </c>
      <c r="D22">
        <v>1.2</v>
      </c>
      <c r="E22">
        <v>3.9920159680638719E-3</v>
      </c>
    </row>
    <row r="23" spans="1:5" x14ac:dyDescent="0.35">
      <c r="A23" s="3">
        <v>1.25</v>
      </c>
      <c r="B23" s="4">
        <v>1.996007984031936E-3</v>
      </c>
      <c r="D23">
        <v>1.25</v>
      </c>
      <c r="E23">
        <v>1.996007984031936E-3</v>
      </c>
    </row>
    <row r="24" spans="1:5" x14ac:dyDescent="0.35">
      <c r="A24" s="3">
        <v>1.3</v>
      </c>
      <c r="B24" s="4">
        <v>1.996007984031936E-3</v>
      </c>
      <c r="D24">
        <v>1.3</v>
      </c>
      <c r="E24">
        <v>1.996007984031936E-3</v>
      </c>
    </row>
    <row r="25" spans="1:5" x14ac:dyDescent="0.35">
      <c r="A25" s="3">
        <v>1.4</v>
      </c>
      <c r="B25" s="4">
        <v>1.996007984031936E-3</v>
      </c>
      <c r="D25">
        <v>1.4</v>
      </c>
      <c r="E25">
        <v>1.996007984031936E-3</v>
      </c>
    </row>
    <row r="26" spans="1:5" x14ac:dyDescent="0.35">
      <c r="A26" s="3">
        <v>1.45</v>
      </c>
      <c r="B26" s="4">
        <v>1.996007984031936E-3</v>
      </c>
      <c r="D26">
        <v>1.45</v>
      </c>
      <c r="E26">
        <v>1.996007984031936E-3</v>
      </c>
    </row>
    <row r="27" spans="1:5" x14ac:dyDescent="0.35">
      <c r="A27" s="3">
        <v>1.5</v>
      </c>
      <c r="B27" s="4">
        <v>2.1956087824351298E-2</v>
      </c>
      <c r="D27">
        <v>1.5</v>
      </c>
      <c r="E27">
        <v>2.1956087824351298E-2</v>
      </c>
    </row>
    <row r="28" spans="1:5" x14ac:dyDescent="0.35">
      <c r="A28" s="3">
        <v>1.54</v>
      </c>
      <c r="B28" s="4">
        <v>1.996007984031936E-3</v>
      </c>
      <c r="D28">
        <v>1.54</v>
      </c>
      <c r="E28">
        <v>1.996007984031936E-3</v>
      </c>
    </row>
    <row r="29" spans="1:5" x14ac:dyDescent="0.35">
      <c r="A29" s="3">
        <v>1.58</v>
      </c>
      <c r="B29" s="4">
        <v>1.996007984031936E-3</v>
      </c>
      <c r="D29">
        <v>1.58</v>
      </c>
      <c r="E29">
        <v>1.996007984031936E-3</v>
      </c>
    </row>
    <row r="30" spans="1:5" x14ac:dyDescent="0.35">
      <c r="A30" s="3">
        <v>1.6</v>
      </c>
      <c r="B30" s="4">
        <v>1.996007984031936E-3</v>
      </c>
      <c r="D30">
        <v>1.6</v>
      </c>
      <c r="E30">
        <v>1.996007984031936E-3</v>
      </c>
    </row>
    <row r="31" spans="1:5" x14ac:dyDescent="0.35">
      <c r="A31" s="3">
        <v>1.65</v>
      </c>
      <c r="B31" s="4">
        <v>1.996007984031936E-3</v>
      </c>
      <c r="D31">
        <v>1.65</v>
      </c>
      <c r="E31">
        <v>1.996007984031936E-3</v>
      </c>
    </row>
    <row r="32" spans="1:5" x14ac:dyDescent="0.35">
      <c r="A32" s="3">
        <v>1.7</v>
      </c>
      <c r="B32" s="4">
        <v>3.9920159680638719E-3</v>
      </c>
      <c r="D32">
        <v>1.7</v>
      </c>
      <c r="E32">
        <v>3.9920159680638719E-3</v>
      </c>
    </row>
    <row r="33" spans="1:5" x14ac:dyDescent="0.35">
      <c r="A33" s="3">
        <v>1.75</v>
      </c>
      <c r="B33" s="4">
        <v>1.996007984031936E-3</v>
      </c>
      <c r="D33">
        <v>1.75</v>
      </c>
      <c r="E33">
        <v>1.996007984031936E-3</v>
      </c>
    </row>
    <row r="34" spans="1:5" x14ac:dyDescent="0.35">
      <c r="A34" s="3">
        <v>1.77</v>
      </c>
      <c r="B34" s="4">
        <v>1.996007984031936E-3</v>
      </c>
      <c r="D34">
        <v>1.77</v>
      </c>
      <c r="E34">
        <v>1.996007984031936E-3</v>
      </c>
    </row>
    <row r="35" spans="1:5" x14ac:dyDescent="0.35">
      <c r="A35" s="3">
        <v>1.8</v>
      </c>
      <c r="B35" s="4">
        <v>1.996007984031936E-3</v>
      </c>
      <c r="D35">
        <v>1.8</v>
      </c>
      <c r="E35">
        <v>1.996007984031936E-3</v>
      </c>
    </row>
    <row r="36" spans="1:5" x14ac:dyDescent="0.35">
      <c r="A36" s="3">
        <v>1.81</v>
      </c>
      <c r="B36" s="4">
        <v>1.996007984031936E-3</v>
      </c>
      <c r="D36">
        <v>1.81</v>
      </c>
      <c r="E36">
        <v>1.996007984031936E-3</v>
      </c>
    </row>
    <row r="37" spans="1:5" x14ac:dyDescent="0.35">
      <c r="A37" s="3">
        <v>1.9</v>
      </c>
      <c r="B37" s="4">
        <v>1.996007984031936E-3</v>
      </c>
      <c r="D37">
        <v>1.9</v>
      </c>
      <c r="E37">
        <v>1.996007984031936E-3</v>
      </c>
    </row>
    <row r="38" spans="1:5" x14ac:dyDescent="0.35">
      <c r="A38" s="3">
        <v>2</v>
      </c>
      <c r="B38" s="4">
        <v>4.1916167664670656E-2</v>
      </c>
      <c r="D38">
        <v>2</v>
      </c>
      <c r="E38">
        <v>4.1916167664670656E-2</v>
      </c>
    </row>
    <row r="39" spans="1:5" x14ac:dyDescent="0.35">
      <c r="A39" s="3">
        <v>2.2000000000000002</v>
      </c>
      <c r="B39" s="4">
        <v>3.9920159680638719E-3</v>
      </c>
      <c r="D39">
        <v>2.2000000000000002</v>
      </c>
      <c r="E39">
        <v>3.9920159680638719E-3</v>
      </c>
    </row>
    <row r="40" spans="1:5" x14ac:dyDescent="0.35">
      <c r="A40" s="3">
        <v>2.25</v>
      </c>
      <c r="B40" s="4">
        <v>5.9880239520958087E-3</v>
      </c>
      <c r="D40">
        <v>2.25</v>
      </c>
      <c r="E40">
        <v>5.9880239520958087E-3</v>
      </c>
    </row>
    <row r="41" spans="1:5" x14ac:dyDescent="0.35">
      <c r="A41" s="3">
        <v>2.4</v>
      </c>
      <c r="B41" s="4">
        <v>3.9920159680638719E-3</v>
      </c>
      <c r="D41">
        <v>2.4</v>
      </c>
      <c r="E41">
        <v>3.9920159680638719E-3</v>
      </c>
    </row>
    <row r="42" spans="1:5" x14ac:dyDescent="0.35">
      <c r="A42" s="3">
        <v>2.5</v>
      </c>
      <c r="B42" s="4">
        <v>3.5928143712574849E-2</v>
      </c>
      <c r="D42">
        <v>2.5</v>
      </c>
      <c r="E42">
        <v>3.5928143712574849E-2</v>
      </c>
    </row>
    <row r="43" spans="1:5" x14ac:dyDescent="0.35">
      <c r="A43" s="3">
        <v>2.5499999999999998</v>
      </c>
      <c r="B43" s="4">
        <v>1.996007984031936E-3</v>
      </c>
      <c r="D43">
        <v>2.5499999999999998</v>
      </c>
      <c r="E43">
        <v>1.996007984031936E-3</v>
      </c>
    </row>
    <row r="44" spans="1:5" x14ac:dyDescent="0.35">
      <c r="A44" s="3">
        <v>2.78</v>
      </c>
      <c r="B44" s="4">
        <v>1.996007984031936E-3</v>
      </c>
      <c r="D44">
        <v>2.78</v>
      </c>
      <c r="E44">
        <v>1.996007984031936E-3</v>
      </c>
    </row>
    <row r="45" spans="1:5" x14ac:dyDescent="0.35">
      <c r="A45" s="3">
        <v>2.8</v>
      </c>
      <c r="B45" s="4">
        <v>1.996007984031936E-3</v>
      </c>
      <c r="D45">
        <v>2.8</v>
      </c>
      <c r="E45">
        <v>1.996007984031936E-3</v>
      </c>
    </row>
    <row r="46" spans="1:5" x14ac:dyDescent="0.35">
      <c r="A46" s="3">
        <v>2.85</v>
      </c>
      <c r="B46" s="4">
        <v>1.996007984031936E-3</v>
      </c>
      <c r="D46">
        <v>2.85</v>
      </c>
      <c r="E46">
        <v>1.996007984031936E-3</v>
      </c>
    </row>
    <row r="47" spans="1:5" x14ac:dyDescent="0.35">
      <c r="A47" s="3">
        <v>2.98</v>
      </c>
      <c r="B47" s="4">
        <v>1.996007984031936E-3</v>
      </c>
      <c r="D47">
        <v>2.98</v>
      </c>
      <c r="E47">
        <v>1.996007984031936E-3</v>
      </c>
    </row>
    <row r="48" spans="1:5" x14ac:dyDescent="0.35">
      <c r="A48" s="3">
        <v>3</v>
      </c>
      <c r="B48" s="4">
        <v>4.1916167664670656E-2</v>
      </c>
      <c r="D48">
        <v>3</v>
      </c>
      <c r="E48">
        <v>4.1916167664670656E-2</v>
      </c>
    </row>
    <row r="49" spans="1:5" x14ac:dyDescent="0.35">
      <c r="A49" s="3">
        <v>3.1</v>
      </c>
      <c r="B49" s="4">
        <v>3.9920159680638719E-3</v>
      </c>
      <c r="D49">
        <v>3.1</v>
      </c>
      <c r="E49">
        <v>3.9920159680638719E-3</v>
      </c>
    </row>
    <row r="50" spans="1:5" x14ac:dyDescent="0.35">
      <c r="A50" s="3">
        <v>3.25</v>
      </c>
      <c r="B50" s="4">
        <v>3.9920159680638719E-3</v>
      </c>
      <c r="D50">
        <v>3.25</v>
      </c>
      <c r="E50">
        <v>3.9920159680638719E-3</v>
      </c>
    </row>
    <row r="51" spans="1:5" x14ac:dyDescent="0.35">
      <c r="A51" s="3">
        <v>3.5</v>
      </c>
      <c r="B51" s="4">
        <v>1.9960079840319361E-2</v>
      </c>
      <c r="D51">
        <v>3.5</v>
      </c>
      <c r="E51">
        <v>1.9960079840319361E-2</v>
      </c>
    </row>
    <row r="52" spans="1:5" x14ac:dyDescent="0.35">
      <c r="A52" s="3">
        <v>3.6</v>
      </c>
      <c r="B52" s="4">
        <v>3.9920159680638719E-3</v>
      </c>
      <c r="D52">
        <v>3.6</v>
      </c>
      <c r="E52">
        <v>3.9920159680638719E-3</v>
      </c>
    </row>
    <row r="53" spans="1:5" x14ac:dyDescent="0.35">
      <c r="A53" s="3">
        <v>3.75</v>
      </c>
      <c r="B53" s="4">
        <v>3.9920159680638719E-3</v>
      </c>
      <c r="D53">
        <v>3.75</v>
      </c>
      <c r="E53">
        <v>3.9920159680638719E-3</v>
      </c>
    </row>
    <row r="54" spans="1:5" x14ac:dyDescent="0.35">
      <c r="A54" s="3">
        <v>4</v>
      </c>
      <c r="B54" s="4">
        <v>1.7964071856287425E-2</v>
      </c>
      <c r="D54">
        <v>4</v>
      </c>
      <c r="E54">
        <v>1.7964071856287425E-2</v>
      </c>
    </row>
    <row r="55" spans="1:5" x14ac:dyDescent="0.35">
      <c r="A55" s="3">
        <v>4.2</v>
      </c>
      <c r="B55" s="4">
        <v>1.996007984031936E-3</v>
      </c>
      <c r="D55">
        <v>4.2</v>
      </c>
      <c r="E55">
        <v>1.996007984031936E-3</v>
      </c>
    </row>
    <row r="56" spans="1:5" x14ac:dyDescent="0.35">
      <c r="A56" s="3">
        <v>4.3</v>
      </c>
      <c r="B56" s="4">
        <v>1.996007984031936E-3</v>
      </c>
      <c r="D56">
        <v>4.3</v>
      </c>
      <c r="E56">
        <v>1.996007984031936E-3</v>
      </c>
    </row>
    <row r="57" spans="1:5" x14ac:dyDescent="0.35">
      <c r="A57" s="3">
        <v>4.5</v>
      </c>
      <c r="B57" s="4">
        <v>7.9840319361277438E-3</v>
      </c>
      <c r="D57">
        <v>4.5</v>
      </c>
      <c r="E57">
        <v>7.9840319361277438E-3</v>
      </c>
    </row>
    <row r="58" spans="1:5" x14ac:dyDescent="0.35">
      <c r="A58" s="3">
        <v>4.95</v>
      </c>
      <c r="B58" s="4">
        <v>1.996007984031936E-3</v>
      </c>
      <c r="D58">
        <v>4.95</v>
      </c>
      <c r="E58">
        <v>1.996007984031936E-3</v>
      </c>
    </row>
    <row r="59" spans="1:5" x14ac:dyDescent="0.35">
      <c r="A59" s="3">
        <v>5</v>
      </c>
      <c r="B59" s="4">
        <v>3.3932135728542916E-2</v>
      </c>
      <c r="D59">
        <v>5</v>
      </c>
      <c r="E59">
        <v>3.3932135728542916E-2</v>
      </c>
    </row>
    <row r="60" spans="1:5" x14ac:dyDescent="0.35">
      <c r="A60" s="3">
        <v>5.0999999999999996</v>
      </c>
      <c r="B60" s="4">
        <v>1.996007984031936E-3</v>
      </c>
      <c r="D60">
        <v>5.0999999999999996</v>
      </c>
      <c r="E60">
        <v>1.996007984031936E-3</v>
      </c>
    </row>
    <row r="61" spans="1:5" x14ac:dyDescent="0.35">
      <c r="A61" s="3">
        <v>5.2</v>
      </c>
      <c r="B61" s="4">
        <v>3.9920159680638719E-3</v>
      </c>
      <c r="D61">
        <v>5.2</v>
      </c>
      <c r="E61">
        <v>3.9920159680638719E-3</v>
      </c>
    </row>
    <row r="62" spans="1:5" x14ac:dyDescent="0.35">
      <c r="A62" s="3">
        <v>5.25</v>
      </c>
      <c r="B62" s="4">
        <v>1.996007984031936E-3</v>
      </c>
      <c r="D62">
        <v>5.25</v>
      </c>
      <c r="E62">
        <v>1.996007984031936E-3</v>
      </c>
    </row>
    <row r="63" spans="1:5" x14ac:dyDescent="0.35">
      <c r="A63" s="3">
        <v>5.5</v>
      </c>
      <c r="B63" s="4">
        <v>7.9840319361277438E-3</v>
      </c>
      <c r="D63">
        <v>5.5</v>
      </c>
      <c r="E63">
        <v>7.9840319361277438E-3</v>
      </c>
    </row>
    <row r="64" spans="1:5" x14ac:dyDescent="0.35">
      <c r="A64" s="3">
        <v>6</v>
      </c>
      <c r="B64" s="4">
        <v>1.7964071856287425E-2</v>
      </c>
      <c r="D64">
        <v>6</v>
      </c>
      <c r="E64">
        <v>1.7964071856287425E-2</v>
      </c>
    </row>
    <row r="65" spans="1:5" x14ac:dyDescent="0.35">
      <c r="A65" s="3">
        <v>6.01</v>
      </c>
      <c r="B65" s="4">
        <v>1.996007984031936E-3</v>
      </c>
      <c r="D65">
        <v>6.01</v>
      </c>
      <c r="E65">
        <v>1.996007984031936E-3</v>
      </c>
    </row>
    <row r="66" spans="1:5" x14ac:dyDescent="0.35">
      <c r="A66" s="3">
        <v>6.05</v>
      </c>
      <c r="B66" s="4">
        <v>1.996007984031936E-3</v>
      </c>
      <c r="D66">
        <v>6.05</v>
      </c>
      <c r="E66">
        <v>1.996007984031936E-3</v>
      </c>
    </row>
    <row r="67" spans="1:5" x14ac:dyDescent="0.35">
      <c r="A67" s="3">
        <v>6.25</v>
      </c>
      <c r="B67" s="4">
        <v>3.9920159680638719E-3</v>
      </c>
      <c r="D67">
        <v>6.25</v>
      </c>
      <c r="E67">
        <v>3.9920159680638719E-3</v>
      </c>
    </row>
    <row r="68" spans="1:5" x14ac:dyDescent="0.35">
      <c r="A68" s="3">
        <v>6.3</v>
      </c>
      <c r="B68" s="4">
        <v>1.996007984031936E-3</v>
      </c>
      <c r="D68">
        <v>6.3</v>
      </c>
      <c r="E68">
        <v>1.996007984031936E-3</v>
      </c>
    </row>
    <row r="69" spans="1:5" x14ac:dyDescent="0.35">
      <c r="A69" s="3">
        <v>6.45</v>
      </c>
      <c r="B69" s="4">
        <v>1.996007984031936E-3</v>
      </c>
      <c r="D69">
        <v>6.45</v>
      </c>
      <c r="E69">
        <v>1.996007984031936E-3</v>
      </c>
    </row>
    <row r="70" spans="1:5" x14ac:dyDescent="0.35">
      <c r="A70" s="3">
        <v>6.5</v>
      </c>
      <c r="B70" s="4">
        <v>9.9800399201596807E-3</v>
      </c>
      <c r="D70">
        <v>6.5</v>
      </c>
      <c r="E70">
        <v>9.9800399201596807E-3</v>
      </c>
    </row>
    <row r="71" spans="1:5" x14ac:dyDescent="0.35">
      <c r="A71" s="3">
        <v>6.6</v>
      </c>
      <c r="B71" s="4">
        <v>1.996007984031936E-3</v>
      </c>
      <c r="D71">
        <v>6.6</v>
      </c>
      <c r="E71">
        <v>1.996007984031936E-3</v>
      </c>
    </row>
    <row r="72" spans="1:5" x14ac:dyDescent="0.35">
      <c r="A72" s="3">
        <v>7</v>
      </c>
      <c r="B72" s="4">
        <v>9.9800399201596807E-3</v>
      </c>
      <c r="D72">
        <v>7</v>
      </c>
      <c r="E72">
        <v>9.9800399201596807E-3</v>
      </c>
    </row>
    <row r="73" spans="1:5" x14ac:dyDescent="0.35">
      <c r="A73" s="3">
        <v>7.1</v>
      </c>
      <c r="B73" s="4">
        <v>1.996007984031936E-3</v>
      </c>
      <c r="D73">
        <v>7.1</v>
      </c>
      <c r="E73">
        <v>1.996007984031936E-3</v>
      </c>
    </row>
    <row r="74" spans="1:5" x14ac:dyDescent="0.35">
      <c r="A74" s="3">
        <v>7.24</v>
      </c>
      <c r="B74" s="4">
        <v>1.996007984031936E-3</v>
      </c>
      <c r="D74">
        <v>7.24</v>
      </c>
      <c r="E74">
        <v>1.996007984031936E-3</v>
      </c>
    </row>
    <row r="75" spans="1:5" x14ac:dyDescent="0.35">
      <c r="A75" s="3">
        <v>7.5</v>
      </c>
      <c r="B75" s="4">
        <v>7.9840319361277438E-3</v>
      </c>
      <c r="D75">
        <v>7.5</v>
      </c>
      <c r="E75">
        <v>7.9840319361277438E-3</v>
      </c>
    </row>
    <row r="76" spans="1:5" x14ac:dyDescent="0.35">
      <c r="A76" s="3">
        <v>8</v>
      </c>
      <c r="B76" s="4">
        <v>1.1976047904191617E-2</v>
      </c>
      <c r="D76">
        <v>8</v>
      </c>
      <c r="E76">
        <v>1.1976047904191617E-2</v>
      </c>
    </row>
    <row r="77" spans="1:5" x14ac:dyDescent="0.35">
      <c r="A77" s="3">
        <v>8.3000000000000007</v>
      </c>
      <c r="B77" s="4">
        <v>1.996007984031936E-3</v>
      </c>
      <c r="D77">
        <v>8.3000000000000007</v>
      </c>
      <c r="E77">
        <v>1.996007984031936E-3</v>
      </c>
    </row>
    <row r="78" spans="1:5" x14ac:dyDescent="0.35">
      <c r="A78" s="3">
        <v>8.5</v>
      </c>
      <c r="B78" s="4">
        <v>3.9920159680638719E-3</v>
      </c>
      <c r="D78">
        <v>8.5</v>
      </c>
      <c r="E78">
        <v>3.9920159680638719E-3</v>
      </c>
    </row>
    <row r="79" spans="1:5" x14ac:dyDescent="0.35">
      <c r="A79" s="3">
        <v>9</v>
      </c>
      <c r="B79" s="4">
        <v>2.3952095808383235E-2</v>
      </c>
      <c r="D79">
        <v>9</v>
      </c>
      <c r="E79">
        <v>2.3952095808383235E-2</v>
      </c>
    </row>
    <row r="80" spans="1:5" x14ac:dyDescent="0.35">
      <c r="A80" s="3">
        <v>9.25</v>
      </c>
      <c r="B80" s="4">
        <v>1.996007984031936E-3</v>
      </c>
      <c r="D80">
        <v>9.25</v>
      </c>
      <c r="E80">
        <v>1.996007984031936E-3</v>
      </c>
    </row>
    <row r="81" spans="1:5" x14ac:dyDescent="0.35">
      <c r="A81" s="3">
        <v>9.5</v>
      </c>
      <c r="B81" s="4">
        <v>3.9920159680638719E-3</v>
      </c>
      <c r="D81">
        <v>9.5</v>
      </c>
      <c r="E81">
        <v>3.9920159680638719E-3</v>
      </c>
    </row>
    <row r="82" spans="1:5" x14ac:dyDescent="0.35">
      <c r="A82" s="3">
        <v>9.9</v>
      </c>
      <c r="B82" s="4">
        <v>1.996007984031936E-3</v>
      </c>
      <c r="D82">
        <v>9.9</v>
      </c>
      <c r="E82">
        <v>1.996007984031936E-3</v>
      </c>
    </row>
    <row r="83" spans="1:5" x14ac:dyDescent="0.35">
      <c r="A83" s="3">
        <v>10</v>
      </c>
      <c r="B83" s="4">
        <v>2.3952095808383235E-2</v>
      </c>
      <c r="D83">
        <v>10</v>
      </c>
      <c r="E83">
        <v>2.3952095808383235E-2</v>
      </c>
    </row>
    <row r="84" spans="1:5" x14ac:dyDescent="0.35">
      <c r="A84" s="3">
        <v>10.5</v>
      </c>
      <c r="B84" s="4">
        <v>3.9920159680638719E-3</v>
      </c>
      <c r="D84">
        <v>10.5</v>
      </c>
      <c r="E84">
        <v>3.9920159680638719E-3</v>
      </c>
    </row>
    <row r="85" spans="1:5" x14ac:dyDescent="0.35">
      <c r="A85" s="3">
        <v>11</v>
      </c>
      <c r="B85" s="4">
        <v>9.9800399201596807E-3</v>
      </c>
      <c r="D85">
        <v>11</v>
      </c>
      <c r="E85">
        <v>9.9800399201596807E-3</v>
      </c>
    </row>
    <row r="86" spans="1:5" x14ac:dyDescent="0.35">
      <c r="A86" s="3">
        <v>11.45</v>
      </c>
      <c r="B86" s="4">
        <v>1.996007984031936E-3</v>
      </c>
      <c r="D86">
        <v>11.45</v>
      </c>
      <c r="E86">
        <v>1.996007984031936E-3</v>
      </c>
    </row>
    <row r="87" spans="1:5" x14ac:dyDescent="0.35">
      <c r="A87" s="3">
        <v>11.5</v>
      </c>
      <c r="B87" s="4">
        <v>3.9920159680638719E-3</v>
      </c>
      <c r="D87">
        <v>11.5</v>
      </c>
      <c r="E87">
        <v>3.9920159680638719E-3</v>
      </c>
    </row>
    <row r="88" spans="1:5" x14ac:dyDescent="0.35">
      <c r="A88" s="3">
        <v>11.55</v>
      </c>
      <c r="B88" s="4">
        <v>1.996007984031936E-3</v>
      </c>
      <c r="D88">
        <v>11.55</v>
      </c>
      <c r="E88">
        <v>1.996007984031936E-3</v>
      </c>
    </row>
    <row r="89" spans="1:5" x14ac:dyDescent="0.35">
      <c r="A89" s="3">
        <v>11.75</v>
      </c>
      <c r="B89" s="4">
        <v>1.996007984031936E-3</v>
      </c>
      <c r="D89">
        <v>11.75</v>
      </c>
      <c r="E89">
        <v>1.996007984031936E-3</v>
      </c>
    </row>
    <row r="90" spans="1:5" x14ac:dyDescent="0.35">
      <c r="A90" s="3">
        <v>12</v>
      </c>
      <c r="B90" s="4">
        <v>1.1976047904191617E-2</v>
      </c>
      <c r="D90">
        <v>12</v>
      </c>
      <c r="E90">
        <v>1.1976047904191617E-2</v>
      </c>
    </row>
    <row r="91" spans="1:5" x14ac:dyDescent="0.35">
      <c r="A91" s="3">
        <v>12.5</v>
      </c>
      <c r="B91" s="4">
        <v>3.9920159680638719E-3</v>
      </c>
      <c r="D91">
        <v>12.5</v>
      </c>
      <c r="E91">
        <v>3.9920159680638719E-3</v>
      </c>
    </row>
    <row r="92" spans="1:5" x14ac:dyDescent="0.35">
      <c r="A92" s="3">
        <v>12.6</v>
      </c>
      <c r="B92" s="4">
        <v>1.996007984031936E-3</v>
      </c>
      <c r="D92">
        <v>12.6</v>
      </c>
      <c r="E92">
        <v>1.996007984031936E-3</v>
      </c>
    </row>
    <row r="93" spans="1:5" x14ac:dyDescent="0.35">
      <c r="A93" s="3">
        <v>13</v>
      </c>
      <c r="B93" s="4">
        <v>1.996007984031936E-3</v>
      </c>
      <c r="D93">
        <v>13</v>
      </c>
      <c r="E93">
        <v>1.996007984031936E-3</v>
      </c>
    </row>
    <row r="94" spans="1:5" x14ac:dyDescent="0.35">
      <c r="A94" s="3">
        <v>13.5</v>
      </c>
      <c r="B94" s="4">
        <v>1.996007984031936E-3</v>
      </c>
      <c r="D94">
        <v>13.5</v>
      </c>
      <c r="E94">
        <v>1.996007984031936E-3</v>
      </c>
    </row>
    <row r="95" spans="1:5" x14ac:dyDescent="0.35">
      <c r="A95" s="3">
        <v>14</v>
      </c>
      <c r="B95" s="4">
        <v>9.9800399201596807E-3</v>
      </c>
      <c r="D95">
        <v>14</v>
      </c>
      <c r="E95">
        <v>9.9800399201596807E-3</v>
      </c>
    </row>
    <row r="96" spans="1:5" x14ac:dyDescent="0.35">
      <c r="A96" s="3">
        <v>14.25</v>
      </c>
      <c r="B96" s="4">
        <v>1.996007984031936E-3</v>
      </c>
      <c r="D96">
        <v>14.25</v>
      </c>
      <c r="E96">
        <v>1.996007984031936E-3</v>
      </c>
    </row>
    <row r="97" spans="1:5" x14ac:dyDescent="0.35">
      <c r="A97" s="3">
        <v>14.5</v>
      </c>
      <c r="B97" s="4">
        <v>1.996007984031936E-3</v>
      </c>
      <c r="D97">
        <v>14.5</v>
      </c>
      <c r="E97">
        <v>1.996007984031936E-3</v>
      </c>
    </row>
    <row r="98" spans="1:5" x14ac:dyDescent="0.35">
      <c r="A98" s="3">
        <v>14.7</v>
      </c>
      <c r="B98" s="4">
        <v>1.996007984031936E-3</v>
      </c>
      <c r="D98">
        <v>14.7</v>
      </c>
      <c r="E98">
        <v>1.996007984031936E-3</v>
      </c>
    </row>
    <row r="99" spans="1:5" x14ac:dyDescent="0.35">
      <c r="A99" s="3">
        <v>14.74</v>
      </c>
      <c r="B99" s="4">
        <v>1.996007984031936E-3</v>
      </c>
      <c r="D99">
        <v>14.74</v>
      </c>
      <c r="E99">
        <v>1.996007984031936E-3</v>
      </c>
    </row>
    <row r="100" spans="1:5" x14ac:dyDescent="0.35">
      <c r="A100" s="3">
        <v>14.75</v>
      </c>
      <c r="B100" s="4">
        <v>1.996007984031936E-3</v>
      </c>
      <c r="D100">
        <v>14.75</v>
      </c>
      <c r="E100">
        <v>1.996007984031936E-3</v>
      </c>
    </row>
    <row r="101" spans="1:5" x14ac:dyDescent="0.35">
      <c r="A101" s="3">
        <v>15</v>
      </c>
      <c r="B101" s="4">
        <v>5.9880239520958087E-3</v>
      </c>
      <c r="D101">
        <v>15</v>
      </c>
      <c r="E101">
        <v>5.9880239520958087E-3</v>
      </c>
    </row>
    <row r="102" spans="1:5" x14ac:dyDescent="0.35">
      <c r="A102" s="3">
        <v>15.3</v>
      </c>
      <c r="B102" s="4">
        <v>1.996007984031936E-3</v>
      </c>
      <c r="D102">
        <v>15.3</v>
      </c>
      <c r="E102">
        <v>1.996007984031936E-3</v>
      </c>
    </row>
    <row r="103" spans="1:5" x14ac:dyDescent="0.35">
      <c r="A103" s="3">
        <v>15.5</v>
      </c>
      <c r="B103" s="4">
        <v>3.9920159680638719E-3</v>
      </c>
      <c r="D103">
        <v>15.5</v>
      </c>
      <c r="E103">
        <v>3.9920159680638719E-3</v>
      </c>
    </row>
    <row r="104" spans="1:5" x14ac:dyDescent="0.35">
      <c r="A104" s="3">
        <v>16</v>
      </c>
      <c r="B104" s="4">
        <v>3.9920159680638719E-3</v>
      </c>
      <c r="D104">
        <v>16</v>
      </c>
      <c r="E104">
        <v>3.9920159680638719E-3</v>
      </c>
    </row>
    <row r="105" spans="1:5" x14ac:dyDescent="0.35">
      <c r="A105" s="3">
        <v>16.5</v>
      </c>
      <c r="B105" s="4">
        <v>1.996007984031936E-3</v>
      </c>
      <c r="D105">
        <v>16.5</v>
      </c>
      <c r="E105">
        <v>1.996007984031936E-3</v>
      </c>
    </row>
    <row r="106" spans="1:5" x14ac:dyDescent="0.35">
      <c r="A106" s="3">
        <v>16.75</v>
      </c>
      <c r="B106" s="4">
        <v>1.996007984031936E-3</v>
      </c>
      <c r="D106">
        <v>16.75</v>
      </c>
      <c r="E106">
        <v>1.996007984031936E-3</v>
      </c>
    </row>
    <row r="107" spans="1:5" x14ac:dyDescent="0.35">
      <c r="A107" s="3">
        <v>17</v>
      </c>
      <c r="B107" s="4">
        <v>3.9920159680638719E-3</v>
      </c>
      <c r="D107">
        <v>17</v>
      </c>
      <c r="E107">
        <v>3.9920159680638719E-3</v>
      </c>
    </row>
    <row r="108" spans="1:5" x14ac:dyDescent="0.35">
      <c r="A108" s="3">
        <v>17.350000000000001</v>
      </c>
      <c r="B108" s="4">
        <v>1.996007984031936E-3</v>
      </c>
      <c r="D108">
        <v>17.350000000000001</v>
      </c>
      <c r="E108">
        <v>1.996007984031936E-3</v>
      </c>
    </row>
    <row r="109" spans="1:5" x14ac:dyDescent="0.35">
      <c r="A109" s="3">
        <v>18</v>
      </c>
      <c r="B109" s="4">
        <v>3.9920159680638719E-3</v>
      </c>
      <c r="D109">
        <v>18</v>
      </c>
      <c r="E109">
        <v>3.9920159680638719E-3</v>
      </c>
    </row>
    <row r="110" spans="1:5" x14ac:dyDescent="0.35">
      <c r="A110" s="3">
        <v>18.5</v>
      </c>
      <c r="B110" s="4">
        <v>1.996007984031936E-3</v>
      </c>
      <c r="D110">
        <v>18.5</v>
      </c>
      <c r="E110">
        <v>1.996007984031936E-3</v>
      </c>
    </row>
    <row r="111" spans="1:5" x14ac:dyDescent="0.35">
      <c r="A111" s="3">
        <v>19</v>
      </c>
      <c r="B111" s="4">
        <v>1.996007984031936E-3</v>
      </c>
      <c r="D111">
        <v>19</v>
      </c>
      <c r="E111">
        <v>1.996007984031936E-3</v>
      </c>
    </row>
    <row r="112" spans="1:5" x14ac:dyDescent="0.35">
      <c r="A112" s="3">
        <v>19.149999999999999</v>
      </c>
      <c r="B112" s="4">
        <v>1.996007984031936E-3</v>
      </c>
      <c r="D112">
        <v>19.149999999999999</v>
      </c>
      <c r="E112">
        <v>1.996007984031936E-3</v>
      </c>
    </row>
    <row r="113" spans="1:5" x14ac:dyDescent="0.35">
      <c r="A113" s="3">
        <v>20</v>
      </c>
      <c r="B113" s="4">
        <v>5.9880239520958087E-3</v>
      </c>
      <c r="D113">
        <v>20</v>
      </c>
      <c r="E113">
        <v>5.9880239520958087E-3</v>
      </c>
    </row>
    <row r="114" spans="1:5" x14ac:dyDescent="0.35">
      <c r="A114" s="3">
        <v>20.7</v>
      </c>
      <c r="B114" s="4">
        <v>1.996007984031936E-3</v>
      </c>
      <c r="D114">
        <v>20.7</v>
      </c>
      <c r="E114">
        <v>1.996007984031936E-3</v>
      </c>
    </row>
    <row r="115" spans="1:5" x14ac:dyDescent="0.35">
      <c r="A115" s="3">
        <v>21</v>
      </c>
      <c r="B115" s="4">
        <v>5.9880239520958087E-3</v>
      </c>
      <c r="D115">
        <v>21</v>
      </c>
      <c r="E115">
        <v>5.9880239520958087E-3</v>
      </c>
    </row>
    <row r="116" spans="1:5" x14ac:dyDescent="0.35">
      <c r="A116" s="3">
        <v>22</v>
      </c>
      <c r="B116" s="4">
        <v>1.996007984031936E-3</v>
      </c>
      <c r="D116">
        <v>22</v>
      </c>
      <c r="E116">
        <v>1.996007984031936E-3</v>
      </c>
    </row>
    <row r="117" spans="1:5" x14ac:dyDescent="0.35">
      <c r="A117" s="3">
        <v>24</v>
      </c>
      <c r="B117" s="4">
        <v>5.9880239520958087E-3</v>
      </c>
      <c r="D117">
        <v>24</v>
      </c>
      <c r="E117">
        <v>5.9880239520958087E-3</v>
      </c>
    </row>
    <row r="118" spans="1:5" x14ac:dyDescent="0.35">
      <c r="A118" s="3">
        <v>25</v>
      </c>
      <c r="B118" s="4">
        <v>3.9920159680638719E-3</v>
      </c>
      <c r="D118">
        <v>25</v>
      </c>
      <c r="E118">
        <v>3.9920159680638719E-3</v>
      </c>
    </row>
    <row r="119" spans="1:5" x14ac:dyDescent="0.35">
      <c r="A119" s="3">
        <v>27.1</v>
      </c>
      <c r="B119" s="4">
        <v>1.996007984031936E-3</v>
      </c>
      <c r="D119">
        <v>27.1</v>
      </c>
      <c r="E119">
        <v>1.996007984031936E-3</v>
      </c>
    </row>
    <row r="120" spans="1:5" x14ac:dyDescent="0.35">
      <c r="A120" s="3">
        <v>27.6</v>
      </c>
      <c r="B120" s="4">
        <v>1.996007984031936E-3</v>
      </c>
      <c r="D120">
        <v>27.6</v>
      </c>
      <c r="E120">
        <v>1.996007984031936E-3</v>
      </c>
    </row>
    <row r="121" spans="1:5" x14ac:dyDescent="0.35">
      <c r="A121" s="3">
        <v>28</v>
      </c>
      <c r="B121" s="4">
        <v>3.9920159680638719E-3</v>
      </c>
      <c r="D121">
        <v>28</v>
      </c>
      <c r="E121">
        <v>3.9920159680638719E-3</v>
      </c>
    </row>
    <row r="122" spans="1:5" x14ac:dyDescent="0.35">
      <c r="A122" s="3">
        <v>30</v>
      </c>
      <c r="B122" s="4">
        <v>5.9880239520958087E-3</v>
      </c>
      <c r="D122">
        <v>30</v>
      </c>
      <c r="E122">
        <v>5.9880239520958087E-3</v>
      </c>
    </row>
    <row r="123" spans="1:5" x14ac:dyDescent="0.35">
      <c r="A123" s="3">
        <v>31</v>
      </c>
      <c r="B123" s="4">
        <v>3.9920159680638719E-3</v>
      </c>
      <c r="D123">
        <v>31</v>
      </c>
      <c r="E123">
        <v>3.9920159680638719E-3</v>
      </c>
    </row>
    <row r="124" spans="1:5" x14ac:dyDescent="0.35">
      <c r="A124" s="3">
        <v>34</v>
      </c>
      <c r="B124" s="4">
        <v>3.9920159680638719E-3</v>
      </c>
      <c r="D124">
        <v>34</v>
      </c>
      <c r="E124">
        <v>3.9920159680638719E-3</v>
      </c>
    </row>
    <row r="125" spans="1:5" x14ac:dyDescent="0.35">
      <c r="A125" s="3">
        <v>35</v>
      </c>
      <c r="B125" s="4">
        <v>5.9880239520958087E-3</v>
      </c>
      <c r="D125">
        <v>35</v>
      </c>
      <c r="E125">
        <v>5.9880239520958087E-3</v>
      </c>
    </row>
    <row r="126" spans="1:5" x14ac:dyDescent="0.35">
      <c r="A126" s="3">
        <v>37</v>
      </c>
      <c r="B126" s="4">
        <v>3.9920159680638719E-3</v>
      </c>
      <c r="D126">
        <v>37</v>
      </c>
      <c r="E126">
        <v>3.9920159680638719E-3</v>
      </c>
    </row>
    <row r="127" spans="1:5" x14ac:dyDescent="0.35">
      <c r="A127" s="3">
        <v>38</v>
      </c>
      <c r="B127" s="4">
        <v>1.996007984031936E-3</v>
      </c>
      <c r="D127">
        <v>38</v>
      </c>
      <c r="E127">
        <v>1.996007984031936E-3</v>
      </c>
    </row>
    <row r="128" spans="1:5" x14ac:dyDescent="0.35">
      <c r="A128" s="3">
        <v>38.75</v>
      </c>
      <c r="B128" s="4">
        <v>1.996007984031936E-3</v>
      </c>
      <c r="D128">
        <v>38.75</v>
      </c>
      <c r="E128">
        <v>1.996007984031936E-3</v>
      </c>
    </row>
    <row r="129" spans="1:5" x14ac:dyDescent="0.35">
      <c r="A129" s="3">
        <v>40</v>
      </c>
      <c r="B129" s="4">
        <v>5.9880239520958087E-3</v>
      </c>
      <c r="D129">
        <v>40</v>
      </c>
      <c r="E129">
        <v>5.9880239520958087E-3</v>
      </c>
    </row>
    <row r="130" spans="1:5" x14ac:dyDescent="0.35">
      <c r="A130" s="3">
        <v>42</v>
      </c>
      <c r="B130" s="4">
        <v>3.9920159680638719E-3</v>
      </c>
      <c r="D130">
        <v>42</v>
      </c>
      <c r="E130">
        <v>3.9920159680638719E-3</v>
      </c>
    </row>
    <row r="131" spans="1:5" x14ac:dyDescent="0.35">
      <c r="A131" s="3">
        <v>42.5</v>
      </c>
      <c r="B131" s="4">
        <v>1.996007984031936E-3</v>
      </c>
      <c r="D131">
        <v>42.5</v>
      </c>
      <c r="E131">
        <v>1.996007984031936E-3</v>
      </c>
    </row>
    <row r="132" spans="1:5" x14ac:dyDescent="0.35">
      <c r="A132" s="3">
        <v>43</v>
      </c>
      <c r="B132" s="4">
        <v>1.996007984031936E-3</v>
      </c>
      <c r="D132">
        <v>43</v>
      </c>
      <c r="E132">
        <v>1.996007984031936E-3</v>
      </c>
    </row>
    <row r="133" spans="1:5" x14ac:dyDescent="0.35">
      <c r="A133" s="3">
        <v>44</v>
      </c>
      <c r="B133" s="4">
        <v>1.996007984031936E-3</v>
      </c>
      <c r="D133">
        <v>44</v>
      </c>
      <c r="E133">
        <v>1.996007984031936E-3</v>
      </c>
    </row>
    <row r="134" spans="1:5" x14ac:dyDescent="0.35">
      <c r="A134" s="3">
        <v>45</v>
      </c>
      <c r="B134" s="4">
        <v>3.9920159680638719E-3</v>
      </c>
      <c r="D134">
        <v>45</v>
      </c>
      <c r="E134">
        <v>3.9920159680638719E-3</v>
      </c>
    </row>
    <row r="135" spans="1:5" x14ac:dyDescent="0.35">
      <c r="A135" s="3">
        <v>46</v>
      </c>
      <c r="B135" s="4">
        <v>3.9920159680638719E-3</v>
      </c>
      <c r="D135">
        <v>46</v>
      </c>
      <c r="E135">
        <v>3.9920159680638719E-3</v>
      </c>
    </row>
    <row r="136" spans="1:5" x14ac:dyDescent="0.35">
      <c r="A136" s="3">
        <v>48</v>
      </c>
      <c r="B136" s="4">
        <v>1.996007984031936E-3</v>
      </c>
      <c r="D136">
        <v>48</v>
      </c>
      <c r="E136">
        <v>1.996007984031936E-3</v>
      </c>
    </row>
    <row r="137" spans="1:5" x14ac:dyDescent="0.35">
      <c r="A137" s="3">
        <v>50</v>
      </c>
      <c r="B137" s="4">
        <v>1.996007984031936E-3</v>
      </c>
      <c r="D137">
        <v>50</v>
      </c>
      <c r="E137">
        <v>1.996007984031936E-3</v>
      </c>
    </row>
    <row r="138" spans="1:5" x14ac:dyDescent="0.35">
      <c r="A138" s="3">
        <v>52</v>
      </c>
      <c r="B138" s="4">
        <v>1.996007984031936E-3</v>
      </c>
      <c r="D138">
        <v>52</v>
      </c>
      <c r="E138">
        <v>1.996007984031936E-3</v>
      </c>
    </row>
    <row r="139" spans="1:5" x14ac:dyDescent="0.35">
      <c r="A139" s="3">
        <v>54.5</v>
      </c>
      <c r="B139" s="4">
        <v>1.996007984031936E-3</v>
      </c>
      <c r="D139">
        <v>54.5</v>
      </c>
      <c r="E139">
        <v>1.996007984031936E-3</v>
      </c>
    </row>
    <row r="140" spans="1:5" x14ac:dyDescent="0.35">
      <c r="A140" s="3">
        <v>55</v>
      </c>
      <c r="B140" s="4">
        <v>3.9920159680638719E-3</v>
      </c>
      <c r="D140">
        <v>55</v>
      </c>
      <c r="E140">
        <v>3.9920159680638719E-3</v>
      </c>
    </row>
    <row r="141" spans="1:5" x14ac:dyDescent="0.35">
      <c r="A141" s="3">
        <v>56.5</v>
      </c>
      <c r="B141" s="4">
        <v>1.996007984031936E-3</v>
      </c>
      <c r="D141">
        <v>56.5</v>
      </c>
      <c r="E141">
        <v>1.996007984031936E-3</v>
      </c>
    </row>
    <row r="142" spans="1:5" x14ac:dyDescent="0.35">
      <c r="A142" s="3">
        <v>58</v>
      </c>
      <c r="B142" s="4">
        <v>1.996007984031936E-3</v>
      </c>
      <c r="D142">
        <v>58</v>
      </c>
      <c r="E142">
        <v>1.996007984031936E-3</v>
      </c>
    </row>
    <row r="143" spans="1:5" x14ac:dyDescent="0.35">
      <c r="A143" s="3">
        <v>60</v>
      </c>
      <c r="B143" s="4">
        <v>5.9880239520958087E-3</v>
      </c>
      <c r="D143">
        <v>60</v>
      </c>
      <c r="E143">
        <v>5.9880239520958087E-3</v>
      </c>
    </row>
    <row r="144" spans="1:5" x14ac:dyDescent="0.35">
      <c r="A144" s="3">
        <v>70</v>
      </c>
      <c r="B144" s="4">
        <v>1.996007984031936E-3</v>
      </c>
      <c r="D144">
        <v>70</v>
      </c>
      <c r="E144">
        <v>1.996007984031936E-3</v>
      </c>
    </row>
    <row r="145" spans="1:5" x14ac:dyDescent="0.35">
      <c r="A145" s="3">
        <v>75</v>
      </c>
      <c r="B145" s="4">
        <v>1.996007984031936E-3</v>
      </c>
      <c r="D145">
        <v>75</v>
      </c>
      <c r="E145">
        <v>1.996007984031936E-3</v>
      </c>
    </row>
    <row r="146" spans="1:5" x14ac:dyDescent="0.35">
      <c r="A146" s="3">
        <v>80</v>
      </c>
      <c r="B146" s="4">
        <v>1.996007984031936E-3</v>
      </c>
      <c r="D146">
        <v>80</v>
      </c>
      <c r="E146">
        <v>1.996007984031936E-3</v>
      </c>
    </row>
    <row r="147" spans="1:5" x14ac:dyDescent="0.35">
      <c r="A147" s="3">
        <v>90</v>
      </c>
      <c r="B147" s="4">
        <v>5.9880239520958087E-3</v>
      </c>
      <c r="D147">
        <v>90</v>
      </c>
      <c r="E147">
        <v>5.9880239520958087E-3</v>
      </c>
    </row>
    <row r="148" spans="1:5" x14ac:dyDescent="0.35">
      <c r="A148" s="3">
        <v>95</v>
      </c>
      <c r="B148" s="4">
        <v>1.996007984031936E-3</v>
      </c>
      <c r="D148">
        <v>95</v>
      </c>
      <c r="E148">
        <v>1.996007984031936E-3</v>
      </c>
    </row>
    <row r="149" spans="1:5" x14ac:dyDescent="0.35">
      <c r="A149" s="3">
        <v>115</v>
      </c>
      <c r="B149" s="4">
        <v>1.996007984031936E-3</v>
      </c>
      <c r="D149">
        <v>115</v>
      </c>
      <c r="E149">
        <v>1.996007984031936E-3</v>
      </c>
    </row>
    <row r="150" spans="1:5" x14ac:dyDescent="0.35">
      <c r="A150" s="3">
        <v>119</v>
      </c>
      <c r="B150" s="4">
        <v>1.996007984031936E-3</v>
      </c>
      <c r="D150">
        <v>119</v>
      </c>
      <c r="E150">
        <v>1.996007984031936E-3</v>
      </c>
    </row>
    <row r="151" spans="1:5" x14ac:dyDescent="0.35">
      <c r="A151" s="3">
        <v>130</v>
      </c>
      <c r="B151" s="4">
        <v>1.996007984031936E-3</v>
      </c>
      <c r="D151">
        <v>130</v>
      </c>
      <c r="E151">
        <v>1.996007984031936E-3</v>
      </c>
    </row>
    <row r="152" spans="1:5" x14ac:dyDescent="0.35">
      <c r="A152" s="3">
        <v>140</v>
      </c>
      <c r="B152" s="4">
        <v>3.9920159680638719E-3</v>
      </c>
      <c r="D152">
        <v>140</v>
      </c>
      <c r="E152">
        <v>3.9920159680638719E-3</v>
      </c>
    </row>
    <row r="153" spans="1:5" x14ac:dyDescent="0.35">
      <c r="A153" s="3">
        <v>150</v>
      </c>
      <c r="B153" s="4">
        <v>3.9920159680638719E-3</v>
      </c>
      <c r="D153">
        <v>150</v>
      </c>
      <c r="E153">
        <v>3.9920159680638719E-3</v>
      </c>
    </row>
    <row r="154" spans="1:5" x14ac:dyDescent="0.35">
      <c r="A154" s="3">
        <v>190</v>
      </c>
      <c r="B154" s="4">
        <v>1.996007984031936E-3</v>
      </c>
      <c r="D154">
        <v>190</v>
      </c>
      <c r="E154">
        <v>1.996007984031936E-3</v>
      </c>
    </row>
    <row r="155" spans="1:5" x14ac:dyDescent="0.35">
      <c r="A155" s="3">
        <v>200</v>
      </c>
      <c r="B155" s="4">
        <v>1.996007984031936E-3</v>
      </c>
      <c r="D155">
        <v>200</v>
      </c>
      <c r="E155">
        <v>1.996007984031936E-3</v>
      </c>
    </row>
    <row r="156" spans="1:5" x14ac:dyDescent="0.35">
      <c r="A156" s="3">
        <v>210</v>
      </c>
      <c r="B156" s="4">
        <v>1.996007984031936E-3</v>
      </c>
      <c r="D156">
        <v>210</v>
      </c>
      <c r="E156">
        <v>1.996007984031936E-3</v>
      </c>
    </row>
    <row r="157" spans="1:5" x14ac:dyDescent="0.35">
      <c r="A157" s="3">
        <v>275</v>
      </c>
      <c r="B157" s="4">
        <v>1.996007984031936E-3</v>
      </c>
      <c r="D157">
        <v>275</v>
      </c>
      <c r="E157">
        <v>1.996007984031936E-3</v>
      </c>
    </row>
    <row r="158" spans="1:5" x14ac:dyDescent="0.35">
      <c r="A158" s="3">
        <v>315</v>
      </c>
      <c r="B158" s="4">
        <v>1.996007984031936E-3</v>
      </c>
      <c r="D158">
        <v>315</v>
      </c>
      <c r="E158">
        <v>1.996007984031936E-3</v>
      </c>
    </row>
    <row r="159" spans="1:5" x14ac:dyDescent="0.35">
      <c r="A159" s="3">
        <v>370</v>
      </c>
      <c r="B159" s="4">
        <v>1.996007984031936E-3</v>
      </c>
      <c r="D159">
        <v>370</v>
      </c>
      <c r="E159">
        <v>1.996007984031936E-3</v>
      </c>
    </row>
    <row r="160" spans="1:5" x14ac:dyDescent="0.35">
      <c r="A160" s="3">
        <v>490</v>
      </c>
      <c r="B160" s="4">
        <v>1.996007984031936E-3</v>
      </c>
      <c r="D160">
        <v>490</v>
      </c>
      <c r="E160">
        <v>1.996007984031936E-3</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667D946-ACB5-482D-AB17-6BC5F08E9D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Performance Dashboard</vt:lpstr>
      <vt:lpstr>KPI DASHBOARD</vt:lpstr>
      <vt:lpstr>Findings and Insights</vt:lpstr>
      <vt:lpstr>Price Cash Flow Ratio</vt:lpstr>
      <vt:lpstr>Div Yield</vt:lpstr>
      <vt:lpstr>PEG ratio</vt:lpstr>
      <vt:lpstr>PB ratio</vt:lpstr>
      <vt:lpstr>EV_EBITDA</vt:lpstr>
      <vt:lpstr>PriceReturn</vt:lpstr>
      <vt:lpstr>sectoral price change</vt:lpstr>
      <vt:lpstr>Gainers Losers</vt:lpstr>
      <vt:lpstr>3 Yr Return</vt:lpstr>
      <vt:lpstr>Median EV</vt:lpstr>
      <vt:lpstr>division of MarketCapital</vt:lpstr>
      <vt:lpstr>DPS vs Mkt Cap</vt:lpstr>
      <vt:lpstr>Current vs 3 vs 5 year</vt:lpstr>
      <vt:lpstr>Investment Advice</vt:lpstr>
      <vt:lpstr>Div Per Share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Chitra Pandey</dc:creator>
  <cp:lastModifiedBy>hp</cp:lastModifiedBy>
  <dcterms:created xsi:type="dcterms:W3CDTF">2022-09-08T20:54:13Z</dcterms:created>
  <dcterms:modified xsi:type="dcterms:W3CDTF">2022-09-12T12:39:54Z</dcterms:modified>
</cp:coreProperties>
</file>