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bd4eb96f7fb7b32c/Documents/"/>
    </mc:Choice>
  </mc:AlternateContent>
  <xr:revisionPtr revIDLastSave="1" documentId="8_{72FAB87F-01C9-4B2B-A669-B07EB11E8DFB}" xr6:coauthVersionLast="47" xr6:coauthVersionMax="47" xr10:uidLastSave="{E466D5D1-DB3B-44B5-9888-98AC1D312CBE}"/>
  <bookViews>
    <workbookView xWindow="-108" yWindow="-108" windowWidth="23256" windowHeight="12456" activeTab="2" xr2:uid="{158C672A-12A7-4989-8D47-CA1818EE5480}"/>
  </bookViews>
  <sheets>
    <sheet name="Dataset" sheetId="1" r:id="rId1"/>
    <sheet name="Answer" sheetId="2" r:id="rId2"/>
    <sheet name="pivot table" sheetId="3" r:id="rId3"/>
    <sheet name="Dashboard" sheetId="4" r:id="rId4"/>
  </sheets>
  <definedNames>
    <definedName name="Slicer_Age">#N/A</definedName>
    <definedName name="Slicer_City">#N/A</definedName>
    <definedName name="Slicer_Membership_Type">#N/A</definedName>
  </definedNames>
  <calcPr calcId="191029"/>
  <pivotCaches>
    <pivotCache cacheId="4" r:id="rId5"/>
    <pivotCache cacheId="18" r:id="rId6"/>
    <pivotCache cacheId="2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2" i="2"/>
</calcChain>
</file>

<file path=xl/sharedStrings.xml><?xml version="1.0" encoding="utf-8"?>
<sst xmlns="http://schemas.openxmlformats.org/spreadsheetml/2006/main" count="465" uniqueCount="128">
  <si>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</si>
  <si>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</si>
  <si>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</si>
  <si>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</si>
  <si>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</si>
  <si>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</si>
  <si>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</si>
  <si>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</si>
  <si>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</si>
  <si>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</si>
  <si>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</si>
  <si>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</si>
  <si>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</si>
  <si>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</si>
  <si>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</si>
  <si>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</si>
  <si>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</si>
  <si>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</si>
  <si>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</si>
  <si>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</si>
  <si>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</si>
  <si>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</si>
  <si>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</si>
  <si>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</si>
  <si>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</si>
  <si>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</si>
  <si>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</si>
  <si>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</si>
  <si>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</si>
  <si>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</si>
  <si>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</si>
  <si>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</si>
  <si>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</si>
  <si>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</si>
  <si>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</si>
  <si>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</si>
  <si>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</si>
  <si>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</si>
  <si>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</si>
  <si>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</si>
  <si>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</si>
  <si>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</si>
  <si>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</si>
  <si>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</si>
  <si>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</si>
  <si>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</si>
  <si>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</si>
  <si>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</si>
  <si>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</si>
  <si>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</si>
  <si>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</si>
  <si>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</si>
  <si>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</si>
  <si>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</si>
  <si>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</si>
  <si>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</si>
  <si>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</si>
  <si>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</si>
  <si>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</si>
  <si>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</si>
  <si>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</si>
  <si>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</si>
  <si>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</si>
  <si>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</si>
  <si>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</si>
  <si>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</si>
  <si>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</si>
  <si>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</si>
  <si>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</si>
  <si>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</si>
  <si>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</si>
  <si>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</si>
  <si>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</si>
  <si>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</si>
  <si>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</si>
  <si>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</si>
  <si>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</si>
  <si>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</si>
  <si>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</si>
  <si>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</si>
  <si>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</si>
  <si>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</si>
  <si>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</si>
  <si>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</si>
  <si>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</si>
  <si>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</si>
  <si>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</si>
  <si>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</si>
  <si>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</si>
  <si>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</si>
  <si>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</si>
  <si>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</si>
  <si>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</si>
  <si>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</si>
  <si>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</si>
  <si>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</si>
  <si>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</si>
  <si>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</si>
  <si>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</si>
  <si>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</si>
  <si>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</si>
  <si>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</si>
  <si>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</si>
  <si>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</si>
  <si>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</si>
  <si>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</si>
  <si>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</si>
  <si>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</si>
  <si>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Referred</t>
  </si>
  <si>
    <t>No</t>
  </si>
  <si>
    <t>Count of Referred</t>
  </si>
  <si>
    <t>Row Labels</t>
  </si>
  <si>
    <t>Yes</t>
  </si>
  <si>
    <t>Grand Total</t>
  </si>
  <si>
    <t>Count of people referred</t>
  </si>
  <si>
    <t>Total_Revenue</t>
  </si>
  <si>
    <t>Column Labels</t>
  </si>
  <si>
    <t xml:space="preserve">city_wise revenue </t>
  </si>
  <si>
    <t>Segment Profitability Dashboard</t>
  </si>
  <si>
    <t>Average of Total_Revenue</t>
  </si>
  <si>
    <t>&gt;Power fit should focus its marketing and referrals on citites like Kolkata and Delhi with their referrals program as these both cities have very less engagement in their gyms.</t>
  </si>
  <si>
    <t>&gt;Also, the basic and standard packages are hot selling plans,so they should promote these plans in low performing cities such as Kolkata,Delhi,etc.</t>
  </si>
  <si>
    <t>Count of Gender in different cities</t>
  </si>
  <si>
    <t>Age distribution</t>
  </si>
  <si>
    <t>Count of Age distribution</t>
  </si>
  <si>
    <t>Adullts</t>
  </si>
  <si>
    <t>Seniors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</si>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</sst>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8"/>
      <name val="Calibri"/>
      <family val="2"/>
      <scheme val="minor"/>
    </font>
    <font>
      <b/>
      <sz val="12"/>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6">
    <border>
      <left/>
      <right/>
      <top/>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19">
    <xf numFmtId="0" fontId="0" fillId="0" borderId="0" xfId="0"/>
    <xf numFmtId="0" fontId="0" fillId="0" borderId="1" xfId="0" applyBorder="1" applyAlignment="1">
      <alignment vertical="top" wrapText="1"/>
    </xf>
    <xf numFmtId="0" fontId="1" fillId="0" borderId="2" xfId="0" applyFont="1" applyBorder="1" applyAlignment="1">
      <alignment horizontal="center" vertical="center"/>
    </xf>
    <xf numFmtId="0" fontId="1" fillId="0" borderId="2" xfId="0" applyFont="1" applyBorder="1" applyAlignment="1">
      <alignment horizontal="center" vertical="top" wrapText="1"/>
    </xf>
    <xf numFmtId="0" fontId="1" fillId="0" borderId="3" xfId="0" applyFont="1" applyBorder="1" applyAlignment="1">
      <alignment horizontal="center" vertical="center"/>
    </xf>
    <xf numFmtId="0" fontId="0" fillId="0" borderId="4" xfId="0" applyBorder="1" applyAlignment="1">
      <alignment wrapText="1"/>
    </xf>
    <xf numFmtId="0" fontId="0" fillId="0" borderId="4" xfId="0" applyBorder="1" applyAlignment="1">
      <alignment horizontal="right" wrapText="1"/>
    </xf>
    <xf numFmtId="14" fontId="0" fillId="0" borderId="4" xfId="0" applyNumberFormat="1" applyBorder="1" applyAlignment="1">
      <alignment horizontal="right" wrapText="1"/>
    </xf>
    <xf numFmtId="0" fontId="0" fillId="0" borderId="4" xfId="0" applyBorder="1" applyAlignment="1">
      <alignment vertical="center"/>
    </xf>
    <xf numFmtId="0" fontId="1" fillId="0" borderId="5" xfId="0" applyFont="1" applyFill="1" applyBorder="1" applyAlignment="1">
      <alignment horizontal="center" vertical="top" wrapText="1"/>
    </xf>
    <xf numFmtId="0" fontId="0" fillId="0" borderId="0" xfId="0" applyNumberFormat="1"/>
    <xf numFmtId="2" fontId="0" fillId="0" borderId="0" xfId="0" applyNumberFormat="1"/>
    <xf numFmtId="0" fontId="1" fillId="0" borderId="0" xfId="0" applyFont="1" applyFill="1" applyBorder="1" applyAlignment="1">
      <alignment horizontal="center" vertical="top" wrapText="1"/>
    </xf>
    <xf numFmtId="0" fontId="0" fillId="0" borderId="0" xfId="0" pivotButton="1"/>
    <xf numFmtId="0" fontId="0" fillId="0" borderId="0" xfId="0" applyAlignment="1">
      <alignment horizontal="left"/>
    </xf>
    <xf numFmtId="0" fontId="1" fillId="0" borderId="0" xfId="0" applyFont="1"/>
    <xf numFmtId="0" fontId="2" fillId="2" borderId="0" xfId="0" applyFont="1" applyFill="1"/>
    <xf numFmtId="0" fontId="1" fillId="2" borderId="0" xfId="0" applyFont="1" applyFill="1"/>
    <xf numFmtId="0" fontId="3" fillId="0" borderId="0" xfId="0" applyFon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assgn-3.xlsx]pivot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table'!$K$3:$K$4</c:f>
              <c:strCache>
                <c:ptCount val="1"/>
                <c:pt idx="0">
                  <c:v>Mumbai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table'!$J$5:$J$7</c:f>
              <c:strCache>
                <c:ptCount val="2"/>
                <c:pt idx="0">
                  <c:v>Standard</c:v>
                </c:pt>
                <c:pt idx="1">
                  <c:v>Basic</c:v>
                </c:pt>
              </c:strCache>
            </c:strRef>
          </c:cat>
          <c:val>
            <c:numRef>
              <c:f>'pivot table'!$K$5:$K$7</c:f>
              <c:numCache>
                <c:formatCode>General</c:formatCode>
                <c:ptCount val="2"/>
                <c:pt idx="0">
                  <c:v>3</c:v>
                </c:pt>
                <c:pt idx="1">
                  <c:v>3</c:v>
                </c:pt>
              </c:numCache>
            </c:numRef>
          </c:val>
          <c:extLst>
            <c:ext xmlns:c16="http://schemas.microsoft.com/office/drawing/2014/chart" uri="{C3380CC4-5D6E-409C-BE32-E72D297353CC}">
              <c16:uniqueId val="{00000000-6036-4BDC-9F41-9155430623A9}"/>
            </c:ext>
          </c:extLst>
        </c:ser>
        <c:ser>
          <c:idx val="1"/>
          <c:order val="1"/>
          <c:tx>
            <c:strRef>
              <c:f>'pivot table'!$L$3:$L$4</c:f>
              <c:strCache>
                <c:ptCount val="1"/>
                <c:pt idx="0">
                  <c:v>Pune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table'!$J$5:$J$7</c:f>
              <c:strCache>
                <c:ptCount val="2"/>
                <c:pt idx="0">
                  <c:v>Standard</c:v>
                </c:pt>
                <c:pt idx="1">
                  <c:v>Basic</c:v>
                </c:pt>
              </c:strCache>
            </c:strRef>
          </c:cat>
          <c:val>
            <c:numRef>
              <c:f>'pivot table'!$L$5:$L$7</c:f>
              <c:numCache>
                <c:formatCode>General</c:formatCode>
                <c:ptCount val="2"/>
                <c:pt idx="0">
                  <c:v>2</c:v>
                </c:pt>
                <c:pt idx="1">
                  <c:v>2</c:v>
                </c:pt>
              </c:numCache>
            </c:numRef>
          </c:val>
          <c:extLst>
            <c:ext xmlns:c16="http://schemas.microsoft.com/office/drawing/2014/chart" uri="{C3380CC4-5D6E-409C-BE32-E72D297353CC}">
              <c16:uniqueId val="{00000001-6036-4BDC-9F41-9155430623A9}"/>
            </c:ext>
          </c:extLst>
        </c:ser>
        <c:ser>
          <c:idx val="2"/>
          <c:order val="2"/>
          <c:tx>
            <c:strRef>
              <c:f>'pivot table'!$M$3:$M$4</c:f>
              <c:strCache>
                <c:ptCount val="1"/>
                <c:pt idx="0">
                  <c:v>Hyderabad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table'!$J$5:$J$7</c:f>
              <c:strCache>
                <c:ptCount val="2"/>
                <c:pt idx="0">
                  <c:v>Standard</c:v>
                </c:pt>
                <c:pt idx="1">
                  <c:v>Basic</c:v>
                </c:pt>
              </c:strCache>
            </c:strRef>
          </c:cat>
          <c:val>
            <c:numRef>
              <c:f>'pivot table'!$M$5:$M$7</c:f>
              <c:numCache>
                <c:formatCode>General</c:formatCode>
                <c:ptCount val="2"/>
                <c:pt idx="0">
                  <c:v>3</c:v>
                </c:pt>
                <c:pt idx="1">
                  <c:v>1</c:v>
                </c:pt>
              </c:numCache>
            </c:numRef>
          </c:val>
          <c:extLst>
            <c:ext xmlns:c16="http://schemas.microsoft.com/office/drawing/2014/chart" uri="{C3380CC4-5D6E-409C-BE32-E72D297353CC}">
              <c16:uniqueId val="{00000002-6036-4BDC-9F41-9155430623A9}"/>
            </c:ext>
          </c:extLst>
        </c:ser>
        <c:dLbls>
          <c:showLegendKey val="0"/>
          <c:showVal val="0"/>
          <c:showCatName val="0"/>
          <c:showSerName val="0"/>
          <c:showPercent val="0"/>
          <c:showBubbleSize val="0"/>
        </c:dLbls>
        <c:gapWidth val="100"/>
        <c:overlap val="-24"/>
        <c:axId val="1168512272"/>
        <c:axId val="1168524272"/>
      </c:barChart>
      <c:catAx>
        <c:axId val="1168512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524272"/>
        <c:crosses val="autoZero"/>
        <c:auto val="1"/>
        <c:lblAlgn val="ctr"/>
        <c:lblOffset val="100"/>
        <c:noMultiLvlLbl val="0"/>
      </c:catAx>
      <c:valAx>
        <c:axId val="116852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5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assgn-3.xlsx]pivot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a:t>
            </a:r>
            <a:r>
              <a:rPr lang="en-US" sz="1400" baseline="0"/>
              <a:t> revenue per membership type</a:t>
            </a:r>
            <a:endParaRPr lang="en-US" sz="1400"/>
          </a:p>
        </c:rich>
      </c:tx>
      <c:layout>
        <c:manualLayout>
          <c:xMode val="edge"/>
          <c:yMode val="edge"/>
          <c:x val="0.1212012248468941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FA-4B29-BC36-8E532B26E4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FA-4B29-BC36-8E532B26E4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CFA-4B29-BC36-8E532B26E4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CFA-4B29-BC36-8E532B26E4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table'!$P$4:$P$6</c:f>
              <c:strCache>
                <c:ptCount val="2"/>
                <c:pt idx="0">
                  <c:v>Basic</c:v>
                </c:pt>
                <c:pt idx="1">
                  <c:v>Standard</c:v>
                </c:pt>
              </c:strCache>
            </c:strRef>
          </c:cat>
          <c:val>
            <c:numRef>
              <c:f>'pivot table'!$Q$4:$Q$6</c:f>
              <c:numCache>
                <c:formatCode>0.00</c:formatCode>
                <c:ptCount val="2"/>
                <c:pt idx="0">
                  <c:v>4444.4444444444434</c:v>
                </c:pt>
                <c:pt idx="1">
                  <c:v>7803.333333333333</c:v>
                </c:pt>
              </c:numCache>
            </c:numRef>
          </c:val>
          <c:extLst>
            <c:ext xmlns:c16="http://schemas.microsoft.com/office/drawing/2014/chart" uri="{C3380CC4-5D6E-409C-BE32-E72D297353CC}">
              <c16:uniqueId val="{00000008-BCFA-4B29-BC36-8E532B26E4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7620</xdr:rowOff>
    </xdr:from>
    <xdr:to>
      <xdr:col>9</xdr:col>
      <xdr:colOff>289560</xdr:colOff>
      <xdr:row>18</xdr:row>
      <xdr:rowOff>152400</xdr:rowOff>
    </xdr:to>
    <xdr:graphicFrame macro="">
      <xdr:nvGraphicFramePr>
        <xdr:cNvPr id="2" name="Chart 1">
          <a:extLst>
            <a:ext uri="{FF2B5EF4-FFF2-40B4-BE49-F238E27FC236}">
              <a16:creationId xmlns:a16="http://schemas.microsoft.com/office/drawing/2014/main" id="{AD39F801-119B-4099-A4F5-D8A21621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297180</xdr:colOff>
      <xdr:row>1</xdr:row>
      <xdr:rowOff>0</xdr:rowOff>
    </xdr:from>
    <xdr:to>
      <xdr:col>16</xdr:col>
      <xdr:colOff>601980</xdr:colOff>
      <xdr:row>18</xdr:row>
      <xdr:rowOff>167640</xdr:rowOff>
    </xdr:to>
    <xdr:graphicFrame macro="">
      <xdr:nvGraphicFramePr>
        <xdr:cNvPr id="3" name="Chart 2">
          <a:extLst>
            <a:ext uri="{FF2B5EF4-FFF2-40B4-BE49-F238E27FC236}">
              <a16:creationId xmlns:a16="http://schemas.microsoft.com/office/drawing/2014/main" id="{92A76BD3-824A-417A-B033-7818B1638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601980</xdr:colOff>
      <xdr:row>1</xdr:row>
      <xdr:rowOff>1</xdr:rowOff>
    </xdr:from>
    <xdr:to>
      <xdr:col>19</xdr:col>
      <xdr:colOff>594360</xdr:colOff>
      <xdr:row>10</xdr:row>
      <xdr:rowOff>15241</xdr:rowOff>
    </xdr:to>
    <mc:AlternateContent xmlns:mc="http://schemas.openxmlformats.org/markup-compatibility/2006">
      <mc:Choice xmlns:a14="http://schemas.microsoft.com/office/drawing/2010/main" Requires="a14">
        <xdr:graphicFrame macro="">
          <xdr:nvGraphicFramePr>
            <xdr:cNvPr id="4" name="Membership_Type">
              <a:extLst>
                <a:ext uri="{FF2B5EF4-FFF2-40B4-BE49-F238E27FC236}">
                  <a16:creationId xmlns:a16="http://schemas.microsoft.com/office/drawing/2014/main" id="{5A7A0631-FE36-4F1F-8572-10D969BB7DD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0355580" y="670561"/>
              <a:ext cx="182118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22861</xdr:rowOff>
    </xdr:from>
    <xdr:to>
      <xdr:col>20</xdr:col>
      <xdr:colOff>0</xdr:colOff>
      <xdr:row>20</xdr:row>
      <xdr:rowOff>175261</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3BA01D8A-4530-44CB-871A-F5694E726E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363200" y="2339341"/>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0</xdr:row>
      <xdr:rowOff>662940</xdr:rowOff>
    </xdr:from>
    <xdr:to>
      <xdr:col>22</xdr:col>
      <xdr:colOff>601980</xdr:colOff>
      <xdr:row>24</xdr:row>
      <xdr:rowOff>175260</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42E0A4C3-BA20-4F2C-8041-4A9A0628B82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184380" y="662940"/>
              <a:ext cx="1828800" cy="441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893.611793518518" createdVersion="8" refreshedVersion="8" minRefreshableVersion="3" recordCount="35" xr:uid="{C3FFB619-0A58-4CDE-941E-9903FC4B5765}">
  <cacheSource type="worksheet">
    <worksheetSource ref="B1:M36" sheet="Answer"/>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MixedTypes="1" containsNumber="1" containsInteger="1" minValue="0" maxValue="0"/>
    </cacheField>
    <cacheField name="Membership_Duration_Months" numFmtId="2">
      <sharedItems containsSemiMixedTypes="0" containsString="0" containsNumber="1" minValue="0.13333333333333333" maxValue="18.633333333333333"/>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893.614178935182" createdVersion="8" refreshedVersion="8" minRefreshableVersion="3" recordCount="35" xr:uid="{08EBFD02-FF8B-485A-B18A-2BB71FC8D812}">
  <cacheSource type="worksheet">
    <worksheetSource ref="B1:N36" sheet="Answer"/>
  </cacheSource>
  <cacheFields count="13">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MixedTypes="1" containsNumber="1" containsInteger="1" minValue="0" maxValue="0" count="16">
        <s v="Hiran Shan"/>
        <s v="Kiara Kakar"/>
        <s v="Jhanvi Chaudhary"/>
        <s v="Tara Swaminathan"/>
        <s v="Madhav Singh"/>
        <s v="Shray Ramakrishnan"/>
        <n v="0"/>
        <s v="Nitara Comar"/>
        <s v="Ranbir Karan"/>
        <s v="Rati Sanghvi"/>
        <s v="Ishaan Kashyap"/>
        <s v="Tanya Bajwa"/>
        <s v="Adira Brar"/>
        <s v="Nakul Balakrishnan"/>
        <s v="Darshit Sidhu"/>
        <s v="Riya Dugal"/>
      </sharedItems>
    </cacheField>
    <cacheField name="Membership_Duration_Months" numFmtId="2">
      <sharedItems containsSemiMixedTypes="0" containsString="0" containsNumber="1" minValue="0.13333333333333333" maxValue="18.633333333333333"/>
    </cacheField>
    <cacheField name="Referred" numFmtId="0">
      <sharedItems count="2">
        <s v="Yes"/>
        <s v="No"/>
      </sharedItems>
    </cacheField>
    <cacheField name="Total_Revenue" numFmtId="2">
      <sharedItems containsSemiMixedTypes="0" containsString="0" containsNumber="1" minValue="240" maxValue="35750"/>
    </cacheField>
  </cacheFields>
  <extLst>
    <ext xmlns:x14="http://schemas.microsoft.com/office/spreadsheetml/2009/9/main" uri="{725AE2AE-9491-48be-B2B4-4EB974FC3084}">
      <x14:pivotCacheDefinition pivotCacheId="9389729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893.649133449071" createdVersion="8" refreshedVersion="8" minRefreshableVersion="3" recordCount="35" xr:uid="{DF8FA62F-B528-4D08-81D3-F3094BAE084F}">
  <cacheSource type="worksheet">
    <worksheetSource ref="B1:O36" sheet="Answer"/>
  </cacheSource>
  <cacheFields count="14">
    <cacheField name="Full_Name" numFmtId="0">
      <sharedItems/>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MixedTypes="1" containsNumber="1" containsInteger="1" minValue="0" maxValue="0"/>
    </cacheField>
    <cacheField name="Membership_Duration_Months" numFmtId="2">
      <sharedItems containsSemiMixedTypes="0" containsString="0" containsNumber="1" minValue="0.13333333333333333" maxValue="18.633333333333333"/>
    </cacheField>
    <cacheField name="Referred" numFmtId="0">
      <sharedItems/>
    </cacheField>
    <cacheField name="Total_Revenue" numFmtId="2">
      <sharedItems containsSemiMixedTypes="0" containsString="0" containsNumber="1" minValue="240" maxValue="35750"/>
    </cacheField>
    <cacheField name="Age distribution" numFmtId="0">
      <sharedItems count="3">
        <s v="Seniors"/>
        <s v="Youth"/>
        <s v="Adull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d v="2023-11-05T00:00:00"/>
    <d v="2024-05-13T00:00:00"/>
    <n v="800"/>
    <n v="25"/>
    <s v="Bengaluru"/>
    <s v="Hiran Shan"/>
    <n v="6.2666666666666666"/>
    <x v="0"/>
  </r>
  <r>
    <s v="Parinaaz Shanker"/>
    <n v="27"/>
    <s v="Male"/>
    <s v="Basic"/>
    <d v="2025-02-26T00:00:00"/>
    <d v="2025-03-24T00:00:00"/>
    <n v="800"/>
    <n v="20"/>
    <s v="Pune"/>
    <s v="Kiara Kakar"/>
    <n v="0.93333333333333335"/>
    <x v="0"/>
  </r>
  <r>
    <s v="Aniruddh Batra"/>
    <n v="24"/>
    <s v="Male"/>
    <s v="Standard"/>
    <d v="2023-09-22T00:00:00"/>
    <d v="2024-03-20T00:00:00"/>
    <n v="1200"/>
    <n v="18"/>
    <s v="Hyderabad"/>
    <s v="Jhanvi Chaudhary"/>
    <n v="5.9333333333333336"/>
    <x v="0"/>
  </r>
  <r>
    <s v="Madhup Kapur"/>
    <n v="31"/>
    <s v="Female"/>
    <s v="Standard"/>
    <d v="2024-07-06T00:00:00"/>
    <d v="2024-10-22T00:00:00"/>
    <n v="1200"/>
    <n v="16"/>
    <s v="Hyderabad"/>
    <s v="Tara Swaminathan"/>
    <n v="3.5333333333333332"/>
    <x v="0"/>
  </r>
  <r>
    <s v="Rasha Kakar"/>
    <n v="19"/>
    <s v="Male"/>
    <s v="Family"/>
    <d v="2023-12-26T00:00:00"/>
    <d v="2024-07-28T00:00:00"/>
    <n v="2500"/>
    <n v="12"/>
    <s v="Bengaluru"/>
    <s v="Madhav Singh"/>
    <n v="7.0666666666666664"/>
    <x v="0"/>
  </r>
  <r>
    <s v="Ehsaan Batra"/>
    <n v="40"/>
    <s v="Male"/>
    <s v="Basic"/>
    <d v="2024-01-26T00:00:00"/>
    <d v="2024-04-10T00:00:00"/>
    <n v="800"/>
    <n v="14"/>
    <s v="Mumbai"/>
    <s v="Shray Ramakrishnan"/>
    <n v="2.4666666666666668"/>
    <x v="0"/>
  </r>
  <r>
    <s v="Zara Bains"/>
    <n v="41"/>
    <s v="Female"/>
    <s v="Basic"/>
    <d v="2024-10-23T00:00:00"/>
    <d v="2025-01-20T00:00:00"/>
    <n v="800"/>
    <n v="25"/>
    <s v="Pune"/>
    <n v="0"/>
    <n v="2.9"/>
    <x v="1"/>
  </r>
  <r>
    <s v="Uthkarsh Baral"/>
    <n v="43"/>
    <s v="Male"/>
    <s v="Premium"/>
    <d v="2024-06-07T00:00:00"/>
    <d v="2024-09-28T00:00:00"/>
    <n v="1800"/>
    <n v="28"/>
    <s v="Kolkata"/>
    <n v="0"/>
    <n v="3.7"/>
    <x v="1"/>
  </r>
  <r>
    <s v="Kashvi Char"/>
    <n v="42"/>
    <s v="Male"/>
    <s v="Basic"/>
    <d v="2024-10-04T00:00:00"/>
    <d v="2024-10-17T00:00:00"/>
    <n v="800"/>
    <n v="3"/>
    <s v="Kolkata"/>
    <s v="Nitara Comar"/>
    <n v="0.43333333333333335"/>
    <x v="0"/>
  </r>
  <r>
    <s v="Dhanush Varma"/>
    <n v="37"/>
    <s v="Male"/>
    <s v="Standard"/>
    <d v="2023-10-03T00:00:00"/>
    <d v="2023-12-20T00:00:00"/>
    <n v="1200"/>
    <n v="29"/>
    <s v="Mumbai"/>
    <s v="Ranbir Karan"/>
    <n v="2.5666666666666669"/>
    <x v="0"/>
  </r>
  <r>
    <s v="Ishaan Goyal"/>
    <n v="48"/>
    <s v="Female"/>
    <s v="Standard"/>
    <d v="2024-01-06T00:00:00"/>
    <d v="2024-06-16T00:00:00"/>
    <n v="1200"/>
    <n v="13"/>
    <s v="Bengaluru"/>
    <s v="Rati Sanghvi"/>
    <n v="5.333333333333333"/>
    <x v="0"/>
  </r>
  <r>
    <s v="Mahika Ravi"/>
    <n v="36"/>
    <s v="Male"/>
    <s v="Standard"/>
    <d v="2023-08-16T00:00:00"/>
    <d v="2024-10-03T00:00:00"/>
    <n v="1200"/>
    <n v="19"/>
    <s v="Kolkata"/>
    <s v="Ishaan Kashyap"/>
    <n v="13.566666666666666"/>
    <x v="0"/>
  </r>
  <r>
    <s v="Purab Reddy"/>
    <n v="48"/>
    <s v="Female"/>
    <s v="Premium"/>
    <d v="2024-09-21T00:00:00"/>
    <d v="2024-12-15T00:00:00"/>
    <n v="1800"/>
    <n v="22"/>
    <s v="Kolkata"/>
    <n v="0"/>
    <n v="2.8"/>
    <x v="1"/>
  </r>
  <r>
    <s v="Tiya Soni"/>
    <n v="39"/>
    <s v="Male"/>
    <s v="Standard"/>
    <d v="2023-05-19T00:00:00"/>
    <d v="2023-11-12T00:00:00"/>
    <n v="1200"/>
    <n v="28"/>
    <s v="Mumbai"/>
    <n v="0"/>
    <n v="5.7666666666666666"/>
    <x v="1"/>
  </r>
  <r>
    <s v="Zara Dugar"/>
    <n v="44"/>
    <s v="Female"/>
    <s v="Basic"/>
    <d v="2024-02-11T00:00:00"/>
    <d v="2024-09-05T00:00:00"/>
    <n v="800"/>
    <n v="8"/>
    <s v="Hyderabad"/>
    <n v="0"/>
    <n v="6.8"/>
    <x v="1"/>
  </r>
  <r>
    <s v="Lakshit Mander"/>
    <n v="39"/>
    <s v="Male"/>
    <s v="Family"/>
    <d v="2025-02-14T00:00:00"/>
    <d v="2025-03-16T00:00:00"/>
    <n v="2500"/>
    <n v="14"/>
    <s v="Kolkata"/>
    <n v="0"/>
    <n v="1.0666666666666667"/>
    <x v="1"/>
  </r>
  <r>
    <s v="Neysa Krish"/>
    <n v="35"/>
    <s v="Male"/>
    <s v="Standard"/>
    <d v="2024-02-07T00:00:00"/>
    <d v="2025-01-28T00:00:00"/>
    <n v="1200"/>
    <n v="25"/>
    <s v="Hyderabad"/>
    <n v="0"/>
    <n v="11.7"/>
    <x v="1"/>
  </r>
  <r>
    <s v="Prerak Boase"/>
    <n v="56"/>
    <s v="Female"/>
    <s v="Family"/>
    <d v="2023-10-14T00:00:00"/>
    <d v="2024-12-23T00:00:00"/>
    <n v="2500"/>
    <n v="13"/>
    <s v="Delhi"/>
    <n v="0"/>
    <n v="14.3"/>
    <x v="1"/>
  </r>
  <r>
    <s v="Siya Master"/>
    <n v="27"/>
    <s v="Female"/>
    <s v="Basic"/>
    <d v="2024-03-03T00:00:00"/>
    <d v="2025-01-07T00:00:00"/>
    <n v="800"/>
    <n v="26"/>
    <s v="Mumbai"/>
    <n v="0"/>
    <n v="10.133333333333333"/>
    <x v="1"/>
  </r>
  <r>
    <s v="Madhup Biswas"/>
    <n v="28"/>
    <s v="Male"/>
    <s v="Family"/>
    <d v="2024-05-05T00:00:00"/>
    <d v="2024-11-12T00:00:00"/>
    <n v="2500"/>
    <n v="21"/>
    <s v="Mumbai"/>
    <s v="Tanya Bajwa"/>
    <n v="6.2333333333333334"/>
    <x v="0"/>
  </r>
  <r>
    <s v="Indrans Ratti"/>
    <n v="57"/>
    <s v="Female"/>
    <s v="Premium"/>
    <d v="2023-08-08T00:00:00"/>
    <d v="2025-01-17T00:00:00"/>
    <n v="1800"/>
    <n v="19"/>
    <s v="Mumbai"/>
    <n v="0"/>
    <n v="17.3"/>
    <x v="1"/>
  </r>
  <r>
    <s v="Kimaya Balay"/>
    <n v="26"/>
    <s v="Female"/>
    <s v="Premium"/>
    <d v="2024-01-29T00:00:00"/>
    <d v="2024-11-20T00:00:00"/>
    <n v="1800"/>
    <n v="5"/>
    <s v="Bengaluru"/>
    <n v="0"/>
    <n v="9.6999999999999993"/>
    <x v="1"/>
  </r>
  <r>
    <s v="Eva Dass"/>
    <n v="48"/>
    <s v="Male"/>
    <s v="Premium"/>
    <d v="2024-06-08T00:00:00"/>
    <d v="2024-06-12T00:00:00"/>
    <n v="1800"/>
    <n v="18"/>
    <s v="Delhi"/>
    <n v="0"/>
    <n v="0.13333333333333333"/>
    <x v="1"/>
  </r>
  <r>
    <s v="Pihu Wali"/>
    <n v="25"/>
    <s v="Female"/>
    <s v="Standard"/>
    <d v="2024-05-27T00:00:00"/>
    <d v="2025-03-14T00:00:00"/>
    <n v="1200"/>
    <n v="6"/>
    <s v="Bengaluru"/>
    <n v="0"/>
    <n v="9.5666666666666664"/>
    <x v="1"/>
  </r>
  <r>
    <s v="Tiya Rege"/>
    <n v="53"/>
    <s v="Male"/>
    <s v="Premium"/>
    <d v="2023-12-26T00:00:00"/>
    <d v="2024-03-21T00:00:00"/>
    <n v="1800"/>
    <n v="17"/>
    <s v="Mumbai"/>
    <s v="Adira Brar"/>
    <n v="2.8333333333333335"/>
    <x v="0"/>
  </r>
  <r>
    <s v="Aarav Sen"/>
    <n v="42"/>
    <s v="Female"/>
    <s v="Standard"/>
    <d v="2025-02-14T00:00:00"/>
    <d v="2025-03-11T00:00:00"/>
    <n v="1200"/>
    <n v="3"/>
    <s v="Delhi"/>
    <n v="0"/>
    <n v="0.9"/>
    <x v="1"/>
  </r>
  <r>
    <s v="Dishani Bera"/>
    <n v="24"/>
    <s v="Male"/>
    <s v="Family"/>
    <d v="2025-02-10T00:00:00"/>
    <d v="2025-03-10T00:00:00"/>
    <n v="2500"/>
    <n v="28"/>
    <s v="Mumbai"/>
    <n v="0"/>
    <n v="1"/>
    <x v="1"/>
  </r>
  <r>
    <s v="Indrans Grover"/>
    <n v="53"/>
    <s v="Male"/>
    <s v="Standard"/>
    <d v="2024-11-18T00:00:00"/>
    <d v="2024-12-19T00:00:00"/>
    <n v="1200"/>
    <n v="23"/>
    <s v="Pune"/>
    <n v="0"/>
    <n v="1.0333333333333334"/>
    <x v="1"/>
  </r>
  <r>
    <s v="Kismat Edwin"/>
    <n v="29"/>
    <s v="Female"/>
    <s v="Family"/>
    <d v="2024-04-19T00:00:00"/>
    <d v="2024-04-26T00:00:00"/>
    <n v="2500"/>
    <n v="8"/>
    <s v="Hyderabad"/>
    <n v="0"/>
    <n v="0.23333333333333334"/>
    <x v="1"/>
  </r>
  <r>
    <s v="Taran Vyas"/>
    <n v="31"/>
    <s v="Female"/>
    <s v="Family"/>
    <d v="2025-01-10T00:00:00"/>
    <d v="2025-03-29T00:00:00"/>
    <n v="2500"/>
    <n v="23"/>
    <s v="Kolkata"/>
    <s v="Nakul Balakrishnan"/>
    <n v="2.6333333333333333"/>
    <x v="0"/>
  </r>
  <r>
    <s v="Jiya Baral"/>
    <n v="52"/>
    <s v="Female"/>
    <s v="Basic"/>
    <d v="2023-06-11T00:00:00"/>
    <d v="2024-12-30T00:00:00"/>
    <n v="800"/>
    <n v="9"/>
    <s v="Delhi"/>
    <s v="Darshit Sidhu"/>
    <n v="18.633333333333333"/>
    <x v="0"/>
  </r>
  <r>
    <s v="Gokul Sahni"/>
    <n v="20"/>
    <s v="Male"/>
    <s v="Standard"/>
    <d v="2024-04-09T00:00:00"/>
    <d v="2024-11-08T00:00:00"/>
    <n v="1200"/>
    <n v="2"/>
    <s v="Mumbai"/>
    <n v="0"/>
    <n v="6.9666666666666668"/>
    <x v="1"/>
  </r>
  <r>
    <s v="Prerak Lalla"/>
    <n v="22"/>
    <s v="Male"/>
    <s v="Basic"/>
    <d v="2025-02-11T00:00:00"/>
    <d v="2025-03-24T00:00:00"/>
    <n v="800"/>
    <n v="30"/>
    <s v="Mumbai"/>
    <n v="0"/>
    <n v="1.4333333333333333"/>
    <x v="1"/>
  </r>
  <r>
    <s v="Hrishita Shroff"/>
    <n v="23"/>
    <s v="Male"/>
    <s v="Premium"/>
    <d v="2024-10-23T00:00:00"/>
    <d v="2025-03-05T00:00:00"/>
    <n v="1800"/>
    <n v="23"/>
    <s v="Pune"/>
    <s v="Riya Dugal"/>
    <n v="4.4000000000000004"/>
    <x v="0"/>
  </r>
  <r>
    <s v="Oorja Sachar"/>
    <n v="27"/>
    <s v="Female"/>
    <s v="Standard"/>
    <d v="2024-01-21T00:00:00"/>
    <d v="2024-12-26T00:00:00"/>
    <n v="1200"/>
    <n v="27"/>
    <s v="Pune"/>
    <n v="0"/>
    <n v="11.166666666666666"/>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d v="2023-11-05T00:00:00"/>
    <d v="2024-05-13T00:00:00"/>
    <n v="800"/>
    <n v="25"/>
    <x v="0"/>
    <x v="0"/>
    <n v="6.2666666666666666"/>
    <x v="0"/>
    <n v="5013.333333333333"/>
  </r>
  <r>
    <x v="1"/>
    <x v="1"/>
    <x v="0"/>
    <x v="0"/>
    <d v="2025-02-26T00:00:00"/>
    <d v="2025-03-24T00:00:00"/>
    <n v="800"/>
    <n v="20"/>
    <x v="1"/>
    <x v="1"/>
    <n v="0.93333333333333335"/>
    <x v="0"/>
    <n v="746.66666666666663"/>
  </r>
  <r>
    <x v="2"/>
    <x v="2"/>
    <x v="0"/>
    <x v="1"/>
    <d v="2023-09-22T00:00:00"/>
    <d v="2024-03-20T00:00:00"/>
    <n v="1200"/>
    <n v="18"/>
    <x v="2"/>
    <x v="2"/>
    <n v="5.9333333333333336"/>
    <x v="0"/>
    <n v="7120"/>
  </r>
  <r>
    <x v="3"/>
    <x v="3"/>
    <x v="1"/>
    <x v="1"/>
    <d v="2024-07-06T00:00:00"/>
    <d v="2024-10-22T00:00:00"/>
    <n v="1200"/>
    <n v="16"/>
    <x v="2"/>
    <x v="3"/>
    <n v="3.5333333333333332"/>
    <x v="0"/>
    <n v="4240"/>
  </r>
  <r>
    <x v="4"/>
    <x v="4"/>
    <x v="0"/>
    <x v="2"/>
    <d v="2023-12-26T00:00:00"/>
    <d v="2024-07-28T00:00:00"/>
    <n v="2500"/>
    <n v="12"/>
    <x v="0"/>
    <x v="4"/>
    <n v="7.0666666666666664"/>
    <x v="0"/>
    <n v="17666.666666666668"/>
  </r>
  <r>
    <x v="5"/>
    <x v="5"/>
    <x v="0"/>
    <x v="0"/>
    <d v="2024-01-26T00:00:00"/>
    <d v="2024-04-10T00:00:00"/>
    <n v="800"/>
    <n v="14"/>
    <x v="3"/>
    <x v="5"/>
    <n v="2.4666666666666668"/>
    <x v="0"/>
    <n v="1973.3333333333335"/>
  </r>
  <r>
    <x v="6"/>
    <x v="6"/>
    <x v="1"/>
    <x v="0"/>
    <d v="2024-10-23T00:00:00"/>
    <d v="2025-01-20T00:00:00"/>
    <n v="800"/>
    <n v="25"/>
    <x v="1"/>
    <x v="6"/>
    <n v="2.9"/>
    <x v="1"/>
    <n v="2320"/>
  </r>
  <r>
    <x v="7"/>
    <x v="7"/>
    <x v="0"/>
    <x v="3"/>
    <d v="2024-06-07T00:00:00"/>
    <d v="2024-09-28T00:00:00"/>
    <n v="1800"/>
    <n v="28"/>
    <x v="4"/>
    <x v="6"/>
    <n v="3.7"/>
    <x v="1"/>
    <n v="6660"/>
  </r>
  <r>
    <x v="8"/>
    <x v="8"/>
    <x v="0"/>
    <x v="0"/>
    <d v="2024-10-04T00:00:00"/>
    <d v="2024-10-17T00:00:00"/>
    <n v="800"/>
    <n v="3"/>
    <x v="4"/>
    <x v="7"/>
    <n v="0.43333333333333335"/>
    <x v="0"/>
    <n v="346.66666666666669"/>
  </r>
  <r>
    <x v="9"/>
    <x v="9"/>
    <x v="0"/>
    <x v="1"/>
    <d v="2023-10-03T00:00:00"/>
    <d v="2023-12-20T00:00:00"/>
    <n v="1200"/>
    <n v="29"/>
    <x v="3"/>
    <x v="8"/>
    <n v="2.5666666666666669"/>
    <x v="0"/>
    <n v="3080.0000000000005"/>
  </r>
  <r>
    <x v="10"/>
    <x v="10"/>
    <x v="1"/>
    <x v="1"/>
    <d v="2024-01-06T00:00:00"/>
    <d v="2024-06-16T00:00:00"/>
    <n v="1200"/>
    <n v="13"/>
    <x v="0"/>
    <x v="9"/>
    <n v="5.333333333333333"/>
    <x v="0"/>
    <n v="6400"/>
  </r>
  <r>
    <x v="11"/>
    <x v="11"/>
    <x v="0"/>
    <x v="1"/>
    <d v="2023-08-16T00:00:00"/>
    <d v="2024-10-03T00:00:00"/>
    <n v="1200"/>
    <n v="19"/>
    <x v="4"/>
    <x v="10"/>
    <n v="13.566666666666666"/>
    <x v="0"/>
    <n v="16280"/>
  </r>
  <r>
    <x v="12"/>
    <x v="10"/>
    <x v="1"/>
    <x v="3"/>
    <d v="2024-09-21T00:00:00"/>
    <d v="2024-12-15T00:00:00"/>
    <n v="1800"/>
    <n v="22"/>
    <x v="4"/>
    <x v="6"/>
    <n v="2.8"/>
    <x v="1"/>
    <n v="5040"/>
  </r>
  <r>
    <x v="13"/>
    <x v="12"/>
    <x v="0"/>
    <x v="1"/>
    <d v="2023-05-19T00:00:00"/>
    <d v="2023-11-12T00:00:00"/>
    <n v="1200"/>
    <n v="28"/>
    <x v="3"/>
    <x v="6"/>
    <n v="5.7666666666666666"/>
    <x v="1"/>
    <n v="6920"/>
  </r>
  <r>
    <x v="14"/>
    <x v="13"/>
    <x v="1"/>
    <x v="0"/>
    <d v="2024-02-11T00:00:00"/>
    <d v="2024-09-05T00:00:00"/>
    <n v="800"/>
    <n v="8"/>
    <x v="2"/>
    <x v="6"/>
    <n v="6.8"/>
    <x v="1"/>
    <n v="5440"/>
  </r>
  <r>
    <x v="15"/>
    <x v="12"/>
    <x v="0"/>
    <x v="2"/>
    <d v="2025-02-14T00:00:00"/>
    <d v="2025-03-16T00:00:00"/>
    <n v="2500"/>
    <n v="14"/>
    <x v="4"/>
    <x v="6"/>
    <n v="1.0666666666666667"/>
    <x v="1"/>
    <n v="2666.6666666666665"/>
  </r>
  <r>
    <x v="16"/>
    <x v="14"/>
    <x v="0"/>
    <x v="1"/>
    <d v="2024-02-07T00:00:00"/>
    <d v="2025-01-28T00:00:00"/>
    <n v="1200"/>
    <n v="25"/>
    <x v="2"/>
    <x v="6"/>
    <n v="11.7"/>
    <x v="1"/>
    <n v="14040"/>
  </r>
  <r>
    <x v="17"/>
    <x v="15"/>
    <x v="1"/>
    <x v="2"/>
    <d v="2023-10-14T00:00:00"/>
    <d v="2024-12-23T00:00:00"/>
    <n v="2500"/>
    <n v="13"/>
    <x v="5"/>
    <x v="6"/>
    <n v="14.3"/>
    <x v="1"/>
    <n v="35750"/>
  </r>
  <r>
    <x v="18"/>
    <x v="1"/>
    <x v="1"/>
    <x v="0"/>
    <d v="2024-03-03T00:00:00"/>
    <d v="2025-01-07T00:00:00"/>
    <n v="800"/>
    <n v="26"/>
    <x v="3"/>
    <x v="6"/>
    <n v="10.133333333333333"/>
    <x v="1"/>
    <n v="8106.6666666666661"/>
  </r>
  <r>
    <x v="19"/>
    <x v="16"/>
    <x v="0"/>
    <x v="2"/>
    <d v="2024-05-05T00:00:00"/>
    <d v="2024-11-12T00:00:00"/>
    <n v="2500"/>
    <n v="21"/>
    <x v="3"/>
    <x v="11"/>
    <n v="6.2333333333333334"/>
    <x v="0"/>
    <n v="15583.333333333334"/>
  </r>
  <r>
    <x v="20"/>
    <x v="17"/>
    <x v="1"/>
    <x v="3"/>
    <d v="2023-08-08T00:00:00"/>
    <d v="2025-01-17T00:00:00"/>
    <n v="1800"/>
    <n v="19"/>
    <x v="3"/>
    <x v="6"/>
    <n v="17.3"/>
    <x v="1"/>
    <n v="31140"/>
  </r>
  <r>
    <x v="21"/>
    <x v="18"/>
    <x v="1"/>
    <x v="3"/>
    <d v="2024-01-29T00:00:00"/>
    <d v="2024-11-20T00:00:00"/>
    <n v="1800"/>
    <n v="5"/>
    <x v="0"/>
    <x v="6"/>
    <n v="9.6999999999999993"/>
    <x v="1"/>
    <n v="17460"/>
  </r>
  <r>
    <x v="22"/>
    <x v="10"/>
    <x v="0"/>
    <x v="3"/>
    <d v="2024-06-08T00:00:00"/>
    <d v="2024-06-12T00:00:00"/>
    <n v="1800"/>
    <n v="18"/>
    <x v="5"/>
    <x v="6"/>
    <n v="0.13333333333333333"/>
    <x v="1"/>
    <n v="240"/>
  </r>
  <r>
    <x v="23"/>
    <x v="19"/>
    <x v="1"/>
    <x v="1"/>
    <d v="2024-05-27T00:00:00"/>
    <d v="2025-03-14T00:00:00"/>
    <n v="1200"/>
    <n v="6"/>
    <x v="0"/>
    <x v="6"/>
    <n v="9.5666666666666664"/>
    <x v="1"/>
    <n v="11480"/>
  </r>
  <r>
    <x v="24"/>
    <x v="20"/>
    <x v="0"/>
    <x v="3"/>
    <d v="2023-12-26T00:00:00"/>
    <d v="2024-03-21T00:00:00"/>
    <n v="1800"/>
    <n v="17"/>
    <x v="3"/>
    <x v="12"/>
    <n v="2.8333333333333335"/>
    <x v="0"/>
    <n v="5100"/>
  </r>
  <r>
    <x v="25"/>
    <x v="8"/>
    <x v="1"/>
    <x v="1"/>
    <d v="2025-02-14T00:00:00"/>
    <d v="2025-03-11T00:00:00"/>
    <n v="1200"/>
    <n v="3"/>
    <x v="5"/>
    <x v="6"/>
    <n v="0.9"/>
    <x v="1"/>
    <n v="1080"/>
  </r>
  <r>
    <x v="26"/>
    <x v="2"/>
    <x v="0"/>
    <x v="2"/>
    <d v="2025-02-10T00:00:00"/>
    <d v="2025-03-10T00:00:00"/>
    <n v="2500"/>
    <n v="28"/>
    <x v="3"/>
    <x v="6"/>
    <n v="1"/>
    <x v="1"/>
    <n v="2500"/>
  </r>
  <r>
    <x v="27"/>
    <x v="20"/>
    <x v="0"/>
    <x v="1"/>
    <d v="2024-11-18T00:00:00"/>
    <d v="2024-12-19T00:00:00"/>
    <n v="1200"/>
    <n v="23"/>
    <x v="1"/>
    <x v="6"/>
    <n v="1.0333333333333334"/>
    <x v="1"/>
    <n v="1240.0000000000002"/>
  </r>
  <r>
    <x v="28"/>
    <x v="21"/>
    <x v="1"/>
    <x v="2"/>
    <d v="2024-04-19T00:00:00"/>
    <d v="2024-04-26T00:00:00"/>
    <n v="2500"/>
    <n v="8"/>
    <x v="2"/>
    <x v="6"/>
    <n v="0.23333333333333334"/>
    <x v="1"/>
    <n v="583.33333333333337"/>
  </r>
  <r>
    <x v="29"/>
    <x v="3"/>
    <x v="1"/>
    <x v="2"/>
    <d v="2025-01-10T00:00:00"/>
    <d v="2025-03-29T00:00:00"/>
    <n v="2500"/>
    <n v="23"/>
    <x v="4"/>
    <x v="13"/>
    <n v="2.6333333333333333"/>
    <x v="0"/>
    <n v="6583.333333333333"/>
  </r>
  <r>
    <x v="30"/>
    <x v="22"/>
    <x v="1"/>
    <x v="0"/>
    <d v="2023-06-11T00:00:00"/>
    <d v="2024-12-30T00:00:00"/>
    <n v="800"/>
    <n v="9"/>
    <x v="5"/>
    <x v="14"/>
    <n v="18.633333333333333"/>
    <x v="0"/>
    <n v="14906.666666666666"/>
  </r>
  <r>
    <x v="31"/>
    <x v="23"/>
    <x v="0"/>
    <x v="1"/>
    <d v="2024-04-09T00:00:00"/>
    <d v="2024-11-08T00:00:00"/>
    <n v="1200"/>
    <n v="2"/>
    <x v="3"/>
    <x v="6"/>
    <n v="6.9666666666666668"/>
    <x v="1"/>
    <n v="8360"/>
  </r>
  <r>
    <x v="32"/>
    <x v="24"/>
    <x v="0"/>
    <x v="0"/>
    <d v="2025-02-11T00:00:00"/>
    <d v="2025-03-24T00:00:00"/>
    <n v="800"/>
    <n v="30"/>
    <x v="3"/>
    <x v="6"/>
    <n v="1.4333333333333333"/>
    <x v="1"/>
    <n v="1146.6666666666667"/>
  </r>
  <r>
    <x v="33"/>
    <x v="25"/>
    <x v="0"/>
    <x v="3"/>
    <d v="2024-10-23T00:00:00"/>
    <d v="2025-03-05T00:00:00"/>
    <n v="1800"/>
    <n v="23"/>
    <x v="1"/>
    <x v="15"/>
    <n v="4.4000000000000004"/>
    <x v="0"/>
    <n v="7920.0000000000009"/>
  </r>
  <r>
    <x v="34"/>
    <x v="1"/>
    <x v="1"/>
    <x v="1"/>
    <d v="2024-01-21T00:00:00"/>
    <d v="2024-12-26T00:00:00"/>
    <n v="1200"/>
    <n v="27"/>
    <x v="1"/>
    <x v="6"/>
    <n v="11.166666666666666"/>
    <x v="1"/>
    <n v="134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x v="0"/>
    <s v="Male"/>
    <x v="0"/>
    <d v="2023-11-05T00:00:00"/>
    <d v="2024-05-13T00:00:00"/>
    <n v="800"/>
    <n v="25"/>
    <s v="Bengaluru"/>
    <s v="Hiran Shan"/>
    <n v="6.2666666666666666"/>
    <s v="Yes"/>
    <n v="5013.333333333333"/>
    <x v="0"/>
  </r>
  <r>
    <s v="Parinaaz Shanker"/>
    <x v="1"/>
    <s v="Male"/>
    <x v="0"/>
    <d v="2025-02-26T00:00:00"/>
    <d v="2025-03-24T00:00:00"/>
    <n v="800"/>
    <n v="20"/>
    <s v="Pune"/>
    <s v="Kiara Kakar"/>
    <n v="0.93333333333333335"/>
    <s v="Yes"/>
    <n v="746.66666666666663"/>
    <x v="1"/>
  </r>
  <r>
    <s v="Aniruddh Batra"/>
    <x v="2"/>
    <s v="Male"/>
    <x v="1"/>
    <d v="2023-09-22T00:00:00"/>
    <d v="2024-03-20T00:00:00"/>
    <n v="1200"/>
    <n v="18"/>
    <s v="Hyderabad"/>
    <s v="Jhanvi Chaudhary"/>
    <n v="5.9333333333333336"/>
    <s v="Yes"/>
    <n v="7120"/>
    <x v="1"/>
  </r>
  <r>
    <s v="Madhup Kapur"/>
    <x v="3"/>
    <s v="Female"/>
    <x v="1"/>
    <d v="2024-07-06T00:00:00"/>
    <d v="2024-10-22T00:00:00"/>
    <n v="1200"/>
    <n v="16"/>
    <s v="Hyderabad"/>
    <s v="Tara Swaminathan"/>
    <n v="3.5333333333333332"/>
    <s v="Yes"/>
    <n v="4240"/>
    <x v="2"/>
  </r>
  <r>
    <s v="Rasha Kakar"/>
    <x v="4"/>
    <s v="Male"/>
    <x v="2"/>
    <d v="2023-12-26T00:00:00"/>
    <d v="2024-07-28T00:00:00"/>
    <n v="2500"/>
    <n v="12"/>
    <s v="Bengaluru"/>
    <s v="Madhav Singh"/>
    <n v="7.0666666666666664"/>
    <s v="Yes"/>
    <n v="17666.666666666668"/>
    <x v="1"/>
  </r>
  <r>
    <s v="Ehsaan Batra"/>
    <x v="5"/>
    <s v="Male"/>
    <x v="0"/>
    <d v="2024-01-26T00:00:00"/>
    <d v="2024-04-10T00:00:00"/>
    <n v="800"/>
    <n v="14"/>
    <s v="Mumbai"/>
    <s v="Shray Ramakrishnan"/>
    <n v="2.4666666666666668"/>
    <s v="Yes"/>
    <n v="1973.3333333333335"/>
    <x v="2"/>
  </r>
  <r>
    <s v="Zara Bains"/>
    <x v="6"/>
    <s v="Female"/>
    <x v="0"/>
    <d v="2024-10-23T00:00:00"/>
    <d v="2025-01-20T00:00:00"/>
    <n v="800"/>
    <n v="25"/>
    <s v="Pune"/>
    <n v="0"/>
    <n v="2.9"/>
    <s v="No"/>
    <n v="2320"/>
    <x v="2"/>
  </r>
  <r>
    <s v="Uthkarsh Baral"/>
    <x v="7"/>
    <s v="Male"/>
    <x v="3"/>
    <d v="2024-06-07T00:00:00"/>
    <d v="2024-09-28T00:00:00"/>
    <n v="1800"/>
    <n v="28"/>
    <s v="Kolkata"/>
    <n v="0"/>
    <n v="3.7"/>
    <s v="No"/>
    <n v="6660"/>
    <x v="2"/>
  </r>
  <r>
    <s v="Kashvi Char"/>
    <x v="8"/>
    <s v="Male"/>
    <x v="0"/>
    <d v="2024-10-04T00:00:00"/>
    <d v="2024-10-17T00:00:00"/>
    <n v="800"/>
    <n v="3"/>
    <s v="Kolkata"/>
    <s v="Nitara Comar"/>
    <n v="0.43333333333333335"/>
    <s v="Yes"/>
    <n v="346.66666666666669"/>
    <x v="2"/>
  </r>
  <r>
    <s v="Dhanush Varma"/>
    <x v="9"/>
    <s v="Male"/>
    <x v="1"/>
    <d v="2023-10-03T00:00:00"/>
    <d v="2023-12-20T00:00:00"/>
    <n v="1200"/>
    <n v="29"/>
    <s v="Mumbai"/>
    <s v="Ranbir Karan"/>
    <n v="2.5666666666666669"/>
    <s v="Yes"/>
    <n v="3080.0000000000005"/>
    <x v="2"/>
  </r>
  <r>
    <s v="Ishaan Goyal"/>
    <x v="10"/>
    <s v="Female"/>
    <x v="1"/>
    <d v="2024-01-06T00:00:00"/>
    <d v="2024-06-16T00:00:00"/>
    <n v="1200"/>
    <n v="13"/>
    <s v="Bengaluru"/>
    <s v="Rati Sanghvi"/>
    <n v="5.333333333333333"/>
    <s v="Yes"/>
    <n v="6400"/>
    <x v="0"/>
  </r>
  <r>
    <s v="Mahika Ravi"/>
    <x v="11"/>
    <s v="Male"/>
    <x v="1"/>
    <d v="2023-08-16T00:00:00"/>
    <d v="2024-10-03T00:00:00"/>
    <n v="1200"/>
    <n v="19"/>
    <s v="Kolkata"/>
    <s v="Ishaan Kashyap"/>
    <n v="13.566666666666666"/>
    <s v="Yes"/>
    <n v="16280"/>
    <x v="2"/>
  </r>
  <r>
    <s v="Purab Reddy"/>
    <x v="10"/>
    <s v="Female"/>
    <x v="3"/>
    <d v="2024-09-21T00:00:00"/>
    <d v="2024-12-15T00:00:00"/>
    <n v="1800"/>
    <n v="22"/>
    <s v="Kolkata"/>
    <n v="0"/>
    <n v="2.8"/>
    <s v="No"/>
    <n v="5040"/>
    <x v="0"/>
  </r>
  <r>
    <s v="Tiya Soni"/>
    <x v="12"/>
    <s v="Male"/>
    <x v="1"/>
    <d v="2023-05-19T00:00:00"/>
    <d v="2023-11-12T00:00:00"/>
    <n v="1200"/>
    <n v="28"/>
    <s v="Mumbai"/>
    <n v="0"/>
    <n v="5.7666666666666666"/>
    <s v="No"/>
    <n v="6920"/>
    <x v="2"/>
  </r>
  <r>
    <s v="Zara Dugar"/>
    <x v="13"/>
    <s v="Female"/>
    <x v="0"/>
    <d v="2024-02-11T00:00:00"/>
    <d v="2024-09-05T00:00:00"/>
    <n v="800"/>
    <n v="8"/>
    <s v="Hyderabad"/>
    <n v="0"/>
    <n v="6.8"/>
    <s v="No"/>
    <n v="5440"/>
    <x v="2"/>
  </r>
  <r>
    <s v="Lakshit Mander"/>
    <x v="12"/>
    <s v="Male"/>
    <x v="2"/>
    <d v="2025-02-14T00:00:00"/>
    <d v="2025-03-16T00:00:00"/>
    <n v="2500"/>
    <n v="14"/>
    <s v="Kolkata"/>
    <n v="0"/>
    <n v="1.0666666666666667"/>
    <s v="No"/>
    <n v="2666.6666666666665"/>
    <x v="2"/>
  </r>
  <r>
    <s v="Neysa Krish"/>
    <x v="14"/>
    <s v="Male"/>
    <x v="1"/>
    <d v="2024-02-07T00:00:00"/>
    <d v="2025-01-28T00:00:00"/>
    <n v="1200"/>
    <n v="25"/>
    <s v="Hyderabad"/>
    <n v="0"/>
    <n v="11.7"/>
    <s v="No"/>
    <n v="14040"/>
    <x v="2"/>
  </r>
  <r>
    <s v="Prerak Boase"/>
    <x v="15"/>
    <s v="Female"/>
    <x v="2"/>
    <d v="2023-10-14T00:00:00"/>
    <d v="2024-12-23T00:00:00"/>
    <n v="2500"/>
    <n v="13"/>
    <s v="Delhi"/>
    <n v="0"/>
    <n v="14.3"/>
    <s v="No"/>
    <n v="35750"/>
    <x v="0"/>
  </r>
  <r>
    <s v="Siya Master"/>
    <x v="1"/>
    <s v="Female"/>
    <x v="0"/>
    <d v="2024-03-03T00:00:00"/>
    <d v="2025-01-07T00:00:00"/>
    <n v="800"/>
    <n v="26"/>
    <s v="Mumbai"/>
    <n v="0"/>
    <n v="10.133333333333333"/>
    <s v="No"/>
    <n v="8106.6666666666661"/>
    <x v="1"/>
  </r>
  <r>
    <s v="Madhup Biswas"/>
    <x v="16"/>
    <s v="Male"/>
    <x v="2"/>
    <d v="2024-05-05T00:00:00"/>
    <d v="2024-11-12T00:00:00"/>
    <n v="2500"/>
    <n v="21"/>
    <s v="Mumbai"/>
    <s v="Tanya Bajwa"/>
    <n v="6.2333333333333334"/>
    <s v="Yes"/>
    <n v="15583.333333333334"/>
    <x v="1"/>
  </r>
  <r>
    <s v="Indrans Ratti"/>
    <x v="17"/>
    <s v="Female"/>
    <x v="3"/>
    <d v="2023-08-08T00:00:00"/>
    <d v="2025-01-17T00:00:00"/>
    <n v="1800"/>
    <n v="19"/>
    <s v="Mumbai"/>
    <n v="0"/>
    <n v="17.3"/>
    <s v="No"/>
    <n v="31140"/>
    <x v="0"/>
  </r>
  <r>
    <s v="Kimaya Balay"/>
    <x v="18"/>
    <s v="Female"/>
    <x v="3"/>
    <d v="2024-01-29T00:00:00"/>
    <d v="2024-11-20T00:00:00"/>
    <n v="1800"/>
    <n v="5"/>
    <s v="Bengaluru"/>
    <n v="0"/>
    <n v="9.6999999999999993"/>
    <s v="No"/>
    <n v="17460"/>
    <x v="1"/>
  </r>
  <r>
    <s v="Eva Dass"/>
    <x v="10"/>
    <s v="Male"/>
    <x v="3"/>
    <d v="2024-06-08T00:00:00"/>
    <d v="2024-06-12T00:00:00"/>
    <n v="1800"/>
    <n v="18"/>
    <s v="Delhi"/>
    <n v="0"/>
    <n v="0.13333333333333333"/>
    <s v="No"/>
    <n v="240"/>
    <x v="0"/>
  </r>
  <r>
    <s v="Pihu Wali"/>
    <x v="19"/>
    <s v="Female"/>
    <x v="1"/>
    <d v="2024-05-27T00:00:00"/>
    <d v="2025-03-14T00:00:00"/>
    <n v="1200"/>
    <n v="6"/>
    <s v="Bengaluru"/>
    <n v="0"/>
    <n v="9.5666666666666664"/>
    <s v="No"/>
    <n v="11480"/>
    <x v="1"/>
  </r>
  <r>
    <s v="Tiya Rege"/>
    <x v="20"/>
    <s v="Male"/>
    <x v="3"/>
    <d v="2023-12-26T00:00:00"/>
    <d v="2024-03-21T00:00:00"/>
    <n v="1800"/>
    <n v="17"/>
    <s v="Mumbai"/>
    <s v="Adira Brar"/>
    <n v="2.8333333333333335"/>
    <s v="Yes"/>
    <n v="5100"/>
    <x v="0"/>
  </r>
  <r>
    <s v="Aarav Sen"/>
    <x v="8"/>
    <s v="Female"/>
    <x v="1"/>
    <d v="2025-02-14T00:00:00"/>
    <d v="2025-03-11T00:00:00"/>
    <n v="1200"/>
    <n v="3"/>
    <s v="Delhi"/>
    <n v="0"/>
    <n v="0.9"/>
    <s v="No"/>
    <n v="1080"/>
    <x v="2"/>
  </r>
  <r>
    <s v="Dishani Bera"/>
    <x v="2"/>
    <s v="Male"/>
    <x v="2"/>
    <d v="2025-02-10T00:00:00"/>
    <d v="2025-03-10T00:00:00"/>
    <n v="2500"/>
    <n v="28"/>
    <s v="Mumbai"/>
    <n v="0"/>
    <n v="1"/>
    <s v="No"/>
    <n v="2500"/>
    <x v="1"/>
  </r>
  <r>
    <s v="Indrans Grover"/>
    <x v="20"/>
    <s v="Male"/>
    <x v="1"/>
    <d v="2024-11-18T00:00:00"/>
    <d v="2024-12-19T00:00:00"/>
    <n v="1200"/>
    <n v="23"/>
    <s v="Pune"/>
    <n v="0"/>
    <n v="1.0333333333333334"/>
    <s v="No"/>
    <n v="1240.0000000000002"/>
    <x v="0"/>
  </r>
  <r>
    <s v="Kismat Edwin"/>
    <x v="21"/>
    <s v="Female"/>
    <x v="2"/>
    <d v="2024-04-19T00:00:00"/>
    <d v="2024-04-26T00:00:00"/>
    <n v="2500"/>
    <n v="8"/>
    <s v="Hyderabad"/>
    <n v="0"/>
    <n v="0.23333333333333334"/>
    <s v="No"/>
    <n v="583.33333333333337"/>
    <x v="1"/>
  </r>
  <r>
    <s v="Taran Vyas"/>
    <x v="3"/>
    <s v="Female"/>
    <x v="2"/>
    <d v="2025-01-10T00:00:00"/>
    <d v="2025-03-29T00:00:00"/>
    <n v="2500"/>
    <n v="23"/>
    <s v="Kolkata"/>
    <s v="Nakul Balakrishnan"/>
    <n v="2.6333333333333333"/>
    <s v="Yes"/>
    <n v="6583.333333333333"/>
    <x v="2"/>
  </r>
  <r>
    <s v="Jiya Baral"/>
    <x v="22"/>
    <s v="Female"/>
    <x v="0"/>
    <d v="2023-06-11T00:00:00"/>
    <d v="2024-12-30T00:00:00"/>
    <n v="800"/>
    <n v="9"/>
    <s v="Delhi"/>
    <s v="Darshit Sidhu"/>
    <n v="18.633333333333333"/>
    <s v="Yes"/>
    <n v="14906.666666666666"/>
    <x v="0"/>
  </r>
  <r>
    <s v="Gokul Sahni"/>
    <x v="23"/>
    <s v="Male"/>
    <x v="1"/>
    <d v="2024-04-09T00:00:00"/>
    <d v="2024-11-08T00:00:00"/>
    <n v="1200"/>
    <n v="2"/>
    <s v="Mumbai"/>
    <n v="0"/>
    <n v="6.9666666666666668"/>
    <s v="No"/>
    <n v="8360"/>
    <x v="1"/>
  </r>
  <r>
    <s v="Prerak Lalla"/>
    <x v="24"/>
    <s v="Male"/>
    <x v="0"/>
    <d v="2025-02-11T00:00:00"/>
    <d v="2025-03-24T00:00:00"/>
    <n v="800"/>
    <n v="30"/>
    <s v="Mumbai"/>
    <n v="0"/>
    <n v="1.4333333333333333"/>
    <s v="No"/>
    <n v="1146.6666666666667"/>
    <x v="1"/>
  </r>
  <r>
    <s v="Hrishita Shroff"/>
    <x v="25"/>
    <s v="Male"/>
    <x v="3"/>
    <d v="2024-10-23T00:00:00"/>
    <d v="2025-03-05T00:00:00"/>
    <n v="1800"/>
    <n v="23"/>
    <s v="Pune"/>
    <s v="Riya Dugal"/>
    <n v="4.4000000000000004"/>
    <s v="Yes"/>
    <n v="7920.0000000000009"/>
    <x v="1"/>
  </r>
  <r>
    <s v="Oorja Sachar"/>
    <x v="1"/>
    <s v="Female"/>
    <x v="1"/>
    <d v="2024-01-21T00:00:00"/>
    <d v="2024-12-26T00:00:00"/>
    <n v="1200"/>
    <n v="27"/>
    <s v="Pune"/>
    <n v="0"/>
    <n v="11.166666666666666"/>
    <s v="No"/>
    <n v="134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36893-1111-47F4-8AD2-D929B49EDE0E}"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5:AB11" firstHeaderRow="1" firstDataRow="2" firstDataCol="1"/>
  <pivotFields count="14">
    <pivotField showAll="0"/>
    <pivotField showAll="0">
      <items count="27">
        <item x="4"/>
        <item x="23"/>
        <item x="24"/>
        <item x="25"/>
        <item x="2"/>
        <item x="19"/>
        <item x="18"/>
        <item x="1"/>
        <item x="16"/>
        <item x="21"/>
        <item x="3"/>
        <item x="14"/>
        <item x="11"/>
        <item x="9"/>
        <item x="12"/>
        <item x="5"/>
        <item x="6"/>
        <item x="8"/>
        <item x="7"/>
        <item x="13"/>
        <item x="10"/>
        <item x="22"/>
        <item x="20"/>
        <item x="15"/>
        <item x="17"/>
        <item x="0"/>
        <item t="default"/>
      </items>
    </pivotField>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numFmtId="2" showAll="0"/>
    <pivotField showAll="0"/>
    <pivotField numFmtId="2" showAll="0"/>
    <pivotField axis="axisCol" dataField="1" showAll="0" countASubtotal="1">
      <items count="4">
        <item x="2"/>
        <item x="0"/>
        <item x="1"/>
        <item t="countA"/>
      </items>
    </pivotField>
  </pivotFields>
  <rowFields count="1">
    <field x="3"/>
  </rowFields>
  <rowItems count="5">
    <i>
      <x/>
    </i>
    <i>
      <x v="1"/>
    </i>
    <i>
      <x v="2"/>
    </i>
    <i>
      <x v="3"/>
    </i>
    <i t="grand">
      <x/>
    </i>
  </rowItems>
  <colFields count="1">
    <field x="13"/>
  </colFields>
  <colItems count="4">
    <i>
      <x/>
    </i>
    <i>
      <x v="1"/>
    </i>
    <i>
      <x v="2"/>
    </i>
    <i t="grand">
      <x/>
    </i>
  </colItems>
  <dataFields count="1">
    <dataField name="Count of Age distribution" fld="1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A0B02-0F77-4F88-8DB7-32C1060F1528}"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V11" firstHeaderRow="1" firstDataRow="2" firstDataCol="1"/>
  <pivotFields count="13">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axis="axisCol" dataField="1" showAll="0">
      <items count="3">
        <item x="1"/>
        <item x="0"/>
        <item t="default"/>
      </items>
    </pivotField>
    <pivotField showAll="0"/>
    <pivotField numFmtId="14" showAll="0"/>
    <pivotField numFmtId="14" showAll="0"/>
    <pivotField showAll="0"/>
    <pivotField showAll="0"/>
    <pivotField axis="axisRow" showAll="0">
      <items count="7">
        <item x="0"/>
        <item x="5"/>
        <item x="2"/>
        <item x="4"/>
        <item x="3"/>
        <item x="1"/>
        <item t="default"/>
      </items>
    </pivotField>
    <pivotField showAll="0"/>
    <pivotField numFmtId="2" showAll="0"/>
    <pivotField showAll="0"/>
    <pivotField numFmtId="2" showAll="0"/>
  </pivotFields>
  <rowFields count="1">
    <field x="8"/>
  </rowFields>
  <rowItems count="7">
    <i>
      <x/>
    </i>
    <i>
      <x v="1"/>
    </i>
    <i>
      <x v="2"/>
    </i>
    <i>
      <x v="3"/>
    </i>
    <i>
      <x v="4"/>
    </i>
    <i>
      <x v="5"/>
    </i>
    <i t="grand">
      <x/>
    </i>
  </rowItems>
  <colFields count="1">
    <field x="2"/>
  </colFields>
  <colItems count="3">
    <i>
      <x/>
    </i>
    <i>
      <x v="1"/>
    </i>
    <i t="grand">
      <x/>
    </i>
  </colItems>
  <dataFields count="1">
    <dataField name="Count of Gender in different citi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3C7F1-B207-470E-A976-2A5907BFA2E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3:Q6" firstHeaderRow="1" firstDataRow="1" firstDataCol="1"/>
  <pivotFields count="13">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items count="27">
        <item x="4"/>
        <item x="23"/>
        <item x="24"/>
        <item x="25"/>
        <item x="2"/>
        <item x="19"/>
        <item x="18"/>
        <item x="1"/>
        <item x="16"/>
        <item x="21"/>
        <item x="3"/>
        <item x="14"/>
        <item x="11"/>
        <item x="9"/>
        <item x="12"/>
        <item x="5"/>
        <item x="6"/>
        <item x="8"/>
        <item x="7"/>
        <item x="13"/>
        <item x="10"/>
        <item x="22"/>
        <item x="20"/>
        <item x="15"/>
        <item x="17"/>
        <item x="0"/>
        <item t="default"/>
      </items>
    </pivotField>
    <pivotField showAll="0"/>
    <pivotField axis="axisRow" showAll="0" avgSubtotal="1">
      <items count="5">
        <item x="0"/>
        <item h="1" x="2"/>
        <item h="1" x="3"/>
        <item x="1"/>
        <item t="avg"/>
      </items>
    </pivotField>
    <pivotField numFmtId="14" showAll="0"/>
    <pivotField numFmtId="14" showAll="0"/>
    <pivotField showAll="0"/>
    <pivotField showAll="0"/>
    <pivotField showAll="0">
      <items count="7">
        <item x="0"/>
        <item x="5"/>
        <item x="2"/>
        <item x="4"/>
        <item x="3"/>
        <item x="1"/>
        <item t="default"/>
      </items>
    </pivotField>
    <pivotField showAll="0"/>
    <pivotField numFmtId="2" showAll="0"/>
    <pivotField showAll="0"/>
    <pivotField dataField="1" numFmtId="2" showAll="0"/>
  </pivotFields>
  <rowFields count="1">
    <field x="3"/>
  </rowFields>
  <rowItems count="3">
    <i>
      <x/>
    </i>
    <i>
      <x v="3"/>
    </i>
    <i t="grand">
      <x/>
    </i>
  </rowItems>
  <colItems count="1">
    <i/>
  </colItems>
  <dataFields count="1">
    <dataField name="Average of Total_Revenue" fld="12" subtotal="average" baseField="3" baseItem="0" numFmtId="2"/>
  </dataFields>
  <chartFormats count="5">
    <chartFormat chart="5" format="43" series="1">
      <pivotArea type="data" outline="0" fieldPosition="0">
        <references count="1">
          <reference field="4294967294" count="1" selected="0">
            <x v="0"/>
          </reference>
        </references>
      </pivotArea>
    </chartFormat>
    <chartFormat chart="5" format="44">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2">
          <reference field="4294967294" count="1" selected="0">
            <x v="0"/>
          </reference>
          <reference field="3" count="1" selected="0">
            <x v="1"/>
          </reference>
        </references>
      </pivotArea>
    </chartFormat>
    <chartFormat chart="5" format="46">
      <pivotArea type="data" outline="0" fieldPosition="0">
        <references count="2">
          <reference field="4294967294" count="1" selected="0">
            <x v="0"/>
          </reference>
          <reference field="3" count="1" selected="0">
            <x v="2"/>
          </reference>
        </references>
      </pivotArea>
    </chartFormat>
    <chartFormat chart="5" format="4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D8B02-D5AC-442A-9EDC-7FF8554EE9A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N7" firstHeaderRow="1" firstDataRow="2" firstDataCol="1"/>
  <pivotFields count="13">
    <pivotField showAll="0"/>
    <pivotField showAll="0">
      <items count="27">
        <item x="4"/>
        <item x="23"/>
        <item x="24"/>
        <item x="25"/>
        <item x="2"/>
        <item x="19"/>
        <item x="18"/>
        <item x="1"/>
        <item x="16"/>
        <item x="21"/>
        <item x="3"/>
        <item x="14"/>
        <item x="11"/>
        <item x="9"/>
        <item x="12"/>
        <item x="5"/>
        <item x="6"/>
        <item x="8"/>
        <item x="7"/>
        <item x="13"/>
        <item x="10"/>
        <item x="22"/>
        <item x="20"/>
        <item x="15"/>
        <item x="17"/>
        <item x="0"/>
        <item t="default"/>
      </items>
    </pivotField>
    <pivotField showAll="0"/>
    <pivotField axis="axisRow" showAll="0" sortType="descending">
      <items count="5">
        <item x="1"/>
        <item h="1" x="3"/>
        <item h="1" x="2"/>
        <item x="0"/>
        <item t="default"/>
      </items>
      <autoSortScope>
        <pivotArea dataOnly="0" outline="0" fieldPosition="0">
          <references count="1">
            <reference field="4294967294" count="1" selected="0">
              <x v="0"/>
            </reference>
          </references>
        </pivotArea>
      </autoSortScope>
    </pivotField>
    <pivotField numFmtId="14" showAll="0"/>
    <pivotField numFmtId="14" showAll="0"/>
    <pivotField showAll="0"/>
    <pivotField showAll="0"/>
    <pivotField axis="axisCol" showAll="0" measureFilter="1" sortType="descending">
      <items count="7">
        <item x="0"/>
        <item x="5"/>
        <item x="2"/>
        <item x="4"/>
        <item x="3"/>
        <item x="1"/>
        <item t="default"/>
      </items>
      <autoSortScope>
        <pivotArea dataOnly="0" outline="0" fieldPosition="0">
          <references count="1">
            <reference field="4294967294" count="1" selected="0">
              <x v="0"/>
            </reference>
          </references>
        </pivotArea>
      </autoSortScope>
    </pivotField>
    <pivotField showAll="0">
      <items count="17">
        <item x="6"/>
        <item x="12"/>
        <item x="14"/>
        <item x="0"/>
        <item x="10"/>
        <item x="2"/>
        <item x="1"/>
        <item x="4"/>
        <item x="13"/>
        <item x="7"/>
        <item x="8"/>
        <item x="9"/>
        <item x="15"/>
        <item x="5"/>
        <item x="11"/>
        <item x="3"/>
        <item t="default"/>
      </items>
    </pivotField>
    <pivotField numFmtId="2" showAll="0"/>
    <pivotField dataField="1" showAll="0">
      <items count="3">
        <item x="1"/>
        <item x="0"/>
        <item t="default"/>
      </items>
    </pivotField>
    <pivotField numFmtId="2" showAll="0"/>
  </pivotFields>
  <rowFields count="1">
    <field x="3"/>
  </rowFields>
  <rowItems count="3">
    <i>
      <x/>
    </i>
    <i>
      <x v="3"/>
    </i>
    <i t="grand">
      <x/>
    </i>
  </rowItems>
  <colFields count="1">
    <field x="8"/>
  </colFields>
  <colItems count="4">
    <i>
      <x v="4"/>
    </i>
    <i>
      <x v="5"/>
    </i>
    <i>
      <x v="2"/>
    </i>
    <i t="grand">
      <x/>
    </i>
  </colItems>
  <dataFields count="1">
    <dataField name="Count of Referred" fld="11" subtotal="count" baseField="0" baseItem="0"/>
  </dataFields>
  <chartFormats count="3">
    <chartFormat chart="3" format="9"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5"/>
          </reference>
        </references>
      </pivotArea>
    </chartFormat>
    <chartFormat chart="3" format="1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DCD183-BFEF-481F-85F8-C0AABD64D8B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H11" firstHeaderRow="1" firstDataRow="2" firstDataCol="1"/>
  <pivotFields count="13">
    <pivotField showAll="0"/>
    <pivotField showAll="0">
      <items count="27">
        <item x="4"/>
        <item x="23"/>
        <item x="24"/>
        <item x="25"/>
        <item x="2"/>
        <item x="19"/>
        <item x="18"/>
        <item x="1"/>
        <item x="16"/>
        <item x="21"/>
        <item x="3"/>
        <item x="14"/>
        <item x="11"/>
        <item x="9"/>
        <item x="12"/>
        <item x="5"/>
        <item x="6"/>
        <item x="8"/>
        <item x="7"/>
        <item x="13"/>
        <item x="10"/>
        <item x="22"/>
        <item x="20"/>
        <item x="15"/>
        <item x="17"/>
        <item x="0"/>
        <item t="default"/>
      </items>
    </pivotField>
    <pivotField showAll="0"/>
    <pivotField axis="axisCol" showAll="0">
      <items count="5">
        <item x="0"/>
        <item h="1" x="2"/>
        <item h="1"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pivotField numFmtId="2" showAll="0"/>
    <pivotField showAll="0"/>
    <pivotField dataField="1" numFmtId="2" showAll="0"/>
  </pivotFields>
  <rowFields count="1">
    <field x="8"/>
  </rowFields>
  <rowItems count="7">
    <i>
      <x/>
    </i>
    <i>
      <x v="1"/>
    </i>
    <i>
      <x v="2"/>
    </i>
    <i>
      <x v="3"/>
    </i>
    <i>
      <x v="4"/>
    </i>
    <i>
      <x v="5"/>
    </i>
    <i t="grand">
      <x/>
    </i>
  </rowItems>
  <colFields count="1">
    <field x="3"/>
  </colFields>
  <colItems count="3">
    <i>
      <x/>
    </i>
    <i>
      <x v="3"/>
    </i>
    <i t="grand">
      <x/>
    </i>
  </colItems>
  <dataFields count="1">
    <dataField name="city_wise revenue " fld="12"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1B284-1570-42BE-B27F-BB4D0CC5D0D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dataField="1" showAll="0"/>
    <pivotField showAll="0"/>
    <pivotField showAll="0"/>
    <pivotField showAll="0"/>
    <pivotField numFmtId="14" showAll="0"/>
    <pivotField numFmtId="14" showAll="0"/>
    <pivotField showAll="0"/>
    <pivotField showAll="0"/>
    <pivotField showAll="0"/>
    <pivotField showAll="0"/>
    <pivotField numFmtId="2" showAll="0"/>
    <pivotField axis="axisRow" showAll="0">
      <items count="3">
        <item x="1"/>
        <item x="0"/>
        <item t="default"/>
      </items>
    </pivotField>
  </pivotFields>
  <rowFields count="1">
    <field x="11"/>
  </rowFields>
  <rowItems count="3">
    <i>
      <x/>
    </i>
    <i>
      <x v="1"/>
    </i>
    <i t="grand">
      <x/>
    </i>
  </rowItems>
  <colItems count="1">
    <i/>
  </colItems>
  <dataFields count="1">
    <dataField name="Count of people referred"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0F6E3FE2-9E2B-4E12-B98C-00777A1D34BD}" sourceName="Membership_Type">
  <pivotTables>
    <pivotTable tabId="3" name="PivotTable3"/>
    <pivotTable tabId="3" name="PivotTable2"/>
    <pivotTable tabId="3" name="PivotTable4"/>
  </pivotTables>
  <data>
    <tabular pivotCacheId="938972945">
      <items count="4">
        <i x="0" s="1"/>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803AB4F-76B3-4F98-A67A-ECE3AB7CD37F}" sourceName="City">
  <pivotTables>
    <pivotTable tabId="3" name="PivotTable4"/>
    <pivotTable tabId="3" name="PivotTable2"/>
    <pivotTable tabId="3" name="PivotTable3"/>
  </pivotTables>
  <data>
    <tabular pivotCacheId="938972945">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620596B-76EB-4829-ADB6-7F1E07862F1C}" sourceName="Age">
  <pivotTables>
    <pivotTable tabId="3" name="PivotTable4"/>
    <pivotTable tabId="3" name="PivotTable2"/>
    <pivotTable tabId="3" name="PivotTable3"/>
  </pivotTables>
  <data>
    <tabular pivotCacheId="938972945">
      <items count="26">
        <i x="23" s="1"/>
        <i x="24" s="1"/>
        <i x="2" s="1"/>
        <i x="19" s="1"/>
        <i x="1" s="1"/>
        <i x="3" s="1"/>
        <i x="14" s="1"/>
        <i x="11" s="1"/>
        <i x="9" s="1"/>
        <i x="12" s="1"/>
        <i x="5" s="1"/>
        <i x="6" s="1"/>
        <i x="8" s="1"/>
        <i x="13" s="1"/>
        <i x="10" s="1"/>
        <i x="22" s="1"/>
        <i x="20" s="1"/>
        <i x="0" s="1"/>
        <i x="4" s="1" nd="1"/>
        <i x="25" s="1" nd="1"/>
        <i x="18" s="1" nd="1"/>
        <i x="16" s="1" nd="1"/>
        <i x="21" s="1" nd="1"/>
        <i x="7" s="1" nd="1"/>
        <i x="15"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A2DC4A3F-DBD9-45C2-B8B6-16F1C11FFB4A}" cache="Slicer_Membership_Type" caption="Membership_Type" style="SlicerStyleLight5" rowHeight="234950"/>
  <slicer name="City" xr10:uid="{CFF0941D-2DAB-4DF3-B466-7B2AD5FDA006}" cache="Slicer_City" caption="City" style="SlicerStyleLight3" rowHeight="234950"/>
  <slicer name="Age" xr10:uid="{F844EF85-2971-43EA-A9C1-D8BA7B3624A7}" cache="Slicer_Age" caption="Age" style="SlicerStyleLight2"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941D4-9695-47F3-9969-AEEEDBDD3B93}">
  <dimension ref="A1:K36"/>
  <sheetViews>
    <sheetView workbookViewId="0">
      <selection sqref="A1:K1048576"/>
    </sheetView>
  </sheetViews>
  <sheetFormatPr defaultColWidth="13.6640625" defaultRowHeight="45" customHeight="1" x14ac:dyDescent="0.3"/>
  <cols>
    <col min="2" max="2" width="15.88671875" customWidth="1"/>
  </cols>
  <sheetData>
    <row r="1" spans="1:11" ht="45" customHeight="1" thickBot="1" x14ac:dyDescent="0.35">
      <c r="A1" s="1"/>
      <c r="B1" s="2" t="s">
        <v>0</v>
      </c>
      <c r="C1" s="3" t="s">
        <v>1</v>
      </c>
      <c r="D1" s="3" t="s">
        <v>2</v>
      </c>
      <c r="E1" s="3" t="s">
        <v>3</v>
      </c>
      <c r="F1" s="3" t="s">
        <v>4</v>
      </c>
      <c r="G1" s="3" t="s">
        <v>5</v>
      </c>
      <c r="H1" s="3" t="s">
        <v>6</v>
      </c>
      <c r="I1" s="3" t="s">
        <v>7</v>
      </c>
      <c r="J1" s="3" t="s">
        <v>8</v>
      </c>
      <c r="K1" s="4" t="s">
        <v>9</v>
      </c>
    </row>
    <row r="2" spans="1:11" ht="45" customHeight="1" thickBot="1" x14ac:dyDescent="0.35">
      <c r="A2" s="5" t="s">
        <v>10</v>
      </c>
      <c r="B2" s="5" t="s">
        <v>11</v>
      </c>
      <c r="C2" s="6">
        <v>59</v>
      </c>
      <c r="D2" s="5" t="s">
        <v>12</v>
      </c>
      <c r="E2" s="5" t="s">
        <v>13</v>
      </c>
      <c r="F2" s="7">
        <v>45235</v>
      </c>
      <c r="G2" s="7">
        <v>45425</v>
      </c>
      <c r="H2" s="6">
        <v>800</v>
      </c>
      <c r="I2" s="6">
        <v>25</v>
      </c>
      <c r="J2" s="5" t="s">
        <v>14</v>
      </c>
      <c r="K2" s="8" t="s">
        <v>15</v>
      </c>
    </row>
    <row r="3" spans="1:11" ht="45" customHeight="1" thickBot="1" x14ac:dyDescent="0.35">
      <c r="A3" s="5" t="s">
        <v>16</v>
      </c>
      <c r="B3" s="5" t="s">
        <v>17</v>
      </c>
      <c r="C3" s="6">
        <v>27</v>
      </c>
      <c r="D3" s="5" t="s">
        <v>12</v>
      </c>
      <c r="E3" s="5" t="s">
        <v>13</v>
      </c>
      <c r="F3" s="7">
        <v>45714</v>
      </c>
      <c r="G3" s="7">
        <v>45740</v>
      </c>
      <c r="H3" s="6">
        <v>800</v>
      </c>
      <c r="I3" s="6">
        <v>20</v>
      </c>
      <c r="J3" s="5" t="s">
        <v>18</v>
      </c>
      <c r="K3" s="8" t="s">
        <v>19</v>
      </c>
    </row>
    <row r="4" spans="1:11" ht="45" customHeight="1" thickBot="1" x14ac:dyDescent="0.35">
      <c r="A4" s="5" t="s">
        <v>20</v>
      </c>
      <c r="B4" s="5" t="s">
        <v>21</v>
      </c>
      <c r="C4" s="6">
        <v>24</v>
      </c>
      <c r="D4" s="5" t="s">
        <v>12</v>
      </c>
      <c r="E4" s="5" t="s">
        <v>22</v>
      </c>
      <c r="F4" s="7">
        <v>45191</v>
      </c>
      <c r="G4" s="7">
        <v>45371</v>
      </c>
      <c r="H4" s="6">
        <v>1200</v>
      </c>
      <c r="I4" s="6">
        <v>18</v>
      </c>
      <c r="J4" s="5" t="s">
        <v>23</v>
      </c>
      <c r="K4" s="8" t="s">
        <v>24</v>
      </c>
    </row>
    <row r="5" spans="1:11" ht="45" customHeight="1" thickBot="1" x14ac:dyDescent="0.35">
      <c r="A5" s="5" t="s">
        <v>25</v>
      </c>
      <c r="B5" s="5" t="s">
        <v>26</v>
      </c>
      <c r="C5" s="6">
        <v>31</v>
      </c>
      <c r="D5" s="5" t="s">
        <v>27</v>
      </c>
      <c r="E5" s="5" t="s">
        <v>22</v>
      </c>
      <c r="F5" s="7">
        <v>45479</v>
      </c>
      <c r="G5" s="7">
        <v>45587</v>
      </c>
      <c r="H5" s="6">
        <v>1200</v>
      </c>
      <c r="I5" s="6">
        <v>16</v>
      </c>
      <c r="J5" s="5" t="s">
        <v>23</v>
      </c>
      <c r="K5" s="8" t="s">
        <v>28</v>
      </c>
    </row>
    <row r="6" spans="1:11" ht="45" customHeight="1" thickBot="1" x14ac:dyDescent="0.35">
      <c r="A6" s="5" t="s">
        <v>29</v>
      </c>
      <c r="B6" s="5" t="s">
        <v>30</v>
      </c>
      <c r="C6" s="6">
        <v>19</v>
      </c>
      <c r="D6" s="5" t="s">
        <v>12</v>
      </c>
      <c r="E6" s="5" t="s">
        <v>31</v>
      </c>
      <c r="F6" s="7">
        <v>45286</v>
      </c>
      <c r="G6" s="7">
        <v>45501</v>
      </c>
      <c r="H6" s="6">
        <v>2500</v>
      </c>
      <c r="I6" s="6">
        <v>12</v>
      </c>
      <c r="J6" s="5" t="s">
        <v>14</v>
      </c>
      <c r="K6" s="8" t="s">
        <v>32</v>
      </c>
    </row>
    <row r="7" spans="1:11" ht="45" customHeight="1" thickBot="1" x14ac:dyDescent="0.35">
      <c r="A7" s="5" t="s">
        <v>33</v>
      </c>
      <c r="B7" s="5" t="s">
        <v>34</v>
      </c>
      <c r="C7" s="6">
        <v>40</v>
      </c>
      <c r="D7" s="5" t="s">
        <v>12</v>
      </c>
      <c r="E7" s="5" t="s">
        <v>13</v>
      </c>
      <c r="F7" s="7">
        <v>45317</v>
      </c>
      <c r="G7" s="7">
        <v>45392</v>
      </c>
      <c r="H7" s="6">
        <v>800</v>
      </c>
      <c r="I7" s="6">
        <v>14</v>
      </c>
      <c r="J7" s="5" t="s">
        <v>35</v>
      </c>
      <c r="K7" s="8" t="s">
        <v>36</v>
      </c>
    </row>
    <row r="8" spans="1:11" ht="45" customHeight="1" thickBot="1" x14ac:dyDescent="0.35">
      <c r="A8" s="5" t="s">
        <v>37</v>
      </c>
      <c r="B8" s="5" t="s">
        <v>38</v>
      </c>
      <c r="C8" s="6">
        <v>41</v>
      </c>
      <c r="D8" s="5" t="s">
        <v>27</v>
      </c>
      <c r="E8" s="5" t="s">
        <v>13</v>
      </c>
      <c r="F8" s="7">
        <v>45588</v>
      </c>
      <c r="G8" s="7">
        <v>45677</v>
      </c>
      <c r="H8" s="6">
        <v>800</v>
      </c>
      <c r="I8" s="6">
        <v>25</v>
      </c>
      <c r="J8" s="5" t="s">
        <v>18</v>
      </c>
      <c r="K8" s="5"/>
    </row>
    <row r="9" spans="1:11" ht="45" customHeight="1" thickBot="1" x14ac:dyDescent="0.35">
      <c r="A9" s="5" t="s">
        <v>39</v>
      </c>
      <c r="B9" s="5" t="s">
        <v>40</v>
      </c>
      <c r="C9" s="6">
        <v>43</v>
      </c>
      <c r="D9" s="5" t="s">
        <v>12</v>
      </c>
      <c r="E9" s="5" t="s">
        <v>41</v>
      </c>
      <c r="F9" s="7">
        <v>45450</v>
      </c>
      <c r="G9" s="7">
        <v>45563</v>
      </c>
      <c r="H9" s="6">
        <v>1800</v>
      </c>
      <c r="I9" s="6">
        <v>28</v>
      </c>
      <c r="J9" s="5" t="s">
        <v>42</v>
      </c>
      <c r="K9" s="5"/>
    </row>
    <row r="10" spans="1:11" ht="45" customHeight="1" thickBot="1" x14ac:dyDescent="0.35">
      <c r="A10" s="5" t="s">
        <v>43</v>
      </c>
      <c r="B10" s="5" t="s">
        <v>44</v>
      </c>
      <c r="C10" s="6">
        <v>42</v>
      </c>
      <c r="D10" s="5" t="s">
        <v>12</v>
      </c>
      <c r="E10" s="5" t="s">
        <v>13</v>
      </c>
      <c r="F10" s="7">
        <v>45569</v>
      </c>
      <c r="G10" s="7">
        <v>45582</v>
      </c>
      <c r="H10" s="6">
        <v>800</v>
      </c>
      <c r="I10" s="6">
        <v>3</v>
      </c>
      <c r="J10" s="5" t="s">
        <v>42</v>
      </c>
      <c r="K10" s="8" t="s">
        <v>45</v>
      </c>
    </row>
    <row r="11" spans="1:11" ht="45" customHeight="1" thickBot="1" x14ac:dyDescent="0.35">
      <c r="A11" s="5" t="s">
        <v>46</v>
      </c>
      <c r="B11" s="5" t="s">
        <v>47</v>
      </c>
      <c r="C11" s="6">
        <v>37</v>
      </c>
      <c r="D11" s="5" t="s">
        <v>12</v>
      </c>
      <c r="E11" s="5" t="s">
        <v>22</v>
      </c>
      <c r="F11" s="7">
        <v>45202</v>
      </c>
      <c r="G11" s="7">
        <v>45280</v>
      </c>
      <c r="H11" s="6">
        <v>1200</v>
      </c>
      <c r="I11" s="6">
        <v>29</v>
      </c>
      <c r="J11" s="5" t="s">
        <v>35</v>
      </c>
      <c r="K11" s="8" t="s">
        <v>48</v>
      </c>
    </row>
    <row r="12" spans="1:11" ht="45" customHeight="1" thickBot="1" x14ac:dyDescent="0.35">
      <c r="A12" s="5" t="s">
        <v>49</v>
      </c>
      <c r="B12" s="5" t="s">
        <v>50</v>
      </c>
      <c r="C12" s="6">
        <v>48</v>
      </c>
      <c r="D12" s="5" t="s">
        <v>27</v>
      </c>
      <c r="E12" s="5" t="s">
        <v>22</v>
      </c>
      <c r="F12" s="7">
        <v>45297</v>
      </c>
      <c r="G12" s="7">
        <v>45459</v>
      </c>
      <c r="H12" s="6">
        <v>1200</v>
      </c>
      <c r="I12" s="6">
        <v>13</v>
      </c>
      <c r="J12" s="5" t="s">
        <v>14</v>
      </c>
      <c r="K12" s="8" t="s">
        <v>51</v>
      </c>
    </row>
    <row r="13" spans="1:11" ht="45" customHeight="1" thickBot="1" x14ac:dyDescent="0.35">
      <c r="A13" s="5" t="s">
        <v>52</v>
      </c>
      <c r="B13" s="5" t="s">
        <v>53</v>
      </c>
      <c r="C13" s="6">
        <v>36</v>
      </c>
      <c r="D13" s="5" t="s">
        <v>12</v>
      </c>
      <c r="E13" s="5" t="s">
        <v>22</v>
      </c>
      <c r="F13" s="7">
        <v>45154</v>
      </c>
      <c r="G13" s="7">
        <v>45568</v>
      </c>
      <c r="H13" s="6">
        <v>1200</v>
      </c>
      <c r="I13" s="6">
        <v>19</v>
      </c>
      <c r="J13" s="5" t="s">
        <v>42</v>
      </c>
      <c r="K13" s="8" t="s">
        <v>54</v>
      </c>
    </row>
    <row r="14" spans="1:11" ht="45" customHeight="1" thickBot="1" x14ac:dyDescent="0.35">
      <c r="A14" s="5" t="s">
        <v>55</v>
      </c>
      <c r="B14" s="5" t="s">
        <v>56</v>
      </c>
      <c r="C14" s="6">
        <v>48</v>
      </c>
      <c r="D14" s="5" t="s">
        <v>27</v>
      </c>
      <c r="E14" s="5" t="s">
        <v>41</v>
      </c>
      <c r="F14" s="7">
        <v>45556</v>
      </c>
      <c r="G14" s="7">
        <v>45641</v>
      </c>
      <c r="H14" s="6">
        <v>1800</v>
      </c>
      <c r="I14" s="6">
        <v>22</v>
      </c>
      <c r="J14" s="5" t="s">
        <v>42</v>
      </c>
      <c r="K14" s="5"/>
    </row>
    <row r="15" spans="1:11" ht="45" customHeight="1" thickBot="1" x14ac:dyDescent="0.35">
      <c r="A15" s="5" t="s">
        <v>57</v>
      </c>
      <c r="B15" s="5" t="s">
        <v>58</v>
      </c>
      <c r="C15" s="6">
        <v>39</v>
      </c>
      <c r="D15" s="5" t="s">
        <v>12</v>
      </c>
      <c r="E15" s="5" t="s">
        <v>22</v>
      </c>
      <c r="F15" s="7">
        <v>45065</v>
      </c>
      <c r="G15" s="7">
        <v>45242</v>
      </c>
      <c r="H15" s="6">
        <v>1200</v>
      </c>
      <c r="I15" s="6">
        <v>28</v>
      </c>
      <c r="J15" s="5" t="s">
        <v>35</v>
      </c>
      <c r="K15" s="5"/>
    </row>
    <row r="16" spans="1:11" ht="45" customHeight="1" thickBot="1" x14ac:dyDescent="0.35">
      <c r="A16" s="5" t="s">
        <v>59</v>
      </c>
      <c r="B16" s="5" t="s">
        <v>60</v>
      </c>
      <c r="C16" s="6">
        <v>44</v>
      </c>
      <c r="D16" s="5" t="s">
        <v>27</v>
      </c>
      <c r="E16" s="5" t="s">
        <v>13</v>
      </c>
      <c r="F16" s="7">
        <v>45333</v>
      </c>
      <c r="G16" s="7">
        <v>45540</v>
      </c>
      <c r="H16" s="6">
        <v>800</v>
      </c>
      <c r="I16" s="6">
        <v>8</v>
      </c>
      <c r="J16" s="8" t="s">
        <v>23</v>
      </c>
      <c r="K16" s="5"/>
    </row>
    <row r="17" spans="1:11" ht="45" customHeight="1" thickBot="1" x14ac:dyDescent="0.35">
      <c r="A17" s="5" t="s">
        <v>61</v>
      </c>
      <c r="B17" s="5" t="s">
        <v>62</v>
      </c>
      <c r="C17" s="6">
        <v>39</v>
      </c>
      <c r="D17" s="5" t="s">
        <v>12</v>
      </c>
      <c r="E17" s="5" t="s">
        <v>31</v>
      </c>
      <c r="F17" s="7">
        <v>45702</v>
      </c>
      <c r="G17" s="7">
        <v>45732</v>
      </c>
      <c r="H17" s="6">
        <v>2500</v>
      </c>
      <c r="I17" s="6">
        <v>14</v>
      </c>
      <c r="J17" s="5" t="s">
        <v>42</v>
      </c>
      <c r="K17" s="5"/>
    </row>
    <row r="18" spans="1:11" ht="45" customHeight="1" thickBot="1" x14ac:dyDescent="0.35">
      <c r="A18" s="5" t="s">
        <v>63</v>
      </c>
      <c r="B18" s="5" t="s">
        <v>64</v>
      </c>
      <c r="C18" s="6">
        <v>35</v>
      </c>
      <c r="D18" s="5" t="s">
        <v>12</v>
      </c>
      <c r="E18" s="5" t="s">
        <v>22</v>
      </c>
      <c r="F18" s="7">
        <v>45329</v>
      </c>
      <c r="G18" s="7">
        <v>45685</v>
      </c>
      <c r="H18" s="6">
        <v>1200</v>
      </c>
      <c r="I18" s="6">
        <v>25</v>
      </c>
      <c r="J18" s="8" t="s">
        <v>23</v>
      </c>
      <c r="K18" s="5"/>
    </row>
    <row r="19" spans="1:11" ht="45" customHeight="1" thickBot="1" x14ac:dyDescent="0.35">
      <c r="A19" s="5" t="s">
        <v>65</v>
      </c>
      <c r="B19" s="5" t="s">
        <v>66</v>
      </c>
      <c r="C19" s="6">
        <v>56</v>
      </c>
      <c r="D19" s="5" t="s">
        <v>27</v>
      </c>
      <c r="E19" s="5" t="s">
        <v>31</v>
      </c>
      <c r="F19" s="7">
        <v>45213</v>
      </c>
      <c r="G19" s="7">
        <v>45649</v>
      </c>
      <c r="H19" s="6">
        <v>2500</v>
      </c>
      <c r="I19" s="6">
        <v>13</v>
      </c>
      <c r="J19" s="5" t="s">
        <v>67</v>
      </c>
      <c r="K19" s="5"/>
    </row>
    <row r="20" spans="1:11" ht="45" customHeight="1" thickBot="1" x14ac:dyDescent="0.35">
      <c r="A20" s="5" t="s">
        <v>68</v>
      </c>
      <c r="B20" s="5" t="s">
        <v>69</v>
      </c>
      <c r="C20" s="6">
        <v>27</v>
      </c>
      <c r="D20" s="5" t="s">
        <v>27</v>
      </c>
      <c r="E20" s="5" t="s">
        <v>13</v>
      </c>
      <c r="F20" s="7">
        <v>45354</v>
      </c>
      <c r="G20" s="7">
        <v>45664</v>
      </c>
      <c r="H20" s="6">
        <v>800</v>
      </c>
      <c r="I20" s="6">
        <v>26</v>
      </c>
      <c r="J20" s="5" t="s">
        <v>35</v>
      </c>
      <c r="K20" s="5"/>
    </row>
    <row r="21" spans="1:11" ht="45" customHeight="1" thickBot="1" x14ac:dyDescent="0.35">
      <c r="A21" s="5" t="s">
        <v>70</v>
      </c>
      <c r="B21" s="5" t="s">
        <v>71</v>
      </c>
      <c r="C21" s="6">
        <v>28</v>
      </c>
      <c r="D21" s="5" t="s">
        <v>12</v>
      </c>
      <c r="E21" s="5" t="s">
        <v>31</v>
      </c>
      <c r="F21" s="7">
        <v>45417</v>
      </c>
      <c r="G21" s="7">
        <v>45608</v>
      </c>
      <c r="H21" s="6">
        <v>2500</v>
      </c>
      <c r="I21" s="6">
        <v>21</v>
      </c>
      <c r="J21" s="5" t="s">
        <v>35</v>
      </c>
      <c r="K21" s="8" t="s">
        <v>72</v>
      </c>
    </row>
    <row r="22" spans="1:11" ht="45" customHeight="1" thickBot="1" x14ac:dyDescent="0.35">
      <c r="A22" s="5" t="s">
        <v>73</v>
      </c>
      <c r="B22" s="5" t="s">
        <v>74</v>
      </c>
      <c r="C22" s="6">
        <v>57</v>
      </c>
      <c r="D22" s="5" t="s">
        <v>27</v>
      </c>
      <c r="E22" s="5" t="s">
        <v>41</v>
      </c>
      <c r="F22" s="7">
        <v>45146</v>
      </c>
      <c r="G22" s="7">
        <v>45674</v>
      </c>
      <c r="H22" s="6">
        <v>1800</v>
      </c>
      <c r="I22" s="6">
        <v>19</v>
      </c>
      <c r="J22" s="5" t="s">
        <v>35</v>
      </c>
      <c r="K22" s="5"/>
    </row>
    <row r="23" spans="1:11" ht="45" customHeight="1" thickBot="1" x14ac:dyDescent="0.35">
      <c r="A23" s="5" t="s">
        <v>75</v>
      </c>
      <c r="B23" s="5" t="s">
        <v>76</v>
      </c>
      <c r="C23" s="6">
        <v>26</v>
      </c>
      <c r="D23" s="5" t="s">
        <v>27</v>
      </c>
      <c r="E23" s="5" t="s">
        <v>41</v>
      </c>
      <c r="F23" s="7">
        <v>45320</v>
      </c>
      <c r="G23" s="7">
        <v>45616</v>
      </c>
      <c r="H23" s="6">
        <v>1800</v>
      </c>
      <c r="I23" s="6">
        <v>5</v>
      </c>
      <c r="J23" s="8" t="s">
        <v>14</v>
      </c>
      <c r="K23" s="5"/>
    </row>
    <row r="24" spans="1:11" ht="45" customHeight="1" thickBot="1" x14ac:dyDescent="0.35">
      <c r="A24" s="5" t="s">
        <v>77</v>
      </c>
      <c r="B24" s="5" t="s">
        <v>78</v>
      </c>
      <c r="C24" s="6">
        <v>48</v>
      </c>
      <c r="D24" s="5" t="s">
        <v>12</v>
      </c>
      <c r="E24" s="5" t="s">
        <v>41</v>
      </c>
      <c r="F24" s="7">
        <v>45451</v>
      </c>
      <c r="G24" s="7">
        <v>45455</v>
      </c>
      <c r="H24" s="6">
        <v>1800</v>
      </c>
      <c r="I24" s="6">
        <v>18</v>
      </c>
      <c r="J24" s="5" t="s">
        <v>67</v>
      </c>
      <c r="K24" s="5"/>
    </row>
    <row r="25" spans="1:11" ht="45" customHeight="1" thickBot="1" x14ac:dyDescent="0.35">
      <c r="A25" s="5" t="s">
        <v>79</v>
      </c>
      <c r="B25" s="5" t="s">
        <v>80</v>
      </c>
      <c r="C25" s="6">
        <v>25</v>
      </c>
      <c r="D25" s="5" t="s">
        <v>27</v>
      </c>
      <c r="E25" s="5" t="s">
        <v>22</v>
      </c>
      <c r="F25" s="7">
        <v>45439</v>
      </c>
      <c r="G25" s="7">
        <v>45730</v>
      </c>
      <c r="H25" s="6">
        <v>1200</v>
      </c>
      <c r="I25" s="6">
        <v>6</v>
      </c>
      <c r="J25" s="8" t="s">
        <v>14</v>
      </c>
      <c r="K25" s="5"/>
    </row>
    <row r="26" spans="1:11" ht="45" customHeight="1" thickBot="1" x14ac:dyDescent="0.35">
      <c r="A26" s="5" t="s">
        <v>81</v>
      </c>
      <c r="B26" s="5" t="s">
        <v>82</v>
      </c>
      <c r="C26" s="6">
        <v>53</v>
      </c>
      <c r="D26" s="5" t="s">
        <v>12</v>
      </c>
      <c r="E26" s="5" t="s">
        <v>41</v>
      </c>
      <c r="F26" s="7">
        <v>45286</v>
      </c>
      <c r="G26" s="7">
        <v>45372</v>
      </c>
      <c r="H26" s="6">
        <v>1800</v>
      </c>
      <c r="I26" s="6">
        <v>17</v>
      </c>
      <c r="J26" s="5" t="s">
        <v>35</v>
      </c>
      <c r="K26" s="8" t="s">
        <v>83</v>
      </c>
    </row>
    <row r="27" spans="1:11" ht="45" customHeight="1" thickBot="1" x14ac:dyDescent="0.35">
      <c r="A27" s="5" t="s">
        <v>84</v>
      </c>
      <c r="B27" s="5" t="s">
        <v>85</v>
      </c>
      <c r="C27" s="6">
        <v>42</v>
      </c>
      <c r="D27" s="5" t="s">
        <v>27</v>
      </c>
      <c r="E27" s="5" t="s">
        <v>22</v>
      </c>
      <c r="F27" s="7">
        <v>45702</v>
      </c>
      <c r="G27" s="7">
        <v>45727</v>
      </c>
      <c r="H27" s="6">
        <v>1200</v>
      </c>
      <c r="I27" s="6">
        <v>3</v>
      </c>
      <c r="J27" s="5" t="s">
        <v>67</v>
      </c>
      <c r="K27" s="5"/>
    </row>
    <row r="28" spans="1:11" ht="45" customHeight="1" thickBot="1" x14ac:dyDescent="0.35">
      <c r="A28" s="5" t="s">
        <v>86</v>
      </c>
      <c r="B28" s="5" t="s">
        <v>87</v>
      </c>
      <c r="C28" s="6">
        <v>24</v>
      </c>
      <c r="D28" s="5" t="s">
        <v>12</v>
      </c>
      <c r="E28" s="5" t="s">
        <v>31</v>
      </c>
      <c r="F28" s="7">
        <v>45698</v>
      </c>
      <c r="G28" s="7">
        <v>45726</v>
      </c>
      <c r="H28" s="6">
        <v>2500</v>
      </c>
      <c r="I28" s="6">
        <v>28</v>
      </c>
      <c r="J28" s="5" t="s">
        <v>35</v>
      </c>
      <c r="K28" s="5"/>
    </row>
    <row r="29" spans="1:11" ht="45" customHeight="1" thickBot="1" x14ac:dyDescent="0.35">
      <c r="A29" s="5" t="s">
        <v>88</v>
      </c>
      <c r="B29" s="5" t="s">
        <v>89</v>
      </c>
      <c r="C29" s="6">
        <v>53</v>
      </c>
      <c r="D29" s="5" t="s">
        <v>12</v>
      </c>
      <c r="E29" s="5" t="s">
        <v>22</v>
      </c>
      <c r="F29" s="7">
        <v>45614</v>
      </c>
      <c r="G29" s="7">
        <v>45645</v>
      </c>
      <c r="H29" s="6">
        <v>1200</v>
      </c>
      <c r="I29" s="6">
        <v>23</v>
      </c>
      <c r="J29" s="5" t="s">
        <v>18</v>
      </c>
      <c r="K29" s="5"/>
    </row>
    <row r="30" spans="1:11" ht="45" customHeight="1" thickBot="1" x14ac:dyDescent="0.35">
      <c r="A30" s="5" t="s">
        <v>90</v>
      </c>
      <c r="B30" s="5" t="s">
        <v>91</v>
      </c>
      <c r="C30" s="6">
        <v>29</v>
      </c>
      <c r="D30" s="5" t="s">
        <v>27</v>
      </c>
      <c r="E30" s="5" t="s">
        <v>31</v>
      </c>
      <c r="F30" s="7">
        <v>45401</v>
      </c>
      <c r="G30" s="7">
        <v>45408</v>
      </c>
      <c r="H30" s="6">
        <v>2500</v>
      </c>
      <c r="I30" s="6">
        <v>8</v>
      </c>
      <c r="J30" s="8" t="s">
        <v>23</v>
      </c>
      <c r="K30" s="5"/>
    </row>
    <row r="31" spans="1:11" ht="45" customHeight="1" thickBot="1" x14ac:dyDescent="0.35">
      <c r="A31" s="5" t="s">
        <v>92</v>
      </c>
      <c r="B31" s="5" t="s">
        <v>93</v>
      </c>
      <c r="C31" s="6">
        <v>31</v>
      </c>
      <c r="D31" s="5" t="s">
        <v>27</v>
      </c>
      <c r="E31" s="5" t="s">
        <v>31</v>
      </c>
      <c r="F31" s="7">
        <v>45667</v>
      </c>
      <c r="G31" s="7">
        <v>45745</v>
      </c>
      <c r="H31" s="6">
        <v>2500</v>
      </c>
      <c r="I31" s="6">
        <v>23</v>
      </c>
      <c r="J31" s="5" t="s">
        <v>42</v>
      </c>
      <c r="K31" s="8" t="s">
        <v>94</v>
      </c>
    </row>
    <row r="32" spans="1:11" ht="45" customHeight="1" thickBot="1" x14ac:dyDescent="0.35">
      <c r="A32" s="5" t="s">
        <v>95</v>
      </c>
      <c r="B32" s="5" t="s">
        <v>96</v>
      </c>
      <c r="C32" s="6">
        <v>52</v>
      </c>
      <c r="D32" s="5" t="s">
        <v>27</v>
      </c>
      <c r="E32" s="5" t="s">
        <v>13</v>
      </c>
      <c r="F32" s="7">
        <v>45088</v>
      </c>
      <c r="G32" s="7">
        <v>45656</v>
      </c>
      <c r="H32" s="6">
        <v>800</v>
      </c>
      <c r="I32" s="6">
        <v>9</v>
      </c>
      <c r="J32" s="5" t="s">
        <v>67</v>
      </c>
      <c r="K32" s="8" t="s">
        <v>97</v>
      </c>
    </row>
    <row r="33" spans="1:11" ht="45" customHeight="1" thickBot="1" x14ac:dyDescent="0.35">
      <c r="A33" s="5" t="s">
        <v>98</v>
      </c>
      <c r="B33" s="5" t="s">
        <v>99</v>
      </c>
      <c r="C33" s="6">
        <v>20</v>
      </c>
      <c r="D33" s="5" t="s">
        <v>12</v>
      </c>
      <c r="E33" s="5" t="s">
        <v>22</v>
      </c>
      <c r="F33" s="7">
        <v>45391</v>
      </c>
      <c r="G33" s="7">
        <v>45604</v>
      </c>
      <c r="H33" s="6">
        <v>1200</v>
      </c>
      <c r="I33" s="6">
        <v>2</v>
      </c>
      <c r="J33" s="5" t="s">
        <v>35</v>
      </c>
      <c r="K33" s="5"/>
    </row>
    <row r="34" spans="1:11" ht="45" customHeight="1" thickBot="1" x14ac:dyDescent="0.35">
      <c r="A34" s="5" t="s">
        <v>100</v>
      </c>
      <c r="B34" s="5" t="s">
        <v>101</v>
      </c>
      <c r="C34" s="6">
        <v>22</v>
      </c>
      <c r="D34" s="5" t="s">
        <v>12</v>
      </c>
      <c r="E34" s="5" t="s">
        <v>13</v>
      </c>
      <c r="F34" s="7">
        <v>45699</v>
      </c>
      <c r="G34" s="7">
        <v>45740</v>
      </c>
      <c r="H34" s="6">
        <v>800</v>
      </c>
      <c r="I34" s="6">
        <v>30</v>
      </c>
      <c r="J34" s="5" t="s">
        <v>35</v>
      </c>
      <c r="K34" s="5"/>
    </row>
    <row r="35" spans="1:11" ht="45" customHeight="1" thickBot="1" x14ac:dyDescent="0.35">
      <c r="A35" s="5" t="s">
        <v>102</v>
      </c>
      <c r="B35" s="5" t="s">
        <v>103</v>
      </c>
      <c r="C35" s="6">
        <v>23</v>
      </c>
      <c r="D35" s="5" t="s">
        <v>12</v>
      </c>
      <c r="E35" s="5" t="s">
        <v>41</v>
      </c>
      <c r="F35" s="7">
        <v>45588</v>
      </c>
      <c r="G35" s="7">
        <v>45721</v>
      </c>
      <c r="H35" s="6">
        <v>1800</v>
      </c>
      <c r="I35" s="6">
        <v>23</v>
      </c>
      <c r="J35" s="5" t="s">
        <v>18</v>
      </c>
      <c r="K35" s="8" t="s">
        <v>104</v>
      </c>
    </row>
    <row r="36" spans="1:11" ht="45" customHeight="1" thickBot="1" x14ac:dyDescent="0.35">
      <c r="A36" s="5" t="s">
        <v>105</v>
      </c>
      <c r="B36" s="5" t="s">
        <v>106</v>
      </c>
      <c r="C36" s="6">
        <v>27</v>
      </c>
      <c r="D36" s="5" t="s">
        <v>27</v>
      </c>
      <c r="E36" s="5" t="s">
        <v>22</v>
      </c>
      <c r="F36" s="7">
        <v>45312</v>
      </c>
      <c r="G36" s="7">
        <v>45652</v>
      </c>
      <c r="H36" s="6">
        <v>1200</v>
      </c>
      <c r="I36" s="6">
        <v>27</v>
      </c>
      <c r="J36" s="5" t="s">
        <v>18</v>
      </c>
      <c r="K3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E479-FA3B-4CAD-803D-86903B2FDE7D}">
  <dimension ref="A1:O36"/>
  <sheetViews>
    <sheetView workbookViewId="0">
      <selection activeCell="L5" sqref="L5"/>
    </sheetView>
  </sheetViews>
  <sheetFormatPr defaultRowHeight="14.4" x14ac:dyDescent="0.3"/>
  <cols>
    <col min="1" max="1" width="13.6640625"/>
    <col min="2" max="2" width="15.88671875" customWidth="1"/>
    <col min="3" max="11" width="13.6640625"/>
    <col min="12" max="12" width="13" customWidth="1"/>
    <col min="14" max="14" width="12.44140625" customWidth="1"/>
    <col min="15" max="15" width="14.44140625" bestFit="1" customWidth="1"/>
  </cols>
  <sheetData>
    <row r="1" spans="1:15" ht="43.8" thickBot="1" x14ac:dyDescent="0.35">
      <c r="A1" s="1"/>
      <c r="B1" s="2" t="s">
        <v>0</v>
      </c>
      <c r="C1" s="3" t="s">
        <v>1</v>
      </c>
      <c r="D1" s="3" t="s">
        <v>2</v>
      </c>
      <c r="E1" s="3" t="s">
        <v>3</v>
      </c>
      <c r="F1" s="3" t="s">
        <v>4</v>
      </c>
      <c r="G1" s="3" t="s">
        <v>5</v>
      </c>
      <c r="H1" s="3" t="s">
        <v>6</v>
      </c>
      <c r="I1" s="3" t="s">
        <v>7</v>
      </c>
      <c r="J1" s="3" t="s">
        <v>8</v>
      </c>
      <c r="K1" s="4" t="s">
        <v>9</v>
      </c>
      <c r="L1" s="9" t="s">
        <v>107</v>
      </c>
      <c r="M1" s="12" t="s">
        <v>108</v>
      </c>
      <c r="N1" s="15" t="s">
        <v>115</v>
      </c>
      <c r="O1" s="15" t="s">
        <v>123</v>
      </c>
    </row>
    <row r="2" spans="1:15" ht="15" thickBot="1" x14ac:dyDescent="0.35">
      <c r="A2" s="5" t="s">
        <v>10</v>
      </c>
      <c r="B2" s="5" t="s">
        <v>11</v>
      </c>
      <c r="C2" s="6">
        <v>59</v>
      </c>
      <c r="D2" s="5" t="s">
        <v>12</v>
      </c>
      <c r="E2" s="5" t="s">
        <v>13</v>
      </c>
      <c r="F2" s="7">
        <v>45235</v>
      </c>
      <c r="G2" s="7">
        <v>45425</v>
      </c>
      <c r="H2" s="6">
        <v>800</v>
      </c>
      <c r="I2" s="6">
        <v>25</v>
      </c>
      <c r="J2" s="5" t="s">
        <v>14</v>
      </c>
      <c r="K2" s="8" t="s">
        <v>15</v>
      </c>
      <c r="L2" s="11">
        <f>DAYS360(F2,G2)/30</f>
        <v>6.2666666666666666</v>
      </c>
      <c r="M2" t="str">
        <f>IF(K2=0,"No","Yes")</f>
        <v>Yes</v>
      </c>
      <c r="N2" s="11">
        <f>H2*L2</f>
        <v>5013.333333333333</v>
      </c>
      <c r="O2" t="str">
        <f>IF(C2&lt;=30,"Youth",IF(C2&lt;=45,"Adullts","Seniors"))</f>
        <v>Seniors</v>
      </c>
    </row>
    <row r="3" spans="1:15" ht="15" thickBot="1" x14ac:dyDescent="0.35">
      <c r="A3" s="5" t="s">
        <v>16</v>
      </c>
      <c r="B3" s="5" t="s">
        <v>17</v>
      </c>
      <c r="C3" s="6">
        <v>27</v>
      </c>
      <c r="D3" s="5" t="s">
        <v>12</v>
      </c>
      <c r="E3" s="5" t="s">
        <v>13</v>
      </c>
      <c r="F3" s="7">
        <v>45714</v>
      </c>
      <c r="G3" s="7">
        <v>45740</v>
      </c>
      <c r="H3" s="6">
        <v>800</v>
      </c>
      <c r="I3" s="6">
        <v>20</v>
      </c>
      <c r="J3" s="5" t="s">
        <v>18</v>
      </c>
      <c r="K3" s="8" t="s">
        <v>19</v>
      </c>
      <c r="L3" s="11">
        <f t="shared" ref="L3:L36" si="0">DAYS360(F3,G3)/30</f>
        <v>0.93333333333333335</v>
      </c>
      <c r="M3" t="str">
        <f t="shared" ref="M3:M36" si="1">IF(K3=0,"No","Yes")</f>
        <v>Yes</v>
      </c>
      <c r="N3" s="11">
        <f t="shared" ref="N3:N36" si="2">H3*L3</f>
        <v>746.66666666666663</v>
      </c>
      <c r="O3" t="str">
        <f t="shared" ref="O3:O36" si="3">IF(C3&lt;=30,"Youth",IF(C3&lt;=45,"Adullts","Seniors"))</f>
        <v>Youth</v>
      </c>
    </row>
    <row r="4" spans="1:15" ht="15" thickBot="1" x14ac:dyDescent="0.35">
      <c r="A4" s="5" t="s">
        <v>20</v>
      </c>
      <c r="B4" s="5" t="s">
        <v>21</v>
      </c>
      <c r="C4" s="6">
        <v>24</v>
      </c>
      <c r="D4" s="5" t="s">
        <v>12</v>
      </c>
      <c r="E4" s="5" t="s">
        <v>22</v>
      </c>
      <c r="F4" s="7">
        <v>45191</v>
      </c>
      <c r="G4" s="7">
        <v>45371</v>
      </c>
      <c r="H4" s="6">
        <v>1200</v>
      </c>
      <c r="I4" s="6">
        <v>18</v>
      </c>
      <c r="J4" s="5" t="s">
        <v>23</v>
      </c>
      <c r="K4" s="8" t="s">
        <v>24</v>
      </c>
      <c r="L4" s="11">
        <f t="shared" si="0"/>
        <v>5.9333333333333336</v>
      </c>
      <c r="M4" t="str">
        <f t="shared" si="1"/>
        <v>Yes</v>
      </c>
      <c r="N4" s="11">
        <f t="shared" si="2"/>
        <v>7120</v>
      </c>
      <c r="O4" t="str">
        <f t="shared" si="3"/>
        <v>Youth</v>
      </c>
    </row>
    <row r="5" spans="1:15" ht="15" thickBot="1" x14ac:dyDescent="0.35">
      <c r="A5" s="5" t="s">
        <v>25</v>
      </c>
      <c r="B5" s="5" t="s">
        <v>26</v>
      </c>
      <c r="C5" s="6">
        <v>31</v>
      </c>
      <c r="D5" s="5" t="s">
        <v>27</v>
      </c>
      <c r="E5" s="5" t="s">
        <v>22</v>
      </c>
      <c r="F5" s="7">
        <v>45479</v>
      </c>
      <c r="G5" s="7">
        <v>45587</v>
      </c>
      <c r="H5" s="6">
        <v>1200</v>
      </c>
      <c r="I5" s="6">
        <v>16</v>
      </c>
      <c r="J5" s="5" t="s">
        <v>23</v>
      </c>
      <c r="K5" s="8" t="s">
        <v>28</v>
      </c>
      <c r="L5" s="11">
        <f t="shared" si="0"/>
        <v>3.5333333333333332</v>
      </c>
      <c r="M5" t="str">
        <f t="shared" si="1"/>
        <v>Yes</v>
      </c>
      <c r="N5" s="11">
        <f t="shared" si="2"/>
        <v>4240</v>
      </c>
      <c r="O5" t="str">
        <f t="shared" si="3"/>
        <v>Adullts</v>
      </c>
    </row>
    <row r="6" spans="1:15" ht="15" thickBot="1" x14ac:dyDescent="0.35">
      <c r="A6" s="5" t="s">
        <v>29</v>
      </c>
      <c r="B6" s="5" t="s">
        <v>30</v>
      </c>
      <c r="C6" s="6">
        <v>19</v>
      </c>
      <c r="D6" s="5" t="s">
        <v>12</v>
      </c>
      <c r="E6" s="5" t="s">
        <v>31</v>
      </c>
      <c r="F6" s="7">
        <v>45286</v>
      </c>
      <c r="G6" s="7">
        <v>45501</v>
      </c>
      <c r="H6" s="6">
        <v>2500</v>
      </c>
      <c r="I6" s="6">
        <v>12</v>
      </c>
      <c r="J6" s="5" t="s">
        <v>14</v>
      </c>
      <c r="K6" s="8" t="s">
        <v>32</v>
      </c>
      <c r="L6" s="11">
        <f t="shared" si="0"/>
        <v>7.0666666666666664</v>
      </c>
      <c r="M6" t="str">
        <f t="shared" si="1"/>
        <v>Yes</v>
      </c>
      <c r="N6" s="11">
        <f t="shared" si="2"/>
        <v>17666.666666666668</v>
      </c>
      <c r="O6" t="str">
        <f t="shared" si="3"/>
        <v>Youth</v>
      </c>
    </row>
    <row r="7" spans="1:15" ht="15" thickBot="1" x14ac:dyDescent="0.35">
      <c r="A7" s="5" t="s">
        <v>33</v>
      </c>
      <c r="B7" s="5" t="s">
        <v>34</v>
      </c>
      <c r="C7" s="6">
        <v>40</v>
      </c>
      <c r="D7" s="5" t="s">
        <v>12</v>
      </c>
      <c r="E7" s="5" t="s">
        <v>13</v>
      </c>
      <c r="F7" s="7">
        <v>45317</v>
      </c>
      <c r="G7" s="7">
        <v>45392</v>
      </c>
      <c r="H7" s="6">
        <v>800</v>
      </c>
      <c r="I7" s="6">
        <v>14</v>
      </c>
      <c r="J7" s="5" t="s">
        <v>35</v>
      </c>
      <c r="K7" s="8" t="s">
        <v>36</v>
      </c>
      <c r="L7" s="11">
        <f t="shared" si="0"/>
        <v>2.4666666666666668</v>
      </c>
      <c r="M7" t="str">
        <f t="shared" si="1"/>
        <v>Yes</v>
      </c>
      <c r="N7" s="11">
        <f t="shared" si="2"/>
        <v>1973.3333333333335</v>
      </c>
      <c r="O7" t="str">
        <f t="shared" si="3"/>
        <v>Adullts</v>
      </c>
    </row>
    <row r="8" spans="1:15" ht="15" thickBot="1" x14ac:dyDescent="0.35">
      <c r="A8" s="5" t="s">
        <v>37</v>
      </c>
      <c r="B8" s="5" t="s">
        <v>38</v>
      </c>
      <c r="C8" s="6">
        <v>41</v>
      </c>
      <c r="D8" s="5" t="s">
        <v>27</v>
      </c>
      <c r="E8" s="5" t="s">
        <v>13</v>
      </c>
      <c r="F8" s="7">
        <v>45588</v>
      </c>
      <c r="G8" s="7">
        <v>45677</v>
      </c>
      <c r="H8" s="6">
        <v>800</v>
      </c>
      <c r="I8" s="6">
        <v>25</v>
      </c>
      <c r="J8" s="5" t="s">
        <v>18</v>
      </c>
      <c r="K8" s="5">
        <v>0</v>
      </c>
      <c r="L8" s="11">
        <f t="shared" si="0"/>
        <v>2.9</v>
      </c>
      <c r="M8" t="str">
        <f t="shared" si="1"/>
        <v>No</v>
      </c>
      <c r="N8" s="11">
        <f t="shared" si="2"/>
        <v>2320</v>
      </c>
      <c r="O8" t="str">
        <f t="shared" si="3"/>
        <v>Adullts</v>
      </c>
    </row>
    <row r="9" spans="1:15" ht="15" thickBot="1" x14ac:dyDescent="0.35">
      <c r="A9" s="5" t="s">
        <v>39</v>
      </c>
      <c r="B9" s="5" t="s">
        <v>40</v>
      </c>
      <c r="C9" s="6">
        <v>43</v>
      </c>
      <c r="D9" s="5" t="s">
        <v>12</v>
      </c>
      <c r="E9" s="5" t="s">
        <v>41</v>
      </c>
      <c r="F9" s="7">
        <v>45450</v>
      </c>
      <c r="G9" s="7">
        <v>45563</v>
      </c>
      <c r="H9" s="6">
        <v>1800</v>
      </c>
      <c r="I9" s="6">
        <v>28</v>
      </c>
      <c r="J9" s="5" t="s">
        <v>42</v>
      </c>
      <c r="K9" s="5">
        <v>0</v>
      </c>
      <c r="L9" s="11">
        <f t="shared" si="0"/>
        <v>3.7</v>
      </c>
      <c r="M9" t="str">
        <f t="shared" si="1"/>
        <v>No</v>
      </c>
      <c r="N9" s="11">
        <f t="shared" si="2"/>
        <v>6660</v>
      </c>
      <c r="O9" t="str">
        <f t="shared" si="3"/>
        <v>Adullts</v>
      </c>
    </row>
    <row r="10" spans="1:15" ht="15" thickBot="1" x14ac:dyDescent="0.35">
      <c r="A10" s="5" t="s">
        <v>43</v>
      </c>
      <c r="B10" s="5" t="s">
        <v>44</v>
      </c>
      <c r="C10" s="6">
        <v>42</v>
      </c>
      <c r="D10" s="5" t="s">
        <v>12</v>
      </c>
      <c r="E10" s="5" t="s">
        <v>13</v>
      </c>
      <c r="F10" s="7">
        <v>45569</v>
      </c>
      <c r="G10" s="7">
        <v>45582</v>
      </c>
      <c r="H10" s="6">
        <v>800</v>
      </c>
      <c r="I10" s="6">
        <v>3</v>
      </c>
      <c r="J10" s="5" t="s">
        <v>42</v>
      </c>
      <c r="K10" s="8" t="s">
        <v>45</v>
      </c>
      <c r="L10" s="11">
        <f t="shared" si="0"/>
        <v>0.43333333333333335</v>
      </c>
      <c r="M10" t="str">
        <f t="shared" si="1"/>
        <v>Yes</v>
      </c>
      <c r="N10" s="11">
        <f t="shared" si="2"/>
        <v>346.66666666666669</v>
      </c>
      <c r="O10" t="str">
        <f t="shared" si="3"/>
        <v>Adullts</v>
      </c>
    </row>
    <row r="11" spans="1:15" ht="15" thickBot="1" x14ac:dyDescent="0.35">
      <c r="A11" s="5" t="s">
        <v>46</v>
      </c>
      <c r="B11" s="5" t="s">
        <v>47</v>
      </c>
      <c r="C11" s="6">
        <v>37</v>
      </c>
      <c r="D11" s="5" t="s">
        <v>12</v>
      </c>
      <c r="E11" s="5" t="s">
        <v>22</v>
      </c>
      <c r="F11" s="7">
        <v>45202</v>
      </c>
      <c r="G11" s="7">
        <v>45280</v>
      </c>
      <c r="H11" s="6">
        <v>1200</v>
      </c>
      <c r="I11" s="6">
        <v>29</v>
      </c>
      <c r="J11" s="5" t="s">
        <v>35</v>
      </c>
      <c r="K11" s="8" t="s">
        <v>48</v>
      </c>
      <c r="L11" s="11">
        <f t="shared" si="0"/>
        <v>2.5666666666666669</v>
      </c>
      <c r="M11" t="str">
        <f t="shared" si="1"/>
        <v>Yes</v>
      </c>
      <c r="N11" s="11">
        <f t="shared" si="2"/>
        <v>3080.0000000000005</v>
      </c>
      <c r="O11" t="str">
        <f t="shared" si="3"/>
        <v>Adullts</v>
      </c>
    </row>
    <row r="12" spans="1:15" ht="15" thickBot="1" x14ac:dyDescent="0.35">
      <c r="A12" s="5" t="s">
        <v>49</v>
      </c>
      <c r="B12" s="5" t="s">
        <v>50</v>
      </c>
      <c r="C12" s="6">
        <v>48</v>
      </c>
      <c r="D12" s="5" t="s">
        <v>27</v>
      </c>
      <c r="E12" s="5" t="s">
        <v>22</v>
      </c>
      <c r="F12" s="7">
        <v>45297</v>
      </c>
      <c r="G12" s="7">
        <v>45459</v>
      </c>
      <c r="H12" s="6">
        <v>1200</v>
      </c>
      <c r="I12" s="6">
        <v>13</v>
      </c>
      <c r="J12" s="5" t="s">
        <v>14</v>
      </c>
      <c r="K12" s="8" t="s">
        <v>51</v>
      </c>
      <c r="L12" s="11">
        <f t="shared" si="0"/>
        <v>5.333333333333333</v>
      </c>
      <c r="M12" t="str">
        <f t="shared" si="1"/>
        <v>Yes</v>
      </c>
      <c r="N12" s="11">
        <f t="shared" si="2"/>
        <v>6400</v>
      </c>
      <c r="O12" t="str">
        <f t="shared" si="3"/>
        <v>Seniors</v>
      </c>
    </row>
    <row r="13" spans="1:15" ht="15" thickBot="1" x14ac:dyDescent="0.35">
      <c r="A13" s="5" t="s">
        <v>52</v>
      </c>
      <c r="B13" s="5" t="s">
        <v>53</v>
      </c>
      <c r="C13" s="6">
        <v>36</v>
      </c>
      <c r="D13" s="5" t="s">
        <v>12</v>
      </c>
      <c r="E13" s="5" t="s">
        <v>22</v>
      </c>
      <c r="F13" s="7">
        <v>45154</v>
      </c>
      <c r="G13" s="7">
        <v>45568</v>
      </c>
      <c r="H13" s="6">
        <v>1200</v>
      </c>
      <c r="I13" s="6">
        <v>19</v>
      </c>
      <c r="J13" s="5" t="s">
        <v>42</v>
      </c>
      <c r="K13" s="8" t="s">
        <v>54</v>
      </c>
      <c r="L13" s="11">
        <f t="shared" si="0"/>
        <v>13.566666666666666</v>
      </c>
      <c r="M13" t="str">
        <f t="shared" si="1"/>
        <v>Yes</v>
      </c>
      <c r="N13" s="11">
        <f t="shared" si="2"/>
        <v>16280</v>
      </c>
      <c r="O13" t="str">
        <f t="shared" si="3"/>
        <v>Adullts</v>
      </c>
    </row>
    <row r="14" spans="1:15" ht="15" thickBot="1" x14ac:dyDescent="0.35">
      <c r="A14" s="5" t="s">
        <v>55</v>
      </c>
      <c r="B14" s="5" t="s">
        <v>56</v>
      </c>
      <c r="C14" s="6">
        <v>48</v>
      </c>
      <c r="D14" s="5" t="s">
        <v>27</v>
      </c>
      <c r="E14" s="5" t="s">
        <v>41</v>
      </c>
      <c r="F14" s="7">
        <v>45556</v>
      </c>
      <c r="G14" s="7">
        <v>45641</v>
      </c>
      <c r="H14" s="6">
        <v>1800</v>
      </c>
      <c r="I14" s="6">
        <v>22</v>
      </c>
      <c r="J14" s="5" t="s">
        <v>42</v>
      </c>
      <c r="K14" s="5">
        <v>0</v>
      </c>
      <c r="L14" s="11">
        <f t="shared" si="0"/>
        <v>2.8</v>
      </c>
      <c r="M14" t="str">
        <f t="shared" si="1"/>
        <v>No</v>
      </c>
      <c r="N14" s="11">
        <f t="shared" si="2"/>
        <v>5040</v>
      </c>
      <c r="O14" t="str">
        <f t="shared" si="3"/>
        <v>Seniors</v>
      </c>
    </row>
    <row r="15" spans="1:15" ht="15" thickBot="1" x14ac:dyDescent="0.35">
      <c r="A15" s="5" t="s">
        <v>57</v>
      </c>
      <c r="B15" s="5" t="s">
        <v>58</v>
      </c>
      <c r="C15" s="6">
        <v>39</v>
      </c>
      <c r="D15" s="5" t="s">
        <v>12</v>
      </c>
      <c r="E15" s="5" t="s">
        <v>22</v>
      </c>
      <c r="F15" s="7">
        <v>45065</v>
      </c>
      <c r="G15" s="7">
        <v>45242</v>
      </c>
      <c r="H15" s="6">
        <v>1200</v>
      </c>
      <c r="I15" s="6">
        <v>28</v>
      </c>
      <c r="J15" s="5" t="s">
        <v>35</v>
      </c>
      <c r="K15" s="5">
        <v>0</v>
      </c>
      <c r="L15" s="11">
        <f t="shared" si="0"/>
        <v>5.7666666666666666</v>
      </c>
      <c r="M15" t="str">
        <f t="shared" si="1"/>
        <v>No</v>
      </c>
      <c r="N15" s="11">
        <f t="shared" si="2"/>
        <v>6920</v>
      </c>
      <c r="O15" t="str">
        <f t="shared" si="3"/>
        <v>Adullts</v>
      </c>
    </row>
    <row r="16" spans="1:15" ht="15" thickBot="1" x14ac:dyDescent="0.35">
      <c r="A16" s="5" t="s">
        <v>59</v>
      </c>
      <c r="B16" s="5" t="s">
        <v>60</v>
      </c>
      <c r="C16" s="6">
        <v>44</v>
      </c>
      <c r="D16" s="5" t="s">
        <v>27</v>
      </c>
      <c r="E16" s="5" t="s">
        <v>13</v>
      </c>
      <c r="F16" s="7">
        <v>45333</v>
      </c>
      <c r="G16" s="7">
        <v>45540</v>
      </c>
      <c r="H16" s="6">
        <v>800</v>
      </c>
      <c r="I16" s="6">
        <v>8</v>
      </c>
      <c r="J16" s="8" t="s">
        <v>23</v>
      </c>
      <c r="K16" s="5">
        <v>0</v>
      </c>
      <c r="L16" s="11">
        <f t="shared" si="0"/>
        <v>6.8</v>
      </c>
      <c r="M16" t="str">
        <f t="shared" si="1"/>
        <v>No</v>
      </c>
      <c r="N16" s="11">
        <f t="shared" si="2"/>
        <v>5440</v>
      </c>
      <c r="O16" t="str">
        <f t="shared" si="3"/>
        <v>Adullts</v>
      </c>
    </row>
    <row r="17" spans="1:15" ht="15" thickBot="1" x14ac:dyDescent="0.35">
      <c r="A17" s="5" t="s">
        <v>61</v>
      </c>
      <c r="B17" s="5" t="s">
        <v>62</v>
      </c>
      <c r="C17" s="6">
        <v>39</v>
      </c>
      <c r="D17" s="5" t="s">
        <v>12</v>
      </c>
      <c r="E17" s="5" t="s">
        <v>31</v>
      </c>
      <c r="F17" s="7">
        <v>45702</v>
      </c>
      <c r="G17" s="7">
        <v>45732</v>
      </c>
      <c r="H17" s="6">
        <v>2500</v>
      </c>
      <c r="I17" s="6">
        <v>14</v>
      </c>
      <c r="J17" s="5" t="s">
        <v>42</v>
      </c>
      <c r="K17" s="5">
        <v>0</v>
      </c>
      <c r="L17" s="11">
        <f t="shared" si="0"/>
        <v>1.0666666666666667</v>
      </c>
      <c r="M17" t="str">
        <f t="shared" si="1"/>
        <v>No</v>
      </c>
      <c r="N17" s="11">
        <f t="shared" si="2"/>
        <v>2666.6666666666665</v>
      </c>
      <c r="O17" t="str">
        <f t="shared" si="3"/>
        <v>Adullts</v>
      </c>
    </row>
    <row r="18" spans="1:15" ht="15" thickBot="1" x14ac:dyDescent="0.35">
      <c r="A18" s="5" t="s">
        <v>63</v>
      </c>
      <c r="B18" s="5" t="s">
        <v>64</v>
      </c>
      <c r="C18" s="6">
        <v>35</v>
      </c>
      <c r="D18" s="5" t="s">
        <v>12</v>
      </c>
      <c r="E18" s="5" t="s">
        <v>22</v>
      </c>
      <c r="F18" s="7">
        <v>45329</v>
      </c>
      <c r="G18" s="7">
        <v>45685</v>
      </c>
      <c r="H18" s="6">
        <v>1200</v>
      </c>
      <c r="I18" s="6">
        <v>25</v>
      </c>
      <c r="J18" s="8" t="s">
        <v>23</v>
      </c>
      <c r="K18" s="5">
        <v>0</v>
      </c>
      <c r="L18" s="11">
        <f t="shared" si="0"/>
        <v>11.7</v>
      </c>
      <c r="M18" t="str">
        <f t="shared" si="1"/>
        <v>No</v>
      </c>
      <c r="N18" s="11">
        <f t="shared" si="2"/>
        <v>14040</v>
      </c>
      <c r="O18" t="str">
        <f t="shared" si="3"/>
        <v>Adullts</v>
      </c>
    </row>
    <row r="19" spans="1:15" ht="15" thickBot="1" x14ac:dyDescent="0.35">
      <c r="A19" s="5" t="s">
        <v>65</v>
      </c>
      <c r="B19" s="5" t="s">
        <v>66</v>
      </c>
      <c r="C19" s="6">
        <v>56</v>
      </c>
      <c r="D19" s="5" t="s">
        <v>27</v>
      </c>
      <c r="E19" s="5" t="s">
        <v>31</v>
      </c>
      <c r="F19" s="7">
        <v>45213</v>
      </c>
      <c r="G19" s="7">
        <v>45649</v>
      </c>
      <c r="H19" s="6">
        <v>2500</v>
      </c>
      <c r="I19" s="6">
        <v>13</v>
      </c>
      <c r="J19" s="5" t="s">
        <v>67</v>
      </c>
      <c r="K19" s="5">
        <v>0</v>
      </c>
      <c r="L19" s="11">
        <f t="shared" si="0"/>
        <v>14.3</v>
      </c>
      <c r="M19" t="str">
        <f t="shared" si="1"/>
        <v>No</v>
      </c>
      <c r="N19" s="11">
        <f t="shared" si="2"/>
        <v>35750</v>
      </c>
      <c r="O19" t="str">
        <f t="shared" si="3"/>
        <v>Seniors</v>
      </c>
    </row>
    <row r="20" spans="1:15" ht="15" thickBot="1" x14ac:dyDescent="0.35">
      <c r="A20" s="5" t="s">
        <v>68</v>
      </c>
      <c r="B20" s="5" t="s">
        <v>69</v>
      </c>
      <c r="C20" s="6">
        <v>27</v>
      </c>
      <c r="D20" s="5" t="s">
        <v>27</v>
      </c>
      <c r="E20" s="5" t="s">
        <v>13</v>
      </c>
      <c r="F20" s="7">
        <v>45354</v>
      </c>
      <c r="G20" s="7">
        <v>45664</v>
      </c>
      <c r="H20" s="6">
        <v>800</v>
      </c>
      <c r="I20" s="6">
        <v>26</v>
      </c>
      <c r="J20" s="5" t="s">
        <v>35</v>
      </c>
      <c r="K20" s="5">
        <v>0</v>
      </c>
      <c r="L20" s="11">
        <f t="shared" si="0"/>
        <v>10.133333333333333</v>
      </c>
      <c r="M20" t="str">
        <f t="shared" si="1"/>
        <v>No</v>
      </c>
      <c r="N20" s="11">
        <f t="shared" si="2"/>
        <v>8106.6666666666661</v>
      </c>
      <c r="O20" t="str">
        <f t="shared" si="3"/>
        <v>Youth</v>
      </c>
    </row>
    <row r="21" spans="1:15" ht="15" thickBot="1" x14ac:dyDescent="0.35">
      <c r="A21" s="5" t="s">
        <v>70</v>
      </c>
      <c r="B21" s="5" t="s">
        <v>71</v>
      </c>
      <c r="C21" s="6">
        <v>28</v>
      </c>
      <c r="D21" s="5" t="s">
        <v>12</v>
      </c>
      <c r="E21" s="5" t="s">
        <v>31</v>
      </c>
      <c r="F21" s="7">
        <v>45417</v>
      </c>
      <c r="G21" s="7">
        <v>45608</v>
      </c>
      <c r="H21" s="6">
        <v>2500</v>
      </c>
      <c r="I21" s="6">
        <v>21</v>
      </c>
      <c r="J21" s="5" t="s">
        <v>35</v>
      </c>
      <c r="K21" s="8" t="s">
        <v>72</v>
      </c>
      <c r="L21" s="11">
        <f t="shared" si="0"/>
        <v>6.2333333333333334</v>
      </c>
      <c r="M21" t="str">
        <f t="shared" si="1"/>
        <v>Yes</v>
      </c>
      <c r="N21" s="11">
        <f t="shared" si="2"/>
        <v>15583.333333333334</v>
      </c>
      <c r="O21" t="str">
        <f t="shared" si="3"/>
        <v>Youth</v>
      </c>
    </row>
    <row r="22" spans="1:15" ht="15" thickBot="1" x14ac:dyDescent="0.35">
      <c r="A22" s="5" t="s">
        <v>73</v>
      </c>
      <c r="B22" s="5" t="s">
        <v>74</v>
      </c>
      <c r="C22" s="6">
        <v>57</v>
      </c>
      <c r="D22" s="5" t="s">
        <v>27</v>
      </c>
      <c r="E22" s="5" t="s">
        <v>41</v>
      </c>
      <c r="F22" s="7">
        <v>45146</v>
      </c>
      <c r="G22" s="7">
        <v>45674</v>
      </c>
      <c r="H22" s="6">
        <v>1800</v>
      </c>
      <c r="I22" s="6">
        <v>19</v>
      </c>
      <c r="J22" s="5" t="s">
        <v>35</v>
      </c>
      <c r="K22" s="5">
        <v>0</v>
      </c>
      <c r="L22" s="11">
        <f t="shared" si="0"/>
        <v>17.3</v>
      </c>
      <c r="M22" t="str">
        <f t="shared" si="1"/>
        <v>No</v>
      </c>
      <c r="N22" s="11">
        <f t="shared" si="2"/>
        <v>31140</v>
      </c>
      <c r="O22" t="str">
        <f t="shared" si="3"/>
        <v>Seniors</v>
      </c>
    </row>
    <row r="23" spans="1:15" ht="15" thickBot="1" x14ac:dyDescent="0.35">
      <c r="A23" s="5" t="s">
        <v>75</v>
      </c>
      <c r="B23" s="5" t="s">
        <v>76</v>
      </c>
      <c r="C23" s="6">
        <v>26</v>
      </c>
      <c r="D23" s="5" t="s">
        <v>27</v>
      </c>
      <c r="E23" s="5" t="s">
        <v>41</v>
      </c>
      <c r="F23" s="7">
        <v>45320</v>
      </c>
      <c r="G23" s="7">
        <v>45616</v>
      </c>
      <c r="H23" s="6">
        <v>1800</v>
      </c>
      <c r="I23" s="6">
        <v>5</v>
      </c>
      <c r="J23" s="8" t="s">
        <v>14</v>
      </c>
      <c r="K23" s="5">
        <v>0</v>
      </c>
      <c r="L23" s="11">
        <f t="shared" si="0"/>
        <v>9.6999999999999993</v>
      </c>
      <c r="M23" t="str">
        <f t="shared" si="1"/>
        <v>No</v>
      </c>
      <c r="N23" s="11">
        <f t="shared" si="2"/>
        <v>17460</v>
      </c>
      <c r="O23" t="str">
        <f t="shared" si="3"/>
        <v>Youth</v>
      </c>
    </row>
    <row r="24" spans="1:15" ht="15" thickBot="1" x14ac:dyDescent="0.35">
      <c r="A24" s="5" t="s">
        <v>77</v>
      </c>
      <c r="B24" s="5" t="s">
        <v>78</v>
      </c>
      <c r="C24" s="6">
        <v>48</v>
      </c>
      <c r="D24" s="5" t="s">
        <v>12</v>
      </c>
      <c r="E24" s="5" t="s">
        <v>41</v>
      </c>
      <c r="F24" s="7">
        <v>45451</v>
      </c>
      <c r="G24" s="7">
        <v>45455</v>
      </c>
      <c r="H24" s="6">
        <v>1800</v>
      </c>
      <c r="I24" s="6">
        <v>18</v>
      </c>
      <c r="J24" s="5" t="s">
        <v>67</v>
      </c>
      <c r="K24" s="5">
        <v>0</v>
      </c>
      <c r="L24" s="11">
        <f t="shared" si="0"/>
        <v>0.13333333333333333</v>
      </c>
      <c r="M24" t="str">
        <f t="shared" si="1"/>
        <v>No</v>
      </c>
      <c r="N24" s="11">
        <f t="shared" si="2"/>
        <v>240</v>
      </c>
      <c r="O24" t="str">
        <f t="shared" si="3"/>
        <v>Seniors</v>
      </c>
    </row>
    <row r="25" spans="1:15" ht="15" thickBot="1" x14ac:dyDescent="0.35">
      <c r="A25" s="5" t="s">
        <v>79</v>
      </c>
      <c r="B25" s="5" t="s">
        <v>80</v>
      </c>
      <c r="C25" s="6">
        <v>25</v>
      </c>
      <c r="D25" s="5" t="s">
        <v>27</v>
      </c>
      <c r="E25" s="5" t="s">
        <v>22</v>
      </c>
      <c r="F25" s="7">
        <v>45439</v>
      </c>
      <c r="G25" s="7">
        <v>45730</v>
      </c>
      <c r="H25" s="6">
        <v>1200</v>
      </c>
      <c r="I25" s="6">
        <v>6</v>
      </c>
      <c r="J25" s="8" t="s">
        <v>14</v>
      </c>
      <c r="K25" s="5">
        <v>0</v>
      </c>
      <c r="L25" s="11">
        <f t="shared" si="0"/>
        <v>9.5666666666666664</v>
      </c>
      <c r="M25" t="str">
        <f t="shared" si="1"/>
        <v>No</v>
      </c>
      <c r="N25" s="11">
        <f t="shared" si="2"/>
        <v>11480</v>
      </c>
      <c r="O25" t="str">
        <f t="shared" si="3"/>
        <v>Youth</v>
      </c>
    </row>
    <row r="26" spans="1:15" ht="15" thickBot="1" x14ac:dyDescent="0.35">
      <c r="A26" s="5" t="s">
        <v>81</v>
      </c>
      <c r="B26" s="5" t="s">
        <v>82</v>
      </c>
      <c r="C26" s="6">
        <v>53</v>
      </c>
      <c r="D26" s="5" t="s">
        <v>12</v>
      </c>
      <c r="E26" s="5" t="s">
        <v>41</v>
      </c>
      <c r="F26" s="7">
        <v>45286</v>
      </c>
      <c r="G26" s="7">
        <v>45372</v>
      </c>
      <c r="H26" s="6">
        <v>1800</v>
      </c>
      <c r="I26" s="6">
        <v>17</v>
      </c>
      <c r="J26" s="5" t="s">
        <v>35</v>
      </c>
      <c r="K26" s="8" t="s">
        <v>83</v>
      </c>
      <c r="L26" s="11">
        <f t="shared" si="0"/>
        <v>2.8333333333333335</v>
      </c>
      <c r="M26" t="str">
        <f t="shared" si="1"/>
        <v>Yes</v>
      </c>
      <c r="N26" s="11">
        <f t="shared" si="2"/>
        <v>5100</v>
      </c>
      <c r="O26" t="str">
        <f t="shared" si="3"/>
        <v>Seniors</v>
      </c>
    </row>
    <row r="27" spans="1:15" ht="15" thickBot="1" x14ac:dyDescent="0.35">
      <c r="A27" s="5" t="s">
        <v>84</v>
      </c>
      <c r="B27" s="5" t="s">
        <v>85</v>
      </c>
      <c r="C27" s="6">
        <v>42</v>
      </c>
      <c r="D27" s="5" t="s">
        <v>27</v>
      </c>
      <c r="E27" s="5" t="s">
        <v>22</v>
      </c>
      <c r="F27" s="7">
        <v>45702</v>
      </c>
      <c r="G27" s="7">
        <v>45727</v>
      </c>
      <c r="H27" s="6">
        <v>1200</v>
      </c>
      <c r="I27" s="6">
        <v>3</v>
      </c>
      <c r="J27" s="5" t="s">
        <v>67</v>
      </c>
      <c r="K27" s="5">
        <v>0</v>
      </c>
      <c r="L27" s="11">
        <f t="shared" si="0"/>
        <v>0.9</v>
      </c>
      <c r="M27" t="str">
        <f t="shared" si="1"/>
        <v>No</v>
      </c>
      <c r="N27" s="11">
        <f t="shared" si="2"/>
        <v>1080</v>
      </c>
      <c r="O27" t="str">
        <f t="shared" si="3"/>
        <v>Adullts</v>
      </c>
    </row>
    <row r="28" spans="1:15" ht="15" thickBot="1" x14ac:dyDescent="0.35">
      <c r="A28" s="5" t="s">
        <v>86</v>
      </c>
      <c r="B28" s="5" t="s">
        <v>87</v>
      </c>
      <c r="C28" s="6">
        <v>24</v>
      </c>
      <c r="D28" s="5" t="s">
        <v>12</v>
      </c>
      <c r="E28" s="5" t="s">
        <v>31</v>
      </c>
      <c r="F28" s="7">
        <v>45698</v>
      </c>
      <c r="G28" s="7">
        <v>45726</v>
      </c>
      <c r="H28" s="6">
        <v>2500</v>
      </c>
      <c r="I28" s="6">
        <v>28</v>
      </c>
      <c r="J28" s="5" t="s">
        <v>35</v>
      </c>
      <c r="K28" s="5">
        <v>0</v>
      </c>
      <c r="L28" s="11">
        <f t="shared" si="0"/>
        <v>1</v>
      </c>
      <c r="M28" t="str">
        <f t="shared" si="1"/>
        <v>No</v>
      </c>
      <c r="N28" s="11">
        <f t="shared" si="2"/>
        <v>2500</v>
      </c>
      <c r="O28" t="str">
        <f t="shared" si="3"/>
        <v>Youth</v>
      </c>
    </row>
    <row r="29" spans="1:15" ht="15" thickBot="1" x14ac:dyDescent="0.35">
      <c r="A29" s="5" t="s">
        <v>88</v>
      </c>
      <c r="B29" s="5" t="s">
        <v>89</v>
      </c>
      <c r="C29" s="6">
        <v>53</v>
      </c>
      <c r="D29" s="5" t="s">
        <v>12</v>
      </c>
      <c r="E29" s="5" t="s">
        <v>22</v>
      </c>
      <c r="F29" s="7">
        <v>45614</v>
      </c>
      <c r="G29" s="7">
        <v>45645</v>
      </c>
      <c r="H29" s="6">
        <v>1200</v>
      </c>
      <c r="I29" s="6">
        <v>23</v>
      </c>
      <c r="J29" s="5" t="s">
        <v>18</v>
      </c>
      <c r="K29" s="5">
        <v>0</v>
      </c>
      <c r="L29" s="11">
        <f t="shared" si="0"/>
        <v>1.0333333333333334</v>
      </c>
      <c r="M29" t="str">
        <f t="shared" si="1"/>
        <v>No</v>
      </c>
      <c r="N29" s="11">
        <f t="shared" si="2"/>
        <v>1240.0000000000002</v>
      </c>
      <c r="O29" t="str">
        <f t="shared" si="3"/>
        <v>Seniors</v>
      </c>
    </row>
    <row r="30" spans="1:15" ht="15" thickBot="1" x14ac:dyDescent="0.35">
      <c r="A30" s="5" t="s">
        <v>90</v>
      </c>
      <c r="B30" s="5" t="s">
        <v>91</v>
      </c>
      <c r="C30" s="6">
        <v>29</v>
      </c>
      <c r="D30" s="5" t="s">
        <v>27</v>
      </c>
      <c r="E30" s="5" t="s">
        <v>31</v>
      </c>
      <c r="F30" s="7">
        <v>45401</v>
      </c>
      <c r="G30" s="7">
        <v>45408</v>
      </c>
      <c r="H30" s="6">
        <v>2500</v>
      </c>
      <c r="I30" s="6">
        <v>8</v>
      </c>
      <c r="J30" s="8" t="s">
        <v>23</v>
      </c>
      <c r="K30" s="5">
        <v>0</v>
      </c>
      <c r="L30" s="11">
        <f t="shared" si="0"/>
        <v>0.23333333333333334</v>
      </c>
      <c r="M30" t="str">
        <f t="shared" si="1"/>
        <v>No</v>
      </c>
      <c r="N30" s="11">
        <f t="shared" si="2"/>
        <v>583.33333333333337</v>
      </c>
      <c r="O30" t="str">
        <f t="shared" si="3"/>
        <v>Youth</v>
      </c>
    </row>
    <row r="31" spans="1:15" ht="15" thickBot="1" x14ac:dyDescent="0.35">
      <c r="A31" s="5" t="s">
        <v>92</v>
      </c>
      <c r="B31" s="5" t="s">
        <v>93</v>
      </c>
      <c r="C31" s="6">
        <v>31</v>
      </c>
      <c r="D31" s="5" t="s">
        <v>27</v>
      </c>
      <c r="E31" s="5" t="s">
        <v>31</v>
      </c>
      <c r="F31" s="7">
        <v>45667</v>
      </c>
      <c r="G31" s="7">
        <v>45745</v>
      </c>
      <c r="H31" s="6">
        <v>2500</v>
      </c>
      <c r="I31" s="6">
        <v>23</v>
      </c>
      <c r="J31" s="5" t="s">
        <v>42</v>
      </c>
      <c r="K31" s="8" t="s">
        <v>94</v>
      </c>
      <c r="L31" s="11">
        <f t="shared" si="0"/>
        <v>2.6333333333333333</v>
      </c>
      <c r="M31" t="str">
        <f t="shared" si="1"/>
        <v>Yes</v>
      </c>
      <c r="N31" s="11">
        <f t="shared" si="2"/>
        <v>6583.333333333333</v>
      </c>
      <c r="O31" t="str">
        <f t="shared" si="3"/>
        <v>Adullts</v>
      </c>
    </row>
    <row r="32" spans="1:15" ht="15" thickBot="1" x14ac:dyDescent="0.35">
      <c r="A32" s="5" t="s">
        <v>95</v>
      </c>
      <c r="B32" s="5" t="s">
        <v>96</v>
      </c>
      <c r="C32" s="6">
        <v>52</v>
      </c>
      <c r="D32" s="5" t="s">
        <v>27</v>
      </c>
      <c r="E32" s="5" t="s">
        <v>13</v>
      </c>
      <c r="F32" s="7">
        <v>45088</v>
      </c>
      <c r="G32" s="7">
        <v>45656</v>
      </c>
      <c r="H32" s="6">
        <v>800</v>
      </c>
      <c r="I32" s="6">
        <v>9</v>
      </c>
      <c r="J32" s="5" t="s">
        <v>67</v>
      </c>
      <c r="K32" s="8" t="s">
        <v>97</v>
      </c>
      <c r="L32" s="11">
        <f t="shared" si="0"/>
        <v>18.633333333333333</v>
      </c>
      <c r="M32" t="str">
        <f t="shared" si="1"/>
        <v>Yes</v>
      </c>
      <c r="N32" s="11">
        <f t="shared" si="2"/>
        <v>14906.666666666666</v>
      </c>
      <c r="O32" t="str">
        <f t="shared" si="3"/>
        <v>Seniors</v>
      </c>
    </row>
    <row r="33" spans="1:15" ht="15" thickBot="1" x14ac:dyDescent="0.35">
      <c r="A33" s="5" t="s">
        <v>98</v>
      </c>
      <c r="B33" s="5" t="s">
        <v>99</v>
      </c>
      <c r="C33" s="6">
        <v>20</v>
      </c>
      <c r="D33" s="5" t="s">
        <v>12</v>
      </c>
      <c r="E33" s="5" t="s">
        <v>22</v>
      </c>
      <c r="F33" s="7">
        <v>45391</v>
      </c>
      <c r="G33" s="7">
        <v>45604</v>
      </c>
      <c r="H33" s="6">
        <v>1200</v>
      </c>
      <c r="I33" s="6">
        <v>2</v>
      </c>
      <c r="J33" s="5" t="s">
        <v>35</v>
      </c>
      <c r="K33" s="5">
        <v>0</v>
      </c>
      <c r="L33" s="11">
        <f t="shared" si="0"/>
        <v>6.9666666666666668</v>
      </c>
      <c r="M33" t="str">
        <f t="shared" si="1"/>
        <v>No</v>
      </c>
      <c r="N33" s="11">
        <f t="shared" si="2"/>
        <v>8360</v>
      </c>
      <c r="O33" t="str">
        <f t="shared" si="3"/>
        <v>Youth</v>
      </c>
    </row>
    <row r="34" spans="1:15" ht="15" thickBot="1" x14ac:dyDescent="0.35">
      <c r="A34" s="5" t="s">
        <v>100</v>
      </c>
      <c r="B34" s="5" t="s">
        <v>101</v>
      </c>
      <c r="C34" s="6">
        <v>22</v>
      </c>
      <c r="D34" s="5" t="s">
        <v>12</v>
      </c>
      <c r="E34" s="5" t="s">
        <v>13</v>
      </c>
      <c r="F34" s="7">
        <v>45699</v>
      </c>
      <c r="G34" s="7">
        <v>45740</v>
      </c>
      <c r="H34" s="6">
        <v>800</v>
      </c>
      <c r="I34" s="6">
        <v>30</v>
      </c>
      <c r="J34" s="5" t="s">
        <v>35</v>
      </c>
      <c r="K34" s="5">
        <v>0</v>
      </c>
      <c r="L34" s="11">
        <f t="shared" si="0"/>
        <v>1.4333333333333333</v>
      </c>
      <c r="M34" t="str">
        <f t="shared" si="1"/>
        <v>No</v>
      </c>
      <c r="N34" s="11">
        <f t="shared" si="2"/>
        <v>1146.6666666666667</v>
      </c>
      <c r="O34" t="str">
        <f t="shared" si="3"/>
        <v>Youth</v>
      </c>
    </row>
    <row r="35" spans="1:15" ht="15" thickBot="1" x14ac:dyDescent="0.35">
      <c r="A35" s="5" t="s">
        <v>102</v>
      </c>
      <c r="B35" s="5" t="s">
        <v>103</v>
      </c>
      <c r="C35" s="6">
        <v>23</v>
      </c>
      <c r="D35" s="5" t="s">
        <v>12</v>
      </c>
      <c r="E35" s="5" t="s">
        <v>41</v>
      </c>
      <c r="F35" s="7">
        <v>45588</v>
      </c>
      <c r="G35" s="7">
        <v>45721</v>
      </c>
      <c r="H35" s="6">
        <v>1800</v>
      </c>
      <c r="I35" s="6">
        <v>23</v>
      </c>
      <c r="J35" s="5" t="s">
        <v>18</v>
      </c>
      <c r="K35" s="8" t="s">
        <v>104</v>
      </c>
      <c r="L35" s="11">
        <f t="shared" si="0"/>
        <v>4.4000000000000004</v>
      </c>
      <c r="M35" t="str">
        <f t="shared" si="1"/>
        <v>Yes</v>
      </c>
      <c r="N35" s="11">
        <f t="shared" si="2"/>
        <v>7920.0000000000009</v>
      </c>
      <c r="O35" t="str">
        <f t="shared" si="3"/>
        <v>Youth</v>
      </c>
    </row>
    <row r="36" spans="1:15" ht="15" thickBot="1" x14ac:dyDescent="0.35">
      <c r="A36" s="5" t="s">
        <v>105</v>
      </c>
      <c r="B36" s="5" t="s">
        <v>106</v>
      </c>
      <c r="C36" s="6">
        <v>27</v>
      </c>
      <c r="D36" s="5" t="s">
        <v>27</v>
      </c>
      <c r="E36" s="5" t="s">
        <v>22</v>
      </c>
      <c r="F36" s="7">
        <v>45312</v>
      </c>
      <c r="G36" s="7">
        <v>45652</v>
      </c>
      <c r="H36" s="6">
        <v>1200</v>
      </c>
      <c r="I36" s="6">
        <v>27</v>
      </c>
      <c r="J36" s="5" t="s">
        <v>18</v>
      </c>
      <c r="K36" s="5">
        <v>0</v>
      </c>
      <c r="L36" s="11">
        <f t="shared" si="0"/>
        <v>11.166666666666666</v>
      </c>
      <c r="M36" t="str">
        <f t="shared" si="1"/>
        <v>No</v>
      </c>
      <c r="N36" s="11">
        <f t="shared" si="2"/>
        <v>13400</v>
      </c>
      <c r="O36" t="str">
        <f t="shared" si="3"/>
        <v>Youth</v>
      </c>
    </row>
  </sheetData>
  <conditionalFormatting sqref="A1:N36">
    <cfRule type="expression" dxfId="0" priority="1">
      <formula>AND($I$2&lt;8,$L$2&gt;=6)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EB16-13AC-4B1A-BA36-0A1B8AB34516}">
  <dimension ref="A3:AB11"/>
  <sheetViews>
    <sheetView tabSelected="1" workbookViewId="0">
      <selection activeCell="X17" sqref="X17"/>
    </sheetView>
  </sheetViews>
  <sheetFormatPr defaultRowHeight="14.4" x14ac:dyDescent="0.3"/>
  <cols>
    <col min="1" max="1" width="12.5546875" bestFit="1" customWidth="1"/>
    <col min="2" max="2" width="22.109375" bestFit="1" customWidth="1"/>
    <col min="5" max="5" width="16.5546875" bestFit="1" customWidth="1"/>
    <col min="6" max="6" width="15.5546875" bestFit="1" customWidth="1"/>
    <col min="7" max="7" width="8.6640625" bestFit="1" customWidth="1"/>
    <col min="8" max="8" width="10.77734375" bestFit="1" customWidth="1"/>
    <col min="9" max="9" width="8.5546875" bestFit="1" customWidth="1"/>
    <col min="10" max="10" width="16.109375" bestFit="1" customWidth="1"/>
    <col min="11" max="11" width="15.5546875" bestFit="1" customWidth="1"/>
    <col min="12" max="12" width="5.33203125" bestFit="1" customWidth="1"/>
    <col min="13" max="13" width="10.21875" bestFit="1" customWidth="1"/>
    <col min="14" max="14" width="10.77734375" bestFit="1" customWidth="1"/>
    <col min="15" max="15" width="10.21875" bestFit="1" customWidth="1"/>
    <col min="16" max="16" width="12.5546875" bestFit="1" customWidth="1"/>
    <col min="17" max="17" width="23.44140625" bestFit="1" customWidth="1"/>
    <col min="18" max="18" width="8.5546875" bestFit="1" customWidth="1"/>
    <col min="19" max="19" width="15" bestFit="1" customWidth="1"/>
    <col min="20" max="20" width="15.5546875" bestFit="1" customWidth="1"/>
    <col min="21" max="21" width="5.21875" bestFit="1" customWidth="1"/>
    <col min="22" max="22" width="10.77734375" bestFit="1" customWidth="1"/>
    <col min="23" max="23" width="7.33203125" bestFit="1" customWidth="1"/>
    <col min="24" max="24" width="22.44140625" bestFit="1" customWidth="1"/>
    <col min="25" max="25" width="15.5546875" bestFit="1" customWidth="1"/>
    <col min="26" max="26" width="7.109375" bestFit="1" customWidth="1"/>
    <col min="27" max="27" width="6" bestFit="1" customWidth="1"/>
    <col min="28" max="28" width="10.77734375" bestFit="1" customWidth="1"/>
    <col min="29" max="52" width="3" bestFit="1" customWidth="1"/>
    <col min="53" max="53" width="10.77734375" bestFit="1" customWidth="1"/>
  </cols>
  <sheetData>
    <row r="3" spans="1:28" x14ac:dyDescent="0.3">
      <c r="A3" s="13" t="s">
        <v>111</v>
      </c>
      <c r="B3" t="s">
        <v>114</v>
      </c>
      <c r="E3" s="13" t="s">
        <v>117</v>
      </c>
      <c r="F3" s="13" t="s">
        <v>116</v>
      </c>
      <c r="J3" s="13" t="s">
        <v>110</v>
      </c>
      <c r="K3" s="13" t="s">
        <v>116</v>
      </c>
      <c r="P3" s="13" t="s">
        <v>111</v>
      </c>
      <c r="Q3" t="s">
        <v>119</v>
      </c>
      <c r="S3" s="13" t="s">
        <v>122</v>
      </c>
      <c r="T3" s="13" t="s">
        <v>116</v>
      </c>
    </row>
    <row r="4" spans="1:28" x14ac:dyDescent="0.3">
      <c r="A4" s="14" t="s">
        <v>109</v>
      </c>
      <c r="B4" s="10">
        <v>20</v>
      </c>
      <c r="E4" s="13" t="s">
        <v>111</v>
      </c>
      <c r="F4" t="s">
        <v>13</v>
      </c>
      <c r="G4" t="s">
        <v>22</v>
      </c>
      <c r="H4" t="s">
        <v>113</v>
      </c>
      <c r="J4" s="13" t="s">
        <v>111</v>
      </c>
      <c r="K4" t="s">
        <v>35</v>
      </c>
      <c r="L4" t="s">
        <v>18</v>
      </c>
      <c r="M4" t="s">
        <v>23</v>
      </c>
      <c r="N4" t="s">
        <v>113</v>
      </c>
      <c r="P4" s="14" t="s">
        <v>13</v>
      </c>
      <c r="Q4" s="11">
        <v>4444.4444444444434</v>
      </c>
      <c r="S4" s="13" t="s">
        <v>111</v>
      </c>
      <c r="T4" t="s">
        <v>27</v>
      </c>
      <c r="U4" t="s">
        <v>12</v>
      </c>
      <c r="V4" t="s">
        <v>113</v>
      </c>
    </row>
    <row r="5" spans="1:28" x14ac:dyDescent="0.3">
      <c r="A5" s="14" t="s">
        <v>112</v>
      </c>
      <c r="B5" s="10">
        <v>15</v>
      </c>
      <c r="E5" s="14" t="s">
        <v>14</v>
      </c>
      <c r="F5" s="11">
        <v>5013.333333333333</v>
      </c>
      <c r="G5" s="11">
        <v>17880</v>
      </c>
      <c r="H5" s="11">
        <v>22893.333333333332</v>
      </c>
      <c r="J5" s="14" t="s">
        <v>22</v>
      </c>
      <c r="K5" s="10">
        <v>3</v>
      </c>
      <c r="L5" s="10">
        <v>2</v>
      </c>
      <c r="M5" s="10">
        <v>3</v>
      </c>
      <c r="N5" s="10">
        <v>8</v>
      </c>
      <c r="P5" s="14" t="s">
        <v>22</v>
      </c>
      <c r="Q5" s="11">
        <v>7803.333333333333</v>
      </c>
      <c r="S5" s="14" t="s">
        <v>14</v>
      </c>
      <c r="T5" s="10">
        <v>3</v>
      </c>
      <c r="U5" s="10">
        <v>2</v>
      </c>
      <c r="V5" s="10">
        <v>5</v>
      </c>
      <c r="X5" s="13" t="s">
        <v>124</v>
      </c>
      <c r="Y5" s="13" t="s">
        <v>116</v>
      </c>
    </row>
    <row r="6" spans="1:28" x14ac:dyDescent="0.3">
      <c r="A6" s="14" t="s">
        <v>113</v>
      </c>
      <c r="B6" s="10">
        <v>35</v>
      </c>
      <c r="E6" s="14" t="s">
        <v>67</v>
      </c>
      <c r="F6" s="11">
        <v>14906.666666666666</v>
      </c>
      <c r="G6" s="11">
        <v>1080</v>
      </c>
      <c r="H6" s="11">
        <v>15986.666666666666</v>
      </c>
      <c r="J6" s="14" t="s">
        <v>13</v>
      </c>
      <c r="K6" s="10">
        <v>3</v>
      </c>
      <c r="L6" s="10">
        <v>2</v>
      </c>
      <c r="M6" s="10">
        <v>1</v>
      </c>
      <c r="N6" s="10">
        <v>6</v>
      </c>
      <c r="P6" s="14" t="s">
        <v>113</v>
      </c>
      <c r="Q6" s="11">
        <v>6363.8095238095239</v>
      </c>
      <c r="S6" s="14" t="s">
        <v>67</v>
      </c>
      <c r="T6" s="10">
        <v>3</v>
      </c>
      <c r="U6" s="10">
        <v>1</v>
      </c>
      <c r="V6" s="10">
        <v>4</v>
      </c>
      <c r="X6" s="13" t="s">
        <v>111</v>
      </c>
      <c r="Y6" t="s">
        <v>125</v>
      </c>
      <c r="Z6" t="s">
        <v>126</v>
      </c>
      <c r="AA6" t="s">
        <v>127</v>
      </c>
      <c r="AB6" t="s">
        <v>113</v>
      </c>
    </row>
    <row r="7" spans="1:28" x14ac:dyDescent="0.3">
      <c r="E7" s="14" t="s">
        <v>23</v>
      </c>
      <c r="F7" s="11">
        <v>5440</v>
      </c>
      <c r="G7" s="11">
        <v>25400</v>
      </c>
      <c r="H7" s="11">
        <v>30840</v>
      </c>
      <c r="J7" s="14" t="s">
        <v>113</v>
      </c>
      <c r="K7" s="10">
        <v>6</v>
      </c>
      <c r="L7" s="10">
        <v>4</v>
      </c>
      <c r="M7" s="10">
        <v>4</v>
      </c>
      <c r="N7" s="10">
        <v>14</v>
      </c>
      <c r="S7" s="14" t="s">
        <v>23</v>
      </c>
      <c r="T7" s="10">
        <v>3</v>
      </c>
      <c r="U7" s="10">
        <v>2</v>
      </c>
      <c r="V7" s="10">
        <v>5</v>
      </c>
      <c r="X7" s="14" t="s">
        <v>13</v>
      </c>
      <c r="Y7" s="10">
        <v>4</v>
      </c>
      <c r="Z7" s="10">
        <v>2</v>
      </c>
      <c r="AA7" s="10">
        <v>3</v>
      </c>
      <c r="AB7" s="10">
        <v>9</v>
      </c>
    </row>
    <row r="8" spans="1:28" x14ac:dyDescent="0.3">
      <c r="E8" s="14" t="s">
        <v>42</v>
      </c>
      <c r="F8" s="11">
        <v>346.66666666666669</v>
      </c>
      <c r="G8" s="11">
        <v>16280</v>
      </c>
      <c r="H8" s="11">
        <v>16626.666666666668</v>
      </c>
      <c r="S8" s="14" t="s">
        <v>42</v>
      </c>
      <c r="T8" s="10">
        <v>2</v>
      </c>
      <c r="U8" s="10">
        <v>4</v>
      </c>
      <c r="V8" s="10">
        <v>6</v>
      </c>
      <c r="X8" s="14" t="s">
        <v>31</v>
      </c>
      <c r="Y8" s="10">
        <v>2</v>
      </c>
      <c r="Z8" s="10">
        <v>1</v>
      </c>
      <c r="AA8" s="10">
        <v>4</v>
      </c>
      <c r="AB8" s="10">
        <v>7</v>
      </c>
    </row>
    <row r="9" spans="1:28" x14ac:dyDescent="0.3">
      <c r="E9" s="14" t="s">
        <v>35</v>
      </c>
      <c r="F9" s="11">
        <v>11226.666666666666</v>
      </c>
      <c r="G9" s="11">
        <v>18360</v>
      </c>
      <c r="H9" s="11">
        <v>29586.666666666664</v>
      </c>
      <c r="S9" s="14" t="s">
        <v>35</v>
      </c>
      <c r="T9" s="10">
        <v>2</v>
      </c>
      <c r="U9" s="10">
        <v>8</v>
      </c>
      <c r="V9" s="10">
        <v>10</v>
      </c>
      <c r="X9" s="14" t="s">
        <v>41</v>
      </c>
      <c r="Y9" s="10">
        <v>1</v>
      </c>
      <c r="Z9" s="10">
        <v>4</v>
      </c>
      <c r="AA9" s="10">
        <v>2</v>
      </c>
      <c r="AB9" s="10">
        <v>7</v>
      </c>
    </row>
    <row r="10" spans="1:28" x14ac:dyDescent="0.3">
      <c r="E10" s="14" t="s">
        <v>18</v>
      </c>
      <c r="F10" s="11">
        <v>3066.6666666666665</v>
      </c>
      <c r="G10" s="11">
        <v>14640</v>
      </c>
      <c r="H10" s="11">
        <v>17706.666666666668</v>
      </c>
      <c r="S10" s="14" t="s">
        <v>18</v>
      </c>
      <c r="T10" s="10">
        <v>2</v>
      </c>
      <c r="U10" s="10">
        <v>3</v>
      </c>
      <c r="V10" s="10">
        <v>5</v>
      </c>
      <c r="X10" s="14" t="s">
        <v>22</v>
      </c>
      <c r="Y10" s="10">
        <v>6</v>
      </c>
      <c r="Z10" s="10">
        <v>2</v>
      </c>
      <c r="AA10" s="10">
        <v>4</v>
      </c>
      <c r="AB10" s="10">
        <v>12</v>
      </c>
    </row>
    <row r="11" spans="1:28" x14ac:dyDescent="0.3">
      <c r="E11" s="14" t="s">
        <v>113</v>
      </c>
      <c r="F11" s="11">
        <v>40000</v>
      </c>
      <c r="G11" s="11">
        <v>93640</v>
      </c>
      <c r="H11" s="11">
        <v>133640</v>
      </c>
      <c r="S11" s="14" t="s">
        <v>113</v>
      </c>
      <c r="T11" s="10">
        <v>15</v>
      </c>
      <c r="U11" s="10">
        <v>20</v>
      </c>
      <c r="V11" s="10">
        <v>35</v>
      </c>
      <c r="X11" s="14" t="s">
        <v>113</v>
      </c>
      <c r="Y11" s="10">
        <v>13</v>
      </c>
      <c r="Z11" s="10">
        <v>9</v>
      </c>
      <c r="AA11" s="10">
        <v>13</v>
      </c>
      <c r="AB11" s="10">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01332-6674-4271-8653-051B610C2628}">
  <dimension ref="A1:A23"/>
  <sheetViews>
    <sheetView showGridLines="0" workbookViewId="0">
      <selection activeCell="T23" sqref="T23"/>
    </sheetView>
  </sheetViews>
  <sheetFormatPr defaultRowHeight="14.4" x14ac:dyDescent="0.3"/>
  <sheetData>
    <row r="1" spans="1:1" s="17" customFormat="1" ht="52.8" customHeight="1" x14ac:dyDescent="0.7">
      <c r="A1" s="16" t="s">
        <v>118</v>
      </c>
    </row>
    <row r="22" spans="1:1" ht="15.6" x14ac:dyDescent="0.3">
      <c r="A22" s="18" t="s">
        <v>120</v>
      </c>
    </row>
    <row r="23" spans="1:1" ht="15.6" x14ac:dyDescent="0.3">
      <c r="A23" s="18" t="s">
        <v>121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Answer</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Gupta</dc:creator>
  <cp:lastModifiedBy>Sumit Gupta</cp:lastModifiedBy>
  <dcterms:created xsi:type="dcterms:W3CDTF">2025-08-24T05:13:24Z</dcterms:created>
  <dcterms:modified xsi:type="dcterms:W3CDTF">2025-08-24T10:06:03Z</dcterms:modified>
</cp:coreProperties>
</file>