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I36" i="1"/>
  <c r="H36" i="1"/>
  <c r="H35" i="1"/>
  <c r="H34" i="1"/>
  <c r="B23" i="1"/>
  <c r="H38" i="1"/>
  <c r="I26" i="1"/>
  <c r="I27" i="1"/>
  <c r="I28" i="1"/>
  <c r="I29" i="1"/>
  <c r="I30" i="1"/>
  <c r="I31" i="1"/>
  <c r="I32" i="1"/>
  <c r="I34" i="1"/>
  <c r="I35" i="1"/>
  <c r="C3" i="1"/>
  <c r="C4" i="1"/>
  <c r="C5" i="1"/>
  <c r="C6" i="1"/>
  <c r="C7" i="1"/>
  <c r="C8" i="1"/>
  <c r="C10" i="1"/>
  <c r="C14" i="1"/>
  <c r="C15" i="1"/>
  <c r="C16" i="1"/>
  <c r="C17" i="1"/>
  <c r="C18" i="1"/>
  <c r="C19" i="1"/>
  <c r="C21" i="1"/>
  <c r="C23" i="1"/>
  <c r="I38" i="1"/>
  <c r="B10" i="1"/>
  <c r="J34" i="1"/>
  <c r="J35" i="1"/>
  <c r="C26" i="1"/>
  <c r="C27" i="1"/>
  <c r="C28" i="1"/>
  <c r="C29" i="1"/>
  <c r="C30" i="1"/>
  <c r="C31" i="1"/>
  <c r="C32" i="1"/>
  <c r="C34" i="1"/>
  <c r="D34" i="1"/>
  <c r="C35" i="1"/>
  <c r="D35" i="1"/>
  <c r="D36" i="1"/>
  <c r="C36" i="1"/>
  <c r="B34" i="1"/>
  <c r="B36" i="1"/>
  <c r="J32" i="1"/>
  <c r="D32" i="1"/>
  <c r="J38" i="1"/>
  <c r="J33" i="1"/>
  <c r="J31" i="1"/>
  <c r="J30" i="1"/>
  <c r="J29" i="1"/>
  <c r="J28" i="1"/>
  <c r="J27" i="1"/>
  <c r="J26" i="1"/>
  <c r="J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3" i="1"/>
  <c r="D26" i="1"/>
  <c r="D27" i="1"/>
  <c r="D28" i="1"/>
  <c r="D29" i="1"/>
  <c r="D30" i="1"/>
  <c r="D31" i="1"/>
  <c r="D33" i="1"/>
  <c r="C38" i="1"/>
  <c r="D38" i="1"/>
  <c r="D3" i="1"/>
</calcChain>
</file>

<file path=xl/sharedStrings.xml><?xml version="1.0" encoding="utf-8"?>
<sst xmlns="http://schemas.openxmlformats.org/spreadsheetml/2006/main" count="52" uniqueCount="30">
  <si>
    <t>Stage one - 3-6 mths</t>
  </si>
  <si>
    <t>Corporate costs</t>
  </si>
  <si>
    <t>Residential lease (3 bedroom)</t>
  </si>
  <si>
    <t>Corporate lease (1 office, incubator)</t>
  </si>
  <si>
    <t>Salaries</t>
  </si>
  <si>
    <t>Marketing</t>
  </si>
  <si>
    <t>/mth</t>
  </si>
  <si>
    <t>6 months</t>
  </si>
  <si>
    <t>Sub-total ( 6 months)</t>
  </si>
  <si>
    <t>Stage two - 6 - 12 mths</t>
  </si>
  <si>
    <t>Virtual private server (VPS) rental</t>
  </si>
  <si>
    <t>Duplicated VPS hosting (production)</t>
  </si>
  <si>
    <t>Stage three - 1 - 3 years</t>
  </si>
  <si>
    <t>Programming salaries (subsistence)</t>
  </si>
  <si>
    <t>Programming salaries (modest)</t>
  </si>
  <si>
    <t>Sub-total (first full year)</t>
  </si>
  <si>
    <t>Sub-total (first 4 years)</t>
  </si>
  <si>
    <t>AUD equivalent</t>
  </si>
  <si>
    <t>Less projected revenue</t>
  </si>
  <si>
    <t>Sub-total (monthly/3 years/AUD equiv)</t>
  </si>
  <si>
    <t>Corporate lease (2 offices, incubator)</t>
  </si>
  <si>
    <t>Sales/marketing salaries</t>
  </si>
  <si>
    <t>Sales/marketing expenditure</t>
  </si>
  <si>
    <t>Assumptions about advertising revenue:</t>
  </si>
  <si>
    <t>USD 1.00 buys 100 visitors to site</t>
  </si>
  <si>
    <t>90% of visitors do not proceed to make a purchase, but some may register an account and use the journey planner</t>
  </si>
  <si>
    <t>10% of visitors do make a purchase</t>
  </si>
  <si>
    <t>7% only purchase attraction tickets via journey planner, at average cost of USD 40 for 2 attractions -&gt; At 10% commission: USD $8 return x 10 users = $USD 80</t>
  </si>
  <si>
    <t>3% also engage a local guide in addition for an average of 8 hours (cost $240), yielding a further 10% ($24 x 3 = $72)</t>
  </si>
  <si>
    <t>Total return on spend: $80 + $72 = $152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</si>
</sst>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abSelected="1" workbookViewId="0">
      <selection activeCell="A25" sqref="A25:P47"/>
    </sheetView>
  </sheetViews>
  <sheetFormatPr baseColWidth="10" defaultRowHeight="15" x14ac:dyDescent="0"/>
  <cols>
    <col min="1" max="1" width="34.5" customWidth="1"/>
    <col min="7" max="7" width="32.6640625" customWidth="1"/>
    <col min="9" max="9" width="11.83203125" bestFit="1" customWidth="1"/>
  </cols>
  <sheetData>
    <row r="2" spans="1:4">
      <c r="A2" s="1" t="s">
        <v>0</v>
      </c>
      <c r="B2" s="1" t="s">
        <v>6</v>
      </c>
      <c r="C2" s="1" t="s">
        <v>7</v>
      </c>
      <c r="D2" s="1" t="s">
        <v>17</v>
      </c>
    </row>
    <row r="3" spans="1:4">
      <c r="A3" t="s">
        <v>1</v>
      </c>
      <c r="B3">
        <v>3500</v>
      </c>
      <c r="C3">
        <f>B3*6</f>
        <v>21000</v>
      </c>
      <c r="D3">
        <f>C3*0.2</f>
        <v>4200</v>
      </c>
    </row>
    <row r="4" spans="1:4">
      <c r="A4" t="s">
        <v>3</v>
      </c>
      <c r="B4">
        <v>3000</v>
      </c>
      <c r="C4">
        <f t="shared" ref="C4:C8" si="0">B4*6</f>
        <v>18000</v>
      </c>
      <c r="D4">
        <f t="shared" ref="D4:D38" si="1">C4*0.2</f>
        <v>3600</v>
      </c>
    </row>
    <row r="5" spans="1:4">
      <c r="A5" t="s">
        <v>2</v>
      </c>
      <c r="B5">
        <v>5000</v>
      </c>
      <c r="C5">
        <f t="shared" si="0"/>
        <v>30000</v>
      </c>
      <c r="D5">
        <f t="shared" si="1"/>
        <v>6000</v>
      </c>
    </row>
    <row r="6" spans="1:4">
      <c r="A6" t="s">
        <v>10</v>
      </c>
      <c r="B6">
        <v>160</v>
      </c>
      <c r="C6">
        <f t="shared" si="0"/>
        <v>960</v>
      </c>
      <c r="D6">
        <f t="shared" si="1"/>
        <v>192</v>
      </c>
    </row>
    <row r="7" spans="1:4">
      <c r="A7" t="s">
        <v>4</v>
      </c>
      <c r="B7">
        <v>15000</v>
      </c>
      <c r="C7">
        <f t="shared" si="0"/>
        <v>90000</v>
      </c>
      <c r="D7">
        <f t="shared" si="1"/>
        <v>18000</v>
      </c>
    </row>
    <row r="8" spans="1:4">
      <c r="A8" t="s">
        <v>5</v>
      </c>
      <c r="B8">
        <v>0</v>
      </c>
      <c r="C8">
        <f t="shared" si="0"/>
        <v>0</v>
      </c>
      <c r="D8">
        <f t="shared" si="1"/>
        <v>0</v>
      </c>
    </row>
    <row r="9" spans="1:4">
      <c r="D9">
        <f t="shared" si="1"/>
        <v>0</v>
      </c>
    </row>
    <row r="10" spans="1:4">
      <c r="A10" t="s">
        <v>8</v>
      </c>
      <c r="B10">
        <f>SUM(B3:B8)</f>
        <v>26660</v>
      </c>
      <c r="C10">
        <f>SUM(C3:C8)</f>
        <v>159960</v>
      </c>
      <c r="D10">
        <f t="shared" si="1"/>
        <v>31992</v>
      </c>
    </row>
    <row r="11" spans="1:4">
      <c r="D11">
        <f t="shared" si="1"/>
        <v>0</v>
      </c>
    </row>
    <row r="12" spans="1:4">
      <c r="D12">
        <f t="shared" si="1"/>
        <v>0</v>
      </c>
    </row>
    <row r="13" spans="1:4">
      <c r="A13" s="1" t="s">
        <v>9</v>
      </c>
      <c r="B13" s="1" t="s">
        <v>6</v>
      </c>
      <c r="C13" s="1"/>
      <c r="D13">
        <f t="shared" si="1"/>
        <v>0</v>
      </c>
    </row>
    <row r="14" spans="1:4">
      <c r="A14" t="s">
        <v>1</v>
      </c>
      <c r="B14">
        <v>5000</v>
      </c>
      <c r="C14">
        <f>B14*6</f>
        <v>30000</v>
      </c>
      <c r="D14">
        <f t="shared" si="1"/>
        <v>6000</v>
      </c>
    </row>
    <row r="15" spans="1:4">
      <c r="A15" t="s">
        <v>3</v>
      </c>
      <c r="B15">
        <v>3000</v>
      </c>
      <c r="C15">
        <f t="shared" ref="C15:C19" si="2">B15*6</f>
        <v>18000</v>
      </c>
      <c r="D15">
        <f t="shared" si="1"/>
        <v>3600</v>
      </c>
    </row>
    <row r="16" spans="1:4">
      <c r="A16" t="s">
        <v>2</v>
      </c>
      <c r="B16">
        <v>5000</v>
      </c>
      <c r="C16">
        <f t="shared" si="2"/>
        <v>30000</v>
      </c>
      <c r="D16">
        <f t="shared" si="1"/>
        <v>6000</v>
      </c>
    </row>
    <row r="17" spans="1:10">
      <c r="A17" t="s">
        <v>11</v>
      </c>
      <c r="B17">
        <v>2560</v>
      </c>
      <c r="C17">
        <f t="shared" si="2"/>
        <v>15360</v>
      </c>
      <c r="D17">
        <f t="shared" si="1"/>
        <v>3072</v>
      </c>
    </row>
    <row r="18" spans="1:10">
      <c r="A18" t="s">
        <v>13</v>
      </c>
      <c r="B18">
        <v>60000</v>
      </c>
      <c r="C18">
        <f t="shared" si="2"/>
        <v>360000</v>
      </c>
      <c r="D18">
        <f t="shared" si="1"/>
        <v>72000</v>
      </c>
    </row>
    <row r="19" spans="1:10">
      <c r="A19" t="s">
        <v>5</v>
      </c>
      <c r="B19">
        <v>5000</v>
      </c>
      <c r="C19">
        <f t="shared" si="2"/>
        <v>30000</v>
      </c>
      <c r="D19">
        <f t="shared" si="1"/>
        <v>6000</v>
      </c>
    </row>
    <row r="21" spans="1:10">
      <c r="A21" t="s">
        <v>8</v>
      </c>
      <c r="C21">
        <f>SUM(C14:C19)</f>
        <v>483360</v>
      </c>
      <c r="D21">
        <f t="shared" si="1"/>
        <v>96672</v>
      </c>
    </row>
    <row r="23" spans="1:10">
      <c r="A23" s="1" t="s">
        <v>15</v>
      </c>
      <c r="B23" s="1">
        <f>SUM(B14:B19)</f>
        <v>80560</v>
      </c>
      <c r="C23" s="1">
        <f>SUM(C10+C21)</f>
        <v>643320</v>
      </c>
      <c r="D23" s="1">
        <f t="shared" si="1"/>
        <v>128664</v>
      </c>
    </row>
    <row r="25" spans="1:10">
      <c r="A25" s="3" t="s">
        <v>12</v>
      </c>
      <c r="B25" s="2"/>
      <c r="C25" s="2"/>
      <c r="D25" s="2"/>
      <c r="G25" s="1" t="s">
        <v>12</v>
      </c>
      <c r="J25">
        <f t="shared" ref="J25:J38" si="3">I25*0.2</f>
        <v>0</v>
      </c>
    </row>
    <row r="26" spans="1:10">
      <c r="A26" s="2" t="s">
        <v>1</v>
      </c>
      <c r="B26" s="2">
        <v>8000</v>
      </c>
      <c r="C26" s="2">
        <f>B26*18</f>
        <v>144000</v>
      </c>
      <c r="D26" s="2">
        <f t="shared" si="1"/>
        <v>28800</v>
      </c>
      <c r="G26" s="2" t="s">
        <v>1</v>
      </c>
      <c r="H26">
        <v>8000</v>
      </c>
      <c r="I26">
        <f>H26*18</f>
        <v>144000</v>
      </c>
      <c r="J26">
        <f t="shared" si="3"/>
        <v>28800</v>
      </c>
    </row>
    <row r="27" spans="1:10">
      <c r="A27" s="2" t="s">
        <v>3</v>
      </c>
      <c r="B27" s="2">
        <v>3000</v>
      </c>
      <c r="C27" s="2">
        <f>B27*18</f>
        <v>54000</v>
      </c>
      <c r="D27" s="2">
        <f t="shared" si="1"/>
        <v>10800</v>
      </c>
      <c r="G27" s="2" t="s">
        <v>20</v>
      </c>
      <c r="H27">
        <v>6000</v>
      </c>
      <c r="I27">
        <f>H27*18</f>
        <v>108000</v>
      </c>
      <c r="J27">
        <f t="shared" si="3"/>
        <v>21600</v>
      </c>
    </row>
    <row r="28" spans="1:10">
      <c r="A28" s="2" t="s">
        <v>2</v>
      </c>
      <c r="B28" s="2">
        <v>5000</v>
      </c>
      <c r="C28" s="2">
        <f>B28*18</f>
        <v>90000</v>
      </c>
      <c r="D28" s="2">
        <f t="shared" si="1"/>
        <v>18000</v>
      </c>
      <c r="G28" s="2" t="s">
        <v>2</v>
      </c>
      <c r="H28">
        <v>5000</v>
      </c>
      <c r="I28">
        <f>H28*18</f>
        <v>90000</v>
      </c>
      <c r="J28">
        <f t="shared" si="3"/>
        <v>18000</v>
      </c>
    </row>
    <row r="29" spans="1:10">
      <c r="A29" s="2" t="s">
        <v>11</v>
      </c>
      <c r="B29" s="2">
        <v>2560</v>
      </c>
      <c r="C29" s="2">
        <f>B29*18</f>
        <v>46080</v>
      </c>
      <c r="D29" s="2">
        <f t="shared" si="1"/>
        <v>9216</v>
      </c>
      <c r="G29" s="2" t="s">
        <v>11</v>
      </c>
      <c r="H29">
        <v>2560</v>
      </c>
      <c r="I29">
        <f>H29*18</f>
        <v>46080</v>
      </c>
      <c r="J29">
        <f t="shared" si="3"/>
        <v>9216</v>
      </c>
    </row>
    <row r="30" spans="1:10">
      <c r="A30" s="2" t="s">
        <v>14</v>
      </c>
      <c r="B30" s="2">
        <v>60000</v>
      </c>
      <c r="C30" s="2">
        <f>B30*18</f>
        <v>1080000</v>
      </c>
      <c r="D30" s="2">
        <f t="shared" si="1"/>
        <v>216000</v>
      </c>
      <c r="G30" s="2" t="s">
        <v>14</v>
      </c>
      <c r="H30">
        <v>60000</v>
      </c>
      <c r="I30">
        <f>H30*18</f>
        <v>1080000</v>
      </c>
      <c r="J30">
        <f t="shared" si="3"/>
        <v>216000</v>
      </c>
    </row>
    <row r="31" spans="1:10">
      <c r="A31" s="2" t="s">
        <v>21</v>
      </c>
      <c r="B31" s="2">
        <v>0</v>
      </c>
      <c r="C31" s="2">
        <f>B31*18</f>
        <v>0</v>
      </c>
      <c r="D31" s="2">
        <f t="shared" si="1"/>
        <v>0</v>
      </c>
      <c r="G31" s="2" t="s">
        <v>21</v>
      </c>
      <c r="H31">
        <v>65000</v>
      </c>
      <c r="I31">
        <f>H31*18</f>
        <v>1170000</v>
      </c>
      <c r="J31">
        <f t="shared" si="3"/>
        <v>234000</v>
      </c>
    </row>
    <row r="32" spans="1:10">
      <c r="A32" s="2" t="s">
        <v>22</v>
      </c>
      <c r="B32" s="2">
        <v>5000</v>
      </c>
      <c r="C32" s="2">
        <f>B32*18</f>
        <v>90000</v>
      </c>
      <c r="D32" s="2">
        <f t="shared" si="1"/>
        <v>18000</v>
      </c>
      <c r="G32" t="s">
        <v>22</v>
      </c>
      <c r="H32">
        <v>500000</v>
      </c>
      <c r="I32">
        <f>H32*18</f>
        <v>9000000</v>
      </c>
      <c r="J32">
        <f t="shared" si="3"/>
        <v>1800000</v>
      </c>
    </row>
    <row r="33" spans="1:10">
      <c r="A33" s="2"/>
      <c r="B33" s="2"/>
      <c r="C33" s="2"/>
      <c r="D33" s="2">
        <f t="shared" si="1"/>
        <v>0</v>
      </c>
      <c r="J33">
        <f t="shared" si="3"/>
        <v>0</v>
      </c>
    </row>
    <row r="34" spans="1:10">
      <c r="A34" s="2" t="s">
        <v>19</v>
      </c>
      <c r="B34" s="2">
        <f>SUM(B26:B32)</f>
        <v>83560</v>
      </c>
      <c r="C34" s="2">
        <f>SUM(C26:C32)</f>
        <v>1504080</v>
      </c>
      <c r="D34" s="2">
        <f t="shared" si="1"/>
        <v>300816</v>
      </c>
      <c r="G34" s="2" t="s">
        <v>19</v>
      </c>
      <c r="H34" s="2">
        <f>SUM(H26:H32)</f>
        <v>646560</v>
      </c>
      <c r="I34">
        <f>SUM(I26:I32)</f>
        <v>11638080</v>
      </c>
      <c r="J34">
        <f t="shared" si="3"/>
        <v>2327616</v>
      </c>
    </row>
    <row r="35" spans="1:10">
      <c r="A35" s="2" t="s">
        <v>18</v>
      </c>
      <c r="B35" s="2">
        <v>300</v>
      </c>
      <c r="C35" s="2">
        <f>B35*18</f>
        <v>5400</v>
      </c>
      <c r="D35" s="2">
        <f>C35*0.2</f>
        <v>1080</v>
      </c>
      <c r="G35" s="2" t="s">
        <v>18</v>
      </c>
      <c r="H35" s="2">
        <f>(H32*156)</f>
        <v>78000000</v>
      </c>
      <c r="I35">
        <f>H35*18</f>
        <v>1404000000</v>
      </c>
      <c r="J35">
        <f>I35*0.2</f>
        <v>280800000</v>
      </c>
    </row>
    <row r="36" spans="1:10">
      <c r="A36" s="2" t="s">
        <v>19</v>
      </c>
      <c r="B36" s="2">
        <f>B34-B35</f>
        <v>83260</v>
      </c>
      <c r="C36" s="2">
        <f>C34-C35</f>
        <v>1498680</v>
      </c>
      <c r="D36" s="2">
        <f>D34-D35</f>
        <v>299736</v>
      </c>
      <c r="G36" s="2" t="s">
        <v>19</v>
      </c>
      <c r="H36" s="2">
        <f>H35-H34</f>
        <v>77353440</v>
      </c>
      <c r="I36">
        <f>I35-I34</f>
        <v>1392361920</v>
      </c>
      <c r="J36">
        <f>J35-J34</f>
        <v>278472384</v>
      </c>
    </row>
    <row r="37" spans="1:10">
      <c r="A37" s="2"/>
      <c r="B37" s="2"/>
      <c r="C37" s="2"/>
      <c r="D37" s="2"/>
    </row>
    <row r="38" spans="1:10">
      <c r="A38" s="3" t="s">
        <v>16</v>
      </c>
      <c r="B38" s="3"/>
      <c r="C38" s="3">
        <f>SUM(C23+C34)</f>
        <v>2147400</v>
      </c>
      <c r="D38" s="3">
        <f t="shared" si="1"/>
        <v>429480</v>
      </c>
      <c r="E38" s="1"/>
      <c r="F38" s="1"/>
      <c r="G38" s="1" t="s">
        <v>16</v>
      </c>
      <c r="H38" s="1">
        <f>SUM(H36+B23)</f>
        <v>77434000</v>
      </c>
      <c r="I38" s="1">
        <f>SUM(I36+C23)</f>
        <v>1393005240</v>
      </c>
      <c r="J38" s="1">
        <f t="shared" si="3"/>
        <v>278601048</v>
      </c>
    </row>
    <row r="41" spans="1:10">
      <c r="G41" t="s">
        <v>23</v>
      </c>
    </row>
    <row r="42" spans="1:10">
      <c r="G42" t="s">
        <v>24</v>
      </c>
    </row>
    <row r="43" spans="1:10">
      <c r="G43" t="s">
        <v>25</v>
      </c>
    </row>
    <row r="44" spans="1:10">
      <c r="G44" t="s">
        <v>26</v>
      </c>
    </row>
    <row r="45" spans="1:10">
      <c r="G45" t="s">
        <v>27</v>
      </c>
    </row>
    <row r="46" spans="1:10">
      <c r="G46" t="s">
        <v>28</v>
      </c>
    </row>
    <row r="47" spans="1:10">
      <c r="G47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N</dc:creator>
  <cp:lastModifiedBy>C N</cp:lastModifiedBy>
  <dcterms:created xsi:type="dcterms:W3CDTF">2018-07-18T03:16:13Z</dcterms:created>
  <dcterms:modified xsi:type="dcterms:W3CDTF">2018-07-18T11:53:52Z</dcterms:modified>
</cp:coreProperties>
</file>