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085" activeTab="1"/>
  </bookViews>
  <sheets>
    <sheet name="Sheet1" sheetId="1" r:id="rId1"/>
    <sheet name="Sheet2" sheetId="2" r:id="rId2"/>
  </sheets>
  <calcPr calcId="144525"/>
</workbook>
</file>

<file path=xl/comments1.xml><?xml version="1.0" encoding="utf-8"?>
<comments xmlns="http://schemas.openxmlformats.org/spreadsheetml/2006/main">
  <authors>
    <author>None</author>
  </authors>
  <commentList>
    <comment ref="U8" authorId="0">
      <text>
        <r>
          <rPr>
            <sz val="10"/>
            <rFont val="宋体"/>
            <charset val="134"/>
          </rPr>
          <t>当日未排班，请核对时长</t>
        </r>
      </text>
    </comment>
    <comment ref="X11" authorId="0">
      <text>
        <r>
          <rPr>
            <sz val="10"/>
            <rFont val="宋体"/>
            <charset val="134"/>
          </rPr>
          <t>请核对时长</t>
        </r>
      </text>
    </comment>
    <comment ref="X12" authorId="0">
      <text>
        <r>
          <rPr>
            <sz val="10"/>
            <rFont val="宋体"/>
            <charset val="134"/>
          </rPr>
          <t>请核对时长</t>
        </r>
      </text>
    </comment>
    <comment ref="W13" authorId="0">
      <text>
        <r>
          <rPr>
            <sz val="10"/>
            <rFont val="宋体"/>
            <charset val="134"/>
          </rPr>
          <t>当日未排班，请核对时长</t>
        </r>
      </text>
    </comment>
    <comment ref="X15" authorId="0">
      <text>
        <r>
          <rPr>
            <sz val="10"/>
            <rFont val="宋体"/>
            <charset val="134"/>
          </rPr>
          <t>请核对时长</t>
        </r>
      </text>
    </comment>
  </commentList>
</comments>
</file>

<file path=xl/comments2.xml><?xml version="1.0" encoding="utf-8"?>
<comments xmlns="http://schemas.openxmlformats.org/spreadsheetml/2006/main">
  <authors>
    <author>lb</author>
    <author>Administrator</author>
  </authors>
  <commentList>
    <comment ref="C2" authorId="0">
      <text>
        <r>
          <rPr>
            <sz val="10"/>
            <rFont val="宋体"/>
            <charset val="134"/>
          </rPr>
          <t xml:space="preserve">备注：
这是是钉钉里面的数据，工作时间或休息日只要有打卡记录都会算到实际出勤天数。
提交出差单、外出单不会计入实际出勤天数里面，有打卡记录就会计入实际出勤天数里面。
</t>
        </r>
      </text>
    </comment>
    <comment ref="E2" authorId="0">
      <text>
        <r>
          <rPr>
            <sz val="10"/>
            <rFont val="宋体"/>
            <charset val="134"/>
          </rPr>
          <t xml:space="preserve">备注：
这是钉钉里面的数据，工作日和休息日加班打卡，都会计入月总工时里面，如出现只有上班卡，没有下班，工时就会记为0.提交出差单和外出单，工时会自动计入
</t>
        </r>
      </text>
    </comment>
    <comment ref="F2" authorId="0">
      <text>
        <r>
          <rPr>
            <sz val="10"/>
            <rFont val="宋体"/>
            <charset val="134"/>
          </rPr>
          <t>备注：
钉钉里面的数据，根据他们提交的加班单统计的，休息日加班有打卡记录没有提交加班单将不会计入</t>
        </r>
      </text>
    </comment>
    <comment ref="G2" authorId="0">
      <text>
        <r>
          <rPr>
            <sz val="10"/>
            <rFont val="宋体"/>
            <charset val="134"/>
          </rPr>
          <t>备注：
根据加班审批时长*/8得出的数据</t>
        </r>
      </text>
    </comment>
    <comment ref="H2" authorId="0">
      <text>
        <r>
          <rPr>
            <sz val="10"/>
            <rFont val="宋体"/>
            <charset val="134"/>
          </rPr>
          <t>备注：
应出勤天数，每个月会不同，需要注意一下。
1、实际出勤天数大于应出勤天数，按应出勤天数记
2、实际出勤天数小于应出勤天数，按实际出勤天数记
没有达到应出勤天数的，可以看一下是否是当月入职离职人员和当月是否有出差的记录，没有打卡的</t>
        </r>
      </text>
    </comment>
    <comment ref="I2" authorId="0">
      <text>
        <r>
          <rPr>
            <sz val="10"/>
            <rFont val="宋体"/>
            <charset val="134"/>
          </rPr>
          <t xml:space="preserve">备注：
每月需要达到的工时
</t>
        </r>
      </text>
    </comment>
    <comment ref="J2" authorId="1">
      <text>
        <r>
          <rPr>
            <sz val="10"/>
            <rFont val="宋体"/>
            <charset val="134"/>
          </rPr>
          <t>备注：
1、正数表示本月工时以满足月标准公司
2、负数表示本月未达到工时，需要核对是否需要补班的
3、负数可以核实是否本月有休假或入职离职人员当天的是否正常上班打卡，加上休假时长或者入离职当天异常时长，达到工时表示正常。
4，核实后还未达到工时，需用加班单抵扣或次月安排补足本月工时</t>
        </r>
      </text>
    </comment>
    <comment ref="K2" authorId="0">
      <text>
        <r>
          <rPr>
            <sz val="10"/>
            <rFont val="宋体"/>
            <charset val="134"/>
          </rPr>
          <t xml:space="preserve">备注：
休假天数折算成小时
</t>
        </r>
      </text>
    </comment>
  </commentList>
</comments>
</file>

<file path=xl/sharedStrings.xml><?xml version="1.0" encoding="utf-8"?>
<sst xmlns="http://schemas.openxmlformats.org/spreadsheetml/2006/main" count="205" uniqueCount="132">
  <si>
    <t>姓名</t>
  </si>
  <si>
    <t>考勤组</t>
  </si>
  <si>
    <t>部门</t>
  </si>
  <si>
    <t>工号</t>
  </si>
  <si>
    <t>UserId</t>
  </si>
  <si>
    <t>出勤天数</t>
  </si>
  <si>
    <t>工作时长</t>
  </si>
  <si>
    <t>迟到时长</t>
  </si>
  <si>
    <t>严重迟到时长</t>
  </si>
  <si>
    <t>旷工迟到天数</t>
  </si>
  <si>
    <t>早退次数</t>
  </si>
  <si>
    <t>早退时长</t>
  </si>
  <si>
    <t>上班缺卡次数</t>
  </si>
  <si>
    <t>下班缺卡次数</t>
  </si>
  <si>
    <t>旷工天数</t>
  </si>
  <si>
    <t>出差</t>
  </si>
  <si>
    <t>外出</t>
  </si>
  <si>
    <t>请假</t>
  </si>
  <si>
    <t>加班-审批单统计</t>
  </si>
  <si>
    <t>加班时长-按加班规则计算</t>
  </si>
  <si>
    <t>加班总时长</t>
  </si>
  <si>
    <t>(天)</t>
  </si>
  <si>
    <t>丧假(天)</t>
  </si>
  <si>
    <t>事假(天)</t>
  </si>
  <si>
    <t>婚假(天)</t>
  </si>
  <si>
    <t>年假(天)</t>
  </si>
  <si>
    <t>病假(天)</t>
  </si>
  <si>
    <t>调休(天)</t>
  </si>
  <si>
    <t>工作日加班(小时)</t>
  </si>
  <si>
    <t>休息日加班(小时)</t>
  </si>
  <si>
    <t>节假日加班(小时)</t>
  </si>
  <si>
    <t>（小时）</t>
  </si>
  <si>
    <t>深圳研发3组</t>
  </si>
  <si>
    <t>产品研发中心
产品研发中心-深圳产品研发中心-深圳龙邦
产品研发中心-深圳产品研发中心-深圳龙邦-芜湖龙邦 深圳基础研发部</t>
  </si>
  <si>
    <t>LBS0072</t>
  </si>
  <si>
    <t>14373539201243719</t>
  </si>
  <si>
    <t>203小时24分钟</t>
  </si>
  <si>
    <t>6分钟</t>
  </si>
  <si>
    <t>0</t>
  </si>
  <si>
    <t>60.82</t>
  </si>
  <si>
    <t>6.32</t>
  </si>
  <si>
    <t>67.13</t>
  </si>
  <si>
    <t>产品研发中心
产品研发中心-深圳产品研发中心
产品研发中心-西安研发中心
总经办</t>
  </si>
  <si>
    <t>LBS0070</t>
  </si>
  <si>
    <t>143735393326411138</t>
  </si>
  <si>
    <t>267小时35分钟</t>
  </si>
  <si>
    <t>77.78</t>
  </si>
  <si>
    <t>18.98</t>
  </si>
  <si>
    <t>96.77</t>
  </si>
  <si>
    <t>合肥研发2组</t>
  </si>
  <si>
    <t>产品研发中心-合肥产品研发中心
产品研发中心-合肥产品研发中心-合肥产品研发一部</t>
  </si>
  <si>
    <t>LBS0141</t>
  </si>
  <si>
    <t>1444056514689885</t>
  </si>
  <si>
    <t>185小时9分钟</t>
  </si>
  <si>
    <t>39分钟</t>
  </si>
  <si>
    <t>25.38</t>
  </si>
  <si>
    <t>合肥研发1组</t>
  </si>
  <si>
    <t>产品研发中心-合肥产品研发中心-合肥测试部-养老测试部</t>
  </si>
  <si>
    <t>LBS0202</t>
  </si>
  <si>
    <t>144405651326322911</t>
  </si>
  <si>
    <t>234小时14分钟</t>
  </si>
  <si>
    <t>32分钟</t>
  </si>
  <si>
    <t>63.88</t>
  </si>
  <si>
    <t>6.22</t>
  </si>
  <si>
    <t>70.10</t>
  </si>
  <si>
    <t>LBS0472</t>
  </si>
  <si>
    <t>255928013828247802</t>
  </si>
  <si>
    <t>130小时24分钟</t>
  </si>
  <si>
    <t>18分钟</t>
  </si>
  <si>
    <t>29.55</t>
  </si>
  <si>
    <t>合肥销售1组</t>
  </si>
  <si>
    <t>LBS0086</t>
  </si>
  <si>
    <t>251138560427539375</t>
  </si>
  <si>
    <t>186小时27分钟</t>
  </si>
  <si>
    <t>12分钟</t>
  </si>
  <si>
    <t>37分钟</t>
  </si>
  <si>
    <t>产品研发中心-合肥产品研发中心-合肥测试部-医院测试部</t>
  </si>
  <si>
    <t>LBS0332</t>
  </si>
  <si>
    <t>095300172521152284</t>
  </si>
  <si>
    <t>181小时37分钟</t>
  </si>
  <si>
    <t>14小时1分钟</t>
  </si>
  <si>
    <t>36.08</t>
  </si>
  <si>
    <t>7.75</t>
  </si>
  <si>
    <t>43.83</t>
  </si>
  <si>
    <t>LBS0349</t>
  </si>
  <si>
    <t>144405651224999345</t>
  </si>
  <si>
    <t>123小时46分钟</t>
  </si>
  <si>
    <t>14.73</t>
  </si>
  <si>
    <t>LBS0352</t>
  </si>
  <si>
    <t>145467474535283453</t>
  </si>
  <si>
    <t>200小时17分钟</t>
  </si>
  <si>
    <t>28.65</t>
  </si>
  <si>
    <t>7.43</t>
  </si>
  <si>
    <t>173838216435012210</t>
  </si>
  <si>
    <t>217小时4分钟</t>
  </si>
  <si>
    <t>2小时46分钟</t>
  </si>
  <si>
    <t>38.93</t>
  </si>
  <si>
    <t>未加入考勤组</t>
  </si>
  <si>
    <t>LBS0259</t>
  </si>
  <si>
    <t>141342610537666607</t>
  </si>
  <si>
    <t>143904496329107295</t>
  </si>
  <si>
    <t>128小时12分钟</t>
  </si>
  <si>
    <t>1.87</t>
  </si>
  <si>
    <t>94.37</t>
  </si>
  <si>
    <t>96.23</t>
  </si>
  <si>
    <t>LBS0515</t>
  </si>
  <si>
    <t>14530548601256321</t>
  </si>
  <si>
    <t>190小时9分钟</t>
  </si>
  <si>
    <t>13分钟</t>
  </si>
  <si>
    <t>14.07</t>
  </si>
  <si>
    <t>8.00</t>
  </si>
  <si>
    <t>22.07</t>
  </si>
  <si>
    <t>5月应出勤天数：19天，月工时：19*8.8=167.2</t>
  </si>
  <si>
    <t>休假</t>
  </si>
  <si>
    <t>序号</t>
  </si>
  <si>
    <t>实出勤天数</t>
  </si>
  <si>
    <t>实出勤工时标准</t>
  </si>
  <si>
    <t>月总工时</t>
  </si>
  <si>
    <t>加班审批时长</t>
  </si>
  <si>
    <t>加班申请天数</t>
  </si>
  <si>
    <t>月标准天数</t>
  </si>
  <si>
    <t>月标准工时</t>
  </si>
  <si>
    <t>工时差</t>
  </si>
  <si>
    <t>休假工时</t>
  </si>
  <si>
    <t>年假</t>
  </si>
  <si>
    <t>事假</t>
  </si>
  <si>
    <t>病假</t>
  </si>
  <si>
    <t>调休</t>
  </si>
  <si>
    <t>产假</t>
  </si>
  <si>
    <t>陪产假</t>
  </si>
  <si>
    <t>婚假</t>
  </si>
  <si>
    <t>丧假</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</si>
</sst>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1"/>
      <color indexed="8"/>
      <name val="微软雅黑"/>
      <charset val="134"/>
    </font>
    <font>
      <sz val="11"/>
      <color indexed="8"/>
      <name val="宋体"/>
      <charset val="134"/>
      <scheme val="minor"/>
    </font>
    <font>
      <b/>
      <sz val="12"/>
      <name val="新宋体"/>
      <charset val="134"/>
    </font>
    <font>
      <sz val="12"/>
      <name val="黑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name val="宋体"/>
      <charset val="134"/>
    </font>
  </fonts>
  <fills count="35">
    <fill>
      <patternFill patternType="none"/>
    </fill>
    <fill>
      <patternFill patternType="gray125"/>
    </fill>
    <fill>
      <patternFill patternType="solid">
        <fgColor theme="5" tint="0.6"/>
        <bgColor indexed="64"/>
      </patternFill>
    </fill>
    <fill>
      <patternFill patternType="solid">
        <fgColor indexed="26"/>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lignment vertical="center"/>
    </xf>
    <xf numFmtId="0" fontId="5" fillId="28" borderId="0">
      <alignment vertical="center"/>
    </xf>
    <xf numFmtId="0" fontId="20" fillId="25" borderId="12">
      <alignment vertical="center"/>
    </xf>
    <xf numFmtId="44" fontId="0" fillId="0" borderId="0">
      <alignment vertical="center"/>
    </xf>
    <xf numFmtId="41" fontId="0" fillId="0" borderId="0">
      <alignment vertical="center"/>
    </xf>
    <xf numFmtId="0" fontId="5" fillId="10" borderId="0">
      <alignment vertical="center"/>
    </xf>
    <xf numFmtId="0" fontId="12" fillId="11" borderId="0">
      <alignment vertical="center"/>
    </xf>
    <xf numFmtId="43" fontId="0" fillId="0" borderId="0">
      <alignment vertical="center"/>
    </xf>
    <xf numFmtId="0" fontId="13" fillId="24" borderId="0">
      <alignment vertical="center"/>
    </xf>
    <xf numFmtId="0" fontId="18" fillId="0" borderId="0">
      <alignment vertical="center"/>
    </xf>
    <xf numFmtId="9" fontId="0" fillId="0" borderId="0">
      <alignment vertical="center"/>
    </xf>
    <xf numFmtId="0" fontId="11" fillId="0" borderId="0">
      <alignment vertical="center"/>
    </xf>
    <xf numFmtId="0" fontId="0" fillId="17" borderId="9">
      <alignment vertical="center"/>
    </xf>
    <xf numFmtId="0" fontId="13" fillId="30" borderId="0">
      <alignment vertical="center"/>
    </xf>
    <xf numFmtId="0" fontId="10" fillId="0" borderId="0">
      <alignment vertical="center"/>
    </xf>
    <xf numFmtId="0" fontId="8" fillId="0" borderId="0">
      <alignment vertical="center"/>
    </xf>
    <xf numFmtId="0" fontId="17" fillId="0" borderId="0">
      <alignment vertical="center"/>
    </xf>
    <xf numFmtId="0" fontId="9" fillId="0" borderId="0">
      <alignment vertical="center"/>
    </xf>
    <xf numFmtId="0" fontId="15" fillId="0" borderId="7">
      <alignment vertical="center"/>
    </xf>
    <xf numFmtId="0" fontId="7" fillId="0" borderId="7">
      <alignment vertical="center"/>
    </xf>
    <xf numFmtId="0" fontId="13" fillId="23" borderId="0">
      <alignment vertical="center"/>
    </xf>
    <xf numFmtId="0" fontId="10" fillId="0" borderId="11">
      <alignment vertical="center"/>
    </xf>
    <xf numFmtId="0" fontId="13" fillId="22" borderId="0">
      <alignment vertical="center"/>
    </xf>
    <xf numFmtId="0" fontId="14" fillId="16" borderId="8">
      <alignment vertical="center"/>
    </xf>
    <xf numFmtId="0" fontId="23" fillId="16" borderId="12">
      <alignment vertical="center"/>
    </xf>
    <xf numFmtId="0" fontId="6" fillId="8" borderId="6">
      <alignment vertical="center"/>
    </xf>
    <xf numFmtId="0" fontId="5" fillId="27" borderId="0">
      <alignment vertical="center"/>
    </xf>
    <xf numFmtId="0" fontId="13" fillId="15" borderId="0">
      <alignment vertical="center"/>
    </xf>
    <xf numFmtId="0" fontId="22" fillId="0" borderId="13">
      <alignment vertical="center"/>
    </xf>
    <xf numFmtId="0" fontId="16" fillId="0" borderId="10">
      <alignment vertical="center"/>
    </xf>
    <xf numFmtId="0" fontId="21" fillId="26" borderId="0">
      <alignment vertical="center"/>
    </xf>
    <xf numFmtId="0" fontId="19" fillId="21" borderId="0">
      <alignment vertical="center"/>
    </xf>
    <xf numFmtId="0" fontId="5" fillId="34" borderId="0">
      <alignment vertical="center"/>
    </xf>
    <xf numFmtId="0" fontId="13" fillId="14" borderId="0">
      <alignment vertical="center"/>
    </xf>
    <xf numFmtId="0" fontId="5" fillId="33" borderId="0">
      <alignment vertical="center"/>
    </xf>
    <xf numFmtId="0" fontId="5" fillId="7" borderId="0">
      <alignment vertical="center"/>
    </xf>
    <xf numFmtId="0" fontId="5" fillId="32" borderId="0">
      <alignment vertical="center"/>
    </xf>
    <xf numFmtId="0" fontId="5" fillId="6" borderId="0">
      <alignment vertical="center"/>
    </xf>
    <xf numFmtId="0" fontId="13" fillId="19" borderId="0">
      <alignment vertical="center"/>
    </xf>
    <xf numFmtId="0" fontId="13" fillId="13" borderId="0">
      <alignment vertical="center"/>
    </xf>
    <xf numFmtId="0" fontId="5" fillId="31" borderId="0">
      <alignment vertical="center"/>
    </xf>
    <xf numFmtId="0" fontId="5" fillId="5" borderId="0">
      <alignment vertical="center"/>
    </xf>
    <xf numFmtId="0" fontId="13" fillId="12" borderId="0">
      <alignment vertical="center"/>
    </xf>
    <xf numFmtId="0" fontId="5" fillId="4" borderId="0">
      <alignment vertical="center"/>
    </xf>
    <xf numFmtId="0" fontId="13" fillId="29" borderId="0">
      <alignment vertical="center"/>
    </xf>
    <xf numFmtId="0" fontId="13" fillId="18" borderId="0">
      <alignment vertical="center"/>
    </xf>
    <xf numFmtId="0" fontId="5" fillId="9" borderId="0">
      <alignment vertical="center"/>
    </xf>
    <xf numFmtId="0" fontId="13" fillId="20" borderId="0">
      <alignment vertical="center"/>
    </xf>
  </cellStyleXfs>
  <cellXfs count="16">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wrapText="1"/>
    </xf>
    <xf numFmtId="0" fontId="0" fillId="0" borderId="2" xfId="0" applyBorder="1" applyAlignment="1"/>
    <xf numFmtId="0" fontId="1" fillId="2" borderId="1" xfId="0" applyFont="1" applyFill="1" applyBorder="1" applyAlignment="1">
      <alignment horizontal="center" vertical="center" wrapText="1"/>
    </xf>
    <xf numFmtId="0" fontId="0" fillId="0" borderId="3" xfId="0" applyBorder="1" applyAlignment="1"/>
    <xf numFmtId="0" fontId="2" fillId="0" borderId="0" xfId="0" applyFont="1" applyAlignment="1">
      <alignment vertical="center"/>
    </xf>
    <xf numFmtId="0" fontId="3" fillId="3" borderId="1" xfId="0" applyFont="1" applyFill="1" applyBorder="1" applyAlignment="1">
      <alignment horizontal="center" vertical="center" wrapText="1"/>
    </xf>
    <xf numFmtId="0" fontId="0" fillId="0" borderId="4" xfId="0" applyBorder="1" applyAlignment="1"/>
    <xf numFmtId="0" fontId="4" fillId="0" borderId="1" xfId="0" applyFont="1" applyBorder="1" applyAlignment="1">
      <alignment horizontal="center" vertical="center" wrapText="1"/>
    </xf>
    <xf numFmtId="0" fontId="2" fillId="0" borderId="5" xfId="0" applyFont="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1"/>
  <sheetViews>
    <sheetView workbookViewId="0">
      <selection activeCell="G1" sqref="G$1:G$1048576"/>
    </sheetView>
  </sheetViews>
  <sheetFormatPr defaultColWidth="9" defaultRowHeight="13.5"/>
  <cols>
    <col min="29" max="29" width="36" style="1" customWidth="1"/>
  </cols>
  <sheetData>
    <row r="1" s="11" customFormat="1" ht="20.6" customHeight="1" spans="1:29">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8"/>
      <c r="T1" s="8"/>
      <c r="U1" s="8"/>
      <c r="V1" s="8"/>
      <c r="W1" s="10"/>
      <c r="X1" s="12" t="s">
        <v>18</v>
      </c>
      <c r="Y1" s="12" t="s">
        <v>19</v>
      </c>
      <c r="Z1" s="8"/>
      <c r="AA1" s="10"/>
      <c r="AB1" s="12" t="s">
        <v>20</v>
      </c>
      <c r="AC1" s="12"/>
    </row>
    <row r="2" s="11" customFormat="1" ht="20.6" customHeight="1" spans="1:29">
      <c r="A2" s="13"/>
      <c r="B2" s="13"/>
      <c r="C2" s="13"/>
      <c r="D2" s="13"/>
      <c r="E2" s="13"/>
      <c r="F2" s="13"/>
      <c r="G2" s="13"/>
      <c r="H2" s="13"/>
      <c r="I2" s="13"/>
      <c r="J2" s="13"/>
      <c r="K2" s="13"/>
      <c r="L2" s="13"/>
      <c r="M2" s="13"/>
      <c r="N2" s="13"/>
      <c r="O2" s="13"/>
      <c r="P2" s="12" t="s">
        <v>21</v>
      </c>
      <c r="Q2" s="12"/>
      <c r="R2" s="12" t="s">
        <v>22</v>
      </c>
      <c r="S2" s="12" t="s">
        <v>23</v>
      </c>
      <c r="T2" s="12" t="s">
        <v>24</v>
      </c>
      <c r="U2" s="12" t="s">
        <v>25</v>
      </c>
      <c r="V2" s="12" t="s">
        <v>26</v>
      </c>
      <c r="W2" s="12" t="s">
        <v>27</v>
      </c>
      <c r="X2" s="12"/>
      <c r="Y2" s="12" t="s">
        <v>28</v>
      </c>
      <c r="Z2" s="12" t="s">
        <v>29</v>
      </c>
      <c r="AA2" s="12" t="s">
        <v>30</v>
      </c>
      <c r="AB2" s="12" t="s">
        <v>31</v>
      </c>
      <c r="AC2" s="15"/>
    </row>
    <row r="3" s="11" customFormat="1" ht="30.6" customHeight="1" spans="1:29">
      <c r="A3" s="14">
        <v>1</v>
      </c>
      <c r="B3" s="14" t="s">
        <v>32</v>
      </c>
      <c r="C3" s="14" t="s">
        <v>33</v>
      </c>
      <c r="D3" s="14" t="s">
        <v>34</v>
      </c>
      <c r="E3" s="14" t="s">
        <v>35</v>
      </c>
      <c r="F3" s="14">
        <v>20</v>
      </c>
      <c r="G3" s="14" t="s">
        <v>36</v>
      </c>
      <c r="H3" s="14" t="s">
        <v>37</v>
      </c>
      <c r="I3" s="14" t="s">
        <v>38</v>
      </c>
      <c r="J3" s="14">
        <v>0</v>
      </c>
      <c r="K3" s="14">
        <v>0</v>
      </c>
      <c r="L3" s="14" t="s">
        <v>38</v>
      </c>
      <c r="M3" s="14">
        <v>0</v>
      </c>
      <c r="N3" s="14">
        <v>0</v>
      </c>
      <c r="O3" s="14">
        <v>0</v>
      </c>
      <c r="P3" s="14"/>
      <c r="Q3" s="14"/>
      <c r="R3" s="14"/>
      <c r="S3" s="14"/>
      <c r="T3" s="14"/>
      <c r="U3" s="14"/>
      <c r="V3" s="14"/>
      <c r="W3" s="14"/>
      <c r="X3" s="14"/>
      <c r="Y3" s="14" t="s">
        <v>39</v>
      </c>
      <c r="Z3" s="14" t="s">
        <v>40</v>
      </c>
      <c r="AA3" s="14" t="s">
        <v>38</v>
      </c>
      <c r="AB3" s="14" t="s">
        <v>41</v>
      </c>
      <c r="AC3" s="14" t="e">
        <f>ROUND(VALUE(LEFT(AE3,3)+MID(LEFT(AE3,LEN(AE3)-2),FIND("小时",LEFT(AE3,LEN(AE3)-2),1)+2,2)/60),2)</f>
        <v>#VALUE!</v>
      </c>
    </row>
    <row r="4" s="11" customFormat="1" ht="30.6" customHeight="1" spans="1:29">
      <c r="A4" s="14">
        <v>2</v>
      </c>
      <c r="B4" s="14" t="s">
        <v>32</v>
      </c>
      <c r="C4" s="14" t="s">
        <v>42</v>
      </c>
      <c r="D4" s="14" t="s">
        <v>43</v>
      </c>
      <c r="E4" s="14" t="s">
        <v>44</v>
      </c>
      <c r="F4" s="14">
        <v>21</v>
      </c>
      <c r="G4" s="14" t="s">
        <v>45</v>
      </c>
      <c r="H4" s="14" t="s">
        <v>38</v>
      </c>
      <c r="I4" s="14" t="s">
        <v>38</v>
      </c>
      <c r="J4" s="14">
        <v>0</v>
      </c>
      <c r="K4" s="14">
        <v>0</v>
      </c>
      <c r="L4" s="14" t="s">
        <v>38</v>
      </c>
      <c r="M4" s="14">
        <v>0</v>
      </c>
      <c r="N4" s="14">
        <v>0</v>
      </c>
      <c r="O4" s="14">
        <v>0</v>
      </c>
      <c r="P4" s="14"/>
      <c r="Q4" s="14"/>
      <c r="R4" s="14"/>
      <c r="S4" s="14"/>
      <c r="T4" s="14"/>
      <c r="U4" s="14"/>
      <c r="V4" s="14"/>
      <c r="W4" s="14"/>
      <c r="X4" s="14"/>
      <c r="Y4" s="14" t="s">
        <v>46</v>
      </c>
      <c r="Z4" s="14" t="s">
        <v>47</v>
      </c>
      <c r="AA4" s="14" t="s">
        <v>38</v>
      </c>
      <c r="AB4" s="14" t="s">
        <v>48</v>
      </c>
      <c r="AC4" s="14" t="e">
        <f>ROUND(VALUE(LEFT(AE4,3)+MID(LEFT(AE4,LEN(AE4)-2),FIND("小时",LEFT(AE4,LEN(AE4)-2),1)+2,2)/60),2)</f>
        <v>#VALUE!</v>
      </c>
    </row>
    <row r="5" s="11" customFormat="1" ht="30.6" customHeight="1" spans="1:29">
      <c r="A5" s="14">
        <v>0</v>
      </c>
      <c r="B5" s="14" t="s">
        <v>49</v>
      </c>
      <c r="C5" s="14" t="s">
        <v>50</v>
      </c>
      <c r="D5" s="14" t="s">
        <v>51</v>
      </c>
      <c r="E5" s="14" t="s">
        <v>52</v>
      </c>
      <c r="F5" s="14">
        <v>19</v>
      </c>
      <c r="G5" s="14" t="s">
        <v>53</v>
      </c>
      <c r="H5" s="14" t="s">
        <v>54</v>
      </c>
      <c r="I5" s="14" t="s">
        <v>38</v>
      </c>
      <c r="J5" s="14">
        <v>0</v>
      </c>
      <c r="K5" s="14">
        <v>0</v>
      </c>
      <c r="L5" s="14" t="s">
        <v>38</v>
      </c>
      <c r="M5" s="14">
        <v>0</v>
      </c>
      <c r="N5" s="14">
        <v>0</v>
      </c>
      <c r="O5" s="14">
        <v>0</v>
      </c>
      <c r="P5" s="14"/>
      <c r="Q5" s="14"/>
      <c r="R5" s="14"/>
      <c r="S5" s="14"/>
      <c r="T5" s="14"/>
      <c r="U5" s="14"/>
      <c r="V5" s="14"/>
      <c r="W5" s="14"/>
      <c r="X5" s="14"/>
      <c r="Y5" s="14" t="s">
        <v>55</v>
      </c>
      <c r="Z5" s="14" t="s">
        <v>38</v>
      </c>
      <c r="AA5" s="14" t="s">
        <v>38</v>
      </c>
      <c r="AB5" s="14" t="s">
        <v>55</v>
      </c>
      <c r="AC5" s="14" t="e">
        <f>ROUND(VALUE(LEFT(AE5,3)+MID(LEFT(AE5,LEN(AE5)-2),FIND("小时",LEFT(AE5,LEN(AE5)-2),1)+2,2)/60),2)</f>
        <v>#VALUE!</v>
      </c>
    </row>
    <row r="6" s="11" customFormat="1" ht="30.6" customHeight="1" spans="1:29">
      <c r="A6" s="14">
        <v>4</v>
      </c>
      <c r="B6" s="14" t="s">
        <v>56</v>
      </c>
      <c r="C6" s="14" t="s">
        <v>57</v>
      </c>
      <c r="D6" s="14" t="s">
        <v>58</v>
      </c>
      <c r="E6" s="14" t="s">
        <v>59</v>
      </c>
      <c r="F6" s="14">
        <v>20</v>
      </c>
      <c r="G6" s="14" t="s">
        <v>60</v>
      </c>
      <c r="H6" s="14" t="s">
        <v>61</v>
      </c>
      <c r="I6" s="14" t="s">
        <v>38</v>
      </c>
      <c r="J6" s="14">
        <v>0</v>
      </c>
      <c r="K6" s="14">
        <v>0</v>
      </c>
      <c r="L6" s="14" t="s">
        <v>38</v>
      </c>
      <c r="M6" s="14">
        <v>0</v>
      </c>
      <c r="N6" s="14">
        <v>0</v>
      </c>
      <c r="O6" s="14">
        <v>0</v>
      </c>
      <c r="P6" s="14"/>
      <c r="Q6" s="14"/>
      <c r="R6" s="14"/>
      <c r="S6" s="14"/>
      <c r="T6" s="14"/>
      <c r="U6" s="14"/>
      <c r="V6" s="14"/>
      <c r="W6" s="14"/>
      <c r="X6" s="14"/>
      <c r="Y6" s="14" t="s">
        <v>62</v>
      </c>
      <c r="Z6" s="14" t="s">
        <v>63</v>
      </c>
      <c r="AA6" s="14" t="s">
        <v>38</v>
      </c>
      <c r="AB6" s="14" t="s">
        <v>64</v>
      </c>
      <c r="AC6" s="14">
        <v>0</v>
      </c>
    </row>
    <row r="7" s="11" customFormat="1" ht="30.6" customHeight="1" spans="1:29">
      <c r="A7" s="14">
        <v>5</v>
      </c>
      <c r="B7" s="14" t="s">
        <v>56</v>
      </c>
      <c r="C7" s="14" t="s">
        <v>57</v>
      </c>
      <c r="D7" s="14" t="s">
        <v>65</v>
      </c>
      <c r="E7" s="14" t="s">
        <v>66</v>
      </c>
      <c r="F7" s="14">
        <v>17</v>
      </c>
      <c r="G7" s="14" t="s">
        <v>67</v>
      </c>
      <c r="H7" s="14" t="s">
        <v>68</v>
      </c>
      <c r="I7" s="14" t="s">
        <v>38</v>
      </c>
      <c r="J7" s="14">
        <v>0</v>
      </c>
      <c r="K7" s="14">
        <v>0</v>
      </c>
      <c r="L7" s="14" t="s">
        <v>38</v>
      </c>
      <c r="M7" s="14">
        <v>0</v>
      </c>
      <c r="N7" s="14">
        <v>0</v>
      </c>
      <c r="O7" s="14">
        <v>0</v>
      </c>
      <c r="P7" s="14"/>
      <c r="Q7" s="14"/>
      <c r="R7" s="14">
        <v>1</v>
      </c>
      <c r="S7" s="14">
        <v>1.5</v>
      </c>
      <c r="T7" s="14"/>
      <c r="U7" s="14"/>
      <c r="V7" s="14"/>
      <c r="W7" s="14"/>
      <c r="X7" s="14"/>
      <c r="Y7" s="14" t="s">
        <v>69</v>
      </c>
      <c r="Z7" s="14" t="s">
        <v>38</v>
      </c>
      <c r="AA7" s="14" t="s">
        <v>38</v>
      </c>
      <c r="AB7" s="14" t="s">
        <v>69</v>
      </c>
      <c r="AC7" s="14" t="e">
        <f t="shared" ref="AC7:AC15" si="0">ROUND(VALUE(LEFT(AE7,3)+MID(LEFT(AE7,LEN(AE7)-2),FIND("小时",LEFT(AE7,LEN(AE7)-2),1)+2,2)/60),2)</f>
        <v>#VALUE!</v>
      </c>
    </row>
    <row r="8" s="11" customFormat="1" ht="30.6" customHeight="1" spans="1:29">
      <c r="A8" s="14">
        <v>6</v>
      </c>
      <c r="B8" s="14" t="s">
        <v>70</v>
      </c>
      <c r="C8" s="14" t="s">
        <v>57</v>
      </c>
      <c r="D8" s="14" t="s">
        <v>71</v>
      </c>
      <c r="E8" s="14" t="s">
        <v>72</v>
      </c>
      <c r="F8" s="14">
        <v>17</v>
      </c>
      <c r="G8" s="14" t="s">
        <v>73</v>
      </c>
      <c r="H8" s="14" t="s">
        <v>74</v>
      </c>
      <c r="I8" s="14" t="s">
        <v>38</v>
      </c>
      <c r="J8" s="14">
        <v>0</v>
      </c>
      <c r="K8" s="14">
        <v>1</v>
      </c>
      <c r="L8" s="14" t="s">
        <v>75</v>
      </c>
      <c r="M8" s="14">
        <v>0</v>
      </c>
      <c r="N8" s="14">
        <v>0</v>
      </c>
      <c r="O8" s="14">
        <v>0</v>
      </c>
      <c r="P8" s="14"/>
      <c r="Q8" s="14"/>
      <c r="R8" s="14"/>
      <c r="S8" s="14"/>
      <c r="T8" s="14"/>
      <c r="U8" s="14">
        <v>2.5</v>
      </c>
      <c r="V8" s="14"/>
      <c r="W8" s="14"/>
      <c r="X8" s="14"/>
      <c r="Y8" s="14" t="s">
        <v>38</v>
      </c>
      <c r="Z8" s="14" t="s">
        <v>38</v>
      </c>
      <c r="AA8" s="14" t="s">
        <v>38</v>
      </c>
      <c r="AB8" s="14"/>
      <c r="AC8" s="14" t="e">
        <f t="shared" si="0"/>
        <v>#VALUE!</v>
      </c>
    </row>
    <row r="9" s="11" customFormat="1" ht="30.6" customHeight="1" spans="1:29">
      <c r="A9" s="14">
        <v>7</v>
      </c>
      <c r="B9" s="14" t="s">
        <v>49</v>
      </c>
      <c r="C9" s="14" t="s">
        <v>76</v>
      </c>
      <c r="D9" s="14" t="s">
        <v>77</v>
      </c>
      <c r="E9" s="14" t="s">
        <v>78</v>
      </c>
      <c r="F9" s="14">
        <v>21</v>
      </c>
      <c r="G9" s="14" t="s">
        <v>79</v>
      </c>
      <c r="H9" s="14" t="s">
        <v>80</v>
      </c>
      <c r="I9" s="14" t="s">
        <v>38</v>
      </c>
      <c r="J9" s="14">
        <v>0</v>
      </c>
      <c r="K9" s="14">
        <v>0</v>
      </c>
      <c r="L9" s="14" t="s">
        <v>38</v>
      </c>
      <c r="M9" s="14">
        <v>0</v>
      </c>
      <c r="N9" s="14">
        <v>0</v>
      </c>
      <c r="O9" s="14">
        <v>0</v>
      </c>
      <c r="P9" s="14"/>
      <c r="Q9" s="14"/>
      <c r="R9" s="14"/>
      <c r="S9" s="14"/>
      <c r="T9" s="14"/>
      <c r="U9" s="14">
        <v>0.5</v>
      </c>
      <c r="V9" s="14"/>
      <c r="W9" s="14"/>
      <c r="X9" s="14"/>
      <c r="Y9" s="14" t="s">
        <v>81</v>
      </c>
      <c r="Z9" s="14" t="s">
        <v>82</v>
      </c>
      <c r="AA9" s="14" t="s">
        <v>38</v>
      </c>
      <c r="AB9" s="14" t="s">
        <v>83</v>
      </c>
      <c r="AC9" s="14" t="e">
        <f t="shared" si="0"/>
        <v>#VALUE!</v>
      </c>
    </row>
    <row r="10" s="11" customFormat="1" ht="30.6" customHeight="1" spans="1:29">
      <c r="A10" s="14">
        <v>8</v>
      </c>
      <c r="B10" s="14" t="s">
        <v>56</v>
      </c>
      <c r="C10" s="14" t="s">
        <v>76</v>
      </c>
      <c r="D10" s="14" t="s">
        <v>84</v>
      </c>
      <c r="E10" s="14" t="s">
        <v>85</v>
      </c>
      <c r="F10" s="14">
        <v>13</v>
      </c>
      <c r="G10" s="14" t="s">
        <v>86</v>
      </c>
      <c r="H10" s="14" t="s">
        <v>38</v>
      </c>
      <c r="I10" s="14" t="s">
        <v>38</v>
      </c>
      <c r="J10" s="14">
        <v>0</v>
      </c>
      <c r="K10" s="14">
        <v>1</v>
      </c>
      <c r="L10" s="14" t="s">
        <v>61</v>
      </c>
      <c r="M10" s="14">
        <v>0</v>
      </c>
      <c r="N10" s="14">
        <v>1</v>
      </c>
      <c r="O10" s="14">
        <v>5</v>
      </c>
      <c r="P10" s="14"/>
      <c r="Q10" s="14"/>
      <c r="R10" s="14"/>
      <c r="S10" s="14"/>
      <c r="T10" s="14"/>
      <c r="U10" s="14">
        <v>0.5</v>
      </c>
      <c r="V10" s="14"/>
      <c r="W10" s="14"/>
      <c r="X10" s="14"/>
      <c r="Y10" s="14" t="s">
        <v>87</v>
      </c>
      <c r="Z10" s="14" t="s">
        <v>38</v>
      </c>
      <c r="AA10" s="14" t="s">
        <v>38</v>
      </c>
      <c r="AB10" s="14" t="s">
        <v>87</v>
      </c>
      <c r="AC10" s="14" t="e">
        <f t="shared" si="0"/>
        <v>#VALUE!</v>
      </c>
    </row>
    <row r="11" s="11" customFormat="1" ht="30.6" customHeight="1" spans="1:29">
      <c r="A11" s="14">
        <v>9</v>
      </c>
      <c r="B11" s="14" t="s">
        <v>56</v>
      </c>
      <c r="C11" s="14" t="s">
        <v>76</v>
      </c>
      <c r="D11" s="14" t="s">
        <v>88</v>
      </c>
      <c r="E11" s="14" t="s">
        <v>89</v>
      </c>
      <c r="F11" s="14">
        <v>21</v>
      </c>
      <c r="G11" s="14" t="s">
        <v>90</v>
      </c>
      <c r="H11" s="14" t="s">
        <v>38</v>
      </c>
      <c r="I11" s="14" t="s">
        <v>38</v>
      </c>
      <c r="J11" s="14">
        <v>0</v>
      </c>
      <c r="K11" s="14">
        <v>0</v>
      </c>
      <c r="L11" s="14" t="s">
        <v>38</v>
      </c>
      <c r="M11" s="14">
        <v>0</v>
      </c>
      <c r="N11" s="14">
        <v>0</v>
      </c>
      <c r="O11" s="14">
        <v>0</v>
      </c>
      <c r="P11" s="14"/>
      <c r="Q11" s="14"/>
      <c r="R11" s="14"/>
      <c r="S11" s="14"/>
      <c r="T11" s="14"/>
      <c r="U11" s="14"/>
      <c r="V11" s="14"/>
      <c r="W11" s="14"/>
      <c r="X11" s="14">
        <v>16</v>
      </c>
      <c r="Y11" s="14" t="s">
        <v>91</v>
      </c>
      <c r="Z11" s="14" t="s">
        <v>92</v>
      </c>
      <c r="AA11" s="14" t="s">
        <v>38</v>
      </c>
      <c r="AB11" s="14" t="s">
        <v>81</v>
      </c>
      <c r="AC11" s="14" t="e">
        <f t="shared" si="0"/>
        <v>#VALUE!</v>
      </c>
    </row>
    <row r="12" s="11" customFormat="1" ht="30.6" customHeight="1" spans="1:29">
      <c r="A12" s="14">
        <v>10</v>
      </c>
      <c r="B12" s="14" t="s">
        <v>56</v>
      </c>
      <c r="C12" s="14" t="s">
        <v>76</v>
      </c>
      <c r="D12" s="14"/>
      <c r="E12" s="14" t="s">
        <v>93</v>
      </c>
      <c r="F12" s="14">
        <v>21</v>
      </c>
      <c r="G12" s="14" t="s">
        <v>94</v>
      </c>
      <c r="H12" s="14" t="s">
        <v>38</v>
      </c>
      <c r="I12" s="14" t="s">
        <v>38</v>
      </c>
      <c r="J12" s="14">
        <v>0</v>
      </c>
      <c r="K12" s="14">
        <v>1</v>
      </c>
      <c r="L12" s="14" t="s">
        <v>95</v>
      </c>
      <c r="M12" s="14">
        <v>0</v>
      </c>
      <c r="N12" s="14">
        <v>0</v>
      </c>
      <c r="O12" s="14">
        <v>0</v>
      </c>
      <c r="P12" s="14"/>
      <c r="Q12" s="14"/>
      <c r="R12" s="14"/>
      <c r="S12" s="14"/>
      <c r="T12" s="14"/>
      <c r="U12" s="14"/>
      <c r="V12" s="14"/>
      <c r="W12" s="14"/>
      <c r="X12" s="14">
        <v>16</v>
      </c>
      <c r="Y12" s="14" t="s">
        <v>96</v>
      </c>
      <c r="Z12" s="14" t="s">
        <v>38</v>
      </c>
      <c r="AA12" s="14" t="s">
        <v>38</v>
      </c>
      <c r="AB12" s="14" t="s">
        <v>96</v>
      </c>
      <c r="AC12" s="14" t="e">
        <f t="shared" si="0"/>
        <v>#VALUE!</v>
      </c>
    </row>
    <row r="13" s="11" customFormat="1" ht="30.6" customHeight="1" spans="1:29">
      <c r="A13" s="14">
        <v>11</v>
      </c>
      <c r="B13" s="14" t="s">
        <v>97</v>
      </c>
      <c r="C13" s="14" t="s">
        <v>76</v>
      </c>
      <c r="D13" s="14" t="s">
        <v>98</v>
      </c>
      <c r="E13" s="14" t="s">
        <v>99</v>
      </c>
      <c r="F13" s="14">
        <v>0</v>
      </c>
      <c r="G13" s="14" t="s">
        <v>38</v>
      </c>
      <c r="H13" s="14" t="s">
        <v>38</v>
      </c>
      <c r="I13" s="14" t="s">
        <v>38</v>
      </c>
      <c r="J13" s="14">
        <v>0</v>
      </c>
      <c r="K13" s="14">
        <v>0</v>
      </c>
      <c r="L13" s="14" t="s">
        <v>38</v>
      </c>
      <c r="M13" s="14">
        <v>0</v>
      </c>
      <c r="N13" s="14">
        <v>0</v>
      </c>
      <c r="O13" s="14">
        <v>0</v>
      </c>
      <c r="P13" s="14"/>
      <c r="Q13" s="14"/>
      <c r="R13" s="14"/>
      <c r="S13" s="14"/>
      <c r="T13" s="14"/>
      <c r="U13" s="14"/>
      <c r="V13" s="14"/>
      <c r="W13" s="14">
        <v>1</v>
      </c>
      <c r="X13" s="14"/>
      <c r="Y13" s="14" t="s">
        <v>38</v>
      </c>
      <c r="Z13" s="14" t="s">
        <v>38</v>
      </c>
      <c r="AA13" s="14" t="s">
        <v>38</v>
      </c>
      <c r="AB13" s="14"/>
      <c r="AC13" s="14" t="e">
        <f t="shared" si="0"/>
        <v>#VALUE!</v>
      </c>
    </row>
    <row r="14" s="11" customFormat="1" ht="30.6" customHeight="1" spans="1:29">
      <c r="A14" s="14">
        <v>12</v>
      </c>
      <c r="B14" s="14" t="s">
        <v>56</v>
      </c>
      <c r="C14" s="14" t="s">
        <v>76</v>
      </c>
      <c r="D14" s="14"/>
      <c r="E14" s="14" t="s">
        <v>100</v>
      </c>
      <c r="F14" s="14">
        <v>12</v>
      </c>
      <c r="G14" s="14" t="s">
        <v>101</v>
      </c>
      <c r="H14" s="14" t="s">
        <v>38</v>
      </c>
      <c r="I14" s="14" t="s">
        <v>38</v>
      </c>
      <c r="J14" s="14">
        <v>0</v>
      </c>
      <c r="K14" s="14">
        <v>0</v>
      </c>
      <c r="L14" s="14" t="s">
        <v>38</v>
      </c>
      <c r="M14" s="14">
        <v>0</v>
      </c>
      <c r="N14" s="14">
        <v>0</v>
      </c>
      <c r="O14" s="14">
        <v>0</v>
      </c>
      <c r="P14" s="14"/>
      <c r="Q14" s="14"/>
      <c r="R14" s="14"/>
      <c r="S14" s="14"/>
      <c r="T14" s="14"/>
      <c r="U14" s="14"/>
      <c r="V14" s="14"/>
      <c r="W14" s="14"/>
      <c r="X14" s="14"/>
      <c r="Y14" s="14" t="s">
        <v>102</v>
      </c>
      <c r="Z14" s="14" t="s">
        <v>103</v>
      </c>
      <c r="AA14" s="14" t="s">
        <v>38</v>
      </c>
      <c r="AB14" s="14" t="s">
        <v>104</v>
      </c>
      <c r="AC14" s="14" t="e">
        <f t="shared" si="0"/>
        <v>#VALUE!</v>
      </c>
    </row>
    <row r="15" s="11" customFormat="1" ht="30.6" customHeight="1" spans="1:29">
      <c r="A15" s="14">
        <v>13</v>
      </c>
      <c r="B15" s="14" t="s">
        <v>56</v>
      </c>
      <c r="C15" s="14" t="s">
        <v>76</v>
      </c>
      <c r="D15" s="14" t="s">
        <v>105</v>
      </c>
      <c r="E15" s="14" t="s">
        <v>106</v>
      </c>
      <c r="F15" s="14">
        <v>21</v>
      </c>
      <c r="G15" s="14" t="s">
        <v>107</v>
      </c>
      <c r="H15" s="14" t="s">
        <v>108</v>
      </c>
      <c r="I15" s="14" t="s">
        <v>38</v>
      </c>
      <c r="J15" s="14">
        <v>0</v>
      </c>
      <c r="K15" s="14">
        <v>0</v>
      </c>
      <c r="L15" s="14" t="s">
        <v>38</v>
      </c>
      <c r="M15" s="14">
        <v>0</v>
      </c>
      <c r="N15" s="14">
        <v>0</v>
      </c>
      <c r="O15" s="14">
        <v>0</v>
      </c>
      <c r="P15" s="14"/>
      <c r="Q15" s="14"/>
      <c r="R15" s="14"/>
      <c r="S15" s="14"/>
      <c r="T15" s="14"/>
      <c r="U15" s="14"/>
      <c r="V15" s="14"/>
      <c r="W15" s="14"/>
      <c r="X15" s="14">
        <v>16</v>
      </c>
      <c r="Y15" s="14" t="s">
        <v>109</v>
      </c>
      <c r="Z15" s="14" t="s">
        <v>110</v>
      </c>
      <c r="AA15" s="14" t="s">
        <v>38</v>
      </c>
      <c r="AB15" s="14" t="s">
        <v>111</v>
      </c>
      <c r="AC15" s="14" t="e">
        <f t="shared" si="0"/>
        <v>#VALUE!</v>
      </c>
    </row>
    <row r="29" spans="14:14">
      <c r="N29">
        <v>0</v>
      </c>
    </row>
    <row r="30" spans="14:14">
      <c r="N30">
        <v>0</v>
      </c>
    </row>
    <row r="31" spans="14:14">
      <c r="N31">
        <v>1</v>
      </c>
    </row>
  </sheetData>
  <mergeCells count="17">
    <mergeCell ref="R1:W1"/>
    <mergeCell ref="Y1:AA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
  <sheetViews>
    <sheetView tabSelected="1" zoomScale="90" zoomScaleNormal="90" workbookViewId="0">
      <selection activeCell="E21" sqref="E21"/>
    </sheetView>
  </sheetViews>
  <sheetFormatPr defaultColWidth="9" defaultRowHeight="13.5"/>
  <cols>
    <col min="8" max="8" width="15.75" style="1" customWidth="1"/>
  </cols>
  <sheetData>
    <row r="1" ht="16.5" customHeight="1" spans="1:19">
      <c r="A1" s="2" t="s">
        <v>112</v>
      </c>
      <c r="B1" s="3"/>
      <c r="C1" s="4"/>
      <c r="D1" s="4"/>
      <c r="E1" s="4"/>
      <c r="F1" s="4"/>
      <c r="G1" s="4"/>
      <c r="H1" s="4"/>
      <c r="I1" s="4"/>
      <c r="J1" s="4"/>
      <c r="K1" s="4"/>
      <c r="L1" s="5" t="s">
        <v>113</v>
      </c>
      <c r="M1" s="8"/>
      <c r="N1" s="8"/>
      <c r="O1" s="8"/>
      <c r="P1" s="8"/>
      <c r="Q1" s="8"/>
      <c r="R1" s="8"/>
      <c r="S1" s="10"/>
    </row>
    <row r="2" ht="33" customHeight="1" spans="1:19">
      <c r="A2" s="5" t="s">
        <v>114</v>
      </c>
      <c r="B2" s="6" t="s">
        <v>0</v>
      </c>
      <c r="C2" s="5" t="s">
        <v>115</v>
      </c>
      <c r="D2" s="5" t="s">
        <v>116</v>
      </c>
      <c r="E2" s="5" t="s">
        <v>117</v>
      </c>
      <c r="F2" s="7" t="s">
        <v>118</v>
      </c>
      <c r="G2" s="7" t="s">
        <v>119</v>
      </c>
      <c r="H2" s="7" t="s">
        <v>120</v>
      </c>
      <c r="I2" s="7" t="s">
        <v>121</v>
      </c>
      <c r="J2" s="9" t="s">
        <v>122</v>
      </c>
      <c r="K2" s="5" t="s">
        <v>123</v>
      </c>
      <c r="L2" s="5" t="s">
        <v>124</v>
      </c>
      <c r="M2" s="5" t="s">
        <v>125</v>
      </c>
      <c r="N2" s="5" t="s">
        <v>126</v>
      </c>
      <c r="O2" s="5" t="s">
        <v>127</v>
      </c>
      <c r="P2" s="5" t="s">
        <v>128</v>
      </c>
      <c r="Q2" s="5" t="s">
        <v>129</v>
      </c>
      <c r="R2" s="5" t="s">
        <v>130</v>
      </c>
      <c r="S2" s="5" t="s">
        <v>131</v>
      </c>
    </row>
    <row r="3" ht="16.5" customHeight="1" spans="1:19">
      <c r="A3" s="5">
        <v>1</v>
      </c>
      <c r="B3" s="6">
        <v>1</v>
      </c>
      <c r="C3" s="5">
        <v>20</v>
      </c>
      <c r="D3" s="5">
        <f t="shared" ref="D3:D15" si="0">C3*8.8</f>
        <v>176</v>
      </c>
      <c r="E3" s="5">
        <v>203.4</v>
      </c>
      <c r="F3" s="5"/>
      <c r="G3" s="5"/>
      <c r="H3" s="5">
        <f t="shared" ref="H3:H15" si="1">IF(C3-G3&gt;19,19,(C3-G3))</f>
        <v>19</v>
      </c>
      <c r="I3" s="5">
        <f t="shared" ref="I3:I15" si="2">H3*8.8</f>
        <v>167.2</v>
      </c>
      <c r="J3" s="5">
        <f t="shared" ref="J3:J15" si="3">E3-I3</f>
        <v>36.2</v>
      </c>
      <c r="K3" s="5">
        <f t="shared" ref="K3:K15" si="4">T3*8.8</f>
        <v>0</v>
      </c>
      <c r="L3" s="5"/>
      <c r="M3" s="5"/>
      <c r="N3" s="5"/>
      <c r="O3" s="5"/>
      <c r="P3" s="5"/>
      <c r="Q3" s="5"/>
      <c r="R3" s="5"/>
      <c r="S3" s="5"/>
    </row>
    <row r="4" ht="16.5" customHeight="1" spans="1:19">
      <c r="A4" s="5">
        <v>2</v>
      </c>
      <c r="B4" s="6">
        <v>2</v>
      </c>
      <c r="C4" s="5">
        <v>21</v>
      </c>
      <c r="D4" s="5">
        <f t="shared" si="0"/>
        <v>184.8</v>
      </c>
      <c r="E4" s="5">
        <v>267.6</v>
      </c>
      <c r="F4" s="5"/>
      <c r="G4" s="5"/>
      <c r="H4" s="5">
        <f t="shared" si="1"/>
        <v>19</v>
      </c>
      <c r="I4" s="5">
        <f t="shared" si="2"/>
        <v>167.2</v>
      </c>
      <c r="J4" s="5">
        <f t="shared" si="3"/>
        <v>100.4</v>
      </c>
      <c r="K4" s="5">
        <f t="shared" si="4"/>
        <v>0</v>
      </c>
      <c r="L4" s="5"/>
      <c r="M4" s="5"/>
      <c r="N4" s="5"/>
      <c r="O4" s="5"/>
      <c r="P4" s="5"/>
      <c r="Q4" s="5"/>
      <c r="R4" s="5"/>
      <c r="S4" s="5"/>
    </row>
    <row r="5" ht="16.5" customHeight="1" spans="1:19">
      <c r="A5" s="5">
        <v>3</v>
      </c>
      <c r="B5" s="6">
        <v>0</v>
      </c>
      <c r="C5" s="5">
        <v>19</v>
      </c>
      <c r="D5" s="5">
        <f t="shared" si="0"/>
        <v>167.2</v>
      </c>
      <c r="E5" s="5">
        <v>185.2</v>
      </c>
      <c r="F5" s="5"/>
      <c r="G5" s="5"/>
      <c r="H5" s="5">
        <f t="shared" si="1"/>
        <v>19</v>
      </c>
      <c r="I5" s="5">
        <f t="shared" si="2"/>
        <v>167.2</v>
      </c>
      <c r="J5" s="5">
        <f t="shared" si="3"/>
        <v>18</v>
      </c>
      <c r="K5" s="5">
        <f t="shared" si="4"/>
        <v>0</v>
      </c>
      <c r="L5" s="5"/>
      <c r="M5" s="5"/>
      <c r="N5" s="5"/>
      <c r="O5" s="5"/>
      <c r="P5" s="5"/>
      <c r="Q5" s="5"/>
      <c r="R5" s="5"/>
      <c r="S5" s="5"/>
    </row>
    <row r="6" ht="16.5" customHeight="1" spans="1:19">
      <c r="A6" s="5">
        <v>4</v>
      </c>
      <c r="B6" s="6">
        <v>4</v>
      </c>
      <c r="C6" s="5">
        <v>20</v>
      </c>
      <c r="D6" s="5">
        <f t="shared" si="0"/>
        <v>176</v>
      </c>
      <c r="E6" s="5">
        <v>234.2</v>
      </c>
      <c r="F6" s="5"/>
      <c r="G6" s="5"/>
      <c r="H6" s="5">
        <f t="shared" si="1"/>
        <v>19</v>
      </c>
      <c r="I6" s="5">
        <f t="shared" si="2"/>
        <v>167.2</v>
      </c>
      <c r="J6" s="5">
        <f t="shared" si="3"/>
        <v>67</v>
      </c>
      <c r="K6" s="5">
        <f t="shared" si="4"/>
        <v>0</v>
      </c>
      <c r="L6" s="5"/>
      <c r="M6" s="5"/>
      <c r="N6" s="5"/>
      <c r="O6" s="5"/>
      <c r="P6" s="5"/>
      <c r="Q6" s="5"/>
      <c r="R6" s="5"/>
      <c r="S6" s="5"/>
    </row>
    <row r="7" ht="16.5" customHeight="1" spans="1:19">
      <c r="A7" s="5">
        <v>5</v>
      </c>
      <c r="B7" s="6">
        <v>5</v>
      </c>
      <c r="C7" s="5">
        <v>17</v>
      </c>
      <c r="D7" s="5">
        <f t="shared" si="0"/>
        <v>149.6</v>
      </c>
      <c r="E7" s="5">
        <v>130.4</v>
      </c>
      <c r="F7" s="5"/>
      <c r="G7" s="5"/>
      <c r="H7" s="5">
        <f t="shared" si="1"/>
        <v>17</v>
      </c>
      <c r="I7" s="5">
        <f t="shared" si="2"/>
        <v>149.6</v>
      </c>
      <c r="J7" s="5">
        <f t="shared" si="3"/>
        <v>-19.2</v>
      </c>
      <c r="K7" s="5">
        <f t="shared" si="4"/>
        <v>0</v>
      </c>
      <c r="L7" s="5"/>
      <c r="M7" s="5">
        <v>1.5</v>
      </c>
      <c r="N7" s="5"/>
      <c r="O7" s="5"/>
      <c r="P7" s="5"/>
      <c r="Q7" s="5"/>
      <c r="R7" s="5"/>
      <c r="S7" s="5">
        <v>1</v>
      </c>
    </row>
    <row r="8" ht="16.5" customHeight="1" spans="1:19">
      <c r="A8" s="5">
        <v>6</v>
      </c>
      <c r="B8" s="6">
        <v>6</v>
      </c>
      <c r="C8" s="5">
        <v>17</v>
      </c>
      <c r="D8" s="5">
        <f t="shared" si="0"/>
        <v>149.6</v>
      </c>
      <c r="E8" s="5">
        <v>186.4</v>
      </c>
      <c r="F8" s="5"/>
      <c r="G8" s="5"/>
      <c r="H8" s="5">
        <f t="shared" si="1"/>
        <v>17</v>
      </c>
      <c r="I8" s="5">
        <f t="shared" si="2"/>
        <v>149.6</v>
      </c>
      <c r="J8" s="5">
        <f t="shared" si="3"/>
        <v>36.8</v>
      </c>
      <c r="K8" s="5">
        <f t="shared" si="4"/>
        <v>0</v>
      </c>
      <c r="L8" s="5">
        <v>2.5</v>
      </c>
      <c r="M8" s="5"/>
      <c r="N8" s="5"/>
      <c r="O8" s="5"/>
      <c r="P8" s="5"/>
      <c r="Q8" s="5"/>
      <c r="R8" s="5"/>
      <c r="S8" s="5"/>
    </row>
    <row r="9" ht="16.5" customHeight="1" spans="1:19">
      <c r="A9" s="5">
        <v>7</v>
      </c>
      <c r="B9" s="6">
        <v>7</v>
      </c>
      <c r="C9" s="5">
        <v>21</v>
      </c>
      <c r="D9" s="5">
        <f t="shared" si="0"/>
        <v>184.8</v>
      </c>
      <c r="E9" s="5">
        <v>181.6</v>
      </c>
      <c r="F9" s="5"/>
      <c r="G9" s="5"/>
      <c r="H9" s="5">
        <f t="shared" si="1"/>
        <v>19</v>
      </c>
      <c r="I9" s="5">
        <f t="shared" si="2"/>
        <v>167.2</v>
      </c>
      <c r="J9" s="5">
        <f t="shared" si="3"/>
        <v>14.4</v>
      </c>
      <c r="K9" s="5">
        <f t="shared" si="4"/>
        <v>0</v>
      </c>
      <c r="L9" s="5">
        <v>0.5</v>
      </c>
      <c r="M9" s="5"/>
      <c r="N9" s="5"/>
      <c r="O9" s="5"/>
      <c r="P9" s="5"/>
      <c r="Q9" s="5"/>
      <c r="R9" s="5"/>
      <c r="S9" s="5"/>
    </row>
    <row r="10" ht="16.5" customHeight="1" spans="1:19">
      <c r="A10" s="5">
        <v>8</v>
      </c>
      <c r="B10" s="6">
        <v>8</v>
      </c>
      <c r="C10" s="5">
        <v>13</v>
      </c>
      <c r="D10" s="5">
        <f t="shared" si="0"/>
        <v>114.4</v>
      </c>
      <c r="E10" s="5">
        <v>123.8</v>
      </c>
      <c r="F10" s="5"/>
      <c r="G10" s="5"/>
      <c r="H10" s="5">
        <f t="shared" si="1"/>
        <v>13</v>
      </c>
      <c r="I10" s="5">
        <f t="shared" si="2"/>
        <v>114.4</v>
      </c>
      <c r="J10" s="5">
        <f t="shared" si="3"/>
        <v>9.39999999999999</v>
      </c>
      <c r="K10" s="5">
        <f t="shared" si="4"/>
        <v>0</v>
      </c>
      <c r="L10" s="5">
        <v>0.5</v>
      </c>
      <c r="M10" s="5"/>
      <c r="N10" s="5"/>
      <c r="O10" s="5"/>
      <c r="P10" s="5"/>
      <c r="Q10" s="5"/>
      <c r="R10" s="5"/>
      <c r="S10" s="5"/>
    </row>
    <row r="11" ht="16.5" customHeight="1" spans="1:19">
      <c r="A11" s="5">
        <v>9</v>
      </c>
      <c r="B11" s="6">
        <v>9</v>
      </c>
      <c r="C11" s="5">
        <v>21</v>
      </c>
      <c r="D11" s="5">
        <f t="shared" si="0"/>
        <v>184.8</v>
      </c>
      <c r="E11" s="5">
        <v>200.3</v>
      </c>
      <c r="F11" s="5">
        <v>16</v>
      </c>
      <c r="G11" s="5"/>
      <c r="H11" s="5">
        <f t="shared" si="1"/>
        <v>19</v>
      </c>
      <c r="I11" s="5">
        <f t="shared" si="2"/>
        <v>167.2</v>
      </c>
      <c r="J11" s="5">
        <f t="shared" si="3"/>
        <v>33.1</v>
      </c>
      <c r="K11" s="5">
        <f t="shared" si="4"/>
        <v>0</v>
      </c>
      <c r="L11" s="5"/>
      <c r="M11" s="5"/>
      <c r="N11" s="5"/>
      <c r="O11" s="5"/>
      <c r="P11" s="5"/>
      <c r="Q11" s="5"/>
      <c r="R11" s="5"/>
      <c r="S11" s="5"/>
    </row>
    <row r="12" ht="16.5" customHeight="1" spans="1:19">
      <c r="A12" s="5">
        <v>10</v>
      </c>
      <c r="B12" s="6">
        <v>10</v>
      </c>
      <c r="C12" s="5">
        <v>21</v>
      </c>
      <c r="D12" s="5">
        <f t="shared" si="0"/>
        <v>184.8</v>
      </c>
      <c r="E12" s="5">
        <v>217.1</v>
      </c>
      <c r="F12" s="5">
        <v>16</v>
      </c>
      <c r="G12" s="5"/>
      <c r="H12" s="5">
        <f t="shared" si="1"/>
        <v>19</v>
      </c>
      <c r="I12" s="5">
        <f t="shared" si="2"/>
        <v>167.2</v>
      </c>
      <c r="J12" s="5">
        <f t="shared" si="3"/>
        <v>49.9</v>
      </c>
      <c r="K12" s="5">
        <f t="shared" si="4"/>
        <v>0</v>
      </c>
      <c r="L12" s="5"/>
      <c r="M12" s="5"/>
      <c r="N12" s="5"/>
      <c r="O12" s="5"/>
      <c r="P12" s="5"/>
      <c r="Q12" s="5"/>
      <c r="R12" s="5"/>
      <c r="S12" s="5"/>
    </row>
    <row r="13" ht="16.5" customHeight="1" spans="1:19">
      <c r="A13" s="5">
        <v>11</v>
      </c>
      <c r="B13" s="6">
        <v>11</v>
      </c>
      <c r="C13" s="5">
        <v>0</v>
      </c>
      <c r="D13" s="5">
        <f t="shared" si="0"/>
        <v>0</v>
      </c>
      <c r="E13" s="5">
        <v>0</v>
      </c>
      <c r="F13" s="5"/>
      <c r="G13" s="5"/>
      <c r="H13" s="5">
        <f t="shared" si="1"/>
        <v>0</v>
      </c>
      <c r="I13" s="5">
        <f t="shared" si="2"/>
        <v>0</v>
      </c>
      <c r="J13" s="5">
        <f t="shared" si="3"/>
        <v>0</v>
      </c>
      <c r="K13" s="5">
        <f t="shared" si="4"/>
        <v>0</v>
      </c>
      <c r="L13" s="5"/>
      <c r="M13" s="5"/>
      <c r="N13" s="5"/>
      <c r="O13" s="5">
        <v>1</v>
      </c>
      <c r="P13" s="5"/>
      <c r="Q13" s="5"/>
      <c r="R13" s="5"/>
      <c r="S13" s="5"/>
    </row>
    <row r="14" ht="16.5" customHeight="1" spans="1:19">
      <c r="A14" s="5">
        <v>12</v>
      </c>
      <c r="B14" s="6">
        <v>12</v>
      </c>
      <c r="C14" s="5">
        <v>12</v>
      </c>
      <c r="D14" s="5">
        <f t="shared" si="0"/>
        <v>105.6</v>
      </c>
      <c r="E14" s="5">
        <v>128.2</v>
      </c>
      <c r="F14" s="5"/>
      <c r="G14" s="5"/>
      <c r="H14" s="5">
        <f t="shared" si="1"/>
        <v>12</v>
      </c>
      <c r="I14" s="5">
        <f t="shared" si="2"/>
        <v>105.6</v>
      </c>
      <c r="J14" s="5">
        <f t="shared" si="3"/>
        <v>22.6</v>
      </c>
      <c r="K14" s="5">
        <f t="shared" si="4"/>
        <v>0</v>
      </c>
      <c r="L14" s="5"/>
      <c r="M14" s="5"/>
      <c r="N14" s="5"/>
      <c r="O14" s="5"/>
      <c r="P14" s="5"/>
      <c r="Q14" s="5"/>
      <c r="R14" s="5"/>
      <c r="S14" s="5"/>
    </row>
    <row r="15" ht="16.5" customHeight="1" spans="1:19">
      <c r="A15" s="5">
        <v>13</v>
      </c>
      <c r="B15" s="6">
        <v>13</v>
      </c>
      <c r="C15" s="5">
        <v>21</v>
      </c>
      <c r="D15" s="5">
        <f t="shared" si="0"/>
        <v>184.8</v>
      </c>
      <c r="E15" s="5">
        <v>190.2</v>
      </c>
      <c r="F15" s="5">
        <v>16</v>
      </c>
      <c r="G15" s="5"/>
      <c r="H15" s="5">
        <f t="shared" si="1"/>
        <v>19</v>
      </c>
      <c r="I15" s="5">
        <f t="shared" si="2"/>
        <v>167.2</v>
      </c>
      <c r="J15" s="5">
        <f t="shared" si="3"/>
        <v>23</v>
      </c>
      <c r="K15" s="5">
        <f t="shared" si="4"/>
        <v>0</v>
      </c>
      <c r="L15" s="5"/>
      <c r="M15" s="5"/>
      <c r="N15" s="5"/>
      <c r="O15" s="5"/>
      <c r="P15" s="5"/>
      <c r="Q15" s="5"/>
      <c r="R15" s="5"/>
      <c r="S15" s="5"/>
    </row>
  </sheetData>
  <mergeCells count="1">
    <mergeCell ref="L1:S1"/>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LB</cp:lastModifiedBy>
  <dcterms:created xsi:type="dcterms:W3CDTF">2020-06-04T12:36:00Z</dcterms:created>
  <dcterms:modified xsi:type="dcterms:W3CDTF">2020-06-24T03:03:50Z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