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원본_테마1\공개\"/>
    </mc:Choice>
  </mc:AlternateContent>
  <bookViews>
    <workbookView xWindow="1395" yWindow="0" windowWidth="23970" windowHeight="8940"/>
  </bookViews>
  <sheets>
    <sheet name="세대,성,월별 대출량" sheetId="2" r:id="rId1"/>
    <sheet name="2016년과 2017년 비교" sheetId="3" r:id="rId2"/>
  </sheets>
  <definedNames>
    <definedName name="_xlnm._FilterDatabase" localSheetId="1" hidden="1">'2016년과 2017년 비교'!$E$109:$G$121</definedName>
    <definedName name="_xlnm._FilterDatabase" localSheetId="0" hidden="1">'세대,성,월별 대출량'!$E$76:$G$88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8" i="3" l="1"/>
  <c r="G120" i="3"/>
  <c r="G121" i="3"/>
  <c r="G114" i="3"/>
  <c r="G110" i="3"/>
  <c r="G112" i="3"/>
  <c r="G117" i="3"/>
  <c r="G119" i="3"/>
  <c r="G116" i="3"/>
  <c r="G113" i="3"/>
  <c r="G115" i="3"/>
  <c r="G111" i="3"/>
  <c r="C115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B105" i="3"/>
  <c r="C98" i="3" s="1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AC66" i="3"/>
  <c r="AA66" i="3"/>
  <c r="Z66" i="3"/>
  <c r="X66" i="3"/>
  <c r="W66" i="3"/>
  <c r="U66" i="3"/>
  <c r="T66" i="3"/>
  <c r="R66" i="3"/>
  <c r="Q66" i="3"/>
  <c r="O66" i="3"/>
  <c r="N66" i="3"/>
  <c r="L66" i="3"/>
  <c r="K66" i="3"/>
  <c r="I66" i="3"/>
  <c r="H66" i="3"/>
  <c r="F66" i="3"/>
  <c r="E66" i="3"/>
  <c r="C66" i="3"/>
  <c r="B66" i="3"/>
  <c r="AB65" i="3"/>
  <c r="AB66" i="3" s="1"/>
  <c r="Y65" i="3"/>
  <c r="Y66" i="3" s="1"/>
  <c r="V65" i="3"/>
  <c r="V66" i="3" s="1"/>
  <c r="S65" i="3"/>
  <c r="S66" i="3" s="1"/>
  <c r="S76" i="3" s="1"/>
  <c r="P65" i="3"/>
  <c r="P66" i="3" s="1"/>
  <c r="M65" i="3"/>
  <c r="M66" i="3" s="1"/>
  <c r="J65" i="3"/>
  <c r="J66" i="3" s="1"/>
  <c r="G65" i="3"/>
  <c r="G66" i="3" s="1"/>
  <c r="D65" i="3"/>
  <c r="D66" i="3" s="1"/>
  <c r="C110" i="3" l="1"/>
  <c r="C111" i="3"/>
  <c r="C121" i="3"/>
  <c r="C99" i="3"/>
  <c r="C113" i="3"/>
  <c r="C120" i="3"/>
  <c r="C118" i="3"/>
  <c r="C119" i="3"/>
  <c r="C114" i="3"/>
  <c r="C116" i="3"/>
  <c r="C117" i="3"/>
  <c r="C112" i="3"/>
  <c r="C93" i="3"/>
  <c r="C94" i="3"/>
  <c r="C102" i="3"/>
  <c r="C95" i="3"/>
  <c r="C103" i="3"/>
  <c r="C96" i="3"/>
  <c r="C104" i="3"/>
  <c r="C100" i="3"/>
  <c r="C101" i="3"/>
  <c r="C97" i="3"/>
  <c r="C105" i="3"/>
  <c r="Y76" i="3"/>
  <c r="F76" i="3"/>
  <c r="I76" i="3"/>
  <c r="AA76" i="3"/>
  <c r="V76" i="3"/>
  <c r="D76" i="3"/>
  <c r="L76" i="3"/>
  <c r="T76" i="3"/>
  <c r="AB76" i="3"/>
  <c r="C76" i="3"/>
  <c r="K76" i="3"/>
  <c r="E76" i="3"/>
  <c r="M76" i="3"/>
  <c r="U76" i="3"/>
  <c r="N76" i="3"/>
  <c r="O76" i="3"/>
  <c r="G76" i="3"/>
  <c r="B76" i="3"/>
  <c r="J76" i="3"/>
  <c r="R76" i="3"/>
  <c r="Z76" i="3"/>
  <c r="Q76" i="3"/>
  <c r="W76" i="3"/>
  <c r="H76" i="3"/>
  <c r="P76" i="3"/>
  <c r="X76" i="3"/>
  <c r="F107" i="2"/>
  <c r="E107" i="2"/>
  <c r="C107" i="2"/>
  <c r="B107" i="2"/>
  <c r="I106" i="2"/>
  <c r="H106" i="2"/>
  <c r="G106" i="2"/>
  <c r="J106" i="2" s="1"/>
  <c r="D106" i="2"/>
  <c r="I105" i="2"/>
  <c r="H105" i="2"/>
  <c r="G105" i="2"/>
  <c r="D105" i="2"/>
  <c r="I104" i="2"/>
  <c r="H104" i="2"/>
  <c r="G104" i="2"/>
  <c r="D104" i="2"/>
  <c r="I103" i="2"/>
  <c r="H103" i="2"/>
  <c r="G103" i="2"/>
  <c r="D103" i="2"/>
  <c r="I102" i="2"/>
  <c r="H102" i="2"/>
  <c r="G102" i="2"/>
  <c r="D102" i="2"/>
  <c r="I101" i="2"/>
  <c r="H101" i="2"/>
  <c r="G101" i="2"/>
  <c r="D101" i="2"/>
  <c r="I100" i="2"/>
  <c r="H100" i="2"/>
  <c r="G100" i="2"/>
  <c r="D100" i="2"/>
  <c r="I99" i="2"/>
  <c r="H99" i="2"/>
  <c r="G99" i="2"/>
  <c r="D99" i="2"/>
  <c r="I98" i="2"/>
  <c r="H98" i="2"/>
  <c r="G98" i="2"/>
  <c r="D98" i="2"/>
  <c r="J47" i="3"/>
  <c r="I47" i="3"/>
  <c r="H47" i="3"/>
  <c r="J46" i="3"/>
  <c r="I46" i="3"/>
  <c r="H46" i="3"/>
  <c r="J45" i="3"/>
  <c r="I45" i="3"/>
  <c r="H45" i="3"/>
  <c r="J44" i="3"/>
  <c r="I44" i="3"/>
  <c r="H44" i="3"/>
  <c r="J43" i="3"/>
  <c r="I43" i="3"/>
  <c r="H43" i="3"/>
  <c r="J42" i="3"/>
  <c r="I42" i="3"/>
  <c r="H42" i="3"/>
  <c r="J41" i="3"/>
  <c r="I41" i="3"/>
  <c r="H41" i="3"/>
  <c r="J40" i="3"/>
  <c r="I40" i="3"/>
  <c r="H40" i="3"/>
  <c r="J39" i="3"/>
  <c r="I39" i="3"/>
  <c r="H39" i="3"/>
  <c r="J38" i="3"/>
  <c r="I38" i="3"/>
  <c r="H38" i="3"/>
  <c r="F31" i="3"/>
  <c r="E31" i="3"/>
  <c r="C31" i="3"/>
  <c r="B31" i="3"/>
  <c r="I30" i="3"/>
  <c r="H30" i="3"/>
  <c r="G30" i="3"/>
  <c r="D30" i="3"/>
  <c r="I29" i="3"/>
  <c r="H29" i="3"/>
  <c r="G29" i="3"/>
  <c r="D29" i="3"/>
  <c r="I28" i="3"/>
  <c r="H28" i="3"/>
  <c r="G28" i="3"/>
  <c r="D28" i="3"/>
  <c r="I27" i="3"/>
  <c r="H27" i="3"/>
  <c r="G27" i="3"/>
  <c r="D27" i="3"/>
  <c r="I26" i="3"/>
  <c r="H26" i="3"/>
  <c r="G26" i="3"/>
  <c r="D26" i="3"/>
  <c r="I25" i="3"/>
  <c r="H25" i="3"/>
  <c r="G25" i="3"/>
  <c r="D25" i="3"/>
  <c r="I24" i="3"/>
  <c r="H24" i="3"/>
  <c r="G24" i="3"/>
  <c r="D24" i="3"/>
  <c r="I23" i="3"/>
  <c r="H23" i="3"/>
  <c r="G23" i="3"/>
  <c r="D23" i="3"/>
  <c r="I22" i="3"/>
  <c r="H22" i="3"/>
  <c r="G22" i="3"/>
  <c r="D22" i="3"/>
  <c r="J101" i="2" l="1"/>
  <c r="J105" i="2"/>
  <c r="I107" i="2"/>
  <c r="D107" i="2"/>
  <c r="J98" i="2"/>
  <c r="J100" i="2"/>
  <c r="J102" i="2"/>
  <c r="J104" i="2"/>
  <c r="J99" i="2"/>
  <c r="J103" i="2"/>
  <c r="H107" i="2"/>
  <c r="G107" i="2"/>
  <c r="J23" i="3"/>
  <c r="J27" i="3"/>
  <c r="J24" i="3"/>
  <c r="J26" i="3"/>
  <c r="J28" i="3"/>
  <c r="J29" i="3"/>
  <c r="J22" i="3"/>
  <c r="H31" i="3"/>
  <c r="J25" i="3"/>
  <c r="D31" i="3"/>
  <c r="J30" i="3"/>
  <c r="I31" i="3"/>
  <c r="G31" i="3"/>
  <c r="J107" i="2" l="1"/>
  <c r="J31" i="3"/>
  <c r="F14" i="3"/>
  <c r="E14" i="3"/>
  <c r="C14" i="3"/>
  <c r="B14" i="3"/>
  <c r="I13" i="3"/>
  <c r="H13" i="3"/>
  <c r="G13" i="3"/>
  <c r="D13" i="3"/>
  <c r="I12" i="3"/>
  <c r="H12" i="3"/>
  <c r="G12" i="3"/>
  <c r="D12" i="3"/>
  <c r="I11" i="3"/>
  <c r="H11" i="3"/>
  <c r="G11" i="3"/>
  <c r="D11" i="3"/>
  <c r="I10" i="3"/>
  <c r="H10" i="3"/>
  <c r="G10" i="3"/>
  <c r="D10" i="3"/>
  <c r="I9" i="3"/>
  <c r="H9" i="3"/>
  <c r="G9" i="3"/>
  <c r="D9" i="3"/>
  <c r="I8" i="3"/>
  <c r="H8" i="3"/>
  <c r="G8" i="3"/>
  <c r="D8" i="3"/>
  <c r="I7" i="3"/>
  <c r="H7" i="3"/>
  <c r="G7" i="3"/>
  <c r="D7" i="3"/>
  <c r="I6" i="3"/>
  <c r="H6" i="3"/>
  <c r="G6" i="3"/>
  <c r="D6" i="3"/>
  <c r="I5" i="3"/>
  <c r="H5" i="3"/>
  <c r="G5" i="3"/>
  <c r="D5" i="3"/>
  <c r="J10" i="3" l="1"/>
  <c r="J12" i="3"/>
  <c r="J7" i="3"/>
  <c r="J9" i="3"/>
  <c r="G14" i="3"/>
  <c r="J11" i="3"/>
  <c r="J6" i="3"/>
  <c r="J8" i="3"/>
  <c r="D14" i="3"/>
  <c r="J5" i="3"/>
  <c r="I14" i="3"/>
  <c r="J13" i="3"/>
  <c r="H14" i="3"/>
  <c r="J14" i="3" l="1"/>
  <c r="F89" i="2" l="1"/>
  <c r="G85" i="2" s="1"/>
  <c r="B89" i="2"/>
  <c r="C77" i="2" s="1"/>
  <c r="B70" i="2"/>
  <c r="C69" i="2" s="1"/>
  <c r="F70" i="2"/>
  <c r="G70" i="2" s="1"/>
  <c r="D40" i="2"/>
  <c r="C40" i="2"/>
  <c r="B40" i="2"/>
  <c r="F32" i="2"/>
  <c r="G27" i="2" s="1"/>
  <c r="G80" i="2" l="1"/>
  <c r="G79" i="2"/>
  <c r="G81" i="2"/>
  <c r="G78" i="2"/>
  <c r="G82" i="2"/>
  <c r="G89" i="2"/>
  <c r="G86" i="2"/>
  <c r="G87" i="2"/>
  <c r="G88" i="2"/>
  <c r="G83" i="2"/>
  <c r="G84" i="2"/>
  <c r="G77" i="2"/>
  <c r="C85" i="2"/>
  <c r="C78" i="2"/>
  <c r="C86" i="2"/>
  <c r="C83" i="2"/>
  <c r="C84" i="2"/>
  <c r="C79" i="2"/>
  <c r="C87" i="2"/>
  <c r="C80" i="2"/>
  <c r="C88" i="2"/>
  <c r="C81" i="2"/>
  <c r="C89" i="2"/>
  <c r="C82" i="2"/>
  <c r="G55" i="2"/>
  <c r="G63" i="2"/>
  <c r="G64" i="2"/>
  <c r="C53" i="2"/>
  <c r="C61" i="2"/>
  <c r="C70" i="2"/>
  <c r="G57" i="2"/>
  <c r="G65" i="2"/>
  <c r="C54" i="2"/>
  <c r="C62" i="2"/>
  <c r="G67" i="2"/>
  <c r="C56" i="2"/>
  <c r="C64" i="2"/>
  <c r="C52" i="2"/>
  <c r="C60" i="2"/>
  <c r="G66" i="2"/>
  <c r="C55" i="2"/>
  <c r="C63" i="2"/>
  <c r="G59" i="2"/>
  <c r="G52" i="2"/>
  <c r="G60" i="2"/>
  <c r="G68" i="2"/>
  <c r="C57" i="2"/>
  <c r="C65" i="2"/>
  <c r="G56" i="2"/>
  <c r="G58" i="2"/>
  <c r="G53" i="2"/>
  <c r="H53" i="2" s="1"/>
  <c r="G61" i="2"/>
  <c r="G69" i="2"/>
  <c r="C58" i="2"/>
  <c r="C66" i="2"/>
  <c r="G54" i="2"/>
  <c r="G62" i="2"/>
  <c r="C59" i="2"/>
  <c r="C67" i="2"/>
  <c r="C68" i="2"/>
  <c r="G28" i="2"/>
  <c r="G29" i="2"/>
  <c r="G25" i="2"/>
  <c r="G30" i="2"/>
  <c r="G23" i="2"/>
  <c r="G31" i="2"/>
  <c r="G24" i="2"/>
  <c r="G32" i="2"/>
  <c r="G26" i="2"/>
  <c r="H54" i="2" l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</calcChain>
</file>

<file path=xl/sharedStrings.xml><?xml version="1.0" encoding="utf-8"?>
<sst xmlns="http://schemas.openxmlformats.org/spreadsheetml/2006/main" count="446" uniqueCount="176">
  <si>
    <t>40대</t>
  </si>
  <si>
    <t>50대</t>
  </si>
  <si>
    <t>합계</t>
    <phoneticPr fontId="2" type="noConversion"/>
  </si>
  <si>
    <t xml:space="preserve">월 </t>
    <phoneticPr fontId="2" type="noConversion"/>
  </si>
  <si>
    <t>영유아 합계</t>
    <phoneticPr fontId="2" type="noConversion"/>
  </si>
  <si>
    <t>영유아_남</t>
    <phoneticPr fontId="2" type="noConversion"/>
  </si>
  <si>
    <t>영유아_여</t>
    <phoneticPr fontId="2" type="noConversion"/>
  </si>
  <si>
    <t>유아_ 남</t>
    <phoneticPr fontId="2" type="noConversion"/>
  </si>
  <si>
    <t>초등_남</t>
    <phoneticPr fontId="2" type="noConversion"/>
  </si>
  <si>
    <t>청소년_남</t>
    <phoneticPr fontId="2" type="noConversion"/>
  </si>
  <si>
    <t>20대_남</t>
    <phoneticPr fontId="2" type="noConversion"/>
  </si>
  <si>
    <t>30대_남</t>
    <phoneticPr fontId="2" type="noConversion"/>
  </si>
  <si>
    <t>40대_남</t>
    <phoneticPr fontId="2" type="noConversion"/>
  </si>
  <si>
    <t>50대_남</t>
    <phoneticPr fontId="2" type="noConversion"/>
  </si>
  <si>
    <t>60대이상_남</t>
    <phoneticPr fontId="2" type="noConversion"/>
  </si>
  <si>
    <t>유아_여</t>
    <phoneticPr fontId="2" type="noConversion"/>
  </si>
  <si>
    <t>유아 합계</t>
    <phoneticPr fontId="2" type="noConversion"/>
  </si>
  <si>
    <t>초등_여</t>
    <phoneticPr fontId="2" type="noConversion"/>
  </si>
  <si>
    <t>초등 합계</t>
    <phoneticPr fontId="2" type="noConversion"/>
  </si>
  <si>
    <t>청소년_여</t>
    <phoneticPr fontId="2" type="noConversion"/>
  </si>
  <si>
    <t>청소년 합계</t>
    <phoneticPr fontId="2" type="noConversion"/>
  </si>
  <si>
    <t>20대_여</t>
    <phoneticPr fontId="2" type="noConversion"/>
  </si>
  <si>
    <t>20대 합계</t>
    <phoneticPr fontId="2" type="noConversion"/>
  </si>
  <si>
    <t>30대_여</t>
    <phoneticPr fontId="2" type="noConversion"/>
  </si>
  <si>
    <t>30대 합계</t>
    <phoneticPr fontId="2" type="noConversion"/>
  </si>
  <si>
    <t>40대_여</t>
    <phoneticPr fontId="2" type="noConversion"/>
  </si>
  <si>
    <t>40대 합계</t>
    <phoneticPr fontId="2" type="noConversion"/>
  </si>
  <si>
    <t>50대_여</t>
    <phoneticPr fontId="2" type="noConversion"/>
  </si>
  <si>
    <t>50대 합계</t>
    <phoneticPr fontId="2" type="noConversion"/>
  </si>
  <si>
    <t>60대이상_여</t>
    <phoneticPr fontId="2" type="noConversion"/>
  </si>
  <si>
    <t>60대이상 합계</t>
    <phoneticPr fontId="2" type="noConversion"/>
  </si>
  <si>
    <t>남성 합계</t>
    <phoneticPr fontId="2" type="noConversion"/>
  </si>
  <si>
    <t>여성 합계</t>
    <phoneticPr fontId="2" type="noConversion"/>
  </si>
  <si>
    <t>총합계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</si>
  <si>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</si>
  <si>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</si>
  <si>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</si>
  <si>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</si>
  <si>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</si>
  <si>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</si>
  <si>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</si>
  <si>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</si>
  <si>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</si>
  <si>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</si>
  <si>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</si>
  <si>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</si>
  <si>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합계</t>
    <phoneticPr fontId="2" type="noConversion"/>
  </si>
  <si>
    <t>비율</t>
    <phoneticPr fontId="2" type="noConversion"/>
  </si>
  <si>
    <t>구분</t>
    <phoneticPr fontId="2" type="noConversion"/>
  </si>
  <si>
    <t>대출량</t>
    <phoneticPr fontId="2" type="noConversion"/>
  </si>
  <si>
    <t>세대별 대출빈도</t>
    <phoneticPr fontId="2" type="noConversion"/>
  </si>
  <si>
    <t>성별 대출빈도</t>
    <phoneticPr fontId="2" type="noConversion"/>
  </si>
  <si>
    <t>30대_여</t>
    <phoneticPr fontId="2" type="noConversion"/>
  </si>
  <si>
    <t>2017년도 세대별, 성별, 세대/성별, 월별 대출량</t>
    <phoneticPr fontId="2" type="noConversion"/>
  </si>
  <si>
    <t>남성</t>
    <phoneticPr fontId="2" type="noConversion"/>
  </si>
  <si>
    <t>여성</t>
    <phoneticPr fontId="2" type="noConversion"/>
  </si>
  <si>
    <t>합계</t>
    <phoneticPr fontId="2" type="noConversion"/>
  </si>
  <si>
    <t>구분</t>
    <phoneticPr fontId="2" type="noConversion"/>
  </si>
  <si>
    <t>40대</t>
    <phoneticPr fontId="2" type="noConversion"/>
  </si>
  <si>
    <t>초등</t>
    <phoneticPr fontId="2" type="noConversion"/>
  </si>
  <si>
    <t>30대</t>
    <phoneticPr fontId="2" type="noConversion"/>
  </si>
  <si>
    <t>50대</t>
    <phoneticPr fontId="2" type="noConversion"/>
  </si>
  <si>
    <t xml:space="preserve">청소년 </t>
    <phoneticPr fontId="2" type="noConversion"/>
  </si>
  <si>
    <t>20대</t>
    <phoneticPr fontId="2" type="noConversion"/>
  </si>
  <si>
    <t>60대이상</t>
    <phoneticPr fontId="2" type="noConversion"/>
  </si>
  <si>
    <t xml:space="preserve">유아 </t>
    <phoneticPr fontId="2" type="noConversion"/>
  </si>
  <si>
    <t xml:space="preserve">영유아 </t>
    <phoneticPr fontId="2" type="noConversion"/>
  </si>
  <si>
    <t>비율</t>
    <phoneticPr fontId="2" type="noConversion"/>
  </si>
  <si>
    <t>세대/성별 대출빈도</t>
    <phoneticPr fontId="2" type="noConversion"/>
  </si>
  <si>
    <t>구분</t>
    <phoneticPr fontId="2" type="noConversion"/>
  </si>
  <si>
    <t>구분</t>
    <phoneticPr fontId="2" type="noConversion"/>
  </si>
  <si>
    <t>구분</t>
    <phoneticPr fontId="2" type="noConversion"/>
  </si>
  <si>
    <t>영유아</t>
    <phoneticPr fontId="2" type="noConversion"/>
  </si>
  <si>
    <t>유아</t>
    <phoneticPr fontId="2" type="noConversion"/>
  </si>
  <si>
    <t>초등</t>
    <phoneticPr fontId="2" type="noConversion"/>
  </si>
  <si>
    <t>청소년</t>
    <phoneticPr fontId="2" type="noConversion"/>
  </si>
  <si>
    <t>합계</t>
    <phoneticPr fontId="2" type="noConversion"/>
  </si>
  <si>
    <r>
      <t>20</t>
    </r>
    <r>
      <rPr>
        <sz val="11"/>
        <color rgb="FF000000"/>
        <rFont val="맑은 고딕"/>
        <family val="3"/>
        <charset val="129"/>
        <scheme val="minor"/>
      </rPr>
      <t>대</t>
    </r>
    <phoneticPr fontId="2" type="noConversion"/>
  </si>
  <si>
    <t>비율누적</t>
    <phoneticPr fontId="2" type="noConversion"/>
  </si>
  <si>
    <t>대출량</t>
    <phoneticPr fontId="2" type="noConversion"/>
  </si>
  <si>
    <t>대출량</t>
    <phoneticPr fontId="2" type="noConversion"/>
  </si>
  <si>
    <t>비율</t>
    <phoneticPr fontId="2" type="noConversion"/>
  </si>
  <si>
    <t>월별 대출빈도</t>
    <phoneticPr fontId="2" type="noConversion"/>
  </si>
  <si>
    <t>구분</t>
  </si>
  <si>
    <t>구분</t>
    <phoneticPr fontId="2" type="noConversion"/>
  </si>
  <si>
    <t>구분</t>
    <phoneticPr fontId="2" type="noConversion"/>
  </si>
  <si>
    <t>1회 이상 대출한 회원수</t>
  </si>
  <si>
    <t>대출책수</t>
  </si>
  <si>
    <t>1인당 평균 대출책수</t>
  </si>
  <si>
    <t>소계</t>
  </si>
  <si>
    <t>전체</t>
  </si>
  <si>
    <t>영유아
(0~5세)</t>
    <phoneticPr fontId="2" type="noConversion"/>
  </si>
  <si>
    <t>초등학생</t>
  </si>
  <si>
    <t>청소년</t>
  </si>
  <si>
    <t>20대</t>
  </si>
  <si>
    <t>30대</t>
  </si>
  <si>
    <t>60대 이상</t>
  </si>
  <si>
    <t>합계</t>
  </si>
  <si>
    <t>유아
(6~7세)</t>
    <phoneticPr fontId="2" type="noConversion"/>
  </si>
  <si>
    <t>2016년 세대별 대출회원수, 대출책수</t>
    <phoneticPr fontId="2" type="noConversion"/>
  </si>
  <si>
    <t>2017년 세대별 대출회원수, 대출책수</t>
    <phoneticPr fontId="2" type="noConversion"/>
  </si>
  <si>
    <t>2016년 대비 2017년 1인당 평균 대출책수(1회 이상 대출회원 기준)</t>
    <phoneticPr fontId="2" type="noConversion"/>
  </si>
  <si>
    <t>17년 전체</t>
    <phoneticPr fontId="2" type="noConversion"/>
  </si>
  <si>
    <t>16년 전체</t>
    <phoneticPr fontId="2" type="noConversion"/>
  </si>
  <si>
    <t xml:space="preserve">*17년 증감은 17년 대출량에서 16년 대출량을 뺀(마이너스) 수치임. </t>
    <phoneticPr fontId="2" type="noConversion"/>
  </si>
  <si>
    <t>남성</t>
  </si>
  <si>
    <t>17년 남성</t>
  </si>
  <si>
    <t>16년 남성</t>
  </si>
  <si>
    <t>17년 증감*_남성</t>
  </si>
  <si>
    <t>여성</t>
  </si>
  <si>
    <t>17년 여성</t>
  </si>
  <si>
    <t>16년 여성</t>
  </si>
  <si>
    <t>구분</t>
    <phoneticPr fontId="2" type="noConversion"/>
  </si>
  <si>
    <t>1인당 평균 대출책수</t>
    <phoneticPr fontId="2" type="noConversion"/>
  </si>
  <si>
    <t>영유아</t>
    <phoneticPr fontId="2" type="noConversion"/>
  </si>
  <si>
    <t>유아</t>
    <phoneticPr fontId="2" type="noConversion"/>
  </si>
  <si>
    <r>
      <t>60</t>
    </r>
    <r>
      <rPr>
        <sz val="11"/>
        <color rgb="FF000000"/>
        <rFont val="맑은 고딕"/>
        <family val="3"/>
        <charset val="129"/>
        <scheme val="minor"/>
      </rPr>
      <t>대이상</t>
    </r>
    <phoneticPr fontId="2" type="noConversion"/>
  </si>
  <si>
    <r>
      <t>30</t>
    </r>
    <r>
      <rPr>
        <sz val="11"/>
        <color rgb="FF000000"/>
        <rFont val="맑은 고딕"/>
        <family val="3"/>
        <charset val="129"/>
        <scheme val="minor"/>
      </rPr>
      <t>대</t>
    </r>
    <phoneticPr fontId="2" type="noConversion"/>
  </si>
  <si>
    <r>
      <t>40</t>
    </r>
    <r>
      <rPr>
        <sz val="11"/>
        <color rgb="FF000000"/>
        <rFont val="맑은 고딕"/>
        <family val="3"/>
        <charset val="129"/>
        <scheme val="minor"/>
      </rPr>
      <t>대</t>
    </r>
    <phoneticPr fontId="2" type="noConversion"/>
  </si>
  <si>
    <r>
      <t>50</t>
    </r>
    <r>
      <rPr>
        <sz val="11"/>
        <color rgb="FF000000"/>
        <rFont val="맑은 고딕"/>
        <family val="3"/>
        <charset val="129"/>
        <scheme val="minor"/>
      </rPr>
      <t>대</t>
    </r>
    <phoneticPr fontId="2" type="noConversion"/>
  </si>
  <si>
    <t>17년 증감_여성</t>
    <phoneticPr fontId="2" type="noConversion"/>
  </si>
  <si>
    <t>17년 증감_전체</t>
    <phoneticPr fontId="2" type="noConversion"/>
  </si>
  <si>
    <t>영유아</t>
    <phoneticPr fontId="2" type="noConversion"/>
  </si>
  <si>
    <t>유아</t>
    <phoneticPr fontId="2" type="noConversion"/>
  </si>
  <si>
    <t>유아</t>
    <phoneticPr fontId="2" type="noConversion"/>
  </si>
  <si>
    <t>영유아_남</t>
    <phoneticPr fontId="2" type="noConversion"/>
  </si>
  <si>
    <t>영유아_여</t>
    <phoneticPr fontId="2" type="noConversion"/>
  </si>
  <si>
    <t>유아_남</t>
    <phoneticPr fontId="2" type="noConversion"/>
  </si>
  <si>
    <t>유아_여</t>
    <phoneticPr fontId="2" type="noConversion"/>
  </si>
  <si>
    <t>초등_남</t>
    <phoneticPr fontId="2" type="noConversion"/>
  </si>
  <si>
    <t>초등_여</t>
    <phoneticPr fontId="2" type="noConversion"/>
  </si>
  <si>
    <t>청소년_남</t>
    <phoneticPr fontId="2" type="noConversion"/>
  </si>
  <si>
    <t>청소년_여</t>
    <phoneticPr fontId="2" type="noConversion"/>
  </si>
  <si>
    <t>20대_남</t>
    <phoneticPr fontId="2" type="noConversion"/>
  </si>
  <si>
    <t>20대_여</t>
    <phoneticPr fontId="2" type="noConversion"/>
  </si>
  <si>
    <t>30대_남</t>
    <phoneticPr fontId="2" type="noConversion"/>
  </si>
  <si>
    <t>30대_여</t>
    <phoneticPr fontId="2" type="noConversion"/>
  </si>
  <si>
    <t>40대_남</t>
    <phoneticPr fontId="2" type="noConversion"/>
  </si>
  <si>
    <t>40대_여</t>
    <phoneticPr fontId="2" type="noConversion"/>
  </si>
  <si>
    <t>50대_남</t>
    <phoneticPr fontId="2" type="noConversion"/>
  </si>
  <si>
    <t>50대_여</t>
    <phoneticPr fontId="2" type="noConversion"/>
  </si>
  <si>
    <t>60대이상_여</t>
    <phoneticPr fontId="2" type="noConversion"/>
  </si>
  <si>
    <t>60대이상_남</t>
    <phoneticPr fontId="2" type="noConversion"/>
  </si>
  <si>
    <t>영유아 합계</t>
    <phoneticPr fontId="2" type="noConversion"/>
  </si>
  <si>
    <t>유아 합계</t>
    <phoneticPr fontId="2" type="noConversion"/>
  </si>
  <si>
    <t>초등 합계</t>
    <phoneticPr fontId="2" type="noConversion"/>
  </si>
  <si>
    <t>청소년 합계</t>
    <phoneticPr fontId="2" type="noConversion"/>
  </si>
  <si>
    <t>20대 합계</t>
    <phoneticPr fontId="2" type="noConversion"/>
  </si>
  <si>
    <t>30대 합계</t>
    <phoneticPr fontId="2" type="noConversion"/>
  </si>
  <si>
    <t>40대 합계</t>
    <phoneticPr fontId="2" type="noConversion"/>
  </si>
  <si>
    <t>50대 합계</t>
    <phoneticPr fontId="2" type="noConversion"/>
  </si>
  <si>
    <t>60대 이상 합계</t>
    <phoneticPr fontId="2" type="noConversion"/>
  </si>
  <si>
    <t>구분</t>
    <phoneticPr fontId="2" type="noConversion"/>
  </si>
  <si>
    <t>구분</t>
    <phoneticPr fontId="2" type="noConversion"/>
  </si>
  <si>
    <t>합계</t>
    <phoneticPr fontId="2" type="noConversion"/>
  </si>
  <si>
    <t>비율</t>
    <phoneticPr fontId="2" type="noConversion"/>
  </si>
  <si>
    <t>16년 대비 17년 세대/성별 대출비율 증감</t>
    <phoneticPr fontId="2" type="noConversion"/>
  </si>
  <si>
    <t xml:space="preserve">영유아 </t>
  </si>
  <si>
    <t xml:space="preserve">유아 </t>
  </si>
  <si>
    <t xml:space="preserve">초등 </t>
  </si>
  <si>
    <t xml:space="preserve">청소년 </t>
  </si>
  <si>
    <t xml:space="preserve">20대 </t>
  </si>
  <si>
    <t xml:space="preserve">30대 </t>
  </si>
  <si>
    <t xml:space="preserve">40대 </t>
  </si>
  <si>
    <t xml:space="preserve">50대 </t>
  </si>
  <si>
    <t xml:space="preserve">60대이상 </t>
  </si>
  <si>
    <t>2016년 총 대출량 대비 세대/성별 대출비율</t>
    <phoneticPr fontId="2" type="noConversion"/>
  </si>
  <si>
    <t>2017년 총 대출량 대비 세대/성별 대출비율</t>
    <phoneticPr fontId="2" type="noConversion"/>
  </si>
  <si>
    <t>2016년 
대출량</t>
    <phoneticPr fontId="2" type="noConversion"/>
  </si>
  <si>
    <t>2016년 
비율</t>
    <phoneticPr fontId="2" type="noConversion"/>
  </si>
  <si>
    <t>2017년 
대출량</t>
    <phoneticPr fontId="2" type="noConversion"/>
  </si>
  <si>
    <t>2017년 
비율</t>
    <phoneticPr fontId="2" type="noConversion"/>
  </si>
  <si>
    <t>2016년 및 2017년 월별 대출량</t>
    <phoneticPr fontId="2" type="noConversion"/>
  </si>
  <si>
    <t>2016년 및 2017년 대출량이 많은 월별 순서</t>
    <phoneticPr fontId="2" type="noConversion"/>
  </si>
  <si>
    <t>* 영유아(0~5), 유아(6~7), 초등(8~13), 청소년(14~19)
* 2017 총 대출 61,240,845건 중 성별, 연령 미상데이터 제외</t>
    <phoneticPr fontId="2" type="noConversion"/>
  </si>
  <si>
    <t>17년 증감_남성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</si>
</sst>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#,##0_ "/>
    <numFmt numFmtId="177" formatCode="0.0%"/>
    <numFmt numFmtId="178" formatCode="#,##0_);[Red]\(#,##0\)"/>
    <numFmt numFmtId="179" formatCode="#,##0.0_);[Red]\(#,##0.0\)"/>
    <numFmt numFmtId="180" formatCode="0.0"/>
  </numFmts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66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76" fontId="4" fillId="0" borderId="1" xfId="0" applyNumberFormat="1" applyFont="1" applyBorder="1">
      <alignment vertical="center"/>
    </xf>
    <xf numFmtId="177" fontId="4" fillId="0" borderId="1" xfId="2" applyNumberFormat="1" applyFont="1" applyBorder="1">
      <alignment vertical="center"/>
    </xf>
    <xf numFmtId="176" fontId="4" fillId="0" borderId="1" xfId="0" applyNumberFormat="1" applyFont="1" applyBorder="1" applyAlignment="1">
      <alignment horizontal="right" vertical="center"/>
    </xf>
    <xf numFmtId="10" fontId="5" fillId="0" borderId="4" xfId="0" applyNumberFormat="1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178" fontId="5" fillId="0" borderId="1" xfId="0" applyNumberFormat="1" applyFont="1" applyBorder="1" applyAlignment="1">
      <alignment vertical="center" wrapText="1"/>
    </xf>
    <xf numFmtId="179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horizontal="right" vertical="center" wrapText="1"/>
    </xf>
    <xf numFmtId="179" fontId="8" fillId="0" borderId="1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177" fontId="9" fillId="0" borderId="0" xfId="2" applyNumberFormat="1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41" fontId="4" fillId="3" borderId="1" xfId="1" applyFont="1" applyFill="1" applyBorder="1">
      <alignment vertical="center"/>
    </xf>
    <xf numFmtId="41" fontId="4" fillId="0" borderId="1" xfId="0" applyNumberFormat="1" applyFont="1" applyBorder="1">
      <alignment vertical="center"/>
    </xf>
    <xf numFmtId="177" fontId="4" fillId="0" borderId="0" xfId="2" applyNumberFormat="1" applyFont="1" applyBorder="1" applyAlignment="1">
      <alignment horizontal="right" vertical="center"/>
    </xf>
    <xf numFmtId="177" fontId="4" fillId="0" borderId="1" xfId="2" applyNumberFormat="1" applyFont="1" applyBorder="1" applyAlignment="1">
      <alignment horizontal="right" vertical="center"/>
    </xf>
    <xf numFmtId="177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178" fontId="4" fillId="0" borderId="1" xfId="0" applyNumberFormat="1" applyFont="1" applyBorder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79" fontId="4" fillId="0" borderId="0" xfId="0" applyNumberFormat="1" applyFont="1">
      <alignment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80" fontId="4" fillId="0" borderId="1" xfId="0" applyNumberFormat="1" applyFont="1" applyBorder="1">
      <alignment vertical="center"/>
    </xf>
    <xf numFmtId="179" fontId="4" fillId="0" borderId="1" xfId="0" applyNumberFormat="1" applyFont="1" applyBorder="1">
      <alignment vertical="center"/>
    </xf>
    <xf numFmtId="0" fontId="4" fillId="9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9" borderId="1" xfId="2" applyNumberFormat="1" applyFont="1" applyFill="1" applyBorder="1" applyAlignment="1">
      <alignment horizontal="center" vertical="center"/>
    </xf>
    <xf numFmtId="177" fontId="4" fillId="0" borderId="1" xfId="2" applyNumberFormat="1" applyFont="1" applyBorder="1" applyAlignment="1">
      <alignment horizontal="center" vertical="center"/>
    </xf>
    <xf numFmtId="177" fontId="4" fillId="0" borderId="0" xfId="2" applyNumberFormat="1" applyFont="1">
      <alignment vertical="center"/>
    </xf>
    <xf numFmtId="3" fontId="4" fillId="0" borderId="0" xfId="0" applyNumberFormat="1" applyFont="1">
      <alignment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7" fontId="4" fillId="4" borderId="1" xfId="2" applyNumberFormat="1" applyFont="1" applyFill="1" applyBorder="1" applyAlignment="1">
      <alignment horizontal="center" vertical="center"/>
    </xf>
    <xf numFmtId="177" fontId="4" fillId="10" borderId="1" xfId="2" applyNumberFormat="1" applyFont="1" applyFill="1" applyBorder="1" applyAlignment="1">
      <alignment horizontal="center" vertical="center"/>
    </xf>
    <xf numFmtId="177" fontId="4" fillId="11" borderId="1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dLbl>
              <c:idx val="0"/>
              <c:layout>
                <c:manualLayout>
                  <c:x val="-0.17887576552930884"/>
                  <c:y val="5.841827063283756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6776465441819768"/>
                  <c:y val="-0.1093441965587634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'세대,성,월별 대출량'!$B$38:$C$38</c:f>
              <c:strCache>
                <c:ptCount val="2"/>
                <c:pt idx="0">
                  <c:v>남성</c:v>
                </c:pt>
                <c:pt idx="1">
                  <c:v>여성</c:v>
                </c:pt>
              </c:strCache>
            </c:strRef>
          </c:cat>
          <c:val>
            <c:numRef>
              <c:f>'세대,성,월별 대출량'!$B$39:$C$39</c:f>
              <c:numCache>
                <c:formatCode>#,##0_ </c:formatCode>
                <c:ptCount val="2"/>
                <c:pt idx="0">
                  <c:v>23079767</c:v>
                </c:pt>
                <c:pt idx="1">
                  <c:v>34469581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37292213473316"/>
          <c:y val="2.5428331875182269E-2"/>
          <c:w val="0.80873818897637795"/>
          <c:h val="0.6629017206182560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'세대,성,월별 대출량'!$E$52:$E$69</c:f>
              <c:strCache>
                <c:ptCount val="18"/>
                <c:pt idx="0">
                  <c:v>40대_여</c:v>
                </c:pt>
                <c:pt idx="1">
                  <c:v>40대_남</c:v>
                </c:pt>
                <c:pt idx="2">
                  <c:v>30대_여</c:v>
                </c:pt>
                <c:pt idx="3">
                  <c:v>초등_여</c:v>
                </c:pt>
                <c:pt idx="4">
                  <c:v>초등_남</c:v>
                </c:pt>
                <c:pt idx="5">
                  <c:v>50대_여</c:v>
                </c:pt>
                <c:pt idx="6">
                  <c:v>50대_남</c:v>
                </c:pt>
                <c:pt idx="7">
                  <c:v>20대_여</c:v>
                </c:pt>
                <c:pt idx="8">
                  <c:v>청소년_여</c:v>
                </c:pt>
                <c:pt idx="9">
                  <c:v>30대_남</c:v>
                </c:pt>
                <c:pt idx="10">
                  <c:v>청소년_남</c:v>
                </c:pt>
                <c:pt idx="11">
                  <c:v>60대이상_남</c:v>
                </c:pt>
                <c:pt idx="12">
                  <c:v>20대_남</c:v>
                </c:pt>
                <c:pt idx="13">
                  <c:v>60대이상_여</c:v>
                </c:pt>
                <c:pt idx="14">
                  <c:v>유아_ 남</c:v>
                </c:pt>
                <c:pt idx="15">
                  <c:v>유아_여</c:v>
                </c:pt>
                <c:pt idx="16">
                  <c:v>영유아_남</c:v>
                </c:pt>
                <c:pt idx="17">
                  <c:v>영유아_여</c:v>
                </c:pt>
              </c:strCache>
            </c:strRef>
          </c:cat>
          <c:val>
            <c:numRef>
              <c:f>'세대,성,월별 대출량'!$F$52:$F$69</c:f>
              <c:numCache>
                <c:formatCode>#,##0_ </c:formatCode>
                <c:ptCount val="18"/>
                <c:pt idx="0">
                  <c:v>12857318</c:v>
                </c:pt>
                <c:pt idx="1">
                  <c:v>6997339</c:v>
                </c:pt>
                <c:pt idx="2">
                  <c:v>6498683</c:v>
                </c:pt>
                <c:pt idx="3">
                  <c:v>5127102</c:v>
                </c:pt>
                <c:pt idx="4">
                  <c:v>5012518</c:v>
                </c:pt>
                <c:pt idx="5">
                  <c:v>2815270</c:v>
                </c:pt>
                <c:pt idx="6">
                  <c:v>2667962</c:v>
                </c:pt>
                <c:pt idx="7">
                  <c:v>2518353</c:v>
                </c:pt>
                <c:pt idx="8">
                  <c:v>2487876</c:v>
                </c:pt>
                <c:pt idx="9">
                  <c:v>2200498</c:v>
                </c:pt>
                <c:pt idx="10">
                  <c:v>2046401</c:v>
                </c:pt>
                <c:pt idx="11">
                  <c:v>1851322</c:v>
                </c:pt>
                <c:pt idx="12">
                  <c:v>1343334</c:v>
                </c:pt>
                <c:pt idx="13">
                  <c:v>1269653</c:v>
                </c:pt>
                <c:pt idx="14">
                  <c:v>686333</c:v>
                </c:pt>
                <c:pt idx="15">
                  <c:v>638902</c:v>
                </c:pt>
                <c:pt idx="16">
                  <c:v>274060</c:v>
                </c:pt>
                <c:pt idx="17">
                  <c:v>256424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333600"/>
        <c:axId val="559334688"/>
      </c:barChart>
      <c:catAx>
        <c:axId val="55933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9334688"/>
        <c:crosses val="autoZero"/>
        <c:auto val="1"/>
        <c:lblAlgn val="ctr"/>
        <c:lblOffset val="100"/>
        <c:noMultiLvlLbl val="0"/>
      </c:catAx>
      <c:valAx>
        <c:axId val="559334688"/>
        <c:scaling>
          <c:orientation val="minMax"/>
          <c:max val="1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9333600"/>
        <c:crosses val="autoZero"/>
        <c:crossBetween val="between"/>
        <c:majorUnit val="5000000"/>
        <c:minorUnit val="1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'세대,성,월별 대출량'!$F$22</c:f>
              <c:strCache>
                <c:ptCount val="1"/>
                <c:pt idx="0">
                  <c:v>대출량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'세대,성,월별 대출량'!$E$23:$E$31</c:f>
              <c:strCache>
                <c:ptCount val="9"/>
                <c:pt idx="0">
                  <c:v>40대</c:v>
                </c:pt>
                <c:pt idx="1">
                  <c:v>초등</c:v>
                </c:pt>
                <c:pt idx="2">
                  <c:v>30대</c:v>
                </c:pt>
                <c:pt idx="3">
                  <c:v>50대</c:v>
                </c:pt>
                <c:pt idx="4">
                  <c:v>청소년 </c:v>
                </c:pt>
                <c:pt idx="5">
                  <c:v>20대</c:v>
                </c:pt>
                <c:pt idx="6">
                  <c:v>60대이상</c:v>
                </c:pt>
                <c:pt idx="7">
                  <c:v>유아 </c:v>
                </c:pt>
                <c:pt idx="8">
                  <c:v>영유아 </c:v>
                </c:pt>
              </c:strCache>
            </c:strRef>
          </c:cat>
          <c:val>
            <c:numRef>
              <c:f>'세대,성,월별 대출량'!$F$23:$F$31</c:f>
              <c:numCache>
                <c:formatCode>_(* #,##0_);_(* \(#,##0\);_(* "-"_);_(@_)</c:formatCode>
                <c:ptCount val="9"/>
                <c:pt idx="0">
                  <c:v>19854657</c:v>
                </c:pt>
                <c:pt idx="1">
                  <c:v>10139620</c:v>
                </c:pt>
                <c:pt idx="2">
                  <c:v>8699181</c:v>
                </c:pt>
                <c:pt idx="3">
                  <c:v>5483232</c:v>
                </c:pt>
                <c:pt idx="4">
                  <c:v>4534277</c:v>
                </c:pt>
                <c:pt idx="5">
                  <c:v>3861687</c:v>
                </c:pt>
                <c:pt idx="6">
                  <c:v>3120975</c:v>
                </c:pt>
                <c:pt idx="7">
                  <c:v>1325235</c:v>
                </c:pt>
                <c:pt idx="8">
                  <c:v>530484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323808"/>
        <c:axId val="478466544"/>
      </c:barChart>
      <c:catAx>
        <c:axId val="55932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8466544"/>
        <c:crosses val="autoZero"/>
        <c:auto val="1"/>
        <c:lblAlgn val="ctr"/>
        <c:lblOffset val="100"/>
        <c:noMultiLvlLbl val="0"/>
      </c:catAx>
      <c:valAx>
        <c:axId val="478466544"/>
        <c:scaling>
          <c:orientation val="minMax"/>
          <c:max val="2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9323808"/>
        <c:crosses val="autoZero"/>
        <c:crossBetween val="between"/>
        <c:majorUnit val="5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7E62C8B4-E846-4904-A966-353216A9287B}" type="CATEGORYNAME">
                      <a:rPr lang="ko-KR" altLang="en-US"/>
                      <a:pPr/>
                      <a:t>[범주 이름]</a:t>
                    </a:fld>
                    <a:r>
                      <a:rPr lang="ko-KR" altLang="en-US" baseline="0"/>
                      <a:t>
</a:t>
                    </a:r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1EA24E5D-1CFA-4AF8-B296-09C43B0DD61A}" type="CATEGORYNAME">
                      <a:rPr lang="ko-KR" altLang="en-US"/>
                      <a:pPr/>
                      <a:t>[범주 이름]</a:t>
                    </a:fld>
                    <a:r>
                      <a:rPr lang="ko-KR" altLang="en-US" baseline="0"/>
                      <a:t>
</a:t>
                    </a:r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185FD060-5752-47EA-8043-0539A783B860}" type="CATEGORYNAME">
                      <a:rPr lang="ko-KR" altLang="en-US"/>
                      <a:pPr/>
                      <a:t>[범주 이름]</a:t>
                    </a:fld>
                    <a:endParaRPr lang="ko-KR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F25F5E10-6612-420D-889F-19C74276B216}" type="CATEGORYNAME">
                      <a:rPr lang="ko-KR" altLang="en-US"/>
                      <a:pPr/>
                      <a:t>[범주 이름]</a:t>
                    </a:fld>
                    <a:endParaRPr lang="ko-KR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2E059523-B914-4C23-8315-02CCA00AF55D}" type="CATEGORYNAME">
                      <a:rPr lang="ko-KR" altLang="en-US"/>
                      <a:pPr/>
                      <a:t>[범주 이름]</a:t>
                    </a:fld>
                    <a:endParaRPr lang="ko-KR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B1B6FEE4-77F7-4AFD-8A69-AF2F0E8513BC}" type="CATEGORYNAME">
                      <a:rPr lang="ko-KR" altLang="en-US"/>
                      <a:pPr/>
                      <a:t>[범주 이름]</a:t>
                    </a:fld>
                    <a:endParaRPr lang="ko-KR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77585EAA-54ED-4F15-939A-9E894A65DA4D}" type="CATEGORYNAME">
                      <a:rPr lang="ko-KR" altLang="en-US"/>
                      <a:pPr/>
                      <a:t>[범주 이름]</a:t>
                    </a:fld>
                    <a:endParaRPr lang="ko-KR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4B59AE7E-AC60-40C3-B954-8F5FB91F87AA}" type="CATEGORYNAME">
                      <a:rPr lang="ko-KR" altLang="en-US"/>
                      <a:pPr/>
                      <a:t>[범주 이름]</a:t>
                    </a:fld>
                    <a:endParaRPr lang="ko-KR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52E61CD1-C5CE-41DD-9796-22E0FA0EEC5C}" type="CATEGORYNAME">
                      <a:rPr lang="ko-KR" altLang="en-US"/>
                      <a:pPr/>
                      <a:t>[범주 이름]</a:t>
                    </a:fld>
                    <a:endParaRPr lang="ko-KR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261E947E-6D60-4088-BE30-F5A5C1B1059C}" type="CATEGORYNAME">
                      <a:rPr lang="ko-KR" altLang="en-US"/>
                      <a:pPr/>
                      <a:t>[범주 이름]</a:t>
                    </a:fld>
                    <a:endParaRPr lang="ko-KR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6C486649-E81C-47D0-BD20-B511B8D34923}" type="CATEGORYNAME">
                      <a:rPr lang="ko-KR" altLang="en-US"/>
                      <a:pPr/>
                      <a:t>[범주 이름]</a:t>
                    </a:fld>
                    <a:r>
                      <a:rPr lang="ko-KR" altLang="en-US" baseline="0"/>
                      <a:t>
</a:t>
                    </a:r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068A8309-6D06-4FC3-A077-5DA75078A851}" type="CATEGORYNAME">
                      <a:rPr lang="ko-KR" altLang="en-US"/>
                      <a:pPr/>
                      <a:t>[범주 이름]</a:t>
                    </a:fld>
                    <a:r>
                      <a:rPr lang="ko-KR" altLang="en-US" baseline="0"/>
                      <a:t>
</a:t>
                    </a:r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'세대,성,월별 대출량'!$E$77:$E$88</c:f>
              <c:strCache>
                <c:ptCount val="12"/>
                <c:pt idx="0">
                  <c:v>8월</c:v>
                </c:pt>
                <c:pt idx="1">
                  <c:v>1월</c:v>
                </c:pt>
                <c:pt idx="2">
                  <c:v>7월</c:v>
                </c:pt>
                <c:pt idx="3">
                  <c:v>3월</c:v>
                </c:pt>
                <c:pt idx="4">
                  <c:v>9월</c:v>
                </c:pt>
                <c:pt idx="5">
                  <c:v>2월</c:v>
                </c:pt>
                <c:pt idx="6">
                  <c:v>4월</c:v>
                </c:pt>
                <c:pt idx="7">
                  <c:v>6월</c:v>
                </c:pt>
                <c:pt idx="8">
                  <c:v>12월</c:v>
                </c:pt>
                <c:pt idx="9">
                  <c:v>5월</c:v>
                </c:pt>
                <c:pt idx="10">
                  <c:v>11월</c:v>
                </c:pt>
                <c:pt idx="11">
                  <c:v>10월</c:v>
                </c:pt>
              </c:strCache>
            </c:strRef>
          </c:cat>
          <c:val>
            <c:numRef>
              <c:f>'세대,성,월별 대출량'!$F$77:$F$88</c:f>
              <c:numCache>
                <c:formatCode>#,##0_ </c:formatCode>
                <c:ptCount val="12"/>
                <c:pt idx="0">
                  <c:v>5767777</c:v>
                </c:pt>
                <c:pt idx="1">
                  <c:v>5378220</c:v>
                </c:pt>
                <c:pt idx="2">
                  <c:v>5294785</c:v>
                </c:pt>
                <c:pt idx="3">
                  <c:v>4966001</c:v>
                </c:pt>
                <c:pt idx="4">
                  <c:v>4931941</c:v>
                </c:pt>
                <c:pt idx="5">
                  <c:v>4865514</c:v>
                </c:pt>
                <c:pt idx="6">
                  <c:v>4744073</c:v>
                </c:pt>
                <c:pt idx="7">
                  <c:v>4456079</c:v>
                </c:pt>
                <c:pt idx="8">
                  <c:v>4397271</c:v>
                </c:pt>
                <c:pt idx="9">
                  <c:v>4337601</c:v>
                </c:pt>
                <c:pt idx="10">
                  <c:v>4330381</c:v>
                </c:pt>
                <c:pt idx="11">
                  <c:v>4079705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784411</xdr:colOff>
      <xdr:row>36</xdr:row>
      <xdr:rowOff>212911</xdr:rowOff>
    </xdr:from>
    <xdr:to>
      <xdr:col>7</xdr:col>
      <xdr:colOff>493059</xdr:colOff>
      <xdr:row>46</xdr:row>
      <xdr:rowOff>11206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829235</xdr:colOff>
      <xdr:row>49</xdr:row>
      <xdr:rowOff>208428</xdr:rowOff>
    </xdr:from>
    <xdr:to>
      <xdr:col>14</xdr:col>
      <xdr:colOff>549087</xdr:colOff>
      <xdr:row>64</xdr:row>
      <xdr:rowOff>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21</xdr:row>
      <xdr:rowOff>0</xdr:rowOff>
    </xdr:from>
    <xdr:to>
      <xdr:col>13</xdr:col>
      <xdr:colOff>224117</xdr:colOff>
      <xdr:row>33</xdr:row>
      <xdr:rowOff>188259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857250</xdr:colOff>
      <xdr:row>74</xdr:row>
      <xdr:rowOff>208429</xdr:rowOff>
    </xdr:from>
    <xdr:to>
      <xdr:col>13</xdr:col>
      <xdr:colOff>162485</xdr:colOff>
      <xdr:row>87</xdr:row>
      <xdr:rowOff>183776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4"/>
  <sheetViews>
    <sheetView tabSelected="1" zoomScale="85" zoomScaleNormal="85" workbookViewId="0">
      <selection activeCell="B3" sqref="B3"/>
    </sheetView>
  </sheetViews>
  <sheetFormatPr defaultRowHeight="16.5" x14ac:dyDescent="0.3"/>
  <cols>
    <col min="1" max="1" width="11" style="21" customWidth="1"/>
    <col min="2" max="2" width="12.125" style="21" customWidth="1"/>
    <col min="3" max="3" width="11" style="21" customWidth="1"/>
    <col min="4" max="4" width="12.625" style="21" customWidth="1"/>
    <col min="5" max="5" width="10.625" style="21" customWidth="1"/>
    <col min="6" max="6" width="11.375" style="21" customWidth="1"/>
    <col min="7" max="7" width="12.625" style="21" bestFit="1" customWidth="1"/>
    <col min="8" max="9" width="11.375" style="21" customWidth="1"/>
    <col min="10" max="10" width="12.5" style="21" customWidth="1"/>
    <col min="11" max="26" width="11.375" style="21" customWidth="1"/>
    <col min="27" max="28" width="11.375" style="21" bestFit="1" customWidth="1"/>
    <col min="29" max="30" width="12.625" style="21" bestFit="1" customWidth="1"/>
    <col min="31" max="31" width="12.625" style="21" customWidth="1"/>
    <col min="32" max="32" width="10.375" style="21" bestFit="1" customWidth="1"/>
    <col min="33" max="16384" width="9" style="21"/>
  </cols>
  <sheetData>
    <row r="1" spans="1:32" ht="26.25" customHeight="1" x14ac:dyDescent="0.3">
      <c r="A1" s="56" t="s">
        <v>53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</row>
    <row r="2" spans="1:32" x14ac:dyDescent="0.3">
      <c r="A2" s="4" t="s">
        <v>3</v>
      </c>
      <c r="B2" s="4" t="s">
        <v>5</v>
      </c>
      <c r="C2" s="4" t="s">
        <v>6</v>
      </c>
      <c r="D2" s="4" t="s">
        <v>4</v>
      </c>
      <c r="E2" s="4" t="s">
        <v>7</v>
      </c>
      <c r="F2" s="4" t="s">
        <v>15</v>
      </c>
      <c r="G2" s="4" t="s">
        <v>16</v>
      </c>
      <c r="H2" s="4" t="s">
        <v>8</v>
      </c>
      <c r="I2" s="4" t="s">
        <v>17</v>
      </c>
      <c r="J2" s="4" t="s">
        <v>18</v>
      </c>
      <c r="K2" s="4" t="s">
        <v>9</v>
      </c>
      <c r="L2" s="4" t="s">
        <v>19</v>
      </c>
      <c r="M2" s="4" t="s">
        <v>20</v>
      </c>
      <c r="N2" s="4" t="s">
        <v>10</v>
      </c>
      <c r="O2" s="4" t="s">
        <v>21</v>
      </c>
      <c r="P2" s="4" t="s">
        <v>22</v>
      </c>
      <c r="Q2" s="4" t="s">
        <v>11</v>
      </c>
      <c r="R2" s="3" t="s">
        <v>23</v>
      </c>
      <c r="S2" s="4" t="s">
        <v>24</v>
      </c>
      <c r="T2" s="4" t="s">
        <v>12</v>
      </c>
      <c r="U2" s="4" t="s">
        <v>25</v>
      </c>
      <c r="V2" s="4" t="s">
        <v>26</v>
      </c>
      <c r="W2" s="4" t="s">
        <v>13</v>
      </c>
      <c r="X2" s="4" t="s">
        <v>27</v>
      </c>
      <c r="Y2" s="4" t="s">
        <v>28</v>
      </c>
      <c r="Z2" s="4" t="s">
        <v>14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</row>
    <row r="3" spans="1:32" x14ac:dyDescent="0.3">
      <c r="A3" s="1" t="s">
        <v>34</v>
      </c>
      <c r="B3" s="7">
        <v>17456</v>
      </c>
      <c r="C3" s="7">
        <v>15957</v>
      </c>
      <c r="D3" s="7">
        <v>33413</v>
      </c>
      <c r="E3" s="7">
        <v>50315</v>
      </c>
      <c r="F3" s="7">
        <v>45858</v>
      </c>
      <c r="G3" s="7">
        <v>96173</v>
      </c>
      <c r="H3" s="7">
        <v>486234</v>
      </c>
      <c r="I3" s="7">
        <v>493266</v>
      </c>
      <c r="J3" s="7">
        <v>979500</v>
      </c>
      <c r="K3" s="7">
        <v>260314</v>
      </c>
      <c r="L3" s="7">
        <v>319453</v>
      </c>
      <c r="M3" s="7">
        <v>579767</v>
      </c>
      <c r="N3" s="7">
        <v>148009</v>
      </c>
      <c r="O3" s="7">
        <v>271223</v>
      </c>
      <c r="P3" s="7">
        <v>419232</v>
      </c>
      <c r="Q3" s="7">
        <v>176023</v>
      </c>
      <c r="R3" s="7">
        <v>502949</v>
      </c>
      <c r="S3" s="7">
        <v>678972</v>
      </c>
      <c r="T3" s="7">
        <v>616263</v>
      </c>
      <c r="U3" s="7">
        <v>1186225</v>
      </c>
      <c r="V3" s="7">
        <v>1802488</v>
      </c>
      <c r="W3" s="7">
        <v>247106</v>
      </c>
      <c r="X3" s="7">
        <v>258195</v>
      </c>
      <c r="Y3" s="7">
        <v>505301</v>
      </c>
      <c r="Z3" s="7">
        <v>170244</v>
      </c>
      <c r="AA3" s="7">
        <v>113130</v>
      </c>
      <c r="AB3" s="7">
        <v>283374</v>
      </c>
      <c r="AC3" s="7">
        <v>2171964</v>
      </c>
      <c r="AD3" s="7">
        <v>3206256</v>
      </c>
      <c r="AE3" s="2">
        <v>5378220</v>
      </c>
      <c r="AF3" s="22"/>
    </row>
    <row r="4" spans="1:32" x14ac:dyDescent="0.3">
      <c r="A4" s="1" t="s">
        <v>35</v>
      </c>
      <c r="B4" s="7">
        <v>18607</v>
      </c>
      <c r="C4" s="7">
        <v>17245</v>
      </c>
      <c r="D4" s="7">
        <v>35852</v>
      </c>
      <c r="E4" s="7">
        <v>50891</v>
      </c>
      <c r="F4" s="7">
        <v>47163</v>
      </c>
      <c r="G4" s="7">
        <v>98054</v>
      </c>
      <c r="H4" s="7">
        <v>429970</v>
      </c>
      <c r="I4" s="7">
        <v>433906</v>
      </c>
      <c r="J4" s="7">
        <v>863876</v>
      </c>
      <c r="K4" s="7">
        <v>210573</v>
      </c>
      <c r="L4" s="7">
        <v>248518</v>
      </c>
      <c r="M4" s="7">
        <v>459091</v>
      </c>
      <c r="N4" s="7">
        <v>121674</v>
      </c>
      <c r="O4" s="7">
        <v>214205</v>
      </c>
      <c r="P4" s="7">
        <v>335879</v>
      </c>
      <c r="Q4" s="7">
        <v>177189</v>
      </c>
      <c r="R4" s="7">
        <v>494490</v>
      </c>
      <c r="S4" s="7">
        <v>671679</v>
      </c>
      <c r="T4" s="7">
        <v>595202</v>
      </c>
      <c r="U4" s="7">
        <v>1062363</v>
      </c>
      <c r="V4" s="7">
        <v>1657565</v>
      </c>
      <c r="W4" s="7">
        <v>234857</v>
      </c>
      <c r="X4" s="7">
        <v>237327</v>
      </c>
      <c r="Y4" s="7">
        <v>472184</v>
      </c>
      <c r="Z4" s="7">
        <v>161404</v>
      </c>
      <c r="AA4" s="7">
        <v>109930</v>
      </c>
      <c r="AB4" s="7">
        <v>271334</v>
      </c>
      <c r="AC4" s="7">
        <v>2000367</v>
      </c>
      <c r="AD4" s="7">
        <v>2865147</v>
      </c>
      <c r="AE4" s="2">
        <v>4865514</v>
      </c>
    </row>
    <row r="5" spans="1:32" x14ac:dyDescent="0.3">
      <c r="A5" s="1" t="s">
        <v>36</v>
      </c>
      <c r="B5" s="7">
        <v>21883</v>
      </c>
      <c r="C5" s="7">
        <v>20115</v>
      </c>
      <c r="D5" s="7">
        <v>41998</v>
      </c>
      <c r="E5" s="7">
        <v>57320</v>
      </c>
      <c r="F5" s="7">
        <v>54074</v>
      </c>
      <c r="G5" s="7">
        <v>111394</v>
      </c>
      <c r="H5" s="7">
        <v>441114</v>
      </c>
      <c r="I5" s="7">
        <v>440255</v>
      </c>
      <c r="J5" s="7">
        <v>881369</v>
      </c>
      <c r="K5" s="7">
        <v>172806</v>
      </c>
      <c r="L5" s="7">
        <v>198092</v>
      </c>
      <c r="M5" s="7">
        <v>370898</v>
      </c>
      <c r="N5" s="7">
        <v>106591</v>
      </c>
      <c r="O5" s="7">
        <v>200475</v>
      </c>
      <c r="P5" s="7">
        <v>307066</v>
      </c>
      <c r="Q5" s="7">
        <v>188467</v>
      </c>
      <c r="R5" s="7">
        <v>559816</v>
      </c>
      <c r="S5" s="7">
        <v>748283</v>
      </c>
      <c r="T5" s="7">
        <v>613551</v>
      </c>
      <c r="U5" s="7">
        <v>1128721</v>
      </c>
      <c r="V5" s="7">
        <v>1742272</v>
      </c>
      <c r="W5" s="7">
        <v>233151</v>
      </c>
      <c r="X5" s="7">
        <v>249566</v>
      </c>
      <c r="Y5" s="7">
        <v>482717</v>
      </c>
      <c r="Z5" s="7">
        <v>164549</v>
      </c>
      <c r="AA5" s="7">
        <v>115455</v>
      </c>
      <c r="AB5" s="7">
        <v>280004</v>
      </c>
      <c r="AC5" s="7">
        <v>1999432</v>
      </c>
      <c r="AD5" s="7">
        <v>2966569</v>
      </c>
      <c r="AE5" s="2">
        <v>4966001</v>
      </c>
    </row>
    <row r="6" spans="1:32" x14ac:dyDescent="0.3">
      <c r="A6" s="1" t="s">
        <v>37</v>
      </c>
      <c r="B6" s="7">
        <v>22104</v>
      </c>
      <c r="C6" s="7">
        <v>20573</v>
      </c>
      <c r="D6" s="7">
        <v>42677</v>
      </c>
      <c r="E6" s="7">
        <v>58204</v>
      </c>
      <c r="F6" s="7">
        <v>54361</v>
      </c>
      <c r="G6" s="7">
        <v>112565</v>
      </c>
      <c r="H6" s="7">
        <v>429071</v>
      </c>
      <c r="I6" s="7">
        <v>438487</v>
      </c>
      <c r="J6" s="7">
        <v>867558</v>
      </c>
      <c r="K6" s="7">
        <v>152682</v>
      </c>
      <c r="L6" s="7">
        <v>167887</v>
      </c>
      <c r="M6" s="7">
        <v>320569</v>
      </c>
      <c r="N6" s="7">
        <v>100795</v>
      </c>
      <c r="O6" s="7">
        <v>186723</v>
      </c>
      <c r="P6" s="7">
        <v>287518</v>
      </c>
      <c r="Q6" s="7">
        <v>181022</v>
      </c>
      <c r="R6" s="7">
        <v>545131</v>
      </c>
      <c r="S6" s="7">
        <v>726153</v>
      </c>
      <c r="T6" s="7">
        <v>593382</v>
      </c>
      <c r="U6" s="7">
        <v>1082706</v>
      </c>
      <c r="V6" s="7">
        <v>1676088</v>
      </c>
      <c r="W6" s="7">
        <v>222000</v>
      </c>
      <c r="X6" s="7">
        <v>232824</v>
      </c>
      <c r="Y6" s="7">
        <v>454824</v>
      </c>
      <c r="Z6" s="7">
        <v>150672</v>
      </c>
      <c r="AA6" s="7">
        <v>105449</v>
      </c>
      <c r="AB6" s="7">
        <v>256121</v>
      </c>
      <c r="AC6" s="7">
        <v>1909932</v>
      </c>
      <c r="AD6" s="7">
        <v>2834141</v>
      </c>
      <c r="AE6" s="2">
        <v>4744073</v>
      </c>
    </row>
    <row r="7" spans="1:32" x14ac:dyDescent="0.3">
      <c r="A7" s="1" t="s">
        <v>38</v>
      </c>
      <c r="B7" s="7">
        <v>19734</v>
      </c>
      <c r="C7" s="7">
        <v>18473</v>
      </c>
      <c r="D7" s="7">
        <v>38207</v>
      </c>
      <c r="E7" s="7">
        <v>50694</v>
      </c>
      <c r="F7" s="7">
        <v>47686</v>
      </c>
      <c r="G7" s="7">
        <v>98380</v>
      </c>
      <c r="H7" s="7">
        <v>367564</v>
      </c>
      <c r="I7" s="7">
        <v>373887</v>
      </c>
      <c r="J7" s="7">
        <v>741451</v>
      </c>
      <c r="K7" s="7">
        <v>155430</v>
      </c>
      <c r="L7" s="7">
        <v>194787</v>
      </c>
      <c r="M7" s="7">
        <v>350217</v>
      </c>
      <c r="N7" s="7">
        <v>100378</v>
      </c>
      <c r="O7" s="7">
        <v>188754</v>
      </c>
      <c r="P7" s="7">
        <v>289132</v>
      </c>
      <c r="Q7" s="7">
        <v>166413</v>
      </c>
      <c r="R7" s="7">
        <v>484225</v>
      </c>
      <c r="S7" s="7">
        <v>650638</v>
      </c>
      <c r="T7" s="7">
        <v>525238</v>
      </c>
      <c r="U7" s="7">
        <v>978922</v>
      </c>
      <c r="V7" s="7">
        <v>1504160</v>
      </c>
      <c r="W7" s="7">
        <v>205309</v>
      </c>
      <c r="X7" s="7">
        <v>222759</v>
      </c>
      <c r="Y7" s="7">
        <v>428068</v>
      </c>
      <c r="Z7" s="7">
        <v>140782</v>
      </c>
      <c r="AA7" s="7">
        <v>96566</v>
      </c>
      <c r="AB7" s="7">
        <v>237348</v>
      </c>
      <c r="AC7" s="7">
        <v>1731542</v>
      </c>
      <c r="AD7" s="7">
        <v>2606059</v>
      </c>
      <c r="AE7" s="2">
        <v>4337601</v>
      </c>
    </row>
    <row r="8" spans="1:32" x14ac:dyDescent="0.3">
      <c r="A8" s="1" t="s">
        <v>39</v>
      </c>
      <c r="B8" s="7">
        <v>22378</v>
      </c>
      <c r="C8" s="7">
        <v>20734</v>
      </c>
      <c r="D8" s="7">
        <v>43112</v>
      </c>
      <c r="E8" s="7">
        <v>55775</v>
      </c>
      <c r="F8" s="7">
        <v>51713</v>
      </c>
      <c r="G8" s="7">
        <v>107488</v>
      </c>
      <c r="H8" s="7">
        <v>380441</v>
      </c>
      <c r="I8" s="7">
        <v>392410</v>
      </c>
      <c r="J8" s="7">
        <v>772851</v>
      </c>
      <c r="K8" s="7">
        <v>138158</v>
      </c>
      <c r="L8" s="7">
        <v>161513</v>
      </c>
      <c r="M8" s="7">
        <v>299671</v>
      </c>
      <c r="N8" s="7">
        <v>104722</v>
      </c>
      <c r="O8" s="7">
        <v>195880</v>
      </c>
      <c r="P8" s="7">
        <v>300602</v>
      </c>
      <c r="Q8" s="7">
        <v>177506</v>
      </c>
      <c r="R8" s="7">
        <v>529958</v>
      </c>
      <c r="S8" s="7">
        <v>707464</v>
      </c>
      <c r="T8" s="7">
        <v>544343</v>
      </c>
      <c r="U8" s="7">
        <v>1011188</v>
      </c>
      <c r="V8" s="7">
        <v>1555531</v>
      </c>
      <c r="W8" s="7">
        <v>203651</v>
      </c>
      <c r="X8" s="7">
        <v>222528</v>
      </c>
      <c r="Y8" s="7">
        <v>426179</v>
      </c>
      <c r="Z8" s="7">
        <v>143191</v>
      </c>
      <c r="AA8" s="7">
        <v>99990</v>
      </c>
      <c r="AB8" s="7">
        <v>243181</v>
      </c>
      <c r="AC8" s="7">
        <v>1770165</v>
      </c>
      <c r="AD8" s="7">
        <v>2685914</v>
      </c>
      <c r="AE8" s="2">
        <v>4456079</v>
      </c>
    </row>
    <row r="9" spans="1:32" x14ac:dyDescent="0.3">
      <c r="A9" s="1" t="s">
        <v>40</v>
      </c>
      <c r="B9" s="7">
        <v>23330</v>
      </c>
      <c r="C9" s="7">
        <v>23301</v>
      </c>
      <c r="D9" s="7">
        <v>46631</v>
      </c>
      <c r="E9" s="7">
        <v>59717</v>
      </c>
      <c r="F9" s="7">
        <v>58421</v>
      </c>
      <c r="G9" s="7">
        <v>118138</v>
      </c>
      <c r="H9" s="7">
        <v>449334</v>
      </c>
      <c r="I9" s="7">
        <v>473607</v>
      </c>
      <c r="J9" s="7">
        <v>922941</v>
      </c>
      <c r="K9" s="7">
        <v>201235</v>
      </c>
      <c r="L9" s="7">
        <v>267347</v>
      </c>
      <c r="M9" s="7">
        <v>468582</v>
      </c>
      <c r="N9" s="7">
        <v>132414</v>
      </c>
      <c r="O9" s="7">
        <v>254031</v>
      </c>
      <c r="P9" s="7">
        <v>386445</v>
      </c>
      <c r="Q9" s="7">
        <v>195960</v>
      </c>
      <c r="R9" s="7">
        <v>578507</v>
      </c>
      <c r="S9" s="7">
        <v>774467</v>
      </c>
      <c r="T9" s="7">
        <v>636968</v>
      </c>
      <c r="U9" s="7">
        <v>1171876</v>
      </c>
      <c r="V9" s="7">
        <v>1808844</v>
      </c>
      <c r="W9" s="7">
        <v>240111</v>
      </c>
      <c r="X9" s="7">
        <v>257423</v>
      </c>
      <c r="Y9" s="7">
        <v>497534</v>
      </c>
      <c r="Z9" s="7">
        <v>158575</v>
      </c>
      <c r="AA9" s="7">
        <v>112628</v>
      </c>
      <c r="AB9" s="7">
        <v>271203</v>
      </c>
      <c r="AC9" s="7">
        <v>2097644</v>
      </c>
      <c r="AD9" s="7">
        <v>3197141</v>
      </c>
      <c r="AE9" s="2">
        <v>5294785</v>
      </c>
    </row>
    <row r="10" spans="1:32" x14ac:dyDescent="0.3">
      <c r="A10" s="1" t="s">
        <v>41</v>
      </c>
      <c r="B10" s="7">
        <v>25024</v>
      </c>
      <c r="C10" s="7">
        <v>23745</v>
      </c>
      <c r="D10" s="7">
        <v>48769</v>
      </c>
      <c r="E10" s="7">
        <v>64654</v>
      </c>
      <c r="F10" s="7">
        <v>60595</v>
      </c>
      <c r="G10" s="7">
        <v>125249</v>
      </c>
      <c r="H10" s="7">
        <v>521800</v>
      </c>
      <c r="I10" s="7">
        <v>551926</v>
      </c>
      <c r="J10" s="7">
        <v>1073726</v>
      </c>
      <c r="K10" s="7">
        <v>220333</v>
      </c>
      <c r="L10" s="7">
        <v>282341</v>
      </c>
      <c r="M10" s="7">
        <v>502674</v>
      </c>
      <c r="N10" s="7">
        <v>127868</v>
      </c>
      <c r="O10" s="7">
        <v>245311</v>
      </c>
      <c r="P10" s="7">
        <v>373179</v>
      </c>
      <c r="Q10" s="7">
        <v>203158</v>
      </c>
      <c r="R10" s="7">
        <v>645872</v>
      </c>
      <c r="S10" s="7">
        <v>849030</v>
      </c>
      <c r="T10" s="7">
        <v>661993</v>
      </c>
      <c r="U10" s="7">
        <v>1314608</v>
      </c>
      <c r="V10" s="7">
        <v>1976601</v>
      </c>
      <c r="W10" s="7">
        <v>250806</v>
      </c>
      <c r="X10" s="7">
        <v>274766</v>
      </c>
      <c r="Y10" s="7">
        <v>525572</v>
      </c>
      <c r="Z10" s="7">
        <v>169474</v>
      </c>
      <c r="AA10" s="7">
        <v>123503</v>
      </c>
      <c r="AB10" s="7">
        <v>292977</v>
      </c>
      <c r="AC10" s="7">
        <v>2245110</v>
      </c>
      <c r="AD10" s="7">
        <v>3522667</v>
      </c>
      <c r="AE10" s="2">
        <v>5767777</v>
      </c>
    </row>
    <row r="11" spans="1:32" x14ac:dyDescent="0.3">
      <c r="A11" s="1" t="s">
        <v>42</v>
      </c>
      <c r="B11" s="7">
        <v>26828</v>
      </c>
      <c r="C11" s="7">
        <v>24691</v>
      </c>
      <c r="D11" s="7">
        <v>51519</v>
      </c>
      <c r="E11" s="7">
        <v>62949</v>
      </c>
      <c r="F11" s="7">
        <v>58336</v>
      </c>
      <c r="G11" s="7">
        <v>121285</v>
      </c>
      <c r="H11" s="7">
        <v>419260</v>
      </c>
      <c r="I11" s="7">
        <v>428219</v>
      </c>
      <c r="J11" s="7">
        <v>847479</v>
      </c>
      <c r="K11" s="7">
        <v>141293</v>
      </c>
      <c r="L11" s="7">
        <v>163809</v>
      </c>
      <c r="M11" s="7">
        <v>305102</v>
      </c>
      <c r="N11" s="7">
        <v>104589</v>
      </c>
      <c r="O11" s="7">
        <v>211831</v>
      </c>
      <c r="P11" s="7">
        <v>316420</v>
      </c>
      <c r="Q11" s="7">
        <v>200413</v>
      </c>
      <c r="R11" s="7">
        <v>616265</v>
      </c>
      <c r="S11" s="7">
        <v>816678</v>
      </c>
      <c r="T11" s="7">
        <v>597930</v>
      </c>
      <c r="U11" s="7">
        <v>1128685</v>
      </c>
      <c r="V11" s="7">
        <v>1726615</v>
      </c>
      <c r="W11" s="7">
        <v>225638</v>
      </c>
      <c r="X11" s="7">
        <v>250091</v>
      </c>
      <c r="Y11" s="7">
        <v>475729</v>
      </c>
      <c r="Z11" s="7">
        <v>160749</v>
      </c>
      <c r="AA11" s="7">
        <v>110365</v>
      </c>
      <c r="AB11" s="7">
        <v>271114</v>
      </c>
      <c r="AC11" s="7">
        <v>1939649</v>
      </c>
      <c r="AD11" s="7">
        <v>2992292</v>
      </c>
      <c r="AE11" s="2">
        <v>4931941</v>
      </c>
    </row>
    <row r="12" spans="1:32" x14ac:dyDescent="0.3">
      <c r="A12" s="1" t="s">
        <v>43</v>
      </c>
      <c r="B12" s="7">
        <v>22749</v>
      </c>
      <c r="C12" s="7">
        <v>20861</v>
      </c>
      <c r="D12" s="7">
        <v>43610</v>
      </c>
      <c r="E12" s="7">
        <v>52530</v>
      </c>
      <c r="F12" s="7">
        <v>49238</v>
      </c>
      <c r="G12" s="7">
        <v>101768</v>
      </c>
      <c r="H12" s="7">
        <v>343671</v>
      </c>
      <c r="I12" s="7">
        <v>351258</v>
      </c>
      <c r="J12" s="7">
        <v>694929</v>
      </c>
      <c r="K12" s="7">
        <v>129476</v>
      </c>
      <c r="L12" s="7">
        <v>160315</v>
      </c>
      <c r="M12" s="7">
        <v>289791</v>
      </c>
      <c r="N12" s="7">
        <v>88650</v>
      </c>
      <c r="O12" s="7">
        <v>172093</v>
      </c>
      <c r="P12" s="7">
        <v>260743</v>
      </c>
      <c r="Q12" s="7">
        <v>167725</v>
      </c>
      <c r="R12" s="7">
        <v>487821</v>
      </c>
      <c r="S12" s="7">
        <v>655546</v>
      </c>
      <c r="T12" s="7">
        <v>508987</v>
      </c>
      <c r="U12" s="7">
        <v>904534</v>
      </c>
      <c r="V12" s="7">
        <v>1413521</v>
      </c>
      <c r="W12" s="7">
        <v>193664</v>
      </c>
      <c r="X12" s="7">
        <v>201245</v>
      </c>
      <c r="Y12" s="7">
        <v>394909</v>
      </c>
      <c r="Z12" s="7">
        <v>134145</v>
      </c>
      <c r="AA12" s="7">
        <v>90743</v>
      </c>
      <c r="AB12" s="7">
        <v>224888</v>
      </c>
      <c r="AC12" s="7">
        <v>1641597</v>
      </c>
      <c r="AD12" s="7">
        <v>2438108</v>
      </c>
      <c r="AE12" s="2">
        <v>4079705</v>
      </c>
    </row>
    <row r="13" spans="1:32" x14ac:dyDescent="0.3">
      <c r="A13" s="1" t="s">
        <v>44</v>
      </c>
      <c r="B13" s="7">
        <v>26800</v>
      </c>
      <c r="C13" s="7">
        <v>25608</v>
      </c>
      <c r="D13" s="7">
        <v>52408</v>
      </c>
      <c r="E13" s="7">
        <v>62113</v>
      </c>
      <c r="F13" s="7">
        <v>56486</v>
      </c>
      <c r="G13" s="7">
        <v>118599</v>
      </c>
      <c r="H13" s="7">
        <v>370454</v>
      </c>
      <c r="I13" s="7">
        <v>373117</v>
      </c>
      <c r="J13" s="7">
        <v>743571</v>
      </c>
      <c r="K13" s="7">
        <v>126953</v>
      </c>
      <c r="L13" s="7">
        <v>151114</v>
      </c>
      <c r="M13" s="7">
        <v>278067</v>
      </c>
      <c r="N13" s="7">
        <v>97480</v>
      </c>
      <c r="O13" s="7">
        <v>183993</v>
      </c>
      <c r="P13" s="7">
        <v>281473</v>
      </c>
      <c r="Q13" s="7">
        <v>182620</v>
      </c>
      <c r="R13" s="7">
        <v>544473</v>
      </c>
      <c r="S13" s="7">
        <v>727093</v>
      </c>
      <c r="T13" s="7">
        <v>538448</v>
      </c>
      <c r="U13" s="7">
        <v>953670</v>
      </c>
      <c r="V13" s="7">
        <v>1492118</v>
      </c>
      <c r="W13" s="7">
        <v>197226</v>
      </c>
      <c r="X13" s="7">
        <v>203010</v>
      </c>
      <c r="Y13" s="7">
        <v>400236</v>
      </c>
      <c r="Z13" s="7">
        <v>143035</v>
      </c>
      <c r="AA13" s="7">
        <v>93781</v>
      </c>
      <c r="AB13" s="7">
        <v>236816</v>
      </c>
      <c r="AC13" s="7">
        <v>1745129</v>
      </c>
      <c r="AD13" s="7">
        <v>2585252</v>
      </c>
      <c r="AE13" s="2">
        <v>4330381</v>
      </c>
    </row>
    <row r="14" spans="1:32" x14ac:dyDescent="0.3">
      <c r="A14" s="1" t="s">
        <v>45</v>
      </c>
      <c r="B14" s="7">
        <v>27167</v>
      </c>
      <c r="C14" s="7">
        <v>25121</v>
      </c>
      <c r="D14" s="7">
        <v>52288</v>
      </c>
      <c r="E14" s="7">
        <v>61171</v>
      </c>
      <c r="F14" s="7">
        <v>54971</v>
      </c>
      <c r="G14" s="7">
        <v>116142</v>
      </c>
      <c r="H14" s="7">
        <v>373605</v>
      </c>
      <c r="I14" s="7">
        <v>376764</v>
      </c>
      <c r="J14" s="7">
        <v>750369</v>
      </c>
      <c r="K14" s="7">
        <v>137148</v>
      </c>
      <c r="L14" s="7">
        <v>172700</v>
      </c>
      <c r="M14" s="7">
        <v>309848</v>
      </c>
      <c r="N14" s="7">
        <v>110164</v>
      </c>
      <c r="O14" s="7">
        <v>193834</v>
      </c>
      <c r="P14" s="7">
        <v>303998</v>
      </c>
      <c r="Q14" s="7">
        <v>184002</v>
      </c>
      <c r="R14" s="7">
        <v>509176</v>
      </c>
      <c r="S14" s="7">
        <v>693178</v>
      </c>
      <c r="T14" s="7">
        <v>565034</v>
      </c>
      <c r="U14" s="7">
        <v>933820</v>
      </c>
      <c r="V14" s="7">
        <v>1498854</v>
      </c>
      <c r="W14" s="7">
        <v>214443</v>
      </c>
      <c r="X14" s="7">
        <v>205536</v>
      </c>
      <c r="Y14" s="7">
        <v>419979</v>
      </c>
      <c r="Z14" s="7">
        <v>154502</v>
      </c>
      <c r="AA14" s="7">
        <v>98113</v>
      </c>
      <c r="AB14" s="7">
        <v>252615</v>
      </c>
      <c r="AC14" s="7">
        <v>1827236</v>
      </c>
      <c r="AD14" s="7">
        <v>2570035</v>
      </c>
      <c r="AE14" s="2">
        <v>4397271</v>
      </c>
    </row>
    <row r="15" spans="1:32" x14ac:dyDescent="0.3">
      <c r="A15" s="1" t="s">
        <v>46</v>
      </c>
      <c r="B15" s="2">
        <v>274060</v>
      </c>
      <c r="C15" s="2">
        <v>256424</v>
      </c>
      <c r="D15" s="2">
        <v>530484</v>
      </c>
      <c r="E15" s="2">
        <v>686333</v>
      </c>
      <c r="F15" s="2">
        <v>638902</v>
      </c>
      <c r="G15" s="2">
        <v>1325235</v>
      </c>
      <c r="H15" s="2">
        <v>5012518</v>
      </c>
      <c r="I15" s="2">
        <v>5127102</v>
      </c>
      <c r="J15" s="2">
        <v>10139620</v>
      </c>
      <c r="K15" s="2">
        <v>2046401</v>
      </c>
      <c r="L15" s="2">
        <v>2487876</v>
      </c>
      <c r="M15" s="2">
        <v>4534277</v>
      </c>
      <c r="N15" s="2">
        <v>1343334</v>
      </c>
      <c r="O15" s="2">
        <v>2518353</v>
      </c>
      <c r="P15" s="2">
        <v>3861687</v>
      </c>
      <c r="Q15" s="2">
        <v>2200498</v>
      </c>
      <c r="R15" s="2">
        <v>6498683</v>
      </c>
      <c r="S15" s="2">
        <v>8699181</v>
      </c>
      <c r="T15" s="2">
        <v>6997339</v>
      </c>
      <c r="U15" s="2">
        <v>12857318</v>
      </c>
      <c r="V15" s="2">
        <v>19854657</v>
      </c>
      <c r="W15" s="2">
        <v>2667962</v>
      </c>
      <c r="X15" s="2">
        <v>2815270</v>
      </c>
      <c r="Y15" s="2">
        <v>5483232</v>
      </c>
      <c r="Z15" s="2">
        <v>1851322</v>
      </c>
      <c r="AA15" s="2">
        <v>1269653</v>
      </c>
      <c r="AB15" s="2">
        <v>3120975</v>
      </c>
      <c r="AC15" s="2">
        <v>23079767</v>
      </c>
      <c r="AD15" s="2">
        <v>34469581</v>
      </c>
      <c r="AE15" s="2">
        <v>57549348</v>
      </c>
    </row>
    <row r="16" spans="1:32" x14ac:dyDescent="0.3">
      <c r="A16" s="58" t="s">
        <v>174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23"/>
      <c r="AC16" s="23"/>
      <c r="AD16" s="23"/>
    </row>
    <row r="17" spans="1:30" x14ac:dyDescent="0.3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23"/>
      <c r="AC17" s="23"/>
      <c r="AD17" s="23"/>
    </row>
    <row r="18" spans="1:30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</row>
    <row r="19" spans="1:30" x14ac:dyDescent="0.3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 spans="1:30" x14ac:dyDescent="0.3">
      <c r="A20" s="5" t="s">
        <v>50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 spans="1:30" x14ac:dyDescent="0.3">
      <c r="A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</row>
    <row r="22" spans="1:30" x14ac:dyDescent="0.3">
      <c r="A22" s="4" t="s">
        <v>71</v>
      </c>
      <c r="B22" s="4" t="s">
        <v>49</v>
      </c>
      <c r="C22" s="4" t="s">
        <v>47</v>
      </c>
      <c r="E22" s="4" t="s">
        <v>48</v>
      </c>
      <c r="F22" s="4" t="s">
        <v>49</v>
      </c>
      <c r="G22" s="4" t="s">
        <v>47</v>
      </c>
      <c r="H22" s="23"/>
      <c r="K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</row>
    <row r="23" spans="1:30" x14ac:dyDescent="0.3">
      <c r="A23" s="1" t="s">
        <v>72</v>
      </c>
      <c r="B23" s="11">
        <v>530484</v>
      </c>
      <c r="C23" s="10">
        <v>8.9999999999999993E-3</v>
      </c>
      <c r="E23" s="1" t="s">
        <v>58</v>
      </c>
      <c r="F23" s="24">
        <v>19854657</v>
      </c>
      <c r="G23" s="8">
        <f t="shared" ref="G23:G32" si="0">F23/$F$32</f>
        <v>0.34500229264109128</v>
      </c>
      <c r="K23" s="23"/>
      <c r="Y23" s="23"/>
      <c r="Z23" s="23"/>
      <c r="AA23" s="23"/>
      <c r="AB23" s="23"/>
      <c r="AC23" s="23"/>
      <c r="AD23" s="23"/>
    </row>
    <row r="24" spans="1:30" x14ac:dyDescent="0.3">
      <c r="A24" s="1" t="s">
        <v>73</v>
      </c>
      <c r="B24" s="12">
        <v>1325235</v>
      </c>
      <c r="C24" s="10">
        <v>2.3E-2</v>
      </c>
      <c r="E24" s="1" t="s">
        <v>59</v>
      </c>
      <c r="F24" s="24">
        <v>10139620</v>
      </c>
      <c r="G24" s="8">
        <f t="shared" si="0"/>
        <v>0.17619000653143801</v>
      </c>
      <c r="K24" s="23"/>
      <c r="Y24" s="23"/>
      <c r="Z24" s="23"/>
      <c r="AA24" s="23"/>
      <c r="AB24" s="23"/>
      <c r="AC24" s="23"/>
      <c r="AD24" s="23"/>
    </row>
    <row r="25" spans="1:30" x14ac:dyDescent="0.3">
      <c r="A25" s="1" t="s">
        <v>74</v>
      </c>
      <c r="B25" s="12">
        <v>10139620</v>
      </c>
      <c r="C25" s="10">
        <v>0.17599999999999999</v>
      </c>
      <c r="E25" s="1" t="s">
        <v>60</v>
      </c>
      <c r="F25" s="24">
        <v>8699181</v>
      </c>
      <c r="G25" s="8">
        <f t="shared" si="0"/>
        <v>0.15116037457105508</v>
      </c>
      <c r="K25" s="23"/>
      <c r="Y25" s="23"/>
      <c r="Z25" s="23"/>
      <c r="AA25" s="23"/>
      <c r="AB25" s="23"/>
      <c r="AC25" s="23"/>
      <c r="AD25" s="23"/>
    </row>
    <row r="26" spans="1:30" x14ac:dyDescent="0.3">
      <c r="A26" s="1" t="s">
        <v>75</v>
      </c>
      <c r="B26" s="12">
        <v>4534277</v>
      </c>
      <c r="C26" s="10">
        <v>7.9000000000000001E-2</v>
      </c>
      <c r="E26" s="1" t="s">
        <v>61</v>
      </c>
      <c r="F26" s="24">
        <v>5483232</v>
      </c>
      <c r="G26" s="8">
        <f t="shared" si="0"/>
        <v>9.5278785782247258E-2</v>
      </c>
      <c r="K26" s="23"/>
      <c r="Y26" s="23"/>
      <c r="Z26" s="23"/>
      <c r="AA26" s="23"/>
      <c r="AB26" s="23"/>
      <c r="AC26" s="23"/>
      <c r="AD26" s="23"/>
    </row>
    <row r="27" spans="1:30" x14ac:dyDescent="0.3">
      <c r="A27" s="1" t="s">
        <v>77</v>
      </c>
      <c r="B27" s="12">
        <v>3861687</v>
      </c>
      <c r="C27" s="10">
        <v>6.7000000000000004E-2</v>
      </c>
      <c r="E27" s="1" t="s">
        <v>62</v>
      </c>
      <c r="F27" s="24">
        <v>4534277</v>
      </c>
      <c r="G27" s="8">
        <f t="shared" si="0"/>
        <v>7.8789372209742498E-2</v>
      </c>
      <c r="K27" s="23"/>
      <c r="Y27" s="23"/>
      <c r="Z27" s="23"/>
      <c r="AA27" s="23"/>
      <c r="AB27" s="23"/>
      <c r="AC27" s="23"/>
      <c r="AD27" s="23"/>
    </row>
    <row r="28" spans="1:30" x14ac:dyDescent="0.3">
      <c r="A28" s="1" t="s">
        <v>117</v>
      </c>
      <c r="B28" s="12">
        <v>8699181</v>
      </c>
      <c r="C28" s="10">
        <v>0.151</v>
      </c>
      <c r="E28" s="1" t="s">
        <v>63</v>
      </c>
      <c r="F28" s="24">
        <v>3861687</v>
      </c>
      <c r="G28" s="8">
        <f t="shared" si="0"/>
        <v>6.7102185067326917E-2</v>
      </c>
      <c r="K28" s="23"/>
      <c r="Y28" s="23"/>
      <c r="Z28" s="23"/>
      <c r="AA28" s="23"/>
      <c r="AB28" s="23"/>
      <c r="AC28" s="23"/>
      <c r="AD28" s="23"/>
    </row>
    <row r="29" spans="1:30" x14ac:dyDescent="0.3">
      <c r="A29" s="1" t="s">
        <v>118</v>
      </c>
      <c r="B29" s="12">
        <v>19854657</v>
      </c>
      <c r="C29" s="10">
        <v>0.34499999999999997</v>
      </c>
      <c r="E29" s="1" t="s">
        <v>64</v>
      </c>
      <c r="F29" s="24">
        <v>3120975</v>
      </c>
      <c r="G29" s="8">
        <f t="shared" si="0"/>
        <v>5.423128338482653E-2</v>
      </c>
      <c r="K29" s="23"/>
      <c r="Y29" s="23"/>
      <c r="Z29" s="23"/>
      <c r="AA29" s="23"/>
      <c r="AB29" s="23"/>
      <c r="AC29" s="23"/>
      <c r="AD29" s="23"/>
    </row>
    <row r="30" spans="1:30" x14ac:dyDescent="0.3">
      <c r="A30" s="1" t="s">
        <v>119</v>
      </c>
      <c r="B30" s="12">
        <v>5483232</v>
      </c>
      <c r="C30" s="10">
        <v>9.5000000000000001E-2</v>
      </c>
      <c r="E30" s="1" t="s">
        <v>65</v>
      </c>
      <c r="F30" s="24">
        <v>1325235</v>
      </c>
      <c r="G30" s="8">
        <f t="shared" si="0"/>
        <v>2.3027802156855019E-2</v>
      </c>
      <c r="K30" s="23"/>
      <c r="Y30" s="23"/>
      <c r="Z30" s="23"/>
      <c r="AA30" s="23"/>
      <c r="AB30" s="23"/>
      <c r="AC30" s="23"/>
      <c r="AD30" s="23"/>
    </row>
    <row r="31" spans="1:30" x14ac:dyDescent="0.3">
      <c r="A31" s="1" t="s">
        <v>116</v>
      </c>
      <c r="B31" s="12">
        <v>3120975</v>
      </c>
      <c r="C31" s="10">
        <v>5.3999999999999999E-2</v>
      </c>
      <c r="E31" s="1" t="s">
        <v>66</v>
      </c>
      <c r="F31" s="24">
        <v>530484</v>
      </c>
      <c r="G31" s="8">
        <f t="shared" si="0"/>
        <v>9.2178976554174001E-3</v>
      </c>
      <c r="K31" s="23"/>
      <c r="Y31" s="23"/>
      <c r="Z31" s="23"/>
      <c r="AA31" s="23"/>
      <c r="AB31" s="23"/>
      <c r="AC31" s="23"/>
      <c r="AD31" s="23"/>
    </row>
    <row r="32" spans="1:30" x14ac:dyDescent="0.3">
      <c r="A32" s="1" t="s">
        <v>2</v>
      </c>
      <c r="B32" s="12">
        <v>57549348</v>
      </c>
      <c r="C32" s="10">
        <v>1</v>
      </c>
      <c r="E32" s="1" t="s">
        <v>2</v>
      </c>
      <c r="F32" s="25">
        <f>SUM(F23:F31)</f>
        <v>57549348</v>
      </c>
      <c r="G32" s="8">
        <f t="shared" si="0"/>
        <v>1</v>
      </c>
      <c r="K32" s="23"/>
      <c r="Y32" s="23"/>
      <c r="Z32" s="23"/>
      <c r="AA32" s="23"/>
      <c r="AB32" s="23"/>
      <c r="AC32" s="23"/>
      <c r="AD32" s="23"/>
    </row>
    <row r="33" spans="1:30" x14ac:dyDescent="0.3">
      <c r="K33" s="23"/>
      <c r="L33" s="23"/>
      <c r="M33" s="23"/>
      <c r="N33" s="23"/>
      <c r="Y33" s="23"/>
      <c r="Z33" s="23"/>
      <c r="AA33" s="23"/>
      <c r="AB33" s="23"/>
      <c r="AC33" s="23"/>
      <c r="AD33" s="23"/>
    </row>
    <row r="34" spans="1:30" x14ac:dyDescent="0.3">
      <c r="K34" s="23"/>
      <c r="L34" s="23"/>
      <c r="M34" s="23"/>
      <c r="N34" s="23"/>
      <c r="O34" s="23"/>
      <c r="Y34" s="23"/>
      <c r="Z34" s="23"/>
      <c r="AA34" s="23"/>
      <c r="AB34" s="23"/>
      <c r="AC34" s="23"/>
      <c r="AD34" s="23"/>
    </row>
    <row r="35" spans="1:30" x14ac:dyDescent="0.3">
      <c r="K35" s="23"/>
      <c r="L35" s="23"/>
      <c r="M35" s="23"/>
      <c r="N35" s="23"/>
      <c r="O35" s="23"/>
      <c r="Y35" s="23"/>
      <c r="Z35" s="23"/>
      <c r="AA35" s="23"/>
      <c r="AB35" s="23"/>
      <c r="AC35" s="23"/>
      <c r="AD35" s="23"/>
    </row>
    <row r="36" spans="1:30" x14ac:dyDescent="0.3">
      <c r="A36" s="6" t="s">
        <v>51</v>
      </c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 spans="1:30" x14ac:dyDescent="0.3"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</row>
    <row r="38" spans="1:30" x14ac:dyDescent="0.3">
      <c r="A38" s="4" t="s">
        <v>57</v>
      </c>
      <c r="B38" s="4" t="s">
        <v>54</v>
      </c>
      <c r="C38" s="4" t="s">
        <v>55</v>
      </c>
      <c r="D38" s="4" t="s">
        <v>56</v>
      </c>
    </row>
    <row r="39" spans="1:30" x14ac:dyDescent="0.3">
      <c r="A39" s="1" t="s">
        <v>49</v>
      </c>
      <c r="B39" s="7">
        <v>23079767</v>
      </c>
      <c r="C39" s="7">
        <v>34469581</v>
      </c>
      <c r="D39" s="7">
        <v>57549348</v>
      </c>
    </row>
    <row r="40" spans="1:30" x14ac:dyDescent="0.3">
      <c r="A40" s="1" t="s">
        <v>47</v>
      </c>
      <c r="B40" s="8">
        <f>B39/$D$39</f>
        <v>0.4010430665522049</v>
      </c>
      <c r="C40" s="8">
        <f>C39/$D$39</f>
        <v>0.5989569334477951</v>
      </c>
      <c r="D40" s="8">
        <f>D39/$D$39</f>
        <v>1</v>
      </c>
    </row>
    <row r="49" spans="1:28" x14ac:dyDescent="0.3">
      <c r="A49" s="6" t="s">
        <v>68</v>
      </c>
    </row>
    <row r="50" spans="1:28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W50" s="23"/>
      <c r="X50" s="23"/>
      <c r="Y50" s="23"/>
      <c r="Z50" s="23"/>
      <c r="AA50" s="23"/>
      <c r="AB50" s="23"/>
    </row>
    <row r="51" spans="1:28" x14ac:dyDescent="0.3">
      <c r="A51" s="4" t="s">
        <v>69</v>
      </c>
      <c r="B51" s="1" t="s">
        <v>79</v>
      </c>
      <c r="C51" s="1" t="s">
        <v>47</v>
      </c>
      <c r="D51" s="26"/>
      <c r="E51" s="4" t="s">
        <v>70</v>
      </c>
      <c r="F51" s="4" t="s">
        <v>49</v>
      </c>
      <c r="G51" s="4" t="s">
        <v>67</v>
      </c>
      <c r="H51" s="4" t="s">
        <v>78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W51" s="23"/>
      <c r="X51" s="23"/>
      <c r="Y51" s="23"/>
      <c r="Z51" s="23"/>
      <c r="AA51" s="23"/>
      <c r="AB51" s="23"/>
    </row>
    <row r="52" spans="1:28" x14ac:dyDescent="0.3">
      <c r="A52" s="4" t="s">
        <v>5</v>
      </c>
      <c r="B52" s="9">
        <v>274060</v>
      </c>
      <c r="C52" s="27">
        <f t="shared" ref="C52:C70" si="1">B52/$B$70</f>
        <v>4.762173847738466E-3</v>
      </c>
      <c r="D52" s="26"/>
      <c r="E52" s="4" t="s">
        <v>25</v>
      </c>
      <c r="F52" s="7">
        <v>12857318</v>
      </c>
      <c r="G52" s="8">
        <f t="shared" ref="G52:G70" si="2">F52/$F$70</f>
        <v>0.22341379089125388</v>
      </c>
      <c r="H52" s="8">
        <v>0.223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W52" s="23"/>
      <c r="X52" s="23"/>
      <c r="Y52" s="23"/>
      <c r="Z52" s="23"/>
      <c r="AA52" s="23"/>
      <c r="AB52" s="23"/>
    </row>
    <row r="53" spans="1:28" x14ac:dyDescent="0.3">
      <c r="A53" s="4" t="s">
        <v>6</v>
      </c>
      <c r="B53" s="9">
        <v>256424</v>
      </c>
      <c r="C53" s="27">
        <f t="shared" si="1"/>
        <v>4.4557238076789333E-3</v>
      </c>
      <c r="D53" s="26"/>
      <c r="E53" s="4" t="s">
        <v>12</v>
      </c>
      <c r="F53" s="7">
        <v>6997339</v>
      </c>
      <c r="G53" s="8">
        <f t="shared" si="2"/>
        <v>0.12158850174983737</v>
      </c>
      <c r="H53" s="28">
        <f>H52+G53</f>
        <v>0.34458850174983735</v>
      </c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W53" s="23"/>
      <c r="X53" s="23"/>
      <c r="Y53" s="23"/>
      <c r="Z53" s="23"/>
      <c r="AA53" s="23"/>
      <c r="AB53" s="23"/>
    </row>
    <row r="54" spans="1:28" x14ac:dyDescent="0.3">
      <c r="A54" s="4" t="s">
        <v>7</v>
      </c>
      <c r="B54" s="9">
        <v>686333</v>
      </c>
      <c r="C54" s="27">
        <f t="shared" si="1"/>
        <v>1.1925990890461521E-2</v>
      </c>
      <c r="D54" s="26"/>
      <c r="E54" s="4" t="s">
        <v>52</v>
      </c>
      <c r="F54" s="7">
        <v>6498683</v>
      </c>
      <c r="G54" s="8">
        <f t="shared" si="2"/>
        <v>0.11292365988229788</v>
      </c>
      <c r="H54" s="28">
        <f t="shared" ref="H54:H69" si="3">H53+G54</f>
        <v>0.45751216163213526</v>
      </c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W54" s="23"/>
      <c r="X54" s="23"/>
      <c r="Y54" s="23"/>
      <c r="Z54" s="23"/>
      <c r="AA54" s="23"/>
      <c r="AB54" s="23"/>
    </row>
    <row r="55" spans="1:28" x14ac:dyDescent="0.3">
      <c r="A55" s="4" t="s">
        <v>15</v>
      </c>
      <c r="B55" s="9">
        <v>638902</v>
      </c>
      <c r="C55" s="27">
        <f t="shared" si="1"/>
        <v>1.1101811266393495E-2</v>
      </c>
      <c r="D55" s="26"/>
      <c r="E55" s="4" t="s">
        <v>17</v>
      </c>
      <c r="F55" s="7">
        <v>5127102</v>
      </c>
      <c r="G55" s="8">
        <f t="shared" si="2"/>
        <v>8.9090531486125613E-2</v>
      </c>
      <c r="H55" s="28">
        <f t="shared" si="3"/>
        <v>0.54660269311826082</v>
      </c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W55" s="23"/>
      <c r="X55" s="23"/>
      <c r="Y55" s="23"/>
      <c r="Z55" s="23"/>
      <c r="AA55" s="23"/>
      <c r="AB55" s="23"/>
    </row>
    <row r="56" spans="1:28" x14ac:dyDescent="0.3">
      <c r="A56" s="4" t="s">
        <v>8</v>
      </c>
      <c r="B56" s="9">
        <v>5012518</v>
      </c>
      <c r="C56" s="27">
        <f t="shared" si="1"/>
        <v>8.7099475045312416E-2</v>
      </c>
      <c r="D56" s="26"/>
      <c r="E56" s="4" t="s">
        <v>8</v>
      </c>
      <c r="F56" s="7">
        <v>5012518</v>
      </c>
      <c r="G56" s="8">
        <f t="shared" si="2"/>
        <v>8.7099475045312416E-2</v>
      </c>
      <c r="H56" s="28">
        <f t="shared" si="3"/>
        <v>0.63370216816357328</v>
      </c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W56" s="23"/>
      <c r="X56" s="23"/>
      <c r="Y56" s="23"/>
      <c r="Z56" s="23"/>
      <c r="AA56" s="23"/>
      <c r="AB56" s="23"/>
    </row>
    <row r="57" spans="1:28" x14ac:dyDescent="0.3">
      <c r="A57" s="4" t="s">
        <v>17</v>
      </c>
      <c r="B57" s="9">
        <v>5127102</v>
      </c>
      <c r="C57" s="27">
        <f t="shared" si="1"/>
        <v>8.9090531486125613E-2</v>
      </c>
      <c r="D57" s="26"/>
      <c r="E57" s="4" t="s">
        <v>27</v>
      </c>
      <c r="F57" s="7">
        <v>2815270</v>
      </c>
      <c r="G57" s="8">
        <f t="shared" si="2"/>
        <v>4.8919233628850145E-2</v>
      </c>
      <c r="H57" s="28">
        <f t="shared" si="3"/>
        <v>0.68262140179242348</v>
      </c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W57" s="23"/>
      <c r="X57" s="23"/>
      <c r="Y57" s="23"/>
      <c r="Z57" s="23"/>
      <c r="AA57" s="23"/>
      <c r="AB57" s="23"/>
    </row>
    <row r="58" spans="1:28" x14ac:dyDescent="0.3">
      <c r="A58" s="4" t="s">
        <v>9</v>
      </c>
      <c r="B58" s="9">
        <v>2046401</v>
      </c>
      <c r="C58" s="27">
        <f t="shared" si="1"/>
        <v>3.5559064891577917E-2</v>
      </c>
      <c r="D58" s="26"/>
      <c r="E58" s="4" t="s">
        <v>13</v>
      </c>
      <c r="F58" s="7">
        <v>2667962</v>
      </c>
      <c r="G58" s="8">
        <f t="shared" si="2"/>
        <v>4.6359552153397113E-2</v>
      </c>
      <c r="H58" s="28">
        <f t="shared" si="3"/>
        <v>0.72898095394582063</v>
      </c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W58" s="23"/>
      <c r="X58" s="23"/>
      <c r="Y58" s="23"/>
      <c r="Z58" s="23"/>
      <c r="AA58" s="23"/>
      <c r="AB58" s="23"/>
    </row>
    <row r="59" spans="1:28" x14ac:dyDescent="0.3">
      <c r="A59" s="4" t="s">
        <v>19</v>
      </c>
      <c r="B59" s="9">
        <v>2487876</v>
      </c>
      <c r="C59" s="27">
        <f t="shared" si="1"/>
        <v>4.3230307318164581E-2</v>
      </c>
      <c r="D59" s="26"/>
      <c r="E59" s="4" t="s">
        <v>21</v>
      </c>
      <c r="F59" s="7">
        <v>2518353</v>
      </c>
      <c r="G59" s="8">
        <f t="shared" si="2"/>
        <v>4.3759887601159272E-2</v>
      </c>
      <c r="H59" s="28">
        <f t="shared" si="3"/>
        <v>0.77274084154697986</v>
      </c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W59" s="23"/>
      <c r="X59" s="23"/>
      <c r="Y59" s="23"/>
      <c r="Z59" s="23"/>
      <c r="AA59" s="23"/>
      <c r="AB59" s="23"/>
    </row>
    <row r="60" spans="1:28" x14ac:dyDescent="0.3">
      <c r="A60" s="4" t="s">
        <v>10</v>
      </c>
      <c r="B60" s="9">
        <v>1343334</v>
      </c>
      <c r="C60" s="27">
        <f t="shared" si="1"/>
        <v>2.3342297466167644E-2</v>
      </c>
      <c r="D60" s="26"/>
      <c r="E60" s="4" t="s">
        <v>19</v>
      </c>
      <c r="F60" s="7">
        <v>2487876</v>
      </c>
      <c r="G60" s="8">
        <f t="shared" si="2"/>
        <v>4.3230307318164581E-2</v>
      </c>
      <c r="H60" s="28">
        <f t="shared" si="3"/>
        <v>0.81597114886514444</v>
      </c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W60" s="23"/>
      <c r="X60" s="23"/>
      <c r="Y60" s="23"/>
      <c r="Z60" s="23"/>
      <c r="AA60" s="23"/>
      <c r="AB60" s="23"/>
    </row>
    <row r="61" spans="1:28" x14ac:dyDescent="0.3">
      <c r="A61" s="4" t="s">
        <v>21</v>
      </c>
      <c r="B61" s="9">
        <v>2518353</v>
      </c>
      <c r="C61" s="27">
        <f t="shared" si="1"/>
        <v>4.3759887601159272E-2</v>
      </c>
      <c r="D61" s="26"/>
      <c r="E61" s="4" t="s">
        <v>11</v>
      </c>
      <c r="F61" s="7">
        <v>2200498</v>
      </c>
      <c r="G61" s="8">
        <f t="shared" si="2"/>
        <v>3.8236714688757202E-2</v>
      </c>
      <c r="H61" s="28">
        <f t="shared" si="3"/>
        <v>0.85420786355390166</v>
      </c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W61" s="23"/>
      <c r="X61" s="23"/>
      <c r="Y61" s="23"/>
      <c r="Z61" s="23"/>
      <c r="AA61" s="23"/>
      <c r="AB61" s="23"/>
    </row>
    <row r="62" spans="1:28" x14ac:dyDescent="0.3">
      <c r="A62" s="4" t="s">
        <v>11</v>
      </c>
      <c r="B62" s="9">
        <v>2200498</v>
      </c>
      <c r="C62" s="27">
        <f t="shared" si="1"/>
        <v>3.8236714688757202E-2</v>
      </c>
      <c r="D62" s="26"/>
      <c r="E62" s="4" t="s">
        <v>9</v>
      </c>
      <c r="F62" s="7">
        <v>2046401</v>
      </c>
      <c r="G62" s="8">
        <f t="shared" si="2"/>
        <v>3.5559064891577917E-2</v>
      </c>
      <c r="H62" s="28">
        <f t="shared" si="3"/>
        <v>0.88976692844547955</v>
      </c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W62" s="23"/>
      <c r="X62" s="23"/>
      <c r="Y62" s="23"/>
      <c r="Z62" s="23"/>
      <c r="AA62" s="23"/>
      <c r="AB62" s="23"/>
    </row>
    <row r="63" spans="1:28" x14ac:dyDescent="0.3">
      <c r="A63" s="4" t="s">
        <v>52</v>
      </c>
      <c r="B63" s="9">
        <v>6498683</v>
      </c>
      <c r="C63" s="27">
        <f t="shared" si="1"/>
        <v>0.11292365988229788</v>
      </c>
      <c r="D63" s="26"/>
      <c r="E63" s="4" t="s">
        <v>14</v>
      </c>
      <c r="F63" s="7">
        <v>1851322</v>
      </c>
      <c r="G63" s="8">
        <f t="shared" si="2"/>
        <v>3.2169295818955237E-2</v>
      </c>
      <c r="H63" s="28">
        <f t="shared" si="3"/>
        <v>0.92193622426443478</v>
      </c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W63" s="23"/>
      <c r="X63" s="23"/>
      <c r="Y63" s="23"/>
      <c r="Z63" s="23"/>
      <c r="AA63" s="23"/>
      <c r="AB63" s="23"/>
    </row>
    <row r="64" spans="1:28" ht="17.25" customHeight="1" x14ac:dyDescent="0.3">
      <c r="A64" s="4" t="s">
        <v>12</v>
      </c>
      <c r="B64" s="9">
        <v>6997339</v>
      </c>
      <c r="C64" s="27">
        <f t="shared" si="1"/>
        <v>0.12158850174983737</v>
      </c>
      <c r="D64" s="26"/>
      <c r="E64" s="4" t="s">
        <v>10</v>
      </c>
      <c r="F64" s="7">
        <v>1343334</v>
      </c>
      <c r="G64" s="8">
        <f t="shared" si="2"/>
        <v>2.3342297466167644E-2</v>
      </c>
      <c r="H64" s="28">
        <f t="shared" si="3"/>
        <v>0.94527852173060245</v>
      </c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W64" s="23"/>
      <c r="X64" s="23"/>
      <c r="Y64" s="23"/>
      <c r="Z64" s="23"/>
      <c r="AA64" s="23"/>
      <c r="AB64" s="23"/>
    </row>
    <row r="65" spans="1:28" ht="17.25" customHeight="1" x14ac:dyDescent="0.3">
      <c r="A65" s="4" t="s">
        <v>25</v>
      </c>
      <c r="B65" s="9">
        <v>12857318</v>
      </c>
      <c r="C65" s="27">
        <f t="shared" si="1"/>
        <v>0.22341379089125388</v>
      </c>
      <c r="D65" s="26"/>
      <c r="E65" s="4" t="s">
        <v>29</v>
      </c>
      <c r="F65" s="7">
        <v>1269653</v>
      </c>
      <c r="G65" s="8">
        <f t="shared" si="2"/>
        <v>2.2061987565871292E-2</v>
      </c>
      <c r="H65" s="28">
        <f t="shared" si="3"/>
        <v>0.96734050929647375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W65" s="23"/>
      <c r="X65" s="23"/>
      <c r="Y65" s="23"/>
      <c r="Z65" s="23"/>
      <c r="AA65" s="23"/>
      <c r="AB65" s="23"/>
    </row>
    <row r="66" spans="1:28" ht="17.25" customHeight="1" x14ac:dyDescent="0.3">
      <c r="A66" s="4" t="s">
        <v>13</v>
      </c>
      <c r="B66" s="9">
        <v>2667962</v>
      </c>
      <c r="C66" s="27">
        <f t="shared" si="1"/>
        <v>4.6359552153397113E-2</v>
      </c>
      <c r="D66" s="26"/>
      <c r="E66" s="4" t="s">
        <v>7</v>
      </c>
      <c r="F66" s="7">
        <v>686333</v>
      </c>
      <c r="G66" s="8">
        <f t="shared" si="2"/>
        <v>1.1925990890461521E-2</v>
      </c>
      <c r="H66" s="28">
        <f t="shared" si="3"/>
        <v>0.97926650018693528</v>
      </c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W66" s="23"/>
      <c r="X66" s="23"/>
      <c r="Y66" s="23"/>
      <c r="Z66" s="23"/>
      <c r="AA66" s="23"/>
      <c r="AB66" s="23"/>
    </row>
    <row r="67" spans="1:28" ht="17.25" customHeight="1" x14ac:dyDescent="0.3">
      <c r="A67" s="4" t="s">
        <v>27</v>
      </c>
      <c r="B67" s="9">
        <v>2815270</v>
      </c>
      <c r="C67" s="27">
        <f t="shared" si="1"/>
        <v>4.8919233628850145E-2</v>
      </c>
      <c r="D67" s="26"/>
      <c r="E67" s="4" t="s">
        <v>15</v>
      </c>
      <c r="F67" s="7">
        <v>638902</v>
      </c>
      <c r="G67" s="8">
        <f t="shared" si="2"/>
        <v>1.1101811266393495E-2</v>
      </c>
      <c r="H67" s="28">
        <f t="shared" si="3"/>
        <v>0.99036831145332882</v>
      </c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W67" s="23"/>
      <c r="X67" s="23"/>
      <c r="Y67" s="23"/>
      <c r="Z67" s="23"/>
      <c r="AA67" s="23"/>
      <c r="AB67" s="23"/>
    </row>
    <row r="68" spans="1:28" x14ac:dyDescent="0.3">
      <c r="A68" s="4" t="s">
        <v>14</v>
      </c>
      <c r="B68" s="9">
        <v>1851322</v>
      </c>
      <c r="C68" s="27">
        <f t="shared" si="1"/>
        <v>3.2169295818955237E-2</v>
      </c>
      <c r="D68" s="26"/>
      <c r="E68" s="4" t="s">
        <v>5</v>
      </c>
      <c r="F68" s="7">
        <v>274060</v>
      </c>
      <c r="G68" s="8">
        <f t="shared" si="2"/>
        <v>4.762173847738466E-3</v>
      </c>
      <c r="H68" s="28">
        <f t="shared" si="3"/>
        <v>0.99513048530106729</v>
      </c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W68" s="23"/>
      <c r="X68" s="23"/>
      <c r="Y68" s="23"/>
      <c r="Z68" s="23"/>
      <c r="AA68" s="23"/>
      <c r="AB68" s="23"/>
    </row>
    <row r="69" spans="1:28" x14ac:dyDescent="0.3">
      <c r="A69" s="4" t="s">
        <v>29</v>
      </c>
      <c r="B69" s="9">
        <v>1269653</v>
      </c>
      <c r="C69" s="27">
        <f t="shared" si="1"/>
        <v>2.2061987565871292E-2</v>
      </c>
      <c r="D69" s="26"/>
      <c r="E69" s="4" t="s">
        <v>6</v>
      </c>
      <c r="F69" s="7">
        <v>256424</v>
      </c>
      <c r="G69" s="8">
        <f t="shared" si="2"/>
        <v>4.4557238076789333E-3</v>
      </c>
      <c r="H69" s="28">
        <f t="shared" si="3"/>
        <v>0.99958620910874618</v>
      </c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W69" s="23"/>
      <c r="X69" s="23"/>
      <c r="Y69" s="23"/>
      <c r="Z69" s="23"/>
      <c r="AA69" s="23"/>
      <c r="AB69" s="23"/>
    </row>
    <row r="70" spans="1:28" x14ac:dyDescent="0.3">
      <c r="A70" s="4" t="s">
        <v>76</v>
      </c>
      <c r="B70" s="9">
        <f>SUM(B52:B69)</f>
        <v>57549348</v>
      </c>
      <c r="C70" s="27">
        <f t="shared" si="1"/>
        <v>1</v>
      </c>
      <c r="D70" s="26"/>
      <c r="E70" s="4" t="s">
        <v>2</v>
      </c>
      <c r="F70" s="7">
        <f>SUM(F52:F69)</f>
        <v>57549348</v>
      </c>
      <c r="G70" s="8">
        <f t="shared" si="2"/>
        <v>1</v>
      </c>
      <c r="H70" s="29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W70" s="23"/>
      <c r="X70" s="23"/>
      <c r="Y70" s="23"/>
      <c r="Z70" s="23"/>
      <c r="AA70" s="23"/>
      <c r="AB70" s="23"/>
    </row>
    <row r="71" spans="1:28" x14ac:dyDescent="0.3">
      <c r="W71" s="23"/>
      <c r="X71" s="23"/>
      <c r="Y71" s="23"/>
      <c r="Z71" s="23"/>
      <c r="AA71" s="23"/>
      <c r="AB71" s="23"/>
    </row>
    <row r="72" spans="1:28" x14ac:dyDescent="0.3">
      <c r="W72" s="23"/>
      <c r="X72" s="23"/>
      <c r="Y72" s="23"/>
      <c r="Z72" s="23"/>
      <c r="AA72" s="23"/>
      <c r="AB72" s="23"/>
    </row>
    <row r="73" spans="1:28" x14ac:dyDescent="0.3">
      <c r="W73" s="23"/>
      <c r="X73" s="23"/>
      <c r="Y73" s="23"/>
      <c r="Z73" s="23"/>
      <c r="AA73" s="23"/>
      <c r="AB73" s="23"/>
    </row>
    <row r="74" spans="1:28" x14ac:dyDescent="0.3">
      <c r="A74" s="6" t="s">
        <v>82</v>
      </c>
    </row>
    <row r="76" spans="1:28" x14ac:dyDescent="0.3">
      <c r="A76" s="4" t="s">
        <v>84</v>
      </c>
      <c r="B76" s="4" t="s">
        <v>80</v>
      </c>
      <c r="C76" s="4" t="s">
        <v>81</v>
      </c>
      <c r="E76" s="4" t="s">
        <v>85</v>
      </c>
      <c r="F76" s="4" t="s">
        <v>80</v>
      </c>
      <c r="G76" s="4" t="s">
        <v>81</v>
      </c>
    </row>
    <row r="77" spans="1:28" x14ac:dyDescent="0.3">
      <c r="A77" s="1" t="s">
        <v>34</v>
      </c>
      <c r="B77" s="7">
        <v>5378220</v>
      </c>
      <c r="C77" s="8">
        <f>B77/$B$89</f>
        <v>9.3454056160636262E-2</v>
      </c>
      <c r="E77" s="1" t="s">
        <v>41</v>
      </c>
      <c r="F77" s="7">
        <v>5767777</v>
      </c>
      <c r="G77" s="8">
        <f>F77/$F$89</f>
        <v>0.10022315109460493</v>
      </c>
    </row>
    <row r="78" spans="1:28" x14ac:dyDescent="0.3">
      <c r="A78" s="1" t="s">
        <v>35</v>
      </c>
      <c r="B78" s="7">
        <v>4865514</v>
      </c>
      <c r="C78" s="8">
        <f t="shared" ref="C78:C89" si="4">B78/$B$89</f>
        <v>8.4545075992867896E-2</v>
      </c>
      <c r="E78" s="1" t="s">
        <v>34</v>
      </c>
      <c r="F78" s="7">
        <v>5378220</v>
      </c>
      <c r="G78" s="8">
        <f t="shared" ref="G78:G89" si="5">F78/$F$89</f>
        <v>9.3454056160636262E-2</v>
      </c>
    </row>
    <row r="79" spans="1:28" x14ac:dyDescent="0.3">
      <c r="A79" s="1" t="s">
        <v>36</v>
      </c>
      <c r="B79" s="7">
        <v>4966001</v>
      </c>
      <c r="C79" s="8">
        <f t="shared" si="4"/>
        <v>8.6291177443052869E-2</v>
      </c>
      <c r="E79" s="1" t="s">
        <v>40</v>
      </c>
      <c r="F79" s="7">
        <v>5294785</v>
      </c>
      <c r="G79" s="8">
        <f t="shared" si="5"/>
        <v>9.2004256937889203E-2</v>
      </c>
    </row>
    <row r="80" spans="1:28" x14ac:dyDescent="0.3">
      <c r="A80" s="1" t="s">
        <v>37</v>
      </c>
      <c r="B80" s="7">
        <v>4744073</v>
      </c>
      <c r="C80" s="8">
        <f t="shared" si="4"/>
        <v>8.2434869635708119E-2</v>
      </c>
      <c r="E80" s="1" t="s">
        <v>36</v>
      </c>
      <c r="F80" s="7">
        <v>4966001</v>
      </c>
      <c r="G80" s="8">
        <f t="shared" si="5"/>
        <v>8.6291177443052869E-2</v>
      </c>
    </row>
    <row r="81" spans="1:10" x14ac:dyDescent="0.3">
      <c r="A81" s="1" t="s">
        <v>38</v>
      </c>
      <c r="B81" s="7">
        <v>4337601</v>
      </c>
      <c r="C81" s="8">
        <f t="shared" si="4"/>
        <v>7.5371853039933656E-2</v>
      </c>
      <c r="E81" s="1" t="s">
        <v>42</v>
      </c>
      <c r="F81" s="7">
        <v>4931941</v>
      </c>
      <c r="G81" s="8">
        <f t="shared" si="5"/>
        <v>8.5699337549401955E-2</v>
      </c>
    </row>
    <row r="82" spans="1:10" x14ac:dyDescent="0.3">
      <c r="A82" s="1" t="s">
        <v>39</v>
      </c>
      <c r="B82" s="7">
        <v>4456079</v>
      </c>
      <c r="C82" s="8">
        <f t="shared" si="4"/>
        <v>7.7430573149151929E-2</v>
      </c>
      <c r="E82" s="1" t="s">
        <v>35</v>
      </c>
      <c r="F82" s="7">
        <v>4865514</v>
      </c>
      <c r="G82" s="8">
        <f t="shared" si="5"/>
        <v>8.4545075992867896E-2</v>
      </c>
    </row>
    <row r="83" spans="1:10" x14ac:dyDescent="0.3">
      <c r="A83" s="1" t="s">
        <v>40</v>
      </c>
      <c r="B83" s="7">
        <v>5294785</v>
      </c>
      <c r="C83" s="8">
        <f t="shared" si="4"/>
        <v>9.2004256937889203E-2</v>
      </c>
      <c r="E83" s="1" t="s">
        <v>37</v>
      </c>
      <c r="F83" s="7">
        <v>4744073</v>
      </c>
      <c r="G83" s="8">
        <f t="shared" si="5"/>
        <v>8.2434869635708119E-2</v>
      </c>
    </row>
    <row r="84" spans="1:10" x14ac:dyDescent="0.3">
      <c r="A84" s="1" t="s">
        <v>41</v>
      </c>
      <c r="B84" s="7">
        <v>5767777</v>
      </c>
      <c r="C84" s="8">
        <f t="shared" si="4"/>
        <v>0.10022315109460493</v>
      </c>
      <c r="E84" s="1" t="s">
        <v>39</v>
      </c>
      <c r="F84" s="7">
        <v>4456079</v>
      </c>
      <c r="G84" s="8">
        <f t="shared" si="5"/>
        <v>7.7430573149151929E-2</v>
      </c>
    </row>
    <row r="85" spans="1:10" x14ac:dyDescent="0.3">
      <c r="A85" s="1" t="s">
        <v>42</v>
      </c>
      <c r="B85" s="7">
        <v>4931941</v>
      </c>
      <c r="C85" s="8">
        <f t="shared" si="4"/>
        <v>8.5699337549401955E-2</v>
      </c>
      <c r="E85" s="1" t="s">
        <v>45</v>
      </c>
      <c r="F85" s="7">
        <v>4397271</v>
      </c>
      <c r="G85" s="8">
        <f t="shared" si="5"/>
        <v>7.6408702319268676E-2</v>
      </c>
    </row>
    <row r="86" spans="1:10" x14ac:dyDescent="0.3">
      <c r="A86" s="1" t="s">
        <v>43</v>
      </c>
      <c r="B86" s="7">
        <v>4079705</v>
      </c>
      <c r="C86" s="8">
        <f t="shared" si="4"/>
        <v>7.0890551184002989E-2</v>
      </c>
      <c r="E86" s="1" t="s">
        <v>38</v>
      </c>
      <c r="F86" s="7">
        <v>4337601</v>
      </c>
      <c r="G86" s="8">
        <f t="shared" si="5"/>
        <v>7.5371853039933656E-2</v>
      </c>
    </row>
    <row r="87" spans="1:10" x14ac:dyDescent="0.3">
      <c r="A87" s="1" t="s">
        <v>44</v>
      </c>
      <c r="B87" s="7">
        <v>4330381</v>
      </c>
      <c r="C87" s="8">
        <f t="shared" si="4"/>
        <v>7.5246395493481527E-2</v>
      </c>
      <c r="E87" s="1" t="s">
        <v>44</v>
      </c>
      <c r="F87" s="7">
        <v>4330381</v>
      </c>
      <c r="G87" s="8">
        <f t="shared" si="5"/>
        <v>7.5246395493481527E-2</v>
      </c>
    </row>
    <row r="88" spans="1:10" x14ac:dyDescent="0.3">
      <c r="A88" s="1" t="s">
        <v>45</v>
      </c>
      <c r="B88" s="7">
        <v>4397271</v>
      </c>
      <c r="C88" s="8">
        <f t="shared" si="4"/>
        <v>7.6408702319268676E-2</v>
      </c>
      <c r="E88" s="1" t="s">
        <v>43</v>
      </c>
      <c r="F88" s="7">
        <v>4079705</v>
      </c>
      <c r="G88" s="8">
        <f t="shared" si="5"/>
        <v>7.0890551184002989E-2</v>
      </c>
    </row>
    <row r="89" spans="1:10" x14ac:dyDescent="0.3">
      <c r="A89" s="1" t="s">
        <v>46</v>
      </c>
      <c r="B89" s="7">
        <f>SUM(B77:B88)</f>
        <v>57549348</v>
      </c>
      <c r="C89" s="8">
        <f t="shared" si="4"/>
        <v>1</v>
      </c>
      <c r="E89" s="1" t="s">
        <v>2</v>
      </c>
      <c r="F89" s="7">
        <f>SUM(F77:F88)</f>
        <v>57549348</v>
      </c>
      <c r="G89" s="8">
        <f t="shared" si="5"/>
        <v>1</v>
      </c>
    </row>
    <row r="94" spans="1:10" x14ac:dyDescent="0.3">
      <c r="A94" s="6" t="s">
        <v>100</v>
      </c>
    </row>
    <row r="96" spans="1:10" x14ac:dyDescent="0.3">
      <c r="A96" s="57" t="s">
        <v>83</v>
      </c>
      <c r="B96" s="57" t="s">
        <v>86</v>
      </c>
      <c r="C96" s="57"/>
      <c r="D96" s="57"/>
      <c r="E96" s="57" t="s">
        <v>87</v>
      </c>
      <c r="F96" s="57"/>
      <c r="G96" s="57"/>
      <c r="H96" s="57" t="s">
        <v>88</v>
      </c>
      <c r="I96" s="57"/>
      <c r="J96" s="57"/>
    </row>
    <row r="97" spans="1:10" x14ac:dyDescent="0.3">
      <c r="A97" s="57"/>
      <c r="B97" s="32" t="s">
        <v>105</v>
      </c>
      <c r="C97" s="32" t="s">
        <v>109</v>
      </c>
      <c r="D97" s="32" t="s">
        <v>89</v>
      </c>
      <c r="E97" s="32" t="s">
        <v>105</v>
      </c>
      <c r="F97" s="32" t="s">
        <v>109</v>
      </c>
      <c r="G97" s="32" t="s">
        <v>89</v>
      </c>
      <c r="H97" s="32" t="s">
        <v>105</v>
      </c>
      <c r="I97" s="32" t="s">
        <v>109</v>
      </c>
      <c r="J97" s="32" t="s">
        <v>90</v>
      </c>
    </row>
    <row r="98" spans="1:10" ht="33" x14ac:dyDescent="0.3">
      <c r="A98" s="30" t="s">
        <v>91</v>
      </c>
      <c r="B98" s="31">
        <v>8088</v>
      </c>
      <c r="C98" s="31">
        <v>7598</v>
      </c>
      <c r="D98" s="13">
        <f>SUM(B98:C98)</f>
        <v>15686</v>
      </c>
      <c r="E98" s="31">
        <v>274060</v>
      </c>
      <c r="F98" s="31">
        <v>256424</v>
      </c>
      <c r="G98" s="13">
        <f>SUM(E98:F98)</f>
        <v>530484</v>
      </c>
      <c r="H98" s="14">
        <f>E98/B98</f>
        <v>33.88476755687438</v>
      </c>
      <c r="I98" s="14">
        <f t="shared" ref="I98:J107" si="6">F98/C98</f>
        <v>33.748881284548567</v>
      </c>
      <c r="J98" s="14">
        <f t="shared" si="6"/>
        <v>33.818946831569555</v>
      </c>
    </row>
    <row r="99" spans="1:10" ht="33" x14ac:dyDescent="0.3">
      <c r="A99" s="30" t="s">
        <v>98</v>
      </c>
      <c r="B99" s="31">
        <v>18139</v>
      </c>
      <c r="C99" s="31">
        <v>16646</v>
      </c>
      <c r="D99" s="13">
        <f t="shared" ref="D99:D106" si="7">SUM(B99:C99)</f>
        <v>34785</v>
      </c>
      <c r="E99" s="31">
        <v>686333</v>
      </c>
      <c r="F99" s="31">
        <v>638902</v>
      </c>
      <c r="G99" s="13">
        <f t="shared" ref="G99:G107" si="8">SUM(E99:F99)</f>
        <v>1325235</v>
      </c>
      <c r="H99" s="14">
        <f t="shared" ref="H99:H107" si="9">E99/B99</f>
        <v>37.837422129114067</v>
      </c>
      <c r="I99" s="14">
        <f t="shared" si="6"/>
        <v>38.381713324522408</v>
      </c>
      <c r="J99" s="14">
        <f t="shared" si="6"/>
        <v>38.097887020267358</v>
      </c>
    </row>
    <row r="100" spans="1:10" x14ac:dyDescent="0.3">
      <c r="A100" s="30" t="s">
        <v>92</v>
      </c>
      <c r="B100" s="31">
        <v>140128</v>
      </c>
      <c r="C100" s="31">
        <v>143595</v>
      </c>
      <c r="D100" s="13">
        <f t="shared" si="7"/>
        <v>283723</v>
      </c>
      <c r="E100" s="31">
        <v>5012518</v>
      </c>
      <c r="F100" s="31">
        <v>5127102</v>
      </c>
      <c r="G100" s="13">
        <f t="shared" si="8"/>
        <v>10139620</v>
      </c>
      <c r="H100" s="14">
        <f t="shared" si="9"/>
        <v>35.770995090203243</v>
      </c>
      <c r="I100" s="14">
        <f t="shared" si="6"/>
        <v>35.705296145408965</v>
      </c>
      <c r="J100" s="14">
        <f t="shared" si="6"/>
        <v>35.737744208259464</v>
      </c>
    </row>
    <row r="101" spans="1:10" x14ac:dyDescent="0.3">
      <c r="A101" s="30" t="s">
        <v>93</v>
      </c>
      <c r="B101" s="31">
        <v>133137</v>
      </c>
      <c r="C101" s="31">
        <v>181390</v>
      </c>
      <c r="D101" s="13">
        <f t="shared" si="7"/>
        <v>314527</v>
      </c>
      <c r="E101" s="31">
        <v>2046401</v>
      </c>
      <c r="F101" s="31">
        <v>2487876</v>
      </c>
      <c r="G101" s="13">
        <f t="shared" si="8"/>
        <v>4534277</v>
      </c>
      <c r="H101" s="14">
        <f t="shared" si="9"/>
        <v>15.370640768531663</v>
      </c>
      <c r="I101" s="14">
        <f t="shared" si="6"/>
        <v>13.715618281051878</v>
      </c>
      <c r="J101" s="14">
        <f t="shared" si="6"/>
        <v>14.41617730751255</v>
      </c>
    </row>
    <row r="102" spans="1:10" x14ac:dyDescent="0.3">
      <c r="A102" s="30" t="s">
        <v>94</v>
      </c>
      <c r="B102" s="31">
        <v>162243</v>
      </c>
      <c r="C102" s="31">
        <v>296122</v>
      </c>
      <c r="D102" s="13">
        <f t="shared" si="7"/>
        <v>458365</v>
      </c>
      <c r="E102" s="31">
        <v>1343334</v>
      </c>
      <c r="F102" s="31">
        <v>2518353</v>
      </c>
      <c r="G102" s="13">
        <f t="shared" si="8"/>
        <v>3861687</v>
      </c>
      <c r="H102" s="14">
        <f t="shared" si="9"/>
        <v>8.2797655368798662</v>
      </c>
      <c r="I102" s="14">
        <f t="shared" si="6"/>
        <v>8.504444114250207</v>
      </c>
      <c r="J102" s="14">
        <f t="shared" si="6"/>
        <v>8.4249168239285286</v>
      </c>
    </row>
    <row r="103" spans="1:10" x14ac:dyDescent="0.3">
      <c r="A103" s="30" t="s">
        <v>95</v>
      </c>
      <c r="B103" s="31">
        <v>145150</v>
      </c>
      <c r="C103" s="31">
        <v>328439</v>
      </c>
      <c r="D103" s="13">
        <f t="shared" si="7"/>
        <v>473589</v>
      </c>
      <c r="E103" s="31">
        <v>2200498</v>
      </c>
      <c r="F103" s="31">
        <v>6498683</v>
      </c>
      <c r="G103" s="13">
        <f t="shared" si="8"/>
        <v>8699181</v>
      </c>
      <c r="H103" s="14">
        <f t="shared" si="9"/>
        <v>15.160165346193592</v>
      </c>
      <c r="I103" s="14">
        <f t="shared" si="6"/>
        <v>19.786575284908309</v>
      </c>
      <c r="J103" s="14">
        <f t="shared" si="6"/>
        <v>18.368629761248677</v>
      </c>
    </row>
    <row r="104" spans="1:10" x14ac:dyDescent="0.3">
      <c r="A104" s="30" t="s">
        <v>0</v>
      </c>
      <c r="B104" s="31">
        <v>262995</v>
      </c>
      <c r="C104" s="31">
        <v>495119</v>
      </c>
      <c r="D104" s="13">
        <f t="shared" si="7"/>
        <v>758114</v>
      </c>
      <c r="E104" s="31">
        <v>6997339</v>
      </c>
      <c r="F104" s="31">
        <v>12857318</v>
      </c>
      <c r="G104" s="13">
        <f t="shared" si="8"/>
        <v>19854657</v>
      </c>
      <c r="H104" s="14">
        <f t="shared" si="9"/>
        <v>26.606357535314359</v>
      </c>
      <c r="I104" s="14">
        <f t="shared" si="6"/>
        <v>25.968136952934547</v>
      </c>
      <c r="J104" s="14">
        <f t="shared" si="6"/>
        <v>26.189540095552911</v>
      </c>
    </row>
    <row r="105" spans="1:10" x14ac:dyDescent="0.3">
      <c r="A105" s="30" t="s">
        <v>1</v>
      </c>
      <c r="B105" s="31">
        <v>125784</v>
      </c>
      <c r="C105" s="31">
        <v>156578</v>
      </c>
      <c r="D105" s="13">
        <f t="shared" si="7"/>
        <v>282362</v>
      </c>
      <c r="E105" s="31">
        <v>2667962</v>
      </c>
      <c r="F105" s="31">
        <v>2815270</v>
      </c>
      <c r="G105" s="13">
        <f t="shared" si="8"/>
        <v>5483232</v>
      </c>
      <c r="H105" s="14">
        <f t="shared" si="9"/>
        <v>21.210662723398844</v>
      </c>
      <c r="I105" s="14">
        <f t="shared" si="6"/>
        <v>17.979984416712437</v>
      </c>
      <c r="J105" s="14">
        <f t="shared" si="6"/>
        <v>19.419156968713921</v>
      </c>
    </row>
    <row r="106" spans="1:10" x14ac:dyDescent="0.3">
      <c r="A106" s="30" t="s">
        <v>96</v>
      </c>
      <c r="B106" s="31">
        <v>69424</v>
      </c>
      <c r="C106" s="31">
        <v>55033</v>
      </c>
      <c r="D106" s="13">
        <f t="shared" si="7"/>
        <v>124457</v>
      </c>
      <c r="E106" s="31">
        <v>1851322</v>
      </c>
      <c r="F106" s="31">
        <v>1269653</v>
      </c>
      <c r="G106" s="13">
        <f t="shared" si="8"/>
        <v>3120975</v>
      </c>
      <c r="H106" s="14">
        <f t="shared" si="9"/>
        <v>26.66688753168933</v>
      </c>
      <c r="I106" s="14">
        <f t="shared" si="6"/>
        <v>23.070757545472716</v>
      </c>
      <c r="J106" s="14">
        <f t="shared" si="6"/>
        <v>25.07673332958371</v>
      </c>
    </row>
    <row r="107" spans="1:10" x14ac:dyDescent="0.3">
      <c r="A107" s="30" t="s">
        <v>97</v>
      </c>
      <c r="B107" s="15">
        <f>SUM(B98:B106)</f>
        <v>1065088</v>
      </c>
      <c r="C107" s="15">
        <f>SUM(C98:C106)</f>
        <v>1680520</v>
      </c>
      <c r="D107" s="15">
        <f>SUM(D98:D106)</f>
        <v>2745608</v>
      </c>
      <c r="E107" s="15">
        <f>SUM(E98:E106)</f>
        <v>23079767</v>
      </c>
      <c r="F107" s="15">
        <f>SUM(F98:F106)</f>
        <v>34469581</v>
      </c>
      <c r="G107" s="13">
        <f t="shared" si="8"/>
        <v>57549348</v>
      </c>
      <c r="H107" s="14">
        <f t="shared" si="9"/>
        <v>21.669352203761566</v>
      </c>
      <c r="I107" s="14">
        <f t="shared" si="6"/>
        <v>20.511259015066766</v>
      </c>
      <c r="J107" s="14">
        <f t="shared" si="6"/>
        <v>20.960511478696159</v>
      </c>
    </row>
    <row r="109" spans="1:10" s="17" customFormat="1" ht="13.5" x14ac:dyDescent="0.3"/>
    <row r="110" spans="1:10" s="17" customFormat="1" ht="13.5" x14ac:dyDescent="0.3"/>
    <row r="111" spans="1:10" s="17" customFormat="1" ht="27" x14ac:dyDescent="0.3">
      <c r="A111" s="18" t="s">
        <v>112</v>
      </c>
      <c r="B111" s="18" t="s">
        <v>113</v>
      </c>
      <c r="D111" s="18" t="s">
        <v>112</v>
      </c>
      <c r="E111" s="18" t="s">
        <v>113</v>
      </c>
    </row>
    <row r="112" spans="1:10" s="17" customFormat="1" ht="13.5" x14ac:dyDescent="0.3">
      <c r="A112" s="19" t="s">
        <v>114</v>
      </c>
      <c r="B112" s="16">
        <v>33.818946831569555</v>
      </c>
      <c r="D112" s="19" t="s">
        <v>115</v>
      </c>
      <c r="E112" s="16">
        <v>38.097887020267358</v>
      </c>
    </row>
    <row r="113" spans="1:5" s="17" customFormat="1" ht="13.5" x14ac:dyDescent="0.3">
      <c r="A113" s="19" t="s">
        <v>115</v>
      </c>
      <c r="B113" s="16">
        <v>38.097887020267358</v>
      </c>
      <c r="D113" s="19" t="s">
        <v>92</v>
      </c>
      <c r="E113" s="16">
        <v>35.737744208259464</v>
      </c>
    </row>
    <row r="114" spans="1:5" s="17" customFormat="1" ht="13.5" x14ac:dyDescent="0.3">
      <c r="A114" s="19" t="s">
        <v>92</v>
      </c>
      <c r="B114" s="16">
        <v>35.737744208259464</v>
      </c>
      <c r="D114" s="19" t="s">
        <v>114</v>
      </c>
      <c r="E114" s="16">
        <v>33.818946831569555</v>
      </c>
    </row>
    <row r="115" spans="1:5" s="17" customFormat="1" ht="13.5" x14ac:dyDescent="0.3">
      <c r="A115" s="19" t="s">
        <v>93</v>
      </c>
      <c r="B115" s="16">
        <v>14.41617730751255</v>
      </c>
      <c r="D115" s="19" t="s">
        <v>0</v>
      </c>
      <c r="E115" s="16">
        <v>26.189540095552911</v>
      </c>
    </row>
    <row r="116" spans="1:5" s="17" customFormat="1" ht="13.5" x14ac:dyDescent="0.3">
      <c r="A116" s="19" t="s">
        <v>94</v>
      </c>
      <c r="B116" s="16">
        <v>8.4249168239285286</v>
      </c>
      <c r="D116" s="19" t="s">
        <v>96</v>
      </c>
      <c r="E116" s="16">
        <v>25.07673332958371</v>
      </c>
    </row>
    <row r="117" spans="1:5" s="17" customFormat="1" ht="13.5" x14ac:dyDescent="0.3">
      <c r="A117" s="19" t="s">
        <v>95</v>
      </c>
      <c r="B117" s="16">
        <v>18.368629761248677</v>
      </c>
      <c r="D117" s="19" t="s">
        <v>1</v>
      </c>
      <c r="E117" s="16">
        <v>19.419156968713921</v>
      </c>
    </row>
    <row r="118" spans="1:5" s="17" customFormat="1" ht="13.5" x14ac:dyDescent="0.3">
      <c r="A118" s="19" t="s">
        <v>0</v>
      </c>
      <c r="B118" s="16">
        <v>26.189540095552911</v>
      </c>
      <c r="D118" s="19" t="s">
        <v>95</v>
      </c>
      <c r="E118" s="16">
        <v>18.368629761248677</v>
      </c>
    </row>
    <row r="119" spans="1:5" s="17" customFormat="1" ht="13.5" x14ac:dyDescent="0.3">
      <c r="A119" s="19" t="s">
        <v>1</v>
      </c>
      <c r="B119" s="16">
        <v>19.419156968713921</v>
      </c>
      <c r="D119" s="19" t="s">
        <v>93</v>
      </c>
      <c r="E119" s="16">
        <v>14.41617730751255</v>
      </c>
    </row>
    <row r="120" spans="1:5" s="17" customFormat="1" ht="13.5" x14ac:dyDescent="0.3">
      <c r="A120" s="19" t="s">
        <v>96</v>
      </c>
      <c r="B120" s="16">
        <v>25.07673332958371</v>
      </c>
      <c r="D120" s="19" t="s">
        <v>94</v>
      </c>
      <c r="E120" s="16">
        <v>8.4249168239285286</v>
      </c>
    </row>
    <row r="121" spans="1:5" s="17" customFormat="1" ht="13.5" x14ac:dyDescent="0.3">
      <c r="A121" s="19" t="s">
        <v>97</v>
      </c>
      <c r="B121" s="16">
        <v>20.960511478696159</v>
      </c>
    </row>
    <row r="122" spans="1:5" s="17" customFormat="1" ht="13.5" x14ac:dyDescent="0.3"/>
    <row r="123" spans="1:5" s="17" customFormat="1" ht="13.5" x14ac:dyDescent="0.3">
      <c r="D123" s="20"/>
    </row>
    <row r="124" spans="1:5" s="17" customFormat="1" ht="13.5" x14ac:dyDescent="0.3"/>
  </sheetData>
  <autoFilter ref="E76:G88">
    <sortState ref="E77:G89">
      <sortCondition descending="1" ref="F77:F89"/>
    </sortState>
  </autoFilter>
  <mergeCells count="6">
    <mergeCell ref="A1:AE1"/>
    <mergeCell ref="A96:A97"/>
    <mergeCell ref="B96:D96"/>
    <mergeCell ref="E96:G96"/>
    <mergeCell ref="H96:J96"/>
    <mergeCell ref="A16:AA1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1"/>
  <sheetViews>
    <sheetView topLeftCell="A61" workbookViewId="0">
      <selection activeCell="D50" sqref="D50"/>
    </sheetView>
  </sheetViews>
  <sheetFormatPr defaultRowHeight="16.5" x14ac:dyDescent="0.3"/>
  <cols>
    <col min="1" max="2" width="11" style="21" bestFit="1" customWidth="1"/>
    <col min="3" max="3" width="9.875" style="21" bestFit="1" customWidth="1"/>
    <col min="4" max="4" width="10.375" style="21" bestFit="1" customWidth="1"/>
    <col min="5" max="7" width="11" style="21" bestFit="1" customWidth="1"/>
    <col min="8" max="8" width="16.625" style="21" customWidth="1"/>
    <col min="9" max="9" width="14.875" style="21" customWidth="1"/>
    <col min="10" max="10" width="13.875" style="21" customWidth="1"/>
    <col min="11" max="20" width="10.25" style="21" bestFit="1" customWidth="1"/>
    <col min="21" max="22" width="11.375" style="21" bestFit="1" customWidth="1"/>
    <col min="23" max="26" width="10.25" style="21" bestFit="1" customWidth="1"/>
    <col min="27" max="27" width="11.5" style="21" customWidth="1"/>
    <col min="28" max="28" width="12.875" style="21" customWidth="1"/>
    <col min="29" max="29" width="15" style="21" bestFit="1" customWidth="1"/>
    <col min="30" max="31" width="11" style="21" bestFit="1" customWidth="1"/>
    <col min="32" max="16384" width="9" style="21"/>
  </cols>
  <sheetData>
    <row r="1" spans="1:10" x14ac:dyDescent="0.3">
      <c r="A1" s="6" t="s">
        <v>99</v>
      </c>
    </row>
    <row r="3" spans="1:10" x14ac:dyDescent="0.3">
      <c r="A3" s="60" t="s">
        <v>83</v>
      </c>
      <c r="B3" s="60" t="s">
        <v>86</v>
      </c>
      <c r="C3" s="60"/>
      <c r="D3" s="60"/>
      <c r="E3" s="60" t="s">
        <v>87</v>
      </c>
      <c r="F3" s="60"/>
      <c r="G3" s="60"/>
      <c r="H3" s="60" t="s">
        <v>88</v>
      </c>
      <c r="I3" s="60"/>
      <c r="J3" s="60"/>
    </row>
    <row r="4" spans="1:10" x14ac:dyDescent="0.3">
      <c r="A4" s="60"/>
      <c r="B4" s="34" t="s">
        <v>105</v>
      </c>
      <c r="C4" s="34" t="s">
        <v>109</v>
      </c>
      <c r="D4" s="34" t="s">
        <v>89</v>
      </c>
      <c r="E4" s="34" t="s">
        <v>105</v>
      </c>
      <c r="F4" s="34" t="s">
        <v>109</v>
      </c>
      <c r="G4" s="34" t="s">
        <v>89</v>
      </c>
      <c r="H4" s="34" t="s">
        <v>105</v>
      </c>
      <c r="I4" s="34" t="s">
        <v>109</v>
      </c>
      <c r="J4" s="34" t="s">
        <v>90</v>
      </c>
    </row>
    <row r="5" spans="1:10" x14ac:dyDescent="0.3">
      <c r="A5" s="30" t="s">
        <v>122</v>
      </c>
      <c r="B5" s="31">
        <v>7710</v>
      </c>
      <c r="C5" s="31">
        <v>6814</v>
      </c>
      <c r="D5" s="13">
        <f>SUM(B5:C5)</f>
        <v>14524</v>
      </c>
      <c r="E5" s="31">
        <v>225625</v>
      </c>
      <c r="F5" s="31">
        <v>190626</v>
      </c>
      <c r="G5" s="13">
        <f>SUM(E5:F5)</f>
        <v>416251</v>
      </c>
      <c r="H5" s="14">
        <f>E5/B5</f>
        <v>29.263942931258107</v>
      </c>
      <c r="I5" s="14">
        <f t="shared" ref="I5:J14" si="0">F5/C5</f>
        <v>27.975638391546816</v>
      </c>
      <c r="J5" s="14">
        <f t="shared" si="0"/>
        <v>28.65952905535665</v>
      </c>
    </row>
    <row r="6" spans="1:10" x14ac:dyDescent="0.3">
      <c r="A6" s="30" t="s">
        <v>123</v>
      </c>
      <c r="B6" s="31">
        <v>16203</v>
      </c>
      <c r="C6" s="31">
        <v>14830</v>
      </c>
      <c r="D6" s="13">
        <f t="shared" ref="D6:D14" si="1">SUM(B6:C6)</f>
        <v>31033</v>
      </c>
      <c r="E6" s="31">
        <v>542049</v>
      </c>
      <c r="F6" s="31">
        <v>483409</v>
      </c>
      <c r="G6" s="13">
        <f t="shared" ref="G6:G14" si="2">SUM(E6:F6)</f>
        <v>1025458</v>
      </c>
      <c r="H6" s="14">
        <f t="shared" ref="H6:H14" si="3">E6/B6</f>
        <v>33.453619700055548</v>
      </c>
      <c r="I6" s="14">
        <f t="shared" si="0"/>
        <v>32.596695886716113</v>
      </c>
      <c r="J6" s="14">
        <f t="shared" si="0"/>
        <v>33.044114329906876</v>
      </c>
    </row>
    <row r="7" spans="1:10" x14ac:dyDescent="0.3">
      <c r="A7" s="30" t="s">
        <v>92</v>
      </c>
      <c r="B7" s="31">
        <v>118108</v>
      </c>
      <c r="C7" s="31">
        <v>119481</v>
      </c>
      <c r="D7" s="13">
        <f t="shared" si="1"/>
        <v>237589</v>
      </c>
      <c r="E7" s="31">
        <v>3772756</v>
      </c>
      <c r="F7" s="31">
        <v>3791728</v>
      </c>
      <c r="G7" s="13">
        <f t="shared" si="2"/>
        <v>7564484</v>
      </c>
      <c r="H7" s="14">
        <f t="shared" si="3"/>
        <v>31.943272259288108</v>
      </c>
      <c r="I7" s="14">
        <f t="shared" si="0"/>
        <v>31.734987152769058</v>
      </c>
      <c r="J7" s="14">
        <f t="shared" si="0"/>
        <v>31.838527877974148</v>
      </c>
    </row>
    <row r="8" spans="1:10" x14ac:dyDescent="0.3">
      <c r="A8" s="30" t="s">
        <v>93</v>
      </c>
      <c r="B8" s="31">
        <v>111119</v>
      </c>
      <c r="C8" s="31">
        <v>154784</v>
      </c>
      <c r="D8" s="13">
        <f t="shared" si="1"/>
        <v>265903</v>
      </c>
      <c r="E8" s="31">
        <v>1639946</v>
      </c>
      <c r="F8" s="31">
        <v>1995408</v>
      </c>
      <c r="G8" s="13">
        <f t="shared" si="2"/>
        <v>3635354</v>
      </c>
      <c r="H8" s="14">
        <f t="shared" si="3"/>
        <v>14.758466148903429</v>
      </c>
      <c r="I8" s="14">
        <f t="shared" si="0"/>
        <v>12.891565019640273</v>
      </c>
      <c r="J8" s="14">
        <f t="shared" si="0"/>
        <v>13.671729916548516</v>
      </c>
    </row>
    <row r="9" spans="1:10" x14ac:dyDescent="0.3">
      <c r="A9" s="30" t="s">
        <v>94</v>
      </c>
      <c r="B9" s="31">
        <v>133534</v>
      </c>
      <c r="C9" s="31">
        <v>249667</v>
      </c>
      <c r="D9" s="13">
        <f t="shared" si="1"/>
        <v>383201</v>
      </c>
      <c r="E9" s="31">
        <v>1043315</v>
      </c>
      <c r="F9" s="31">
        <v>1982229</v>
      </c>
      <c r="G9" s="13">
        <f t="shared" si="2"/>
        <v>3025544</v>
      </c>
      <c r="H9" s="14">
        <f t="shared" si="3"/>
        <v>7.813103778812887</v>
      </c>
      <c r="I9" s="14">
        <f t="shared" si="0"/>
        <v>7.9394914025481942</v>
      </c>
      <c r="J9" s="14">
        <f t="shared" si="0"/>
        <v>7.8954491246108436</v>
      </c>
    </row>
    <row r="10" spans="1:10" x14ac:dyDescent="0.3">
      <c r="A10" s="30" t="s">
        <v>95</v>
      </c>
      <c r="B10" s="31">
        <v>119633</v>
      </c>
      <c r="C10" s="31">
        <v>269542</v>
      </c>
      <c r="D10" s="13">
        <f t="shared" si="1"/>
        <v>389175</v>
      </c>
      <c r="E10" s="31">
        <v>1681882</v>
      </c>
      <c r="F10" s="31">
        <v>4820263</v>
      </c>
      <c r="G10" s="13">
        <f t="shared" si="2"/>
        <v>6502145</v>
      </c>
      <c r="H10" s="14">
        <f t="shared" si="3"/>
        <v>14.058679461352638</v>
      </c>
      <c r="I10" s="14">
        <f t="shared" si="0"/>
        <v>17.883161065807926</v>
      </c>
      <c r="J10" s="14">
        <f t="shared" si="0"/>
        <v>16.70750947517184</v>
      </c>
    </row>
    <row r="11" spans="1:10" x14ac:dyDescent="0.3">
      <c r="A11" s="30" t="s">
        <v>0</v>
      </c>
      <c r="B11" s="31">
        <v>213189</v>
      </c>
      <c r="C11" s="31">
        <v>383300</v>
      </c>
      <c r="D11" s="13">
        <f t="shared" si="1"/>
        <v>596489</v>
      </c>
      <c r="E11" s="31">
        <v>5151524</v>
      </c>
      <c r="F11" s="31">
        <v>8832058</v>
      </c>
      <c r="G11" s="13">
        <f t="shared" si="2"/>
        <v>13983582</v>
      </c>
      <c r="H11" s="14">
        <f t="shared" si="3"/>
        <v>24.164117285601041</v>
      </c>
      <c r="I11" s="14">
        <f t="shared" si="0"/>
        <v>23.042154969997391</v>
      </c>
      <c r="J11" s="14">
        <f t="shared" si="0"/>
        <v>23.443151508242398</v>
      </c>
    </row>
    <row r="12" spans="1:10" x14ac:dyDescent="0.3">
      <c r="A12" s="30" t="s">
        <v>1</v>
      </c>
      <c r="B12" s="31">
        <v>94798</v>
      </c>
      <c r="C12" s="31">
        <v>112541</v>
      </c>
      <c r="D12" s="13">
        <f t="shared" si="1"/>
        <v>207339</v>
      </c>
      <c r="E12" s="31">
        <v>1898799</v>
      </c>
      <c r="F12" s="31">
        <v>1885471</v>
      </c>
      <c r="G12" s="13">
        <f t="shared" si="2"/>
        <v>3784270</v>
      </c>
      <c r="H12" s="14">
        <f t="shared" si="3"/>
        <v>20.029947889195974</v>
      </c>
      <c r="I12" s="14">
        <f t="shared" si="0"/>
        <v>16.75363645249287</v>
      </c>
      <c r="J12" s="14">
        <f t="shared" si="0"/>
        <v>18.251607271183907</v>
      </c>
    </row>
    <row r="13" spans="1:10" x14ac:dyDescent="0.3">
      <c r="A13" s="30" t="s">
        <v>96</v>
      </c>
      <c r="B13" s="31">
        <v>51380</v>
      </c>
      <c r="C13" s="31">
        <v>39326</v>
      </c>
      <c r="D13" s="13">
        <f t="shared" si="1"/>
        <v>90706</v>
      </c>
      <c r="E13" s="31">
        <v>1314255</v>
      </c>
      <c r="F13" s="31">
        <v>856655</v>
      </c>
      <c r="G13" s="13">
        <f t="shared" si="2"/>
        <v>2170910</v>
      </c>
      <c r="H13" s="14">
        <f t="shared" si="3"/>
        <v>25.579116387699493</v>
      </c>
      <c r="I13" s="14">
        <f t="shared" si="0"/>
        <v>21.783425723439965</v>
      </c>
      <c r="J13" s="14">
        <f t="shared" si="0"/>
        <v>23.933477388485876</v>
      </c>
    </row>
    <row r="14" spans="1:10" x14ac:dyDescent="0.3">
      <c r="A14" s="30" t="s">
        <v>97</v>
      </c>
      <c r="B14" s="15">
        <f>SUM(B5:B13)</f>
        <v>865674</v>
      </c>
      <c r="C14" s="15">
        <f>SUM(C5:C13)</f>
        <v>1350285</v>
      </c>
      <c r="D14" s="13">
        <f t="shared" si="1"/>
        <v>2215959</v>
      </c>
      <c r="E14" s="15">
        <f>SUM(E5:E13)</f>
        <v>17270151</v>
      </c>
      <c r="F14" s="15">
        <f>SUM(F5:F13)</f>
        <v>24837847</v>
      </c>
      <c r="G14" s="13">
        <f t="shared" si="2"/>
        <v>42107998</v>
      </c>
      <c r="H14" s="14">
        <f t="shared" si="3"/>
        <v>19.949947670832206</v>
      </c>
      <c r="I14" s="14">
        <f t="shared" si="0"/>
        <v>18.394521897229104</v>
      </c>
      <c r="J14" s="14">
        <f t="shared" si="0"/>
        <v>19.002155725805395</v>
      </c>
    </row>
    <row r="18" spans="1:13" x14ac:dyDescent="0.3">
      <c r="A18" s="6" t="s">
        <v>100</v>
      </c>
    </row>
    <row r="20" spans="1:13" x14ac:dyDescent="0.3">
      <c r="A20" s="57" t="s">
        <v>83</v>
      </c>
      <c r="B20" s="57" t="s">
        <v>86</v>
      </c>
      <c r="C20" s="57"/>
      <c r="D20" s="57"/>
      <c r="E20" s="57" t="s">
        <v>87</v>
      </c>
      <c r="F20" s="57"/>
      <c r="G20" s="57"/>
      <c r="H20" s="57" t="s">
        <v>88</v>
      </c>
      <c r="I20" s="57"/>
      <c r="J20" s="57"/>
    </row>
    <row r="21" spans="1:13" x14ac:dyDescent="0.3">
      <c r="A21" s="57"/>
      <c r="B21" s="32" t="s">
        <v>105</v>
      </c>
      <c r="C21" s="32" t="s">
        <v>109</v>
      </c>
      <c r="D21" s="32" t="s">
        <v>89</v>
      </c>
      <c r="E21" s="32" t="s">
        <v>105</v>
      </c>
      <c r="F21" s="32" t="s">
        <v>109</v>
      </c>
      <c r="G21" s="32" t="s">
        <v>89</v>
      </c>
      <c r="H21" s="32" t="s">
        <v>105</v>
      </c>
      <c r="I21" s="32" t="s">
        <v>109</v>
      </c>
      <c r="J21" s="32" t="s">
        <v>90</v>
      </c>
    </row>
    <row r="22" spans="1:13" x14ac:dyDescent="0.3">
      <c r="A22" s="30" t="s">
        <v>72</v>
      </c>
      <c r="B22" s="31">
        <v>8088</v>
      </c>
      <c r="C22" s="31">
        <v>7598</v>
      </c>
      <c r="D22" s="13">
        <f>SUM(B22:C22)</f>
        <v>15686</v>
      </c>
      <c r="E22" s="31">
        <v>274060</v>
      </c>
      <c r="F22" s="31">
        <v>256424</v>
      </c>
      <c r="G22" s="13">
        <f>SUM(E22:F22)</f>
        <v>530484</v>
      </c>
      <c r="H22" s="14">
        <f>E22/B22</f>
        <v>33.88476755687438</v>
      </c>
      <c r="I22" s="14">
        <f t="shared" ref="I22:J31" si="4">F22/C22</f>
        <v>33.748881284548567</v>
      </c>
      <c r="J22" s="14">
        <f t="shared" si="4"/>
        <v>33.818946831569555</v>
      </c>
      <c r="K22" s="35"/>
      <c r="L22" s="35"/>
      <c r="M22" s="35"/>
    </row>
    <row r="23" spans="1:13" x14ac:dyDescent="0.3">
      <c r="A23" s="30" t="s">
        <v>124</v>
      </c>
      <c r="B23" s="31">
        <v>18139</v>
      </c>
      <c r="C23" s="31">
        <v>16646</v>
      </c>
      <c r="D23" s="13">
        <f t="shared" ref="D23:D30" si="5">SUM(B23:C23)</f>
        <v>34785</v>
      </c>
      <c r="E23" s="31">
        <v>686333</v>
      </c>
      <c r="F23" s="31">
        <v>638902</v>
      </c>
      <c r="G23" s="13">
        <f t="shared" ref="G23:G31" si="6">SUM(E23:F23)</f>
        <v>1325235</v>
      </c>
      <c r="H23" s="14">
        <f t="shared" ref="H23:H31" si="7">E23/B23</f>
        <v>37.837422129114067</v>
      </c>
      <c r="I23" s="14">
        <f t="shared" si="4"/>
        <v>38.381713324522408</v>
      </c>
      <c r="J23" s="14">
        <f t="shared" si="4"/>
        <v>38.097887020267358</v>
      </c>
      <c r="K23" s="35"/>
      <c r="L23" s="35"/>
      <c r="M23" s="35"/>
    </row>
    <row r="24" spans="1:13" x14ac:dyDescent="0.3">
      <c r="A24" s="30" t="s">
        <v>92</v>
      </c>
      <c r="B24" s="31">
        <v>140128</v>
      </c>
      <c r="C24" s="31">
        <v>143595</v>
      </c>
      <c r="D24" s="13">
        <f t="shared" si="5"/>
        <v>283723</v>
      </c>
      <c r="E24" s="31">
        <v>5012518</v>
      </c>
      <c r="F24" s="31">
        <v>5127102</v>
      </c>
      <c r="G24" s="13">
        <f t="shared" si="6"/>
        <v>10139620</v>
      </c>
      <c r="H24" s="14">
        <f t="shared" si="7"/>
        <v>35.770995090203243</v>
      </c>
      <c r="I24" s="14">
        <f t="shared" si="4"/>
        <v>35.705296145408965</v>
      </c>
      <c r="J24" s="14">
        <f t="shared" si="4"/>
        <v>35.737744208259464</v>
      </c>
      <c r="K24" s="35"/>
      <c r="L24" s="35"/>
      <c r="M24" s="35"/>
    </row>
    <row r="25" spans="1:13" x14ac:dyDescent="0.3">
      <c r="A25" s="30" t="s">
        <v>93</v>
      </c>
      <c r="B25" s="31">
        <v>133137</v>
      </c>
      <c r="C25" s="31">
        <v>181390</v>
      </c>
      <c r="D25" s="13">
        <f t="shared" si="5"/>
        <v>314527</v>
      </c>
      <c r="E25" s="31">
        <v>2046401</v>
      </c>
      <c r="F25" s="31">
        <v>2487876</v>
      </c>
      <c r="G25" s="13">
        <f t="shared" si="6"/>
        <v>4534277</v>
      </c>
      <c r="H25" s="14">
        <f t="shared" si="7"/>
        <v>15.370640768531663</v>
      </c>
      <c r="I25" s="14">
        <f t="shared" si="4"/>
        <v>13.715618281051878</v>
      </c>
      <c r="J25" s="14">
        <f t="shared" si="4"/>
        <v>14.41617730751255</v>
      </c>
      <c r="K25" s="35"/>
      <c r="L25" s="35"/>
      <c r="M25" s="35"/>
    </row>
    <row r="26" spans="1:13" x14ac:dyDescent="0.3">
      <c r="A26" s="30" t="s">
        <v>94</v>
      </c>
      <c r="B26" s="31">
        <v>162243</v>
      </c>
      <c r="C26" s="31">
        <v>296122</v>
      </c>
      <c r="D26" s="13">
        <f t="shared" si="5"/>
        <v>458365</v>
      </c>
      <c r="E26" s="31">
        <v>1343334</v>
      </c>
      <c r="F26" s="31">
        <v>2518353</v>
      </c>
      <c r="G26" s="13">
        <f t="shared" si="6"/>
        <v>3861687</v>
      </c>
      <c r="H26" s="14">
        <f t="shared" si="7"/>
        <v>8.2797655368798662</v>
      </c>
      <c r="I26" s="14">
        <f t="shared" si="4"/>
        <v>8.504444114250207</v>
      </c>
      <c r="J26" s="14">
        <f t="shared" si="4"/>
        <v>8.4249168239285286</v>
      </c>
      <c r="K26" s="35"/>
      <c r="L26" s="35"/>
      <c r="M26" s="35"/>
    </row>
    <row r="27" spans="1:13" x14ac:dyDescent="0.3">
      <c r="A27" s="30" t="s">
        <v>95</v>
      </c>
      <c r="B27" s="31">
        <v>145150</v>
      </c>
      <c r="C27" s="31">
        <v>328439</v>
      </c>
      <c r="D27" s="13">
        <f t="shared" si="5"/>
        <v>473589</v>
      </c>
      <c r="E27" s="31">
        <v>2200498</v>
      </c>
      <c r="F27" s="31">
        <v>6498683</v>
      </c>
      <c r="G27" s="13">
        <f t="shared" si="6"/>
        <v>8699181</v>
      </c>
      <c r="H27" s="14">
        <f t="shared" si="7"/>
        <v>15.160165346193592</v>
      </c>
      <c r="I27" s="14">
        <f t="shared" si="4"/>
        <v>19.786575284908309</v>
      </c>
      <c r="J27" s="14">
        <f t="shared" si="4"/>
        <v>18.368629761248677</v>
      </c>
      <c r="K27" s="35"/>
      <c r="L27" s="35"/>
      <c r="M27" s="35"/>
    </row>
    <row r="28" spans="1:13" x14ac:dyDescent="0.3">
      <c r="A28" s="30" t="s">
        <v>0</v>
      </c>
      <c r="B28" s="31">
        <v>262995</v>
      </c>
      <c r="C28" s="31">
        <v>495119</v>
      </c>
      <c r="D28" s="13">
        <f t="shared" si="5"/>
        <v>758114</v>
      </c>
      <c r="E28" s="31">
        <v>6997339</v>
      </c>
      <c r="F28" s="31">
        <v>12857318</v>
      </c>
      <c r="G28" s="13">
        <f t="shared" si="6"/>
        <v>19854657</v>
      </c>
      <c r="H28" s="14">
        <f t="shared" si="7"/>
        <v>26.606357535314359</v>
      </c>
      <c r="I28" s="14">
        <f t="shared" si="4"/>
        <v>25.968136952934547</v>
      </c>
      <c r="J28" s="14">
        <f t="shared" si="4"/>
        <v>26.189540095552911</v>
      </c>
      <c r="K28" s="35"/>
      <c r="L28" s="35"/>
      <c r="M28" s="35"/>
    </row>
    <row r="29" spans="1:13" x14ac:dyDescent="0.3">
      <c r="A29" s="30" t="s">
        <v>1</v>
      </c>
      <c r="B29" s="31">
        <v>125784</v>
      </c>
      <c r="C29" s="31">
        <v>156578</v>
      </c>
      <c r="D29" s="13">
        <f t="shared" si="5"/>
        <v>282362</v>
      </c>
      <c r="E29" s="31">
        <v>2667962</v>
      </c>
      <c r="F29" s="31">
        <v>2815270</v>
      </c>
      <c r="G29" s="13">
        <f t="shared" si="6"/>
        <v>5483232</v>
      </c>
      <c r="H29" s="14">
        <f t="shared" si="7"/>
        <v>21.210662723398844</v>
      </c>
      <c r="I29" s="14">
        <f t="shared" si="4"/>
        <v>17.979984416712437</v>
      </c>
      <c r="J29" s="14">
        <f t="shared" si="4"/>
        <v>19.419156968713921</v>
      </c>
      <c r="K29" s="35"/>
      <c r="L29" s="35"/>
      <c r="M29" s="35"/>
    </row>
    <row r="30" spans="1:13" x14ac:dyDescent="0.3">
      <c r="A30" s="30" t="s">
        <v>96</v>
      </c>
      <c r="B30" s="31">
        <v>69424</v>
      </c>
      <c r="C30" s="31">
        <v>55033</v>
      </c>
      <c r="D30" s="13">
        <f t="shared" si="5"/>
        <v>124457</v>
      </c>
      <c r="E30" s="31">
        <v>1851322</v>
      </c>
      <c r="F30" s="31">
        <v>1269653</v>
      </c>
      <c r="G30" s="13">
        <f t="shared" si="6"/>
        <v>3120975</v>
      </c>
      <c r="H30" s="14">
        <f t="shared" si="7"/>
        <v>26.66688753168933</v>
      </c>
      <c r="I30" s="14">
        <f t="shared" si="4"/>
        <v>23.070757545472716</v>
      </c>
      <c r="J30" s="14">
        <f t="shared" si="4"/>
        <v>25.07673332958371</v>
      </c>
      <c r="K30" s="35"/>
      <c r="L30" s="35"/>
      <c r="M30" s="35"/>
    </row>
    <row r="31" spans="1:13" x14ac:dyDescent="0.3">
      <c r="A31" s="30" t="s">
        <v>97</v>
      </c>
      <c r="B31" s="15">
        <f>SUM(B22:B30)</f>
        <v>1065088</v>
      </c>
      <c r="C31" s="15">
        <f>SUM(C22:C30)</f>
        <v>1680520</v>
      </c>
      <c r="D31" s="15">
        <f>SUM(D22:D30)</f>
        <v>2745608</v>
      </c>
      <c r="E31" s="15">
        <f>SUM(E22:E30)</f>
        <v>23079767</v>
      </c>
      <c r="F31" s="15">
        <f>SUM(F22:F30)</f>
        <v>34469581</v>
      </c>
      <c r="G31" s="13">
        <f t="shared" si="6"/>
        <v>57549348</v>
      </c>
      <c r="H31" s="14">
        <f t="shared" si="7"/>
        <v>21.669352203761566</v>
      </c>
      <c r="I31" s="14">
        <f t="shared" si="4"/>
        <v>20.511259015066766</v>
      </c>
      <c r="J31" s="14">
        <f t="shared" si="4"/>
        <v>20.960511478696159</v>
      </c>
      <c r="K31" s="35"/>
      <c r="L31" s="35"/>
      <c r="M31" s="35"/>
    </row>
    <row r="35" spans="1:10" x14ac:dyDescent="0.3">
      <c r="A35" s="6" t="s">
        <v>101</v>
      </c>
    </row>
    <row r="37" spans="1:10" x14ac:dyDescent="0.3">
      <c r="A37" s="30" t="s">
        <v>48</v>
      </c>
      <c r="B37" s="32" t="s">
        <v>106</v>
      </c>
      <c r="C37" s="32" t="s">
        <v>110</v>
      </c>
      <c r="D37" s="32" t="s">
        <v>102</v>
      </c>
      <c r="E37" s="36" t="s">
        <v>107</v>
      </c>
      <c r="F37" s="36" t="s">
        <v>111</v>
      </c>
      <c r="G37" s="36" t="s">
        <v>103</v>
      </c>
      <c r="H37" s="37" t="s">
        <v>108</v>
      </c>
      <c r="I37" s="37" t="s">
        <v>120</v>
      </c>
      <c r="J37" s="37" t="s">
        <v>121</v>
      </c>
    </row>
    <row r="38" spans="1:10" x14ac:dyDescent="0.3">
      <c r="A38" s="30" t="s">
        <v>114</v>
      </c>
      <c r="B38" s="14">
        <v>33.88476755687438</v>
      </c>
      <c r="C38" s="14">
        <v>33.748881284548567</v>
      </c>
      <c r="D38" s="14">
        <v>33.818946831569555</v>
      </c>
      <c r="E38" s="38">
        <v>29.263942931258107</v>
      </c>
      <c r="F38" s="38">
        <v>27.975638391546816</v>
      </c>
      <c r="G38" s="38">
        <v>28.65952905535665</v>
      </c>
      <c r="H38" s="39">
        <f t="shared" ref="H38:H47" si="8">B38-E38</f>
        <v>4.6208246256162724</v>
      </c>
      <c r="I38" s="39">
        <f t="shared" ref="I38:I47" si="9">C38-F38</f>
        <v>5.7732428930017505</v>
      </c>
      <c r="J38" s="39">
        <f t="shared" ref="J38:J47" si="10">D38-G38</f>
        <v>5.159417776212905</v>
      </c>
    </row>
    <row r="39" spans="1:10" x14ac:dyDescent="0.3">
      <c r="A39" s="30" t="s">
        <v>115</v>
      </c>
      <c r="B39" s="14">
        <v>37.837422129114067</v>
      </c>
      <c r="C39" s="14">
        <v>38.381713324522408</v>
      </c>
      <c r="D39" s="14">
        <v>38.097887020267358</v>
      </c>
      <c r="E39" s="38">
        <v>33.453619700055548</v>
      </c>
      <c r="F39" s="38">
        <v>32.596695886716113</v>
      </c>
      <c r="G39" s="38">
        <v>33.044114329906876</v>
      </c>
      <c r="H39" s="39">
        <f t="shared" si="8"/>
        <v>4.3838024290585196</v>
      </c>
      <c r="I39" s="39">
        <f t="shared" si="9"/>
        <v>5.785017437806296</v>
      </c>
      <c r="J39" s="39">
        <f t="shared" si="10"/>
        <v>5.053772690360482</v>
      </c>
    </row>
    <row r="40" spans="1:10" x14ac:dyDescent="0.3">
      <c r="A40" s="30" t="s">
        <v>92</v>
      </c>
      <c r="B40" s="14">
        <v>35.770995090203243</v>
      </c>
      <c r="C40" s="14">
        <v>35.705296145408965</v>
      </c>
      <c r="D40" s="14">
        <v>35.737744208259464</v>
      </c>
      <c r="E40" s="38">
        <v>31.943272259288108</v>
      </c>
      <c r="F40" s="38">
        <v>31.734987152769058</v>
      </c>
      <c r="G40" s="38">
        <v>31.838527877974148</v>
      </c>
      <c r="H40" s="39">
        <f t="shared" si="8"/>
        <v>3.8277228309151354</v>
      </c>
      <c r="I40" s="39">
        <f t="shared" si="9"/>
        <v>3.9703089926399073</v>
      </c>
      <c r="J40" s="39">
        <f t="shared" si="10"/>
        <v>3.8992163302853164</v>
      </c>
    </row>
    <row r="41" spans="1:10" x14ac:dyDescent="0.3">
      <c r="A41" s="30" t="s">
        <v>93</v>
      </c>
      <c r="B41" s="14">
        <v>15.370640768531663</v>
      </c>
      <c r="C41" s="14">
        <v>13.715618281051878</v>
      </c>
      <c r="D41" s="14">
        <v>14.41617730751255</v>
      </c>
      <c r="E41" s="38">
        <v>14.758466148903429</v>
      </c>
      <c r="F41" s="38">
        <v>12.891565019640273</v>
      </c>
      <c r="G41" s="38">
        <v>13.671729916548516</v>
      </c>
      <c r="H41" s="39">
        <f t="shared" si="8"/>
        <v>0.6121746196282345</v>
      </c>
      <c r="I41" s="39">
        <f t="shared" si="9"/>
        <v>0.82405326141160451</v>
      </c>
      <c r="J41" s="39">
        <f t="shared" si="10"/>
        <v>0.74444739096403367</v>
      </c>
    </row>
    <row r="42" spans="1:10" x14ac:dyDescent="0.3">
      <c r="A42" s="30" t="s">
        <v>94</v>
      </c>
      <c r="B42" s="14">
        <v>8.2797655368798662</v>
      </c>
      <c r="C42" s="14">
        <v>8.504444114250207</v>
      </c>
      <c r="D42" s="14">
        <v>8.4249168239285286</v>
      </c>
      <c r="E42" s="38">
        <v>7.813103778812887</v>
      </c>
      <c r="F42" s="38">
        <v>7.9394914025481942</v>
      </c>
      <c r="G42" s="38">
        <v>7.8954491246108436</v>
      </c>
      <c r="H42" s="39">
        <f t="shared" si="8"/>
        <v>0.46666175806697918</v>
      </c>
      <c r="I42" s="39">
        <f t="shared" si="9"/>
        <v>0.56495271170201278</v>
      </c>
      <c r="J42" s="39">
        <f t="shared" si="10"/>
        <v>0.529467699317685</v>
      </c>
    </row>
    <row r="43" spans="1:10" x14ac:dyDescent="0.3">
      <c r="A43" s="30" t="s">
        <v>95</v>
      </c>
      <c r="B43" s="14">
        <v>15.160165346193592</v>
      </c>
      <c r="C43" s="14">
        <v>19.786575284908309</v>
      </c>
      <c r="D43" s="14">
        <v>18.368629761248677</v>
      </c>
      <c r="E43" s="38">
        <v>14.058679461352638</v>
      </c>
      <c r="F43" s="38">
        <v>17.883161065807926</v>
      </c>
      <c r="G43" s="38">
        <v>16.70750947517184</v>
      </c>
      <c r="H43" s="39">
        <f t="shared" si="8"/>
        <v>1.1014858848409546</v>
      </c>
      <c r="I43" s="39">
        <f t="shared" si="9"/>
        <v>1.9034142191003838</v>
      </c>
      <c r="J43" s="39">
        <f t="shared" si="10"/>
        <v>1.6611202860768373</v>
      </c>
    </row>
    <row r="44" spans="1:10" x14ac:dyDescent="0.3">
      <c r="A44" s="30" t="s">
        <v>0</v>
      </c>
      <c r="B44" s="14">
        <v>26.606357535314359</v>
      </c>
      <c r="C44" s="14">
        <v>25.968136952934547</v>
      </c>
      <c r="D44" s="14">
        <v>26.189540095552911</v>
      </c>
      <c r="E44" s="38">
        <v>24.164117285601041</v>
      </c>
      <c r="F44" s="38">
        <v>23.042154969997391</v>
      </c>
      <c r="G44" s="38">
        <v>23.443151508242398</v>
      </c>
      <c r="H44" s="39">
        <f t="shared" si="8"/>
        <v>2.4422402497133184</v>
      </c>
      <c r="I44" s="39">
        <f t="shared" si="9"/>
        <v>2.9259819829371558</v>
      </c>
      <c r="J44" s="39">
        <f t="shared" si="10"/>
        <v>2.7463885873105127</v>
      </c>
    </row>
    <row r="45" spans="1:10" x14ac:dyDescent="0.3">
      <c r="A45" s="30" t="s">
        <v>1</v>
      </c>
      <c r="B45" s="14">
        <v>21.210662723398844</v>
      </c>
      <c r="C45" s="14">
        <v>17.979984416712437</v>
      </c>
      <c r="D45" s="14">
        <v>19.419156968713921</v>
      </c>
      <c r="E45" s="38">
        <v>20.029947889195974</v>
      </c>
      <c r="F45" s="38">
        <v>16.75363645249287</v>
      </c>
      <c r="G45" s="38">
        <v>18.251607271183907</v>
      </c>
      <c r="H45" s="39">
        <f t="shared" si="8"/>
        <v>1.1807148342028704</v>
      </c>
      <c r="I45" s="39">
        <f t="shared" si="9"/>
        <v>1.2263479642195669</v>
      </c>
      <c r="J45" s="39">
        <f t="shared" si="10"/>
        <v>1.1675496975300135</v>
      </c>
    </row>
    <row r="46" spans="1:10" x14ac:dyDescent="0.3">
      <c r="A46" s="30" t="s">
        <v>96</v>
      </c>
      <c r="B46" s="14">
        <v>26.66688753168933</v>
      </c>
      <c r="C46" s="14">
        <v>23.070757545472716</v>
      </c>
      <c r="D46" s="14">
        <v>25.07673332958371</v>
      </c>
      <c r="E46" s="38">
        <v>25.579116387699493</v>
      </c>
      <c r="F46" s="38">
        <v>21.783425723439965</v>
      </c>
      <c r="G46" s="38">
        <v>23.933477388485876</v>
      </c>
      <c r="H46" s="39">
        <f t="shared" si="8"/>
        <v>1.087771143989837</v>
      </c>
      <c r="I46" s="39">
        <f t="shared" si="9"/>
        <v>1.2873318220327512</v>
      </c>
      <c r="J46" s="39">
        <f t="shared" si="10"/>
        <v>1.1432559410978342</v>
      </c>
    </row>
    <row r="47" spans="1:10" x14ac:dyDescent="0.3">
      <c r="A47" s="30" t="s">
        <v>97</v>
      </c>
      <c r="B47" s="14">
        <v>21.669352203761566</v>
      </c>
      <c r="C47" s="14">
        <v>20.511259015066766</v>
      </c>
      <c r="D47" s="14">
        <v>20.960511478696159</v>
      </c>
      <c r="E47" s="38">
        <v>19.949947670832206</v>
      </c>
      <c r="F47" s="38">
        <v>18.394521897229104</v>
      </c>
      <c r="G47" s="38">
        <v>19.002155725805395</v>
      </c>
      <c r="H47" s="39">
        <f t="shared" si="8"/>
        <v>1.7194045329293601</v>
      </c>
      <c r="I47" s="39">
        <f t="shared" si="9"/>
        <v>2.1167371178376619</v>
      </c>
      <c r="J47" s="39">
        <f t="shared" si="10"/>
        <v>1.958355752890764</v>
      </c>
    </row>
    <row r="48" spans="1:10" x14ac:dyDescent="0.3">
      <c r="A48" s="21" t="s">
        <v>104</v>
      </c>
    </row>
    <row r="50" spans="1:29" ht="33" x14ac:dyDescent="0.3">
      <c r="A50" s="30" t="s">
        <v>48</v>
      </c>
      <c r="B50" s="37" t="s">
        <v>175</v>
      </c>
      <c r="C50" s="37" t="s">
        <v>120</v>
      </c>
      <c r="D50" s="37" t="s">
        <v>121</v>
      </c>
    </row>
    <row r="51" spans="1:29" x14ac:dyDescent="0.3">
      <c r="A51" s="30" t="s">
        <v>114</v>
      </c>
      <c r="B51" s="39">
        <v>4.6208246256162724</v>
      </c>
      <c r="C51" s="39">
        <v>5.7732428930017505</v>
      </c>
      <c r="D51" s="39">
        <v>5.159417776212905</v>
      </c>
    </row>
    <row r="52" spans="1:29" x14ac:dyDescent="0.3">
      <c r="A52" s="30" t="s">
        <v>115</v>
      </c>
      <c r="B52" s="39">
        <v>4.3838024290585196</v>
      </c>
      <c r="C52" s="39">
        <v>5.785017437806296</v>
      </c>
      <c r="D52" s="39">
        <v>5.053772690360482</v>
      </c>
    </row>
    <row r="53" spans="1:29" x14ac:dyDescent="0.3">
      <c r="A53" s="30" t="s">
        <v>92</v>
      </c>
      <c r="B53" s="39">
        <v>3.8277228309151354</v>
      </c>
      <c r="C53" s="39">
        <v>3.9703089926399073</v>
      </c>
      <c r="D53" s="39">
        <v>3.8992163302853164</v>
      </c>
    </row>
    <row r="54" spans="1:29" x14ac:dyDescent="0.3">
      <c r="A54" s="30" t="s">
        <v>93</v>
      </c>
      <c r="B54" s="39">
        <v>0.6121746196282345</v>
      </c>
      <c r="C54" s="39">
        <v>0.82405326141160451</v>
      </c>
      <c r="D54" s="39">
        <v>0.74444739096403367</v>
      </c>
    </row>
    <row r="55" spans="1:29" x14ac:dyDescent="0.3">
      <c r="A55" s="30" t="s">
        <v>94</v>
      </c>
      <c r="B55" s="39">
        <v>0.46666175806697918</v>
      </c>
      <c r="C55" s="39">
        <v>0.56495271170201278</v>
      </c>
      <c r="D55" s="39">
        <v>0.529467699317685</v>
      </c>
    </row>
    <row r="56" spans="1:29" x14ac:dyDescent="0.3">
      <c r="A56" s="30" t="s">
        <v>95</v>
      </c>
      <c r="B56" s="39">
        <v>1.1014858848409546</v>
      </c>
      <c r="C56" s="39">
        <v>1.9034142191003838</v>
      </c>
      <c r="D56" s="39">
        <v>1.6611202860768373</v>
      </c>
    </row>
    <row r="57" spans="1:29" x14ac:dyDescent="0.3">
      <c r="A57" s="30" t="s">
        <v>0</v>
      </c>
      <c r="B57" s="39">
        <v>2.4422402497133184</v>
      </c>
      <c r="C57" s="39">
        <v>2.9259819829371558</v>
      </c>
      <c r="D57" s="39">
        <v>2.7463885873105127</v>
      </c>
    </row>
    <row r="58" spans="1:29" x14ac:dyDescent="0.3">
      <c r="A58" s="30" t="s">
        <v>1</v>
      </c>
      <c r="B58" s="39">
        <v>1.1807148342028704</v>
      </c>
      <c r="C58" s="39">
        <v>1.2263479642195669</v>
      </c>
      <c r="D58" s="39">
        <v>1.1675496975300135</v>
      </c>
    </row>
    <row r="59" spans="1:29" x14ac:dyDescent="0.3">
      <c r="A59" s="30" t="s">
        <v>96</v>
      </c>
      <c r="B59" s="39">
        <v>1.087771143989837</v>
      </c>
      <c r="C59" s="39">
        <v>1.2873318220327512</v>
      </c>
      <c r="D59" s="39">
        <v>1.1432559410978342</v>
      </c>
    </row>
    <row r="60" spans="1:29" x14ac:dyDescent="0.3">
      <c r="A60" s="30" t="s">
        <v>97</v>
      </c>
      <c r="B60" s="39">
        <v>1.7194045329293601</v>
      </c>
      <c r="C60" s="39">
        <v>2.1167371178376619</v>
      </c>
      <c r="D60" s="39">
        <v>1.958355752890764</v>
      </c>
    </row>
    <row r="63" spans="1:29" x14ac:dyDescent="0.3">
      <c r="A63" s="6" t="s">
        <v>166</v>
      </c>
    </row>
    <row r="64" spans="1:29" x14ac:dyDescent="0.3">
      <c r="A64" s="40" t="s">
        <v>152</v>
      </c>
      <c r="B64" s="40" t="s">
        <v>125</v>
      </c>
      <c r="C64" s="40" t="s">
        <v>126</v>
      </c>
      <c r="D64" s="40" t="s">
        <v>143</v>
      </c>
      <c r="E64" s="40" t="s">
        <v>127</v>
      </c>
      <c r="F64" s="40" t="s">
        <v>128</v>
      </c>
      <c r="G64" s="40" t="s">
        <v>144</v>
      </c>
      <c r="H64" s="40" t="s">
        <v>129</v>
      </c>
      <c r="I64" s="40" t="s">
        <v>130</v>
      </c>
      <c r="J64" s="40" t="s">
        <v>145</v>
      </c>
      <c r="K64" s="40" t="s">
        <v>131</v>
      </c>
      <c r="L64" s="40" t="s">
        <v>132</v>
      </c>
      <c r="M64" s="40" t="s">
        <v>146</v>
      </c>
      <c r="N64" s="40" t="s">
        <v>133</v>
      </c>
      <c r="O64" s="40" t="s">
        <v>134</v>
      </c>
      <c r="P64" s="40" t="s">
        <v>147</v>
      </c>
      <c r="Q64" s="40" t="s">
        <v>135</v>
      </c>
      <c r="R64" s="40" t="s">
        <v>136</v>
      </c>
      <c r="S64" s="40" t="s">
        <v>148</v>
      </c>
      <c r="T64" s="40" t="s">
        <v>137</v>
      </c>
      <c r="U64" s="40" t="s">
        <v>138</v>
      </c>
      <c r="V64" s="40" t="s">
        <v>149</v>
      </c>
      <c r="W64" s="40" t="s">
        <v>139</v>
      </c>
      <c r="X64" s="40" t="s">
        <v>140</v>
      </c>
      <c r="Y64" s="40" t="s">
        <v>150</v>
      </c>
      <c r="Z64" s="40" t="s">
        <v>142</v>
      </c>
      <c r="AA64" s="40" t="s">
        <v>141</v>
      </c>
      <c r="AB64" s="40" t="s">
        <v>151</v>
      </c>
      <c r="AC64" s="40" t="s">
        <v>97</v>
      </c>
    </row>
    <row r="65" spans="1:29" x14ac:dyDescent="0.3">
      <c r="A65" s="40" t="s">
        <v>154</v>
      </c>
      <c r="B65" s="41">
        <v>225625</v>
      </c>
      <c r="C65" s="41">
        <v>190626</v>
      </c>
      <c r="D65" s="41">
        <f>SUM(B65:C65)</f>
        <v>416251</v>
      </c>
      <c r="E65" s="41">
        <v>542049</v>
      </c>
      <c r="F65" s="41">
        <v>483409</v>
      </c>
      <c r="G65" s="41">
        <f>SUM(E65:F65)</f>
        <v>1025458</v>
      </c>
      <c r="H65" s="41">
        <v>3772756</v>
      </c>
      <c r="I65" s="41">
        <v>3791728</v>
      </c>
      <c r="J65" s="41">
        <f>SUM(H65:I65)</f>
        <v>7564484</v>
      </c>
      <c r="K65" s="41">
        <v>1639946</v>
      </c>
      <c r="L65" s="41">
        <v>1995408</v>
      </c>
      <c r="M65" s="41">
        <f>SUM(K65:L65)</f>
        <v>3635354</v>
      </c>
      <c r="N65" s="41">
        <v>1043315</v>
      </c>
      <c r="O65" s="41">
        <v>1982229</v>
      </c>
      <c r="P65" s="41">
        <f>SUM(N65:O65)</f>
        <v>3025544</v>
      </c>
      <c r="Q65" s="41">
        <v>1681882</v>
      </c>
      <c r="R65" s="41">
        <v>4820263</v>
      </c>
      <c r="S65" s="41">
        <f>SUM(Q65:R65)</f>
        <v>6502145</v>
      </c>
      <c r="T65" s="41">
        <v>5151524</v>
      </c>
      <c r="U65" s="41">
        <v>8832058</v>
      </c>
      <c r="V65" s="41">
        <f>SUM(T65:U65)</f>
        <v>13983582</v>
      </c>
      <c r="W65" s="41">
        <v>1898799</v>
      </c>
      <c r="X65" s="41">
        <v>1885471</v>
      </c>
      <c r="Y65" s="41">
        <f>SUM(W65:X65)</f>
        <v>3784270</v>
      </c>
      <c r="Z65" s="41">
        <v>1314255</v>
      </c>
      <c r="AA65" s="41">
        <v>856655</v>
      </c>
      <c r="AB65" s="41">
        <f>SUM(Z65:AA65)</f>
        <v>2170910</v>
      </c>
      <c r="AC65" s="41">
        <v>42107998</v>
      </c>
    </row>
    <row r="66" spans="1:29" s="44" customFormat="1" x14ac:dyDescent="0.3">
      <c r="A66" s="42" t="s">
        <v>155</v>
      </c>
      <c r="B66" s="43">
        <f t="shared" ref="B66:J66" si="11">B65/$AC$65</f>
        <v>5.3582457185449659E-3</v>
      </c>
      <c r="C66" s="43">
        <f t="shared" si="11"/>
        <v>4.5270734552613975E-3</v>
      </c>
      <c r="D66" s="43">
        <f t="shared" si="11"/>
        <v>9.8853191738063634E-3</v>
      </c>
      <c r="E66" s="43">
        <f t="shared" si="11"/>
        <v>1.2872827627663515E-2</v>
      </c>
      <c r="F66" s="43">
        <f t="shared" si="11"/>
        <v>1.1480218081135085E-2</v>
      </c>
      <c r="G66" s="43">
        <f t="shared" si="11"/>
        <v>2.43530457087986E-2</v>
      </c>
      <c r="H66" s="43">
        <f t="shared" si="11"/>
        <v>8.9597135442060202E-2</v>
      </c>
      <c r="I66" s="43">
        <f t="shared" si="11"/>
        <v>9.0047691177338809E-2</v>
      </c>
      <c r="J66" s="43">
        <f t="shared" si="11"/>
        <v>0.17964482661939901</v>
      </c>
      <c r="K66" s="43">
        <f t="shared" ref="K66:AC66" si="12">K65/$AC$65</f>
        <v>3.8946187847733821E-2</v>
      </c>
      <c r="L66" s="43">
        <f t="shared" si="12"/>
        <v>4.7387862039890857E-2</v>
      </c>
      <c r="M66" s="43">
        <f t="shared" si="12"/>
        <v>8.6334049887624678E-2</v>
      </c>
      <c r="N66" s="43">
        <f t="shared" si="12"/>
        <v>2.477712191398888E-2</v>
      </c>
      <c r="O66" s="43">
        <f t="shared" si="12"/>
        <v>4.7074881118784134E-2</v>
      </c>
      <c r="P66" s="43">
        <f t="shared" si="12"/>
        <v>7.1852003032773018E-2</v>
      </c>
      <c r="Q66" s="43">
        <f t="shared" si="12"/>
        <v>3.9942103160544466E-2</v>
      </c>
      <c r="R66" s="43">
        <f t="shared" si="12"/>
        <v>0.11447381088979817</v>
      </c>
      <c r="S66" s="43">
        <f t="shared" si="12"/>
        <v>0.15441591405034263</v>
      </c>
      <c r="T66" s="43">
        <f t="shared" si="12"/>
        <v>0.12234074866252249</v>
      </c>
      <c r="U66" s="43">
        <f t="shared" si="12"/>
        <v>0.20974775385901748</v>
      </c>
      <c r="V66" s="43">
        <f t="shared" si="12"/>
        <v>0.33208850252153999</v>
      </c>
      <c r="W66" s="43">
        <f t="shared" si="12"/>
        <v>4.5093547311368255E-2</v>
      </c>
      <c r="X66" s="43">
        <f t="shared" si="12"/>
        <v>4.4777027870097269E-2</v>
      </c>
      <c r="Y66" s="43">
        <f t="shared" si="12"/>
        <v>8.9870575181465531E-2</v>
      </c>
      <c r="Z66" s="43">
        <f t="shared" si="12"/>
        <v>3.1211528983163719E-2</v>
      </c>
      <c r="AA66" s="43">
        <f t="shared" si="12"/>
        <v>2.0344234841086484E-2</v>
      </c>
      <c r="AB66" s="43">
        <f t="shared" si="12"/>
        <v>5.1555763824250207E-2</v>
      </c>
      <c r="AC66" s="43">
        <f t="shared" si="12"/>
        <v>1</v>
      </c>
    </row>
    <row r="67" spans="1:29" x14ac:dyDescent="0.3">
      <c r="D67" s="45"/>
    </row>
    <row r="68" spans="1:29" x14ac:dyDescent="0.3">
      <c r="A68" s="6" t="s">
        <v>167</v>
      </c>
    </row>
    <row r="69" spans="1:29" x14ac:dyDescent="0.3">
      <c r="A69" s="46" t="s">
        <v>153</v>
      </c>
      <c r="B69" s="46" t="s">
        <v>5</v>
      </c>
      <c r="C69" s="46" t="s">
        <v>6</v>
      </c>
      <c r="D69" s="46" t="s">
        <v>4</v>
      </c>
      <c r="E69" s="46" t="s">
        <v>7</v>
      </c>
      <c r="F69" s="46" t="s">
        <v>15</v>
      </c>
      <c r="G69" s="46" t="s">
        <v>16</v>
      </c>
      <c r="H69" s="46" t="s">
        <v>8</v>
      </c>
      <c r="I69" s="46" t="s">
        <v>17</v>
      </c>
      <c r="J69" s="46" t="s">
        <v>18</v>
      </c>
      <c r="K69" s="46" t="s">
        <v>9</v>
      </c>
      <c r="L69" s="46" t="s">
        <v>19</v>
      </c>
      <c r="M69" s="46" t="s">
        <v>20</v>
      </c>
      <c r="N69" s="46" t="s">
        <v>10</v>
      </c>
      <c r="O69" s="46" t="s">
        <v>21</v>
      </c>
      <c r="P69" s="46" t="s">
        <v>22</v>
      </c>
      <c r="Q69" s="46" t="s">
        <v>11</v>
      </c>
      <c r="R69" s="46" t="s">
        <v>23</v>
      </c>
      <c r="S69" s="46" t="s">
        <v>24</v>
      </c>
      <c r="T69" s="46" t="s">
        <v>12</v>
      </c>
      <c r="U69" s="46" t="s">
        <v>25</v>
      </c>
      <c r="V69" s="46" t="s">
        <v>26</v>
      </c>
      <c r="W69" s="46" t="s">
        <v>13</v>
      </c>
      <c r="X69" s="46" t="s">
        <v>27</v>
      </c>
      <c r="Y69" s="46" t="s">
        <v>28</v>
      </c>
      <c r="Z69" s="46" t="s">
        <v>14</v>
      </c>
      <c r="AA69" s="46" t="s">
        <v>29</v>
      </c>
      <c r="AB69" s="46" t="s">
        <v>30</v>
      </c>
      <c r="AC69" s="46" t="s">
        <v>33</v>
      </c>
    </row>
    <row r="70" spans="1:29" x14ac:dyDescent="0.3">
      <c r="A70" s="47" t="s">
        <v>46</v>
      </c>
      <c r="B70" s="48">
        <v>274060</v>
      </c>
      <c r="C70" s="48">
        <v>256424</v>
      </c>
      <c r="D70" s="48">
        <v>530484</v>
      </c>
      <c r="E70" s="48">
        <v>686333</v>
      </c>
      <c r="F70" s="48">
        <v>638902</v>
      </c>
      <c r="G70" s="48">
        <v>1325235</v>
      </c>
      <c r="H70" s="48">
        <v>5012518</v>
      </c>
      <c r="I70" s="48">
        <v>5127102</v>
      </c>
      <c r="J70" s="48">
        <v>10139620</v>
      </c>
      <c r="K70" s="48">
        <v>2046401</v>
      </c>
      <c r="L70" s="48">
        <v>2487876</v>
      </c>
      <c r="M70" s="48">
        <v>4534277</v>
      </c>
      <c r="N70" s="48">
        <v>1343334</v>
      </c>
      <c r="O70" s="48">
        <v>2518353</v>
      </c>
      <c r="P70" s="48">
        <v>3861687</v>
      </c>
      <c r="Q70" s="48">
        <v>2200498</v>
      </c>
      <c r="R70" s="48">
        <v>6498683</v>
      </c>
      <c r="S70" s="48">
        <v>8699181</v>
      </c>
      <c r="T70" s="48">
        <v>6997339</v>
      </c>
      <c r="U70" s="48">
        <v>12857318</v>
      </c>
      <c r="V70" s="48">
        <v>19854657</v>
      </c>
      <c r="W70" s="48">
        <v>2667962</v>
      </c>
      <c r="X70" s="48">
        <v>2815270</v>
      </c>
      <c r="Y70" s="48">
        <v>5483232</v>
      </c>
      <c r="Z70" s="48">
        <v>1851322</v>
      </c>
      <c r="AA70" s="48">
        <v>1269653</v>
      </c>
      <c r="AB70" s="48">
        <v>3120975</v>
      </c>
      <c r="AC70" s="48">
        <v>57549348</v>
      </c>
    </row>
    <row r="71" spans="1:29" s="44" customFormat="1" x14ac:dyDescent="0.3">
      <c r="A71" s="47" t="s">
        <v>47</v>
      </c>
      <c r="B71" s="43">
        <f>B70/$AC$70</f>
        <v>4.762173847738466E-3</v>
      </c>
      <c r="C71" s="43">
        <f t="shared" ref="C71:AC71" si="13">C70/$AC$70</f>
        <v>4.4557238076789333E-3</v>
      </c>
      <c r="D71" s="43">
        <f t="shared" si="13"/>
        <v>9.2178976554174001E-3</v>
      </c>
      <c r="E71" s="43">
        <f t="shared" si="13"/>
        <v>1.1925990890461521E-2</v>
      </c>
      <c r="F71" s="43">
        <f t="shared" si="13"/>
        <v>1.1101811266393495E-2</v>
      </c>
      <c r="G71" s="43">
        <f t="shared" si="13"/>
        <v>2.3027802156855019E-2</v>
      </c>
      <c r="H71" s="43">
        <f t="shared" si="13"/>
        <v>8.7099475045312416E-2</v>
      </c>
      <c r="I71" s="43">
        <f t="shared" si="13"/>
        <v>8.9090531486125613E-2</v>
      </c>
      <c r="J71" s="43">
        <f t="shared" si="13"/>
        <v>0.17619000653143801</v>
      </c>
      <c r="K71" s="43">
        <f t="shared" si="13"/>
        <v>3.5559064891577917E-2</v>
      </c>
      <c r="L71" s="43">
        <f t="shared" si="13"/>
        <v>4.3230307318164581E-2</v>
      </c>
      <c r="M71" s="43">
        <f t="shared" si="13"/>
        <v>7.8789372209742498E-2</v>
      </c>
      <c r="N71" s="43">
        <f t="shared" si="13"/>
        <v>2.3342297466167644E-2</v>
      </c>
      <c r="O71" s="43">
        <f t="shared" si="13"/>
        <v>4.3759887601159272E-2</v>
      </c>
      <c r="P71" s="43">
        <f t="shared" si="13"/>
        <v>6.7102185067326917E-2</v>
      </c>
      <c r="Q71" s="43">
        <f t="shared" si="13"/>
        <v>3.8236714688757202E-2</v>
      </c>
      <c r="R71" s="43">
        <f t="shared" si="13"/>
        <v>0.11292365988229788</v>
      </c>
      <c r="S71" s="43">
        <f t="shared" si="13"/>
        <v>0.15116037457105508</v>
      </c>
      <c r="T71" s="43">
        <f t="shared" si="13"/>
        <v>0.12158850174983737</v>
      </c>
      <c r="U71" s="43">
        <f t="shared" si="13"/>
        <v>0.22341379089125388</v>
      </c>
      <c r="V71" s="43">
        <f t="shared" si="13"/>
        <v>0.34500229264109128</v>
      </c>
      <c r="W71" s="43">
        <f t="shared" si="13"/>
        <v>4.6359552153397113E-2</v>
      </c>
      <c r="X71" s="43">
        <f t="shared" si="13"/>
        <v>4.8919233628850145E-2</v>
      </c>
      <c r="Y71" s="43">
        <f t="shared" si="13"/>
        <v>9.5278785782247258E-2</v>
      </c>
      <c r="Z71" s="43">
        <f t="shared" si="13"/>
        <v>3.2169295818955237E-2</v>
      </c>
      <c r="AA71" s="43">
        <f t="shared" si="13"/>
        <v>2.2061987565871292E-2</v>
      </c>
      <c r="AB71" s="43">
        <f t="shared" si="13"/>
        <v>5.423128338482653E-2</v>
      </c>
      <c r="AC71" s="43">
        <f t="shared" si="13"/>
        <v>1</v>
      </c>
    </row>
    <row r="74" spans="1:29" x14ac:dyDescent="0.3">
      <c r="A74" s="6" t="s">
        <v>156</v>
      </c>
    </row>
    <row r="75" spans="1:29" x14ac:dyDescent="0.3">
      <c r="A75" s="46" t="s">
        <v>153</v>
      </c>
      <c r="B75" s="46" t="s">
        <v>5</v>
      </c>
      <c r="C75" s="46" t="s">
        <v>6</v>
      </c>
      <c r="D75" s="46" t="s">
        <v>4</v>
      </c>
      <c r="E75" s="46" t="s">
        <v>7</v>
      </c>
      <c r="F75" s="46" t="s">
        <v>15</v>
      </c>
      <c r="G75" s="46" t="s">
        <v>16</v>
      </c>
      <c r="H75" s="46" t="s">
        <v>8</v>
      </c>
      <c r="I75" s="46" t="s">
        <v>17</v>
      </c>
      <c r="J75" s="46" t="s">
        <v>18</v>
      </c>
      <c r="K75" s="46" t="s">
        <v>9</v>
      </c>
      <c r="L75" s="46" t="s">
        <v>19</v>
      </c>
      <c r="M75" s="46" t="s">
        <v>20</v>
      </c>
      <c r="N75" s="46" t="s">
        <v>10</v>
      </c>
      <c r="O75" s="46" t="s">
        <v>21</v>
      </c>
      <c r="P75" s="46" t="s">
        <v>22</v>
      </c>
      <c r="Q75" s="46" t="s">
        <v>11</v>
      </c>
      <c r="R75" s="46" t="s">
        <v>23</v>
      </c>
      <c r="S75" s="46" t="s">
        <v>24</v>
      </c>
      <c r="T75" s="46" t="s">
        <v>12</v>
      </c>
      <c r="U75" s="46" t="s">
        <v>25</v>
      </c>
      <c r="V75" s="46" t="s">
        <v>26</v>
      </c>
      <c r="W75" s="46" t="s">
        <v>13</v>
      </c>
      <c r="X75" s="46" t="s">
        <v>27</v>
      </c>
      <c r="Y75" s="46" t="s">
        <v>28</v>
      </c>
      <c r="Z75" s="46" t="s">
        <v>14</v>
      </c>
      <c r="AA75" s="46" t="s">
        <v>29</v>
      </c>
      <c r="AB75" s="46" t="s">
        <v>30</v>
      </c>
      <c r="AC75" s="46" t="s">
        <v>33</v>
      </c>
    </row>
    <row r="76" spans="1:29" s="44" customFormat="1" x14ac:dyDescent="0.3">
      <c r="A76" s="49" t="s">
        <v>46</v>
      </c>
      <c r="B76" s="50">
        <f t="shared" ref="B76:AB76" si="14">B71-B66</f>
        <v>-5.9607187080649993E-4</v>
      </c>
      <c r="C76" s="50">
        <f t="shared" si="14"/>
        <v>-7.134964758246428E-5</v>
      </c>
      <c r="D76" s="50">
        <f t="shared" si="14"/>
        <v>-6.6742151838896334E-4</v>
      </c>
      <c r="E76" s="50">
        <f t="shared" si="14"/>
        <v>-9.4683673720199341E-4</v>
      </c>
      <c r="F76" s="50">
        <f t="shared" si="14"/>
        <v>-3.784068147415897E-4</v>
      </c>
      <c r="G76" s="50">
        <f t="shared" si="14"/>
        <v>-1.3252435519435814E-3</v>
      </c>
      <c r="H76" s="50">
        <f t="shared" si="14"/>
        <v>-2.4976603967477862E-3</v>
      </c>
      <c r="I76" s="50">
        <f t="shared" si="14"/>
        <v>-9.5715969121319688E-4</v>
      </c>
      <c r="J76" s="50">
        <f t="shared" si="14"/>
        <v>-3.4548200879609969E-3</v>
      </c>
      <c r="K76" s="50">
        <f t="shared" si="14"/>
        <v>-3.3871229561559038E-3</v>
      </c>
      <c r="L76" s="50">
        <f t="shared" si="14"/>
        <v>-4.1575547217262768E-3</v>
      </c>
      <c r="M76" s="50">
        <f t="shared" si="14"/>
        <v>-7.5446776778821806E-3</v>
      </c>
      <c r="N76" s="50">
        <f t="shared" si="14"/>
        <v>-1.4348244478212362E-3</v>
      </c>
      <c r="O76" s="50">
        <f t="shared" si="14"/>
        <v>-3.3149935176248618E-3</v>
      </c>
      <c r="P76" s="50">
        <f t="shared" si="14"/>
        <v>-4.7498179654461015E-3</v>
      </c>
      <c r="Q76" s="50">
        <f t="shared" si="14"/>
        <v>-1.7053884717872642E-3</v>
      </c>
      <c r="R76" s="50">
        <f t="shared" si="14"/>
        <v>-1.5501510075002917E-3</v>
      </c>
      <c r="S76" s="50">
        <f t="shared" si="14"/>
        <v>-3.2555394792875558E-3</v>
      </c>
      <c r="T76" s="50">
        <f t="shared" si="14"/>
        <v>-7.5224691268512001E-4</v>
      </c>
      <c r="U76" s="51">
        <f t="shared" si="14"/>
        <v>1.36660370322364E-2</v>
      </c>
      <c r="V76" s="51">
        <f t="shared" si="14"/>
        <v>1.2913790119551294E-2</v>
      </c>
      <c r="W76" s="51">
        <f t="shared" si="14"/>
        <v>1.2660048420288575E-3</v>
      </c>
      <c r="X76" s="51">
        <f t="shared" si="14"/>
        <v>4.142205758752876E-3</v>
      </c>
      <c r="Y76" s="51">
        <f t="shared" si="14"/>
        <v>5.4082106007817266E-3</v>
      </c>
      <c r="Z76" s="51">
        <f t="shared" si="14"/>
        <v>9.5776683579151811E-4</v>
      </c>
      <c r="AA76" s="51">
        <f t="shared" si="14"/>
        <v>1.717752724784808E-3</v>
      </c>
      <c r="AB76" s="51">
        <f t="shared" si="14"/>
        <v>2.6755195605763227E-3</v>
      </c>
      <c r="AC76" s="43"/>
    </row>
    <row r="78" spans="1:29" x14ac:dyDescent="0.3">
      <c r="A78" s="46" t="s">
        <v>153</v>
      </c>
      <c r="B78" s="49" t="s">
        <v>46</v>
      </c>
    </row>
    <row r="79" spans="1:29" x14ac:dyDescent="0.3">
      <c r="A79" s="46" t="s">
        <v>157</v>
      </c>
      <c r="B79" s="50">
        <v>-1E-3</v>
      </c>
    </row>
    <row r="80" spans="1:29" x14ac:dyDescent="0.3">
      <c r="A80" s="46" t="s">
        <v>158</v>
      </c>
      <c r="B80" s="50">
        <v>-1E-3</v>
      </c>
    </row>
    <row r="81" spans="1:5" x14ac:dyDescent="0.3">
      <c r="A81" s="46" t="s">
        <v>159</v>
      </c>
      <c r="B81" s="50">
        <v>-3.0000000000000001E-3</v>
      </c>
    </row>
    <row r="82" spans="1:5" x14ac:dyDescent="0.3">
      <c r="A82" s="46" t="s">
        <v>160</v>
      </c>
      <c r="B82" s="50">
        <v>-8.0000000000000002E-3</v>
      </c>
    </row>
    <row r="83" spans="1:5" x14ac:dyDescent="0.3">
      <c r="A83" s="46" t="s">
        <v>161</v>
      </c>
      <c r="B83" s="50">
        <v>-5.0000000000000001E-3</v>
      </c>
    </row>
    <row r="84" spans="1:5" x14ac:dyDescent="0.3">
      <c r="A84" s="46" t="s">
        <v>162</v>
      </c>
      <c r="B84" s="50">
        <v>-3.0000000000000001E-3</v>
      </c>
    </row>
    <row r="85" spans="1:5" x14ac:dyDescent="0.3">
      <c r="A85" s="46" t="s">
        <v>163</v>
      </c>
      <c r="B85" s="51">
        <v>1.2999999999999999E-2</v>
      </c>
    </row>
    <row r="86" spans="1:5" x14ac:dyDescent="0.3">
      <c r="A86" s="46" t="s">
        <v>164</v>
      </c>
      <c r="B86" s="51">
        <v>5.0000000000000001E-3</v>
      </c>
    </row>
    <row r="87" spans="1:5" x14ac:dyDescent="0.3">
      <c r="A87" s="46" t="s">
        <v>165</v>
      </c>
      <c r="B87" s="51">
        <v>3.0000000000000001E-3</v>
      </c>
    </row>
    <row r="91" spans="1:5" x14ac:dyDescent="0.3">
      <c r="A91" s="6" t="s">
        <v>172</v>
      </c>
    </row>
    <row r="92" spans="1:5" ht="33" x14ac:dyDescent="0.3">
      <c r="A92" s="52" t="s">
        <v>3</v>
      </c>
      <c r="B92" s="53" t="s">
        <v>168</v>
      </c>
      <c r="C92" s="53" t="s">
        <v>169</v>
      </c>
      <c r="D92" s="54" t="s">
        <v>170</v>
      </c>
      <c r="E92" s="54" t="s">
        <v>171</v>
      </c>
    </row>
    <row r="93" spans="1:5" x14ac:dyDescent="0.3">
      <c r="A93" s="33" t="s">
        <v>34</v>
      </c>
      <c r="B93" s="55">
        <v>4337691</v>
      </c>
      <c r="C93" s="27">
        <f>B93/$B$105</f>
        <v>0.10301347026757245</v>
      </c>
      <c r="D93" s="9">
        <v>5378220</v>
      </c>
      <c r="E93" s="27">
        <f>D93/$D$105</f>
        <v>9.3454056160636262E-2</v>
      </c>
    </row>
    <row r="94" spans="1:5" x14ac:dyDescent="0.3">
      <c r="A94" s="33" t="s">
        <v>35</v>
      </c>
      <c r="B94" s="55">
        <v>3260312</v>
      </c>
      <c r="C94" s="27">
        <f t="shared" ref="C94:C105" si="15">B94/$B$105</f>
        <v>7.7427380898042214E-2</v>
      </c>
      <c r="D94" s="9">
        <v>4865514</v>
      </c>
      <c r="E94" s="27">
        <f t="shared" ref="E94:E105" si="16">D94/$D$105</f>
        <v>8.4545075992867896E-2</v>
      </c>
    </row>
    <row r="95" spans="1:5" x14ac:dyDescent="0.3">
      <c r="A95" s="33" t="s">
        <v>36</v>
      </c>
      <c r="B95" s="55">
        <v>3640544</v>
      </c>
      <c r="C95" s="27">
        <f t="shared" si="15"/>
        <v>8.6457304381937133E-2</v>
      </c>
      <c r="D95" s="9">
        <v>4966001</v>
      </c>
      <c r="E95" s="27">
        <f t="shared" si="16"/>
        <v>8.6291177443052869E-2</v>
      </c>
    </row>
    <row r="96" spans="1:5" x14ac:dyDescent="0.3">
      <c r="A96" s="33" t="s">
        <v>37</v>
      </c>
      <c r="B96" s="55">
        <v>3433479</v>
      </c>
      <c r="C96" s="27">
        <f t="shared" si="15"/>
        <v>8.15398300341897E-2</v>
      </c>
      <c r="D96" s="9">
        <v>4744073</v>
      </c>
      <c r="E96" s="27">
        <f t="shared" si="16"/>
        <v>8.2434869635708119E-2</v>
      </c>
    </row>
    <row r="97" spans="1:7" x14ac:dyDescent="0.3">
      <c r="A97" s="33" t="s">
        <v>38</v>
      </c>
      <c r="B97" s="55">
        <v>3291994</v>
      </c>
      <c r="C97" s="27">
        <f t="shared" si="15"/>
        <v>7.8179779527870211E-2</v>
      </c>
      <c r="D97" s="9">
        <v>4337601</v>
      </c>
      <c r="E97" s="27">
        <f t="shared" si="16"/>
        <v>7.5371853039933656E-2</v>
      </c>
    </row>
    <row r="98" spans="1:7" x14ac:dyDescent="0.3">
      <c r="A98" s="33" t="s">
        <v>39</v>
      </c>
      <c r="B98" s="55">
        <v>3265044</v>
      </c>
      <c r="C98" s="27">
        <f t="shared" si="15"/>
        <v>7.7539758598829611E-2</v>
      </c>
      <c r="D98" s="9">
        <v>4456079</v>
      </c>
      <c r="E98" s="27">
        <f t="shared" si="16"/>
        <v>7.7430573149151929E-2</v>
      </c>
    </row>
    <row r="99" spans="1:7" x14ac:dyDescent="0.3">
      <c r="A99" s="33" t="s">
        <v>40</v>
      </c>
      <c r="B99" s="55">
        <v>3938458</v>
      </c>
      <c r="C99" s="27">
        <f t="shared" si="15"/>
        <v>9.3532302343132062E-2</v>
      </c>
      <c r="D99" s="9">
        <v>5294785</v>
      </c>
      <c r="E99" s="27">
        <f t="shared" si="16"/>
        <v>9.2004256937889203E-2</v>
      </c>
    </row>
    <row r="100" spans="1:7" x14ac:dyDescent="0.3">
      <c r="A100" s="33" t="s">
        <v>41</v>
      </c>
      <c r="B100" s="55">
        <v>4202375</v>
      </c>
      <c r="C100" s="27">
        <f t="shared" si="15"/>
        <v>9.979992399543669E-2</v>
      </c>
      <c r="D100" s="9">
        <v>5767777</v>
      </c>
      <c r="E100" s="27">
        <f t="shared" si="16"/>
        <v>0.10022315109460493</v>
      </c>
    </row>
    <row r="101" spans="1:7" x14ac:dyDescent="0.3">
      <c r="A101" s="33" t="s">
        <v>42</v>
      </c>
      <c r="B101" s="55">
        <v>3101287</v>
      </c>
      <c r="C101" s="27">
        <f t="shared" si="15"/>
        <v>7.3650782447553076E-2</v>
      </c>
      <c r="D101" s="9">
        <v>4931941</v>
      </c>
      <c r="E101" s="27">
        <f t="shared" si="16"/>
        <v>8.5699337549401955E-2</v>
      </c>
    </row>
    <row r="102" spans="1:7" x14ac:dyDescent="0.3">
      <c r="A102" s="33" t="s">
        <v>43</v>
      </c>
      <c r="B102" s="55">
        <v>3232463</v>
      </c>
      <c r="C102" s="27">
        <f t="shared" si="15"/>
        <v>7.6766010105728602E-2</v>
      </c>
      <c r="D102" s="9">
        <v>4079705</v>
      </c>
      <c r="E102" s="27">
        <f t="shared" si="16"/>
        <v>7.0890551184002989E-2</v>
      </c>
    </row>
    <row r="103" spans="1:7" x14ac:dyDescent="0.3">
      <c r="A103" s="33" t="s">
        <v>44</v>
      </c>
      <c r="B103" s="55">
        <v>3137848</v>
      </c>
      <c r="C103" s="27">
        <f t="shared" si="15"/>
        <v>7.4519049801417769E-2</v>
      </c>
      <c r="D103" s="9">
        <v>4330381</v>
      </c>
      <c r="E103" s="27">
        <f t="shared" si="16"/>
        <v>7.5246395493481527E-2</v>
      </c>
    </row>
    <row r="104" spans="1:7" x14ac:dyDescent="0.3">
      <c r="A104" s="33" t="s">
        <v>45</v>
      </c>
      <c r="B104" s="55">
        <v>3266503</v>
      </c>
      <c r="C104" s="27">
        <f t="shared" si="15"/>
        <v>7.7574407598290471E-2</v>
      </c>
      <c r="D104" s="9">
        <v>4397271</v>
      </c>
      <c r="E104" s="27">
        <f t="shared" si="16"/>
        <v>7.6408702319268676E-2</v>
      </c>
    </row>
    <row r="105" spans="1:7" x14ac:dyDescent="0.3">
      <c r="A105" s="33" t="s">
        <v>46</v>
      </c>
      <c r="B105" s="55">
        <f>SUM(B93:B104)</f>
        <v>42107998</v>
      </c>
      <c r="C105" s="27">
        <f t="shared" si="15"/>
        <v>1</v>
      </c>
      <c r="D105" s="9">
        <v>57549348</v>
      </c>
      <c r="E105" s="27">
        <f t="shared" si="16"/>
        <v>1</v>
      </c>
    </row>
    <row r="108" spans="1:7" x14ac:dyDescent="0.3">
      <c r="A108" s="6" t="s">
        <v>173</v>
      </c>
    </row>
    <row r="109" spans="1:7" ht="33" x14ac:dyDescent="0.3">
      <c r="A109" s="52" t="s">
        <v>3</v>
      </c>
      <c r="B109" s="53" t="s">
        <v>168</v>
      </c>
      <c r="C109" s="53" t="s">
        <v>169</v>
      </c>
      <c r="E109" s="52" t="s">
        <v>3</v>
      </c>
      <c r="F109" s="54" t="s">
        <v>170</v>
      </c>
      <c r="G109" s="54" t="s">
        <v>171</v>
      </c>
    </row>
    <row r="110" spans="1:7" x14ac:dyDescent="0.3">
      <c r="A110" s="33" t="s">
        <v>34</v>
      </c>
      <c r="B110" s="41">
        <v>4337691</v>
      </c>
      <c r="C110" s="27">
        <f t="shared" ref="C110:C121" si="17">B110/$B$105</f>
        <v>0.10301347026757245</v>
      </c>
      <c r="E110" s="33" t="s">
        <v>41</v>
      </c>
      <c r="F110" s="48">
        <v>5767777</v>
      </c>
      <c r="G110" s="27">
        <f t="shared" ref="G110:G121" si="18">F110/$D$105</f>
        <v>0.10022315109460493</v>
      </c>
    </row>
    <row r="111" spans="1:7" x14ac:dyDescent="0.3">
      <c r="A111" s="33" t="s">
        <v>41</v>
      </c>
      <c r="B111" s="41">
        <v>4202375</v>
      </c>
      <c r="C111" s="27">
        <f t="shared" si="17"/>
        <v>9.979992399543669E-2</v>
      </c>
      <c r="E111" s="33" t="s">
        <v>34</v>
      </c>
      <c r="F111" s="48">
        <v>5378220</v>
      </c>
      <c r="G111" s="27">
        <f t="shared" si="18"/>
        <v>9.3454056160636262E-2</v>
      </c>
    </row>
    <row r="112" spans="1:7" x14ac:dyDescent="0.3">
      <c r="A112" s="33" t="s">
        <v>40</v>
      </c>
      <c r="B112" s="41">
        <v>3938458</v>
      </c>
      <c r="C112" s="27">
        <f t="shared" si="17"/>
        <v>9.3532302343132062E-2</v>
      </c>
      <c r="E112" s="33" t="s">
        <v>40</v>
      </c>
      <c r="F112" s="48">
        <v>5294785</v>
      </c>
      <c r="G112" s="27">
        <f t="shared" si="18"/>
        <v>9.2004256937889203E-2</v>
      </c>
    </row>
    <row r="113" spans="1:7" x14ac:dyDescent="0.3">
      <c r="A113" s="33" t="s">
        <v>36</v>
      </c>
      <c r="B113" s="41">
        <v>3640544</v>
      </c>
      <c r="C113" s="27">
        <f t="shared" si="17"/>
        <v>8.6457304381937133E-2</v>
      </c>
      <c r="E113" s="33" t="s">
        <v>36</v>
      </c>
      <c r="F113" s="48">
        <v>4966001</v>
      </c>
      <c r="G113" s="27">
        <f t="shared" si="18"/>
        <v>8.6291177443052869E-2</v>
      </c>
    </row>
    <row r="114" spans="1:7" x14ac:dyDescent="0.3">
      <c r="A114" s="33" t="s">
        <v>37</v>
      </c>
      <c r="B114" s="41">
        <v>3433479</v>
      </c>
      <c r="C114" s="27">
        <f t="shared" si="17"/>
        <v>8.15398300341897E-2</v>
      </c>
      <c r="E114" s="33" t="s">
        <v>42</v>
      </c>
      <c r="F114" s="48">
        <v>4931941</v>
      </c>
      <c r="G114" s="27">
        <f t="shared" si="18"/>
        <v>8.5699337549401955E-2</v>
      </c>
    </row>
    <row r="115" spans="1:7" x14ac:dyDescent="0.3">
      <c r="A115" s="33" t="s">
        <v>38</v>
      </c>
      <c r="B115" s="41">
        <v>3291994</v>
      </c>
      <c r="C115" s="27">
        <f t="shared" si="17"/>
        <v>7.8179779527870211E-2</v>
      </c>
      <c r="E115" s="33" t="s">
        <v>35</v>
      </c>
      <c r="F115" s="48">
        <v>4865514</v>
      </c>
      <c r="G115" s="27">
        <f t="shared" si="18"/>
        <v>8.4545075992867896E-2</v>
      </c>
    </row>
    <row r="116" spans="1:7" x14ac:dyDescent="0.3">
      <c r="A116" s="33" t="s">
        <v>45</v>
      </c>
      <c r="B116" s="41">
        <v>3266503</v>
      </c>
      <c r="C116" s="27">
        <f t="shared" si="17"/>
        <v>7.7574407598290471E-2</v>
      </c>
      <c r="E116" s="33" t="s">
        <v>37</v>
      </c>
      <c r="F116" s="48">
        <v>4744073</v>
      </c>
      <c r="G116" s="27">
        <f t="shared" si="18"/>
        <v>8.2434869635708119E-2</v>
      </c>
    </row>
    <row r="117" spans="1:7" x14ac:dyDescent="0.3">
      <c r="A117" s="33" t="s">
        <v>39</v>
      </c>
      <c r="B117" s="41">
        <v>3265044</v>
      </c>
      <c r="C117" s="27">
        <f t="shared" si="17"/>
        <v>7.7539758598829611E-2</v>
      </c>
      <c r="E117" s="33" t="s">
        <v>39</v>
      </c>
      <c r="F117" s="48">
        <v>4456079</v>
      </c>
      <c r="G117" s="27">
        <f t="shared" si="18"/>
        <v>7.7430573149151929E-2</v>
      </c>
    </row>
    <row r="118" spans="1:7" x14ac:dyDescent="0.3">
      <c r="A118" s="33" t="s">
        <v>35</v>
      </c>
      <c r="B118" s="41">
        <v>3260312</v>
      </c>
      <c r="C118" s="27">
        <f t="shared" si="17"/>
        <v>7.7427380898042214E-2</v>
      </c>
      <c r="E118" s="33" t="s">
        <v>45</v>
      </c>
      <c r="F118" s="48">
        <v>4397271</v>
      </c>
      <c r="G118" s="27">
        <f t="shared" si="18"/>
        <v>7.6408702319268676E-2</v>
      </c>
    </row>
    <row r="119" spans="1:7" x14ac:dyDescent="0.3">
      <c r="A119" s="33" t="s">
        <v>43</v>
      </c>
      <c r="B119" s="41">
        <v>3232463</v>
      </c>
      <c r="C119" s="27">
        <f t="shared" si="17"/>
        <v>7.6766010105728602E-2</v>
      </c>
      <c r="E119" s="33" t="s">
        <v>38</v>
      </c>
      <c r="F119" s="48">
        <v>4337601</v>
      </c>
      <c r="G119" s="27">
        <f t="shared" si="18"/>
        <v>7.5371853039933656E-2</v>
      </c>
    </row>
    <row r="120" spans="1:7" x14ac:dyDescent="0.3">
      <c r="A120" s="33" t="s">
        <v>44</v>
      </c>
      <c r="B120" s="41">
        <v>3137848</v>
      </c>
      <c r="C120" s="27">
        <f t="shared" si="17"/>
        <v>7.4519049801417769E-2</v>
      </c>
      <c r="E120" s="33" t="s">
        <v>44</v>
      </c>
      <c r="F120" s="48">
        <v>4330381</v>
      </c>
      <c r="G120" s="27">
        <f t="shared" si="18"/>
        <v>7.5246395493481527E-2</v>
      </c>
    </row>
    <row r="121" spans="1:7" x14ac:dyDescent="0.3">
      <c r="A121" s="33" t="s">
        <v>42</v>
      </c>
      <c r="B121" s="41">
        <v>3101287</v>
      </c>
      <c r="C121" s="27">
        <f t="shared" si="17"/>
        <v>7.3650782447553076E-2</v>
      </c>
      <c r="E121" s="33" t="s">
        <v>43</v>
      </c>
      <c r="F121" s="48">
        <v>4079705</v>
      </c>
      <c r="G121" s="27">
        <f t="shared" si="18"/>
        <v>7.0890551184002989E-2</v>
      </c>
    </row>
  </sheetData>
  <autoFilter ref="E109:G121">
    <sortState ref="E111:G123">
      <sortCondition descending="1" ref="F94:F106"/>
    </sortState>
  </autoFilter>
  <mergeCells count="8">
    <mergeCell ref="A3:A4"/>
    <mergeCell ref="B3:D3"/>
    <mergeCell ref="E3:G3"/>
    <mergeCell ref="H3:J3"/>
    <mergeCell ref="A20:A21"/>
    <mergeCell ref="B20:D20"/>
    <mergeCell ref="E20:G20"/>
    <mergeCell ref="H20:J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세대,성,월별 대출량</vt:lpstr>
      <vt:lpstr>2016년과 2017년 비교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jhscjs@hanmail.net</dc:creator>
  <cp:lastModifiedBy>owner</cp:lastModifiedBy>
  <dcterms:created xsi:type="dcterms:W3CDTF">2017-01-11T02:12:45Z</dcterms:created>
  <dcterms:modified xsi:type="dcterms:W3CDTF">2018-01-31T00:25:19Z</dcterms:modified>
</cp:coreProperties>
</file>