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EA data" sheetId="1" r:id="rId1"/>
  </sheets>
  <calcPr calcId="152511"/>
</workbook>
</file>

<file path=xl/calcChain.xml><?xml version="1.0" encoding="utf-8"?>
<calcChain xmlns="http://schemas.openxmlformats.org/spreadsheetml/2006/main">
  <c r="Q50" i="1" l="1"/>
  <c r="P50" i="1"/>
  <c r="O50" i="1"/>
  <c r="G50" i="1"/>
  <c r="F50" i="1"/>
  <c r="E50" i="1"/>
  <c r="D50" i="1"/>
  <c r="C50" i="1"/>
  <c r="B50" i="1"/>
  <c r="Q49" i="1"/>
  <c r="P49" i="1"/>
  <c r="O49" i="1"/>
  <c r="G49" i="1"/>
  <c r="F49" i="1"/>
  <c r="E49" i="1"/>
  <c r="D49" i="1"/>
  <c r="C49" i="1"/>
  <c r="B49" i="1"/>
  <c r="W46" i="1"/>
  <c r="V46" i="1"/>
  <c r="U46" i="1"/>
  <c r="T46" i="1"/>
  <c r="S46" i="1"/>
  <c r="R46" i="1"/>
  <c r="Q46" i="1"/>
  <c r="P46" i="1"/>
  <c r="O46" i="1"/>
  <c r="G46" i="1"/>
  <c r="F46" i="1"/>
  <c r="E46" i="1"/>
  <c r="D46" i="1"/>
  <c r="C46" i="1"/>
  <c r="B46" i="1"/>
  <c r="W45" i="1"/>
  <c r="V45" i="1"/>
  <c r="U45" i="1"/>
  <c r="U47" i="1" s="1"/>
  <c r="T45" i="1"/>
  <c r="S45" i="1"/>
  <c r="R45" i="1"/>
  <c r="Q45" i="1"/>
  <c r="Q47" i="1" s="1"/>
  <c r="Q48" i="1" s="1"/>
  <c r="P45" i="1"/>
  <c r="O45" i="1"/>
  <c r="G45" i="1"/>
  <c r="F45" i="1"/>
  <c r="F47" i="1" s="1"/>
  <c r="F48" i="1" s="1"/>
  <c r="E45" i="1"/>
  <c r="D45" i="1"/>
  <c r="C45" i="1"/>
  <c r="B45" i="1"/>
  <c r="B47" i="1" s="1"/>
  <c r="B48" i="1" s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Y50" i="1" s="1"/>
  <c r="X4" i="1"/>
  <c r="X49" i="1" l="1"/>
  <c r="C47" i="1"/>
  <c r="C48" i="1" s="1"/>
  <c r="G47" i="1"/>
  <c r="G48" i="1" s="1"/>
  <c r="R47" i="1"/>
  <c r="V47" i="1"/>
  <c r="Z50" i="1"/>
  <c r="X45" i="1"/>
  <c r="Y45" i="1"/>
  <c r="Y47" i="1" s="1"/>
  <c r="Y48" i="1" s="1"/>
  <c r="X46" i="1"/>
  <c r="X50" i="1"/>
  <c r="D47" i="1"/>
  <c r="D48" i="1" s="1"/>
  <c r="O47" i="1"/>
  <c r="O48" i="1" s="1"/>
  <c r="S47" i="1"/>
  <c r="W47" i="1"/>
  <c r="Y46" i="1"/>
  <c r="Y49" i="1"/>
  <c r="Z45" i="1"/>
  <c r="E47" i="1"/>
  <c r="E48" i="1" s="1"/>
  <c r="P47" i="1"/>
  <c r="P48" i="1" s="1"/>
  <c r="T47" i="1"/>
  <c r="Z46" i="1"/>
  <c r="Z49" i="1"/>
  <c r="X47" i="1" l="1"/>
  <c r="X48" i="1" s="1"/>
  <c r="Z47" i="1"/>
  <c r="Z48" i="1" s="1"/>
</calcChain>
</file>

<file path=xl/sharedStrings.xml><?xml version="1.0" encoding="utf-8"?>
<sst xmlns="http://schemas.openxmlformats.org/spreadsheetml/2006/main" count="57" uniqueCount="57">
  <si>
    <t>Apache</t>
  </si>
  <si>
    <t>Company</t>
  </si>
  <si>
    <t>Inputs</t>
  </si>
  <si>
    <t>Total Assets</t>
  </si>
  <si>
    <t>Employees</t>
  </si>
  <si>
    <t>Green Energy</t>
  </si>
  <si>
    <t>Non—Green Energy</t>
  </si>
  <si>
    <t>Canadian Natural Resources</t>
  </si>
  <si>
    <t>Cenovus Energy</t>
  </si>
  <si>
    <t>SINOPEC</t>
  </si>
  <si>
    <t>CNOOC</t>
  </si>
  <si>
    <t>ConocoPhillips</t>
  </si>
  <si>
    <t>Ecopetrol</t>
  </si>
  <si>
    <t>Ovintiv</t>
  </si>
  <si>
    <t>18600 (57900)</t>
  </si>
  <si>
    <t>Petrobras</t>
  </si>
  <si>
    <t>Pioneer Natural Resource</t>
  </si>
  <si>
    <t>Suncor Energy</t>
  </si>
  <si>
    <t>Woodside Petroleum</t>
  </si>
  <si>
    <t>Petrochina</t>
  </si>
  <si>
    <t>BP</t>
    <phoneticPr fontId="2" type="noConversion"/>
  </si>
  <si>
    <t>Chevron</t>
    <phoneticPr fontId="2" type="noConversion"/>
  </si>
  <si>
    <t>Eni</t>
    <phoneticPr fontId="2" type="noConversion"/>
  </si>
  <si>
    <t>Diamondback Energy</t>
    <phoneticPr fontId="2" type="noConversion"/>
  </si>
  <si>
    <t>Devon Energy</t>
    <phoneticPr fontId="2" type="noConversion"/>
  </si>
  <si>
    <t>EOG Resources</t>
    <phoneticPr fontId="2" type="noConversion"/>
  </si>
  <si>
    <t>Equinor</t>
    <phoneticPr fontId="2" type="noConversion"/>
  </si>
  <si>
    <t>Exxon Mobil</t>
    <phoneticPr fontId="2" type="noConversion"/>
  </si>
  <si>
    <t>Imperial Oil</t>
    <phoneticPr fontId="2" type="noConversion"/>
  </si>
  <si>
    <t>Hess</t>
    <phoneticPr fontId="2" type="noConversion"/>
  </si>
  <si>
    <t>Marathon Petroleum</t>
    <phoneticPr fontId="2" type="noConversion"/>
  </si>
  <si>
    <t>Lukoil</t>
    <phoneticPr fontId="2" type="noConversion"/>
  </si>
  <si>
    <t>Marathon Oil</t>
    <phoneticPr fontId="2" type="noConversion"/>
  </si>
  <si>
    <t>Neste</t>
    <phoneticPr fontId="2" type="noConversion"/>
  </si>
  <si>
    <t>NovaTek</t>
    <phoneticPr fontId="2" type="noConversion"/>
  </si>
  <si>
    <t>Occidental Petroleum</t>
    <phoneticPr fontId="2" type="noConversion"/>
  </si>
  <si>
    <t>OMV</t>
    <phoneticPr fontId="2" type="noConversion"/>
  </si>
  <si>
    <t>Phillips 66</t>
    <phoneticPr fontId="2" type="noConversion"/>
  </si>
  <si>
    <t>Repsol</t>
    <phoneticPr fontId="2" type="noConversion"/>
  </si>
  <si>
    <t>Royal Dutch Shell</t>
    <phoneticPr fontId="2" type="noConversion"/>
  </si>
  <si>
    <t>Total</t>
    <phoneticPr fontId="2" type="noConversion"/>
  </si>
  <si>
    <t>Galp Energia</t>
    <phoneticPr fontId="2" type="noConversion"/>
  </si>
  <si>
    <t>HollyFrontier</t>
    <phoneticPr fontId="2" type="noConversion"/>
  </si>
  <si>
    <t>Santos</t>
    <phoneticPr fontId="2" type="noConversion"/>
  </si>
  <si>
    <t>INPEX</t>
    <phoneticPr fontId="2" type="noConversion"/>
  </si>
  <si>
    <t>Saudi Aramco</t>
    <phoneticPr fontId="2" type="noConversion"/>
  </si>
  <si>
    <t>scope all</t>
  </si>
  <si>
    <t>Total Revenues</t>
    <phoneticPr fontId="2" type="noConversion"/>
  </si>
  <si>
    <t>Scope1+2(CO2 Emmision)</t>
    <phoneticPr fontId="2" type="noConversion"/>
  </si>
  <si>
    <t>Scope3(CO2 Emmision)</t>
    <phoneticPr fontId="2" type="noConversion"/>
  </si>
  <si>
    <t>Outputs</t>
    <phoneticPr fontId="2" type="noConversion"/>
  </si>
  <si>
    <t>MAX</t>
  </si>
  <si>
    <t>MIN</t>
  </si>
  <si>
    <t>极差</t>
  </si>
  <si>
    <t>Rm值</t>
  </si>
  <si>
    <t>Average</t>
  </si>
  <si>
    <t>StDev.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</si>
</sst>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0000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workbookViewId="0">
      <selection activeCell="J43" sqref="J43"/>
    </sheetView>
  </sheetViews>
  <sheetFormatPr defaultRowHeight="14.4" x14ac:dyDescent="0.25"/>
  <cols>
    <col min="1" max="1" width="26.44140625" customWidth="1"/>
    <col min="8" max="13" width="12.77734375" bestFit="1" customWidth="1"/>
    <col min="14" max="14" width="2.5546875" customWidth="1"/>
  </cols>
  <sheetData>
    <row r="1" spans="1:26" x14ac:dyDescent="0.25">
      <c r="A1" s="3" t="s">
        <v>1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s="4" t="s">
        <v>50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3"/>
      <c r="B2" s="5" t="s">
        <v>3</v>
      </c>
      <c r="C2" s="5"/>
      <c r="D2" s="5"/>
      <c r="E2" s="5" t="s">
        <v>4</v>
      </c>
      <c r="F2" s="5"/>
      <c r="G2" s="5"/>
      <c r="H2" s="5" t="s">
        <v>5</v>
      </c>
      <c r="I2" s="5"/>
      <c r="J2" s="5"/>
      <c r="K2" s="5" t="s">
        <v>6</v>
      </c>
      <c r="L2" s="5"/>
      <c r="M2" s="5"/>
      <c r="O2" s="5" t="s">
        <v>47</v>
      </c>
      <c r="P2" s="5"/>
      <c r="Q2" s="5"/>
      <c r="R2" s="5" t="s">
        <v>48</v>
      </c>
      <c r="S2" s="5"/>
      <c r="T2" s="5"/>
      <c r="U2" s="5" t="s">
        <v>49</v>
      </c>
      <c r="V2" s="5"/>
      <c r="W2" s="5"/>
      <c r="X2" s="5" t="s">
        <v>46</v>
      </c>
      <c r="Y2" s="5"/>
      <c r="Z2" s="5"/>
    </row>
    <row r="3" spans="1:26" x14ac:dyDescent="0.25">
      <c r="A3" s="3"/>
      <c r="B3" s="1">
        <v>2021</v>
      </c>
      <c r="C3" s="1">
        <v>2020</v>
      </c>
      <c r="D3" s="1">
        <v>2019</v>
      </c>
      <c r="E3" s="1">
        <v>2021</v>
      </c>
      <c r="F3" s="1">
        <v>2020</v>
      </c>
      <c r="G3" s="1">
        <v>2019</v>
      </c>
      <c r="H3" s="1">
        <v>2021</v>
      </c>
      <c r="I3" s="1">
        <v>2020</v>
      </c>
      <c r="J3" s="1">
        <v>2019</v>
      </c>
      <c r="K3" s="1">
        <v>2021</v>
      </c>
      <c r="L3" s="1">
        <v>2020</v>
      </c>
      <c r="M3" s="1">
        <v>2019</v>
      </c>
      <c r="O3" s="1">
        <v>2021</v>
      </c>
      <c r="P3" s="1">
        <v>2020</v>
      </c>
      <c r="Q3" s="1">
        <v>2019</v>
      </c>
      <c r="R3" s="1">
        <v>2021</v>
      </c>
      <c r="S3" s="1">
        <v>2020</v>
      </c>
      <c r="T3" s="1">
        <v>2019</v>
      </c>
      <c r="U3" s="1">
        <v>2021</v>
      </c>
      <c r="V3" s="1">
        <v>2020</v>
      </c>
      <c r="W3" s="1">
        <v>2019</v>
      </c>
      <c r="X3" s="1">
        <v>2021</v>
      </c>
      <c r="Y3" s="1">
        <v>2020</v>
      </c>
      <c r="Z3" s="1">
        <v>2019</v>
      </c>
    </row>
    <row r="4" spans="1:26" x14ac:dyDescent="0.25">
      <c r="A4" s="1" t="s">
        <v>0</v>
      </c>
      <c r="B4" s="2">
        <v>13303</v>
      </c>
      <c r="C4" s="2">
        <v>12746</v>
      </c>
      <c r="D4" s="2">
        <v>18107</v>
      </c>
      <c r="E4" s="2">
        <v>2253</v>
      </c>
      <c r="F4" s="2">
        <v>2272</v>
      </c>
      <c r="G4" s="2">
        <v>3163</v>
      </c>
      <c r="H4" s="7">
        <v>331263.2</v>
      </c>
      <c r="I4" s="7">
        <v>357738</v>
      </c>
      <c r="J4" s="7">
        <v>391433.2</v>
      </c>
      <c r="K4" s="7">
        <v>497000.00000000006</v>
      </c>
      <c r="L4" s="7">
        <v>582200</v>
      </c>
      <c r="M4" s="7">
        <v>627999.99999999988</v>
      </c>
      <c r="O4" s="1">
        <v>7928</v>
      </c>
      <c r="P4" s="1">
        <v>4308</v>
      </c>
      <c r="Q4" s="1">
        <v>6553</v>
      </c>
      <c r="R4" s="1">
        <v>6.34</v>
      </c>
      <c r="S4" s="1">
        <v>6.77</v>
      </c>
      <c r="T4" s="1">
        <v>7.99</v>
      </c>
      <c r="U4" s="6">
        <v>54.121198853333333</v>
      </c>
      <c r="V4" s="6">
        <v>61.73343513333333</v>
      </c>
      <c r="W4" s="6">
        <v>67.063069186666667</v>
      </c>
      <c r="X4" s="6">
        <f>R4+U4</f>
        <v>60.461198853333329</v>
      </c>
      <c r="Y4" s="6">
        <f>S4+V4</f>
        <v>68.503435133333326</v>
      </c>
      <c r="Z4" s="6">
        <f>T4+W4</f>
        <v>75.053069186666661</v>
      </c>
    </row>
    <row r="5" spans="1:26" x14ac:dyDescent="0.25">
      <c r="A5" s="1" t="s">
        <v>20</v>
      </c>
      <c r="B5" s="2">
        <v>287272</v>
      </c>
      <c r="C5" s="2">
        <v>267654</v>
      </c>
      <c r="D5" s="2">
        <v>295194</v>
      </c>
      <c r="E5" s="2">
        <v>65900</v>
      </c>
      <c r="F5" s="2">
        <v>63600</v>
      </c>
      <c r="G5" s="2">
        <v>70100</v>
      </c>
      <c r="H5" s="7">
        <v>3160000</v>
      </c>
      <c r="I5" s="7">
        <v>3169340.2119850446</v>
      </c>
      <c r="J5" s="7">
        <v>3637730.8419850445</v>
      </c>
      <c r="K5" s="7">
        <v>10401770</v>
      </c>
      <c r="L5" s="7">
        <v>16137380</v>
      </c>
      <c r="M5" s="7">
        <v>17884999.999999996</v>
      </c>
      <c r="O5" s="1">
        <v>164195</v>
      </c>
      <c r="P5" s="1">
        <v>109078</v>
      </c>
      <c r="Q5" s="1">
        <v>282616</v>
      </c>
      <c r="R5" s="1">
        <v>35.6</v>
      </c>
      <c r="S5" s="1">
        <v>45.5</v>
      </c>
      <c r="T5" s="1">
        <v>54.4</v>
      </c>
      <c r="U5" s="6">
        <v>943.31254359833315</v>
      </c>
      <c r="V5" s="6">
        <v>1368.0020256723333</v>
      </c>
      <c r="W5" s="6">
        <v>1523.5119540153332</v>
      </c>
      <c r="X5" s="6">
        <f t="shared" ref="X5:Z19" si="0">R5+U5</f>
        <v>978.91254359833317</v>
      </c>
      <c r="Y5" s="6">
        <f t="shared" si="0"/>
        <v>1413.5020256723333</v>
      </c>
      <c r="Z5" s="6">
        <f t="shared" si="0"/>
        <v>1577.9119540153333</v>
      </c>
    </row>
    <row r="6" spans="1:26" x14ac:dyDescent="0.25">
      <c r="A6" s="1" t="s">
        <v>7</v>
      </c>
      <c r="B6" s="2">
        <v>76665</v>
      </c>
      <c r="C6" s="2">
        <v>75276</v>
      </c>
      <c r="D6" s="2">
        <v>80776</v>
      </c>
      <c r="E6" s="2">
        <v>9735</v>
      </c>
      <c r="F6" s="2">
        <v>9993</v>
      </c>
      <c r="G6" s="2">
        <v>10180</v>
      </c>
      <c r="H6" s="7">
        <v>642178</v>
      </c>
      <c r="I6" s="7">
        <v>573256</v>
      </c>
      <c r="J6" s="7">
        <v>577632</v>
      </c>
      <c r="K6" s="7">
        <v>1867000</v>
      </c>
      <c r="L6" s="7">
        <v>1933000</v>
      </c>
      <c r="M6" s="7">
        <v>1686999.9999999998</v>
      </c>
      <c r="O6" s="1">
        <v>30057</v>
      </c>
      <c r="P6" s="1">
        <v>16893</v>
      </c>
      <c r="Q6" s="1">
        <v>22871</v>
      </c>
      <c r="R6" s="1">
        <v>26.41</v>
      </c>
      <c r="S6" s="1">
        <v>27.03</v>
      </c>
      <c r="T6" s="1">
        <v>25.21</v>
      </c>
      <c r="U6" s="6">
        <v>176.57685246666665</v>
      </c>
      <c r="V6" s="6">
        <v>177.85832826666666</v>
      </c>
      <c r="W6" s="6">
        <v>158.47982186666667</v>
      </c>
      <c r="X6" s="6">
        <f t="shared" si="0"/>
        <v>202.98685246666665</v>
      </c>
      <c r="Y6" s="6">
        <f t="shared" si="0"/>
        <v>204.88832826666666</v>
      </c>
      <c r="Z6" s="6">
        <f t="shared" si="0"/>
        <v>183.68982186666668</v>
      </c>
    </row>
    <row r="7" spans="1:26" x14ac:dyDescent="0.25">
      <c r="A7" s="1" t="s">
        <v>8</v>
      </c>
      <c r="B7" s="2">
        <v>54864</v>
      </c>
      <c r="C7" s="2">
        <v>33682</v>
      </c>
      <c r="D7" s="2">
        <v>36224</v>
      </c>
      <c r="E7" s="2">
        <v>5938</v>
      </c>
      <c r="F7" s="2">
        <v>3001</v>
      </c>
      <c r="G7" s="2">
        <v>3189</v>
      </c>
      <c r="H7" s="7">
        <v>357582.10499999998</v>
      </c>
      <c r="I7" s="7">
        <v>151338.49000000002</v>
      </c>
      <c r="J7" s="7">
        <v>169507.095</v>
      </c>
      <c r="K7" s="7">
        <v>1359187</v>
      </c>
      <c r="L7" s="7">
        <v>889651.00000000012</v>
      </c>
      <c r="M7" s="7">
        <v>792196.00000000012</v>
      </c>
      <c r="O7" s="1">
        <v>46357</v>
      </c>
      <c r="P7" s="1">
        <v>13543</v>
      </c>
      <c r="Q7" s="1">
        <v>20542</v>
      </c>
      <c r="R7" s="1">
        <v>19.399999999999999</v>
      </c>
      <c r="S7" s="1">
        <v>19.399999999999999</v>
      </c>
      <c r="T7" s="1">
        <v>20.2</v>
      </c>
      <c r="U7" s="6">
        <v>128.41744375716667</v>
      </c>
      <c r="V7" s="6">
        <v>79.713244955666667</v>
      </c>
      <c r="W7" s="6">
        <v>72.790000000000006</v>
      </c>
      <c r="X7" s="6">
        <f t="shared" si="0"/>
        <v>147.81744375716667</v>
      </c>
      <c r="Y7" s="6">
        <f t="shared" si="0"/>
        <v>99.113244955666659</v>
      </c>
      <c r="Z7" s="6">
        <f t="shared" si="0"/>
        <v>92.990000000000009</v>
      </c>
    </row>
    <row r="8" spans="1:26" x14ac:dyDescent="0.25">
      <c r="A8" s="1" t="s">
        <v>21</v>
      </c>
      <c r="B8" s="2">
        <v>239535</v>
      </c>
      <c r="C8" s="2">
        <v>239790</v>
      </c>
      <c r="D8" s="2">
        <v>237428</v>
      </c>
      <c r="E8" s="2">
        <v>42595</v>
      </c>
      <c r="F8" s="2">
        <v>42628</v>
      </c>
      <c r="G8" s="2">
        <v>44679</v>
      </c>
      <c r="H8" s="7">
        <v>3078280.79</v>
      </c>
      <c r="I8" s="7">
        <v>2910969.9</v>
      </c>
      <c r="J8" s="7">
        <v>2857861.67</v>
      </c>
      <c r="K8" s="7">
        <v>5507485</v>
      </c>
      <c r="L8" s="7">
        <v>4977140</v>
      </c>
      <c r="M8" s="7">
        <v>5424629.9999999991</v>
      </c>
      <c r="O8" s="1">
        <v>162465</v>
      </c>
      <c r="P8" s="1">
        <v>94692</v>
      </c>
      <c r="Q8" s="1">
        <v>146516</v>
      </c>
      <c r="R8" s="1">
        <v>61</v>
      </c>
      <c r="S8" s="1">
        <v>58</v>
      </c>
      <c r="T8" s="1">
        <v>64</v>
      </c>
      <c r="U8" s="6">
        <v>595.66000250166655</v>
      </c>
      <c r="V8" s="6">
        <v>566.50642181466674</v>
      </c>
      <c r="W8" s="6">
        <v>831.10004468699992</v>
      </c>
      <c r="X8" s="6">
        <f t="shared" si="0"/>
        <v>656.66000250166655</v>
      </c>
      <c r="Y8" s="6">
        <f t="shared" si="0"/>
        <v>624.50642181466674</v>
      </c>
      <c r="Z8" s="6">
        <f t="shared" si="0"/>
        <v>895.10004468699992</v>
      </c>
    </row>
    <row r="9" spans="1:26" x14ac:dyDescent="0.25">
      <c r="A9" s="1" t="s">
        <v>9</v>
      </c>
      <c r="B9" s="2">
        <v>292835</v>
      </c>
      <c r="C9" s="2">
        <v>251228</v>
      </c>
      <c r="D9" s="2">
        <v>253959</v>
      </c>
      <c r="E9" s="2">
        <v>385691</v>
      </c>
      <c r="F9" s="2">
        <v>384065</v>
      </c>
      <c r="G9" s="2">
        <v>402206</v>
      </c>
      <c r="H9" s="7">
        <v>1157452</v>
      </c>
      <c r="I9" s="7">
        <v>1015231.9999999999</v>
      </c>
      <c r="J9" s="7">
        <v>1045863.9999999999</v>
      </c>
      <c r="K9" s="7">
        <v>11301192</v>
      </c>
      <c r="L9" s="7">
        <v>11150777</v>
      </c>
      <c r="M9" s="7">
        <v>12357838.999999998</v>
      </c>
      <c r="O9" s="1">
        <v>424837</v>
      </c>
      <c r="P9" s="1">
        <v>305157</v>
      </c>
      <c r="Q9" s="1">
        <v>429208</v>
      </c>
      <c r="R9" s="1">
        <v>172.56</v>
      </c>
      <c r="S9" s="1">
        <v>170.94</v>
      </c>
      <c r="T9" s="1">
        <v>170.69</v>
      </c>
      <c r="U9" s="6">
        <v>794.43662540000003</v>
      </c>
      <c r="V9" s="6">
        <v>769.95908146666659</v>
      </c>
      <c r="W9" s="6">
        <v>850.26932393333311</v>
      </c>
      <c r="X9" s="6">
        <f t="shared" si="0"/>
        <v>966.99662540000008</v>
      </c>
      <c r="Y9" s="6">
        <f t="shared" si="0"/>
        <v>940.89908146666653</v>
      </c>
      <c r="Z9" s="6">
        <f t="shared" si="0"/>
        <v>1020.9593239333331</v>
      </c>
    </row>
    <row r="10" spans="1:26" x14ac:dyDescent="0.25">
      <c r="A10" s="1" t="s">
        <v>10</v>
      </c>
      <c r="B10" s="2">
        <v>110541</v>
      </c>
      <c r="C10" s="2">
        <v>108841</v>
      </c>
      <c r="D10" s="2">
        <v>98724</v>
      </c>
      <c r="E10" s="2">
        <v>19086</v>
      </c>
      <c r="F10" s="2">
        <v>18353</v>
      </c>
      <c r="G10" s="2">
        <v>18703</v>
      </c>
      <c r="H10" s="7">
        <v>709677.8</v>
      </c>
      <c r="I10" s="7">
        <v>631456.80000000005</v>
      </c>
      <c r="J10" s="7">
        <v>549078.6</v>
      </c>
      <c r="K10" s="7">
        <v>2643000</v>
      </c>
      <c r="L10" s="7">
        <v>2437200</v>
      </c>
      <c r="M10" s="7">
        <v>2413200</v>
      </c>
      <c r="O10" s="1">
        <v>38157</v>
      </c>
      <c r="P10" s="1">
        <v>24089</v>
      </c>
      <c r="Q10" s="1">
        <v>36155</v>
      </c>
      <c r="R10" s="1">
        <v>10.31</v>
      </c>
      <c r="S10" s="1">
        <v>9.3450000000000006</v>
      </c>
      <c r="T10" s="1">
        <v>8.7829999999999995</v>
      </c>
      <c r="U10" s="6">
        <v>233.63292457999995</v>
      </c>
      <c r="V10" s="6">
        <v>214.15272647999998</v>
      </c>
      <c r="W10" s="6">
        <v>207.77130945999997</v>
      </c>
      <c r="X10" s="6">
        <f t="shared" si="0"/>
        <v>243.94292457999995</v>
      </c>
      <c r="Y10" s="6">
        <f t="shared" si="0"/>
        <v>223.49772647999998</v>
      </c>
      <c r="Z10" s="6">
        <f t="shared" si="0"/>
        <v>216.55430945999996</v>
      </c>
    </row>
    <row r="11" spans="1:26" x14ac:dyDescent="0.25">
      <c r="A11" s="1" t="s">
        <v>11</v>
      </c>
      <c r="B11" s="2">
        <v>90661</v>
      </c>
      <c r="C11" s="2">
        <v>62618</v>
      </c>
      <c r="D11" s="2">
        <v>70514</v>
      </c>
      <c r="E11" s="2">
        <v>9900</v>
      </c>
      <c r="F11" s="2">
        <v>9700</v>
      </c>
      <c r="G11" s="2">
        <v>10400</v>
      </c>
      <c r="H11" s="7">
        <v>1262618.22</v>
      </c>
      <c r="I11" s="7">
        <v>955948.14</v>
      </c>
      <c r="J11" s="7">
        <v>1120064.55</v>
      </c>
      <c r="K11" s="7">
        <v>2199125.0000000005</v>
      </c>
      <c r="L11" s="7">
        <v>1537745.0000000005</v>
      </c>
      <c r="M11" s="7">
        <v>1865149.9999999995</v>
      </c>
      <c r="O11" s="1">
        <v>48349</v>
      </c>
      <c r="P11" s="1">
        <v>19256</v>
      </c>
      <c r="Q11" s="1">
        <v>36670</v>
      </c>
      <c r="R11" s="1">
        <v>18.75</v>
      </c>
      <c r="S11" s="1">
        <v>16.2</v>
      </c>
      <c r="T11" s="1">
        <v>20.5</v>
      </c>
      <c r="U11" s="6">
        <v>231.49444547533332</v>
      </c>
      <c r="V11" s="6">
        <v>166.02192398733331</v>
      </c>
      <c r="W11" s="6">
        <v>199.19840458833332</v>
      </c>
      <c r="X11" s="6">
        <f t="shared" si="0"/>
        <v>250.24444547533332</v>
      </c>
      <c r="Y11" s="6">
        <f t="shared" si="0"/>
        <v>182.2219239873333</v>
      </c>
      <c r="Z11" s="6">
        <f t="shared" si="0"/>
        <v>219.69840458833332</v>
      </c>
    </row>
    <row r="12" spans="1:26" x14ac:dyDescent="0.25">
      <c r="A12" s="1" t="s">
        <v>24</v>
      </c>
      <c r="B12" s="2">
        <v>21025</v>
      </c>
      <c r="C12" s="2">
        <v>9912</v>
      </c>
      <c r="D12" s="2">
        <v>13717</v>
      </c>
      <c r="E12" s="2">
        <v>1645</v>
      </c>
      <c r="F12" s="2">
        <v>2022</v>
      </c>
      <c r="G12" s="2">
        <v>2352</v>
      </c>
      <c r="H12" s="7">
        <v>355550</v>
      </c>
      <c r="I12" s="7">
        <v>241774</v>
      </c>
      <c r="J12" s="7">
        <v>239586</v>
      </c>
      <c r="K12" s="7">
        <v>829280</v>
      </c>
      <c r="L12" s="7">
        <v>453329.99999999994</v>
      </c>
      <c r="M12" s="7">
        <v>442000.00000000006</v>
      </c>
      <c r="O12" s="1">
        <v>12206</v>
      </c>
      <c r="P12" s="1">
        <v>4828</v>
      </c>
      <c r="Q12" s="1">
        <v>6220</v>
      </c>
      <c r="R12" s="1">
        <v>3.94</v>
      </c>
      <c r="S12" s="1">
        <v>4.2300000000000004</v>
      </c>
      <c r="T12" s="1">
        <v>4.92</v>
      </c>
      <c r="U12" s="6">
        <v>78.980238333333332</v>
      </c>
      <c r="V12" s="6">
        <v>45.763821399999998</v>
      </c>
      <c r="W12" s="6">
        <v>44.827441266666661</v>
      </c>
      <c r="X12" s="6">
        <f t="shared" si="0"/>
        <v>82.92023833333333</v>
      </c>
      <c r="Y12" s="6">
        <f t="shared" si="0"/>
        <v>49.993821400000002</v>
      </c>
      <c r="Z12" s="6">
        <f t="shared" si="0"/>
        <v>49.747441266666662</v>
      </c>
    </row>
    <row r="13" spans="1:26" x14ac:dyDescent="0.25">
      <c r="A13" s="1" t="s">
        <v>23</v>
      </c>
      <c r="B13" s="2">
        <v>22898</v>
      </c>
      <c r="C13" s="2">
        <v>17619</v>
      </c>
      <c r="D13" s="2">
        <v>23531</v>
      </c>
      <c r="E13" s="2">
        <v>870</v>
      </c>
      <c r="F13" s="2">
        <v>732</v>
      </c>
      <c r="G13" s="2">
        <v>712</v>
      </c>
      <c r="H13" s="7">
        <v>185330.16400000002</v>
      </c>
      <c r="I13" s="7">
        <v>142820.606</v>
      </c>
      <c r="J13" s="7">
        <v>106788.622</v>
      </c>
      <c r="K13" s="7">
        <v>598116</v>
      </c>
      <c r="L13" s="7">
        <v>485016</v>
      </c>
      <c r="M13" s="7">
        <v>485099.99999999994</v>
      </c>
      <c r="O13" s="1">
        <v>6797</v>
      </c>
      <c r="P13" s="1">
        <v>2813</v>
      </c>
      <c r="Q13" s="1">
        <v>3964</v>
      </c>
      <c r="R13" s="1">
        <v>1.56</v>
      </c>
      <c r="S13" s="1">
        <v>1.47</v>
      </c>
      <c r="T13" s="1">
        <v>2.12</v>
      </c>
      <c r="U13" s="6">
        <v>53.259842200399994</v>
      </c>
      <c r="V13" s="6">
        <v>42.774105996599992</v>
      </c>
      <c r="W13" s="6">
        <v>40.886581694199997</v>
      </c>
      <c r="X13" s="6">
        <f t="shared" si="0"/>
        <v>54.819842200399997</v>
      </c>
      <c r="Y13" s="6">
        <f t="shared" si="0"/>
        <v>44.244105996599991</v>
      </c>
      <c r="Z13" s="6">
        <f t="shared" si="0"/>
        <v>43.006581694199994</v>
      </c>
    </row>
    <row r="14" spans="1:26" x14ac:dyDescent="0.25">
      <c r="A14" s="1" t="s">
        <v>12</v>
      </c>
      <c r="B14" s="2">
        <v>315155</v>
      </c>
      <c r="C14" s="2">
        <v>179002</v>
      </c>
      <c r="D14" s="2">
        <v>187446</v>
      </c>
      <c r="E14" s="2">
        <v>18378</v>
      </c>
      <c r="F14" s="2">
        <v>13977</v>
      </c>
      <c r="G14" s="2">
        <v>15157</v>
      </c>
      <c r="H14" s="7">
        <v>345704</v>
      </c>
      <c r="I14" s="7">
        <v>323824</v>
      </c>
      <c r="J14" s="7">
        <v>304132</v>
      </c>
      <c r="K14" s="7">
        <v>1501869.398</v>
      </c>
      <c r="L14" s="7">
        <v>1526342.8330000001</v>
      </c>
      <c r="M14" s="7">
        <v>1630644.8289999999</v>
      </c>
      <c r="O14" s="1">
        <v>119446</v>
      </c>
      <c r="P14" s="1">
        <v>65290</v>
      </c>
      <c r="Q14" s="1">
        <v>100084</v>
      </c>
      <c r="R14" s="1">
        <v>10.98</v>
      </c>
      <c r="S14" s="1">
        <v>11.01</v>
      </c>
      <c r="T14" s="1">
        <v>11.74</v>
      </c>
      <c r="U14" s="6">
        <v>129.61711469446664</v>
      </c>
      <c r="V14" s="6">
        <v>130.25464258326667</v>
      </c>
      <c r="W14" s="6">
        <v>136.72406426616666</v>
      </c>
      <c r="X14" s="6">
        <f t="shared" si="0"/>
        <v>140.59711469446663</v>
      </c>
      <c r="Y14" s="6">
        <f t="shared" si="0"/>
        <v>141.26464258326666</v>
      </c>
      <c r="Z14" s="6">
        <f t="shared" si="0"/>
        <v>148.46406426616667</v>
      </c>
    </row>
    <row r="15" spans="1:26" x14ac:dyDescent="0.25">
      <c r="A15" s="1" t="s">
        <v>13</v>
      </c>
      <c r="B15" s="2">
        <v>14055</v>
      </c>
      <c r="C15" s="2">
        <v>14469</v>
      </c>
      <c r="D15" s="2">
        <v>21487</v>
      </c>
      <c r="E15" s="2">
        <v>1713</v>
      </c>
      <c r="F15" s="2">
        <v>1918</v>
      </c>
      <c r="G15" s="2">
        <v>2572</v>
      </c>
      <c r="H15" s="7">
        <v>621392</v>
      </c>
      <c r="I15" s="7">
        <v>613734</v>
      </c>
      <c r="J15" s="7">
        <v>630144</v>
      </c>
      <c r="K15" s="7">
        <v>503200</v>
      </c>
      <c r="L15" s="7">
        <v>533599.99999999988</v>
      </c>
      <c r="M15" s="7">
        <v>560800</v>
      </c>
      <c r="O15" s="1">
        <v>8658</v>
      </c>
      <c r="P15" s="1">
        <v>6087</v>
      </c>
      <c r="Q15" s="1">
        <v>6726</v>
      </c>
      <c r="R15" s="1">
        <v>4.2300000000000004</v>
      </c>
      <c r="S15" s="1">
        <v>5.0599999999999996</v>
      </c>
      <c r="T15" s="1">
        <v>6.39</v>
      </c>
      <c r="U15" s="6">
        <v>69.964757866666673</v>
      </c>
      <c r="V15" s="6">
        <v>71.716810733333332</v>
      </c>
      <c r="W15" s="6">
        <v>74.635745066666672</v>
      </c>
      <c r="X15" s="6">
        <f t="shared" si="0"/>
        <v>74.194757866666677</v>
      </c>
      <c r="Y15" s="6">
        <f t="shared" si="0"/>
        <v>76.776810733333335</v>
      </c>
      <c r="Z15" s="6">
        <f t="shared" si="0"/>
        <v>81.025745066666673</v>
      </c>
    </row>
    <row r="16" spans="1:26" x14ac:dyDescent="0.25">
      <c r="A16" s="1" t="s">
        <v>22</v>
      </c>
      <c r="B16" s="2">
        <v>162990</v>
      </c>
      <c r="C16" s="2">
        <v>125251</v>
      </c>
      <c r="D16" s="2">
        <v>138253</v>
      </c>
      <c r="E16" s="2">
        <v>31888</v>
      </c>
      <c r="F16" s="2">
        <v>30775</v>
      </c>
      <c r="G16" s="2">
        <v>31321</v>
      </c>
      <c r="H16" s="7">
        <v>2710000</v>
      </c>
      <c r="I16" s="7">
        <v>2505643.9999999995</v>
      </c>
      <c r="J16" s="7">
        <v>2796611.9999999995</v>
      </c>
      <c r="K16" s="7">
        <v>4615790.0000000009</v>
      </c>
      <c r="L16" s="7">
        <v>4843490.0000000019</v>
      </c>
      <c r="M16" s="7">
        <v>5048020.0000000009</v>
      </c>
      <c r="O16" s="1">
        <v>92011</v>
      </c>
      <c r="P16" s="1">
        <v>51343</v>
      </c>
      <c r="Q16" s="1">
        <v>79566</v>
      </c>
      <c r="R16" s="1">
        <v>40.89</v>
      </c>
      <c r="S16" s="1">
        <v>38.49</v>
      </c>
      <c r="T16" s="1">
        <v>41.89</v>
      </c>
      <c r="U16" s="6">
        <v>465.4023924</v>
      </c>
      <c r="V16" s="6">
        <v>470.52189433333325</v>
      </c>
      <c r="W16" s="6">
        <v>501.86346466666663</v>
      </c>
      <c r="X16" s="6">
        <f t="shared" si="0"/>
        <v>506.29239239999998</v>
      </c>
      <c r="Y16" s="6">
        <f t="shared" si="0"/>
        <v>509.01189433333326</v>
      </c>
      <c r="Z16" s="6">
        <f t="shared" si="0"/>
        <v>543.75346466666667</v>
      </c>
    </row>
    <row r="17" spans="1:26" x14ac:dyDescent="0.25">
      <c r="A17" s="1" t="s">
        <v>25</v>
      </c>
      <c r="B17" s="2">
        <v>38236</v>
      </c>
      <c r="C17" s="2">
        <v>35805</v>
      </c>
      <c r="D17" s="2">
        <v>37125</v>
      </c>
      <c r="E17" s="2">
        <v>2800</v>
      </c>
      <c r="F17" s="2">
        <v>2900</v>
      </c>
      <c r="G17" s="2">
        <v>2900</v>
      </c>
      <c r="H17" s="7">
        <v>573256</v>
      </c>
      <c r="I17" s="7">
        <v>501052.00000000006</v>
      </c>
      <c r="J17" s="7">
        <v>545906</v>
      </c>
      <c r="K17" s="7">
        <v>1184600</v>
      </c>
      <c r="L17" s="7">
        <v>1098000</v>
      </c>
      <c r="M17" s="7">
        <v>1195200</v>
      </c>
      <c r="O17" s="1">
        <v>18642</v>
      </c>
      <c r="P17" s="1">
        <v>11032</v>
      </c>
      <c r="Q17" s="1">
        <v>17380</v>
      </c>
      <c r="R17" s="1">
        <v>4.3</v>
      </c>
      <c r="S17" s="1">
        <v>4.9000000000000004</v>
      </c>
      <c r="T17" s="1">
        <v>5.9</v>
      </c>
      <c r="U17" s="6">
        <v>117.09799493333333</v>
      </c>
      <c r="V17" s="6">
        <v>106.8030172</v>
      </c>
      <c r="W17" s="6">
        <v>116.48032660000001</v>
      </c>
      <c r="X17" s="6">
        <f t="shared" si="0"/>
        <v>121.39799493333332</v>
      </c>
      <c r="Y17" s="6">
        <f t="shared" si="0"/>
        <v>111.70301720000001</v>
      </c>
      <c r="Z17" s="6">
        <f t="shared" si="0"/>
        <v>122.38032660000002</v>
      </c>
    </row>
    <row r="18" spans="1:26" x14ac:dyDescent="0.25">
      <c r="A18" s="1" t="s">
        <v>26</v>
      </c>
      <c r="B18" s="2">
        <v>147120</v>
      </c>
      <c r="C18" s="2">
        <v>124809</v>
      </c>
      <c r="D18" s="2">
        <v>119861</v>
      </c>
      <c r="E18" s="2">
        <v>21126</v>
      </c>
      <c r="F18" s="2">
        <v>21245</v>
      </c>
      <c r="G18" s="2">
        <v>21412</v>
      </c>
      <c r="H18" s="7">
        <v>4110000.0000000005</v>
      </c>
      <c r="I18" s="7">
        <v>3919221.2</v>
      </c>
      <c r="J18" s="7">
        <v>3908612.4</v>
      </c>
      <c r="K18" s="7">
        <v>4722000</v>
      </c>
      <c r="L18" s="7">
        <v>5009999.9999999991</v>
      </c>
      <c r="M18" s="7">
        <v>4854000.0000000019</v>
      </c>
      <c r="O18" s="1">
        <v>90924</v>
      </c>
      <c r="P18" s="1">
        <v>45818</v>
      </c>
      <c r="Q18" s="1">
        <v>64357</v>
      </c>
      <c r="R18" s="1">
        <v>14.7</v>
      </c>
      <c r="S18" s="1">
        <v>15.8</v>
      </c>
      <c r="T18" s="1">
        <v>17.600000000000001</v>
      </c>
      <c r="U18" s="6">
        <v>576.43025</v>
      </c>
      <c r="V18" s="6">
        <v>586.93265180000003</v>
      </c>
      <c r="W18" s="6">
        <v>574.87891779999995</v>
      </c>
      <c r="X18" s="6">
        <f t="shared" si="0"/>
        <v>591.13025000000005</v>
      </c>
      <c r="Y18" s="6">
        <f t="shared" si="0"/>
        <v>602.73265179999999</v>
      </c>
      <c r="Z18" s="6">
        <f t="shared" si="0"/>
        <v>592.47891779999998</v>
      </c>
    </row>
    <row r="19" spans="1:26" x14ac:dyDescent="0.25">
      <c r="A19" s="1" t="s">
        <v>27</v>
      </c>
      <c r="B19" s="2">
        <v>338923</v>
      </c>
      <c r="C19" s="2">
        <v>332750</v>
      </c>
      <c r="D19" s="2">
        <v>362597</v>
      </c>
      <c r="E19" s="2">
        <v>63000</v>
      </c>
      <c r="F19" s="2">
        <v>72000</v>
      </c>
      <c r="G19" s="2">
        <v>74900</v>
      </c>
      <c r="H19" s="7">
        <v>4682320</v>
      </c>
      <c r="I19" s="7">
        <v>4456956</v>
      </c>
      <c r="J19" s="7">
        <v>4682320</v>
      </c>
      <c r="K19" s="7">
        <v>10517110.000000002</v>
      </c>
      <c r="L19" s="7">
        <v>9992239.9999999981</v>
      </c>
      <c r="M19" s="7">
        <v>11129580</v>
      </c>
      <c r="O19" s="1">
        <v>285640</v>
      </c>
      <c r="P19" s="1">
        <v>181502</v>
      </c>
      <c r="Q19" s="1">
        <v>264938</v>
      </c>
      <c r="R19" s="1">
        <v>111</v>
      </c>
      <c r="S19" s="1">
        <v>114</v>
      </c>
      <c r="T19" s="1">
        <v>121</v>
      </c>
      <c r="U19" s="6">
        <v>1022.349878</v>
      </c>
      <c r="V19" s="6">
        <v>972.27832459999991</v>
      </c>
      <c r="W19" s="6">
        <v>1066.2595239999998</v>
      </c>
      <c r="X19" s="6">
        <f t="shared" si="0"/>
        <v>1133.349878</v>
      </c>
      <c r="Y19" s="6">
        <f t="shared" si="0"/>
        <v>1086.2783245999999</v>
      </c>
      <c r="Z19" s="6">
        <f t="shared" si="0"/>
        <v>1187.2595239999998</v>
      </c>
    </row>
    <row r="20" spans="1:26" x14ac:dyDescent="0.25">
      <c r="A20" s="1" t="s">
        <v>29</v>
      </c>
      <c r="B20" s="2">
        <v>20515</v>
      </c>
      <c r="C20" s="2">
        <v>18821</v>
      </c>
      <c r="D20" s="2">
        <v>21782</v>
      </c>
      <c r="E20" s="2">
        <v>1545</v>
      </c>
      <c r="F20" s="2">
        <v>1621</v>
      </c>
      <c r="G20" s="2">
        <v>1775</v>
      </c>
      <c r="H20" s="7">
        <v>235854.36600000001</v>
      </c>
      <c r="I20" s="7">
        <v>222004.326</v>
      </c>
      <c r="J20" s="7">
        <v>228262.00599999999</v>
      </c>
      <c r="K20" s="7">
        <v>458864.00000000006</v>
      </c>
      <c r="L20" s="7">
        <v>455132</v>
      </c>
      <c r="M20" s="7">
        <v>434633.99999999994</v>
      </c>
      <c r="O20" s="1">
        <v>7583</v>
      </c>
      <c r="P20" s="1">
        <v>4804</v>
      </c>
      <c r="Q20" s="1">
        <v>6510</v>
      </c>
      <c r="R20" s="1">
        <v>3.8</v>
      </c>
      <c r="S20" s="1">
        <v>4.3</v>
      </c>
      <c r="T20" s="1">
        <v>4.3</v>
      </c>
      <c r="U20" s="6">
        <v>46.169903265933335</v>
      </c>
      <c r="V20" s="6">
        <v>45.009566021933324</v>
      </c>
      <c r="W20" s="6">
        <v>44.052868536600002</v>
      </c>
      <c r="X20" s="6">
        <f t="shared" ref="X20:Z21" si="1">R20+U20</f>
        <v>49.969903265933333</v>
      </c>
      <c r="Y20" s="6">
        <f t="shared" si="1"/>
        <v>49.309566021933321</v>
      </c>
      <c r="Z20" s="6">
        <f t="shared" si="1"/>
        <v>48.352868536599999</v>
      </c>
    </row>
    <row r="21" spans="1:26" x14ac:dyDescent="0.25">
      <c r="A21" s="1" t="s">
        <v>28</v>
      </c>
      <c r="B21" s="2">
        <v>32540</v>
      </c>
      <c r="C21" s="2">
        <v>28390</v>
      </c>
      <c r="D21" s="2">
        <v>31792</v>
      </c>
      <c r="E21" s="2">
        <v>5350</v>
      </c>
      <c r="F21" s="2">
        <v>5800</v>
      </c>
      <c r="G21" s="2">
        <v>6049</v>
      </c>
      <c r="H21" s="7">
        <v>32344.11</v>
      </c>
      <c r="I21" s="7">
        <v>45920.65</v>
      </c>
      <c r="J21" s="7">
        <v>43125.48</v>
      </c>
      <c r="K21" s="7">
        <v>1958435</v>
      </c>
      <c r="L21" s="7">
        <v>1790900</v>
      </c>
      <c r="M21" s="7">
        <v>1898575</v>
      </c>
      <c r="O21" s="1">
        <v>29993</v>
      </c>
      <c r="P21" s="1">
        <v>16713</v>
      </c>
      <c r="Q21" s="1">
        <v>25699</v>
      </c>
      <c r="R21" s="1">
        <v>0.42</v>
      </c>
      <c r="S21" s="1">
        <v>0.56999999999999995</v>
      </c>
      <c r="T21" s="1">
        <v>0.65</v>
      </c>
      <c r="U21" s="6">
        <v>150.75253557099998</v>
      </c>
      <c r="V21" s="6">
        <v>138.47145196499997</v>
      </c>
      <c r="W21" s="6">
        <v>145.94421359466665</v>
      </c>
      <c r="X21" s="6">
        <f t="shared" si="1"/>
        <v>151.17253557099997</v>
      </c>
      <c r="Y21" s="6">
        <f t="shared" si="1"/>
        <v>139.04145196499996</v>
      </c>
      <c r="Z21" s="6">
        <f t="shared" si="1"/>
        <v>146.59421359466666</v>
      </c>
    </row>
    <row r="22" spans="1:26" x14ac:dyDescent="0.25">
      <c r="A22" s="1" t="s">
        <v>31</v>
      </c>
      <c r="B22" s="2">
        <v>93361</v>
      </c>
      <c r="C22" s="2">
        <v>82684</v>
      </c>
      <c r="D22" s="2">
        <v>92179</v>
      </c>
      <c r="E22" s="2">
        <v>104264</v>
      </c>
      <c r="F22" s="2">
        <v>96000</v>
      </c>
      <c r="G22" s="2">
        <v>101000</v>
      </c>
      <c r="H22" s="7">
        <v>1070000</v>
      </c>
      <c r="I22" s="7">
        <v>932909.59999999986</v>
      </c>
      <c r="J22" s="7">
        <v>1114406</v>
      </c>
      <c r="K22" s="7">
        <v>9025798.1299305242</v>
      </c>
      <c r="L22" s="7">
        <v>8244684.0000000009</v>
      </c>
      <c r="M22" s="7">
        <v>9036766.0000000019</v>
      </c>
      <c r="O22" s="1">
        <v>128318</v>
      </c>
      <c r="P22" s="1">
        <v>77824</v>
      </c>
      <c r="Q22" s="1">
        <v>121539</v>
      </c>
      <c r="R22" s="1">
        <v>41.49</v>
      </c>
      <c r="S22" s="1">
        <v>43.65</v>
      </c>
      <c r="T22" s="1">
        <v>48.43</v>
      </c>
      <c r="U22" s="6">
        <v>695.2768980666666</v>
      </c>
      <c r="V22" s="6">
        <v>645.30137980000006</v>
      </c>
      <c r="W22" s="6">
        <v>712.99820460000001</v>
      </c>
      <c r="X22" s="6">
        <f t="shared" ref="X22:Z25" si="2">R22+U22</f>
        <v>736.76689806666661</v>
      </c>
      <c r="Y22" s="6">
        <f t="shared" si="2"/>
        <v>688.95137980000004</v>
      </c>
      <c r="Z22" s="6">
        <f t="shared" si="2"/>
        <v>761.42820459999996</v>
      </c>
    </row>
    <row r="23" spans="1:26" x14ac:dyDescent="0.25">
      <c r="A23" s="1" t="s">
        <v>32</v>
      </c>
      <c r="B23" s="2">
        <v>16994</v>
      </c>
      <c r="C23" s="2">
        <v>17956</v>
      </c>
      <c r="D23" s="2">
        <v>20245</v>
      </c>
      <c r="E23" s="2">
        <v>1531</v>
      </c>
      <c r="F23" s="2">
        <v>1672</v>
      </c>
      <c r="G23" s="2">
        <v>2000</v>
      </c>
      <c r="H23" s="7">
        <v>254902.00000000003</v>
      </c>
      <c r="I23" s="7">
        <v>301944</v>
      </c>
      <c r="J23" s="7">
        <v>323824</v>
      </c>
      <c r="K23" s="7">
        <v>477999.99999999994</v>
      </c>
      <c r="L23" s="7">
        <v>520000</v>
      </c>
      <c r="M23" s="7">
        <v>562000</v>
      </c>
      <c r="O23" s="1">
        <v>5601</v>
      </c>
      <c r="P23" s="1">
        <v>3097</v>
      </c>
      <c r="Q23" s="1">
        <v>5063</v>
      </c>
      <c r="R23" s="1">
        <v>3.99</v>
      </c>
      <c r="S23" s="1">
        <v>4.4400000000000004</v>
      </c>
      <c r="T23" s="1">
        <v>6.65</v>
      </c>
      <c r="U23" s="6">
        <v>48.436668866666665</v>
      </c>
      <c r="V23" s="6">
        <v>54.155725066666662</v>
      </c>
      <c r="W23" s="6">
        <v>58.463193066666669</v>
      </c>
      <c r="X23" s="6">
        <f t="shared" si="2"/>
        <v>52.426668866666667</v>
      </c>
      <c r="Y23" s="6">
        <f t="shared" si="2"/>
        <v>58.59572506666666</v>
      </c>
      <c r="Z23" s="6">
        <f t="shared" si="2"/>
        <v>65.113193066666668</v>
      </c>
    </row>
    <row r="24" spans="1:26" x14ac:dyDescent="0.25">
      <c r="A24" s="1" t="s">
        <v>30</v>
      </c>
      <c r="B24" s="2">
        <v>85373</v>
      </c>
      <c r="C24" s="2">
        <v>85158</v>
      </c>
      <c r="D24" s="2">
        <v>98556</v>
      </c>
      <c r="E24" s="2">
        <v>17700</v>
      </c>
      <c r="F24" s="2" t="s">
        <v>14</v>
      </c>
      <c r="G24" s="2">
        <v>60910</v>
      </c>
      <c r="H24" s="7">
        <v>0</v>
      </c>
      <c r="I24" s="7">
        <v>0</v>
      </c>
      <c r="J24" s="7">
        <v>0</v>
      </c>
      <c r="K24" s="7">
        <v>7400009.9999999991</v>
      </c>
      <c r="L24" s="7">
        <v>6478385</v>
      </c>
      <c r="M24" s="7">
        <v>7495640</v>
      </c>
      <c r="O24" s="1">
        <v>119983</v>
      </c>
      <c r="P24" s="1">
        <v>69779</v>
      </c>
      <c r="Q24" s="1">
        <v>111148</v>
      </c>
      <c r="R24" s="1">
        <v>39.9</v>
      </c>
      <c r="S24" s="1">
        <v>40.200000000000003</v>
      </c>
      <c r="T24" s="1">
        <v>45</v>
      </c>
      <c r="U24" s="6">
        <v>526.37506533333317</v>
      </c>
      <c r="V24" s="6">
        <v>464.7168441666667</v>
      </c>
      <c r="W24" s="6">
        <v>537.4121664999999</v>
      </c>
      <c r="X24" s="6">
        <f t="shared" si="2"/>
        <v>566.27506533333315</v>
      </c>
      <c r="Y24" s="6">
        <f t="shared" si="2"/>
        <v>504.91684416666669</v>
      </c>
      <c r="Z24" s="6">
        <f t="shared" si="2"/>
        <v>582.4121664999999</v>
      </c>
    </row>
    <row r="25" spans="1:26" x14ac:dyDescent="0.25">
      <c r="A25" s="1" t="s">
        <v>33</v>
      </c>
      <c r="B25" s="2">
        <v>10704</v>
      </c>
      <c r="C25" s="2">
        <v>8461</v>
      </c>
      <c r="D25" s="2">
        <v>8442</v>
      </c>
      <c r="E25" s="2">
        <v>4900</v>
      </c>
      <c r="F25" s="2">
        <v>4833</v>
      </c>
      <c r="G25" s="2">
        <v>5474</v>
      </c>
      <c r="H25" s="7">
        <v>81567</v>
      </c>
      <c r="I25" s="7">
        <v>80082</v>
      </c>
      <c r="J25" s="7">
        <v>76842</v>
      </c>
      <c r="K25" s="7">
        <v>430921.00000000006</v>
      </c>
      <c r="L25" s="7">
        <v>571967.99999999988</v>
      </c>
      <c r="M25" s="7">
        <v>617439</v>
      </c>
      <c r="O25" s="1">
        <v>17560</v>
      </c>
      <c r="P25" s="1">
        <v>13590</v>
      </c>
      <c r="Q25" s="1">
        <v>17710</v>
      </c>
      <c r="R25" s="1">
        <v>2.34</v>
      </c>
      <c r="S25" s="1">
        <v>2.89</v>
      </c>
      <c r="T25" s="1">
        <v>3.41</v>
      </c>
      <c r="U25" s="6">
        <v>31.30735593333333</v>
      </c>
      <c r="V25" s="6">
        <v>41.553223066666661</v>
      </c>
      <c r="W25" s="6">
        <v>44.859385266666663</v>
      </c>
      <c r="X25" s="6">
        <f t="shared" si="2"/>
        <v>33.64735593333333</v>
      </c>
      <c r="Y25" s="6">
        <f t="shared" si="2"/>
        <v>44.443223066666661</v>
      </c>
      <c r="Z25" s="6">
        <f t="shared" si="2"/>
        <v>48.26938526666666</v>
      </c>
    </row>
    <row r="26" spans="1:26" x14ac:dyDescent="0.25">
      <c r="A26" s="1" t="s">
        <v>34</v>
      </c>
      <c r="B26" s="2">
        <v>33371</v>
      </c>
      <c r="C26" s="2">
        <v>27958</v>
      </c>
      <c r="D26" s="2">
        <v>27333</v>
      </c>
      <c r="E26" s="2">
        <v>17800</v>
      </c>
      <c r="F26" s="2">
        <v>16800</v>
      </c>
      <c r="G26" s="2">
        <v>15400</v>
      </c>
      <c r="H26" s="7">
        <v>2929732</v>
      </c>
      <c r="I26" s="7">
        <v>2922074</v>
      </c>
      <c r="J26" s="7">
        <v>3031474</v>
      </c>
      <c r="K26" s="7">
        <v>730504.00000000023</v>
      </c>
      <c r="L26" s="7">
        <v>907696.29</v>
      </c>
      <c r="M26" s="7">
        <v>696424.00000000035</v>
      </c>
      <c r="O26" s="1">
        <v>15259</v>
      </c>
      <c r="P26" s="1">
        <v>9390</v>
      </c>
      <c r="Q26" s="1">
        <v>13530</v>
      </c>
      <c r="R26" s="1">
        <v>10.32</v>
      </c>
      <c r="S26" s="1">
        <v>9.33</v>
      </c>
      <c r="T26" s="1">
        <v>11.33</v>
      </c>
      <c r="U26" s="6">
        <v>214.32953666666666</v>
      </c>
      <c r="V26" s="6">
        <v>227.4453762064</v>
      </c>
      <c r="W26" s="6">
        <v>219.23224473333332</v>
      </c>
      <c r="X26" s="6">
        <f t="shared" ref="X26:Z27" si="3">R26+U26</f>
        <v>224.64953666666665</v>
      </c>
      <c r="Y26" s="6">
        <f t="shared" si="3"/>
        <v>236.77537620640001</v>
      </c>
      <c r="Z26" s="6">
        <f t="shared" si="3"/>
        <v>230.56224473333333</v>
      </c>
    </row>
    <row r="27" spans="1:26" x14ac:dyDescent="0.25">
      <c r="A27" s="1" t="s">
        <v>35</v>
      </c>
      <c r="B27" s="2">
        <v>75036</v>
      </c>
      <c r="C27" s="2">
        <v>80064</v>
      </c>
      <c r="D27" s="2">
        <v>107190</v>
      </c>
      <c r="E27" s="2">
        <v>11678</v>
      </c>
      <c r="F27" s="2">
        <v>11800</v>
      </c>
      <c r="G27" s="2">
        <v>14400</v>
      </c>
      <c r="H27" s="7">
        <v>710.37248999999997</v>
      </c>
      <c r="I27" s="7">
        <v>824.17583999999988</v>
      </c>
      <c r="J27" s="7">
        <v>578.99950000000001</v>
      </c>
      <c r="K27" s="7">
        <v>1719880</v>
      </c>
      <c r="L27" s="7">
        <v>1885590</v>
      </c>
      <c r="M27" s="7">
        <v>1426420</v>
      </c>
      <c r="O27" s="1">
        <v>25956</v>
      </c>
      <c r="P27" s="1">
        <v>17809</v>
      </c>
      <c r="Q27" s="1">
        <v>20911</v>
      </c>
      <c r="R27" s="1">
        <v>21.7</v>
      </c>
      <c r="S27" s="1">
        <v>24.46</v>
      </c>
      <c r="T27" s="1">
        <v>27.65</v>
      </c>
      <c r="U27" s="6">
        <v>122.80516856335566</v>
      </c>
      <c r="V27" s="6">
        <v>134.86993626462399</v>
      </c>
      <c r="W27" s="6">
        <v>102.28114853861665</v>
      </c>
      <c r="X27" s="6">
        <f t="shared" si="3"/>
        <v>144.50516856335565</v>
      </c>
      <c r="Y27" s="6">
        <f t="shared" si="3"/>
        <v>159.329936264624</v>
      </c>
      <c r="Z27" s="6">
        <f t="shared" si="3"/>
        <v>129.93114853861664</v>
      </c>
    </row>
    <row r="28" spans="1:26" x14ac:dyDescent="0.25">
      <c r="A28" s="1" t="s">
        <v>36</v>
      </c>
      <c r="B28" s="2">
        <v>63648</v>
      </c>
      <c r="C28" s="2">
        <v>56282</v>
      </c>
      <c r="D28" s="2">
        <v>45220</v>
      </c>
      <c r="E28" s="2">
        <v>22434</v>
      </c>
      <c r="F28" s="2">
        <v>25291</v>
      </c>
      <c r="G28" s="2">
        <v>19845</v>
      </c>
      <c r="H28" s="7">
        <v>710000</v>
      </c>
      <c r="I28" s="7">
        <v>596569.58600000001</v>
      </c>
      <c r="J28" s="7">
        <v>496674.45399999997</v>
      </c>
      <c r="K28" s="7">
        <v>950815.78300000017</v>
      </c>
      <c r="L28" s="7">
        <v>905630.41399999999</v>
      </c>
      <c r="M28" s="7">
        <v>1064225.5460000001</v>
      </c>
      <c r="O28" s="1">
        <v>43878</v>
      </c>
      <c r="P28" s="1">
        <v>21093</v>
      </c>
      <c r="Q28" s="1">
        <v>27061</v>
      </c>
      <c r="R28" s="1">
        <v>15</v>
      </c>
      <c r="S28" s="1">
        <v>11</v>
      </c>
      <c r="T28" s="1">
        <v>11</v>
      </c>
      <c r="U28" s="6">
        <v>107.39336666666667</v>
      </c>
      <c r="V28" s="6">
        <v>97.742333333333335</v>
      </c>
      <c r="W28" s="6">
        <v>103.66033333333334</v>
      </c>
      <c r="X28" s="6">
        <f t="shared" ref="X28:Z32" si="4">R28+U28</f>
        <v>122.39336666666667</v>
      </c>
      <c r="Y28" s="6">
        <f t="shared" si="4"/>
        <v>108.74233333333333</v>
      </c>
      <c r="Z28" s="6">
        <f t="shared" si="4"/>
        <v>114.66033333333334</v>
      </c>
    </row>
    <row r="29" spans="1:26" x14ac:dyDescent="0.25">
      <c r="A29" s="1" t="s">
        <v>15</v>
      </c>
      <c r="B29" s="2">
        <v>174348</v>
      </c>
      <c r="C29" s="2">
        <v>190010</v>
      </c>
      <c r="D29" s="2">
        <v>229740</v>
      </c>
      <c r="E29" s="2">
        <v>45532</v>
      </c>
      <c r="F29" s="2">
        <v>49050</v>
      </c>
      <c r="G29" s="2">
        <v>57983</v>
      </c>
      <c r="H29" s="7">
        <v>880000</v>
      </c>
      <c r="I29" s="7">
        <v>787404.18</v>
      </c>
      <c r="J29" s="7">
        <v>924591.12</v>
      </c>
      <c r="K29" s="7">
        <v>5390320</v>
      </c>
      <c r="L29" s="7">
        <v>5400904.9999999981</v>
      </c>
      <c r="M29" s="7">
        <v>5115840</v>
      </c>
      <c r="O29" s="1">
        <v>83966</v>
      </c>
      <c r="P29" s="1">
        <v>53683</v>
      </c>
      <c r="Q29" s="1">
        <v>76589</v>
      </c>
      <c r="R29" s="1">
        <v>61.8</v>
      </c>
      <c r="S29" s="1">
        <v>55.8</v>
      </c>
      <c r="T29" s="1">
        <v>59.1</v>
      </c>
      <c r="U29" s="6">
        <v>438.82602565999997</v>
      </c>
      <c r="V29" s="6">
        <v>431.41465685999992</v>
      </c>
      <c r="W29" s="6">
        <v>418.13842766666664</v>
      </c>
      <c r="X29" s="6">
        <f t="shared" si="4"/>
        <v>500.62602565999998</v>
      </c>
      <c r="Y29" s="6">
        <f t="shared" si="4"/>
        <v>487.21465685999993</v>
      </c>
      <c r="Z29" s="6">
        <f t="shared" si="4"/>
        <v>477.23842766666667</v>
      </c>
    </row>
    <row r="30" spans="1:26" x14ac:dyDescent="0.25">
      <c r="A30" s="1" t="s">
        <v>37</v>
      </c>
      <c r="B30" s="2">
        <v>55594</v>
      </c>
      <c r="C30" s="2">
        <v>54721</v>
      </c>
      <c r="D30" s="2">
        <v>58720</v>
      </c>
      <c r="E30" s="2">
        <v>7110</v>
      </c>
      <c r="F30" s="2">
        <v>14300</v>
      </c>
      <c r="G30" s="2">
        <v>14500</v>
      </c>
      <c r="H30" s="7">
        <v>0</v>
      </c>
      <c r="I30" s="7">
        <v>0</v>
      </c>
      <c r="J30" s="7">
        <v>0</v>
      </c>
      <c r="K30" s="7">
        <v>4243490</v>
      </c>
      <c r="L30" s="7">
        <v>3860605</v>
      </c>
      <c r="M30" s="7">
        <v>4701929.9999999991</v>
      </c>
      <c r="O30" s="1">
        <v>111476</v>
      </c>
      <c r="P30" s="1">
        <v>64129</v>
      </c>
      <c r="Q30" s="1">
        <v>107293</v>
      </c>
      <c r="R30" s="1">
        <v>34.799999999999997</v>
      </c>
      <c r="S30" s="1">
        <v>30.1</v>
      </c>
      <c r="T30" s="1">
        <v>35.700000000000003</v>
      </c>
      <c r="U30" s="6">
        <v>304.23501900000002</v>
      </c>
      <c r="V30" s="6">
        <v>277.03299250000003</v>
      </c>
      <c r="W30" s="6">
        <v>337.527399</v>
      </c>
      <c r="X30" s="6">
        <f t="shared" si="4"/>
        <v>339.03501900000003</v>
      </c>
      <c r="Y30" s="6">
        <f t="shared" si="4"/>
        <v>307.13299250000006</v>
      </c>
      <c r="Z30" s="6">
        <f t="shared" si="4"/>
        <v>373.22739899999999</v>
      </c>
    </row>
    <row r="31" spans="1:26" x14ac:dyDescent="0.25">
      <c r="A31" s="1" t="s">
        <v>16</v>
      </c>
      <c r="B31" s="2">
        <v>36811</v>
      </c>
      <c r="C31" s="2">
        <v>19229</v>
      </c>
      <c r="D31" s="2">
        <v>19088</v>
      </c>
      <c r="E31" s="2">
        <v>1900</v>
      </c>
      <c r="F31" s="2">
        <v>1855</v>
      </c>
      <c r="G31" s="2">
        <v>2323</v>
      </c>
      <c r="H31" s="7">
        <v>281081.89588999999</v>
      </c>
      <c r="I31" s="7">
        <v>169773.43476999996</v>
      </c>
      <c r="J31" s="7">
        <v>140956.43</v>
      </c>
      <c r="K31" s="7">
        <v>990553.05999999994</v>
      </c>
      <c r="L31" s="7">
        <v>586384.18000000005</v>
      </c>
      <c r="M31" s="7">
        <v>566157.34000000008</v>
      </c>
      <c r="O31" s="1">
        <v>14643</v>
      </c>
      <c r="P31" s="1">
        <v>6685</v>
      </c>
      <c r="Q31" s="1">
        <v>9325</v>
      </c>
      <c r="R31" s="1">
        <v>3.25</v>
      </c>
      <c r="S31" s="1">
        <v>1.74</v>
      </c>
      <c r="T31" s="1">
        <v>2.27</v>
      </c>
      <c r="U31" s="6">
        <v>86.495435426095668</v>
      </c>
      <c r="V31" s="6">
        <v>51.378764257263654</v>
      </c>
      <c r="W31" s="6">
        <v>48.473997839666666</v>
      </c>
      <c r="X31" s="6">
        <f t="shared" si="4"/>
        <v>89.745435426095668</v>
      </c>
      <c r="Y31" s="6">
        <f t="shared" si="4"/>
        <v>53.118764257263656</v>
      </c>
      <c r="Z31" s="6">
        <f t="shared" si="4"/>
        <v>50.743997839666669</v>
      </c>
    </row>
    <row r="32" spans="1:26" x14ac:dyDescent="0.25">
      <c r="A32" s="1" t="s">
        <v>38</v>
      </c>
      <c r="B32" s="2">
        <v>66554</v>
      </c>
      <c r="C32" s="2">
        <v>56318</v>
      </c>
      <c r="D32" s="2">
        <v>64842</v>
      </c>
      <c r="E32" s="2">
        <v>23268</v>
      </c>
      <c r="F32" s="2">
        <v>23739</v>
      </c>
      <c r="G32" s="2">
        <v>24634</v>
      </c>
      <c r="H32" s="7">
        <v>770000</v>
      </c>
      <c r="I32" s="7">
        <v>899786.04</v>
      </c>
      <c r="J32" s="7">
        <v>947010.60800000001</v>
      </c>
      <c r="K32" s="7">
        <v>1834279.2999999998</v>
      </c>
      <c r="L32" s="7">
        <v>1702106.91</v>
      </c>
      <c r="M32" s="7">
        <v>2178533.9999999995</v>
      </c>
      <c r="O32" s="1">
        <v>58853</v>
      </c>
      <c r="P32" s="1">
        <v>38018</v>
      </c>
      <c r="Q32" s="1">
        <v>55247</v>
      </c>
      <c r="R32" s="1">
        <v>19.8</v>
      </c>
      <c r="S32" s="1">
        <v>22.9</v>
      </c>
      <c r="T32" s="1">
        <v>25.2</v>
      </c>
      <c r="U32" s="6">
        <v>176.83755109093332</v>
      </c>
      <c r="V32" s="6">
        <v>174.624721854</v>
      </c>
      <c r="W32" s="6">
        <v>212.52007840213332</v>
      </c>
      <c r="X32" s="6">
        <f t="shared" si="4"/>
        <v>196.63755109093333</v>
      </c>
      <c r="Y32" s="6">
        <f t="shared" si="4"/>
        <v>197.52472185400001</v>
      </c>
      <c r="Z32" s="6">
        <f t="shared" si="4"/>
        <v>237.72007840213331</v>
      </c>
    </row>
    <row r="33" spans="1:26" x14ac:dyDescent="0.25">
      <c r="A33" s="1" t="s">
        <v>39</v>
      </c>
      <c r="B33" s="2">
        <v>404379</v>
      </c>
      <c r="C33" s="2">
        <v>379268</v>
      </c>
      <c r="D33" s="2">
        <v>404336</v>
      </c>
      <c r="E33" s="2">
        <v>82000</v>
      </c>
      <c r="F33" s="2">
        <v>87000</v>
      </c>
      <c r="G33" s="2">
        <v>87000</v>
      </c>
      <c r="H33" s="7">
        <v>3105912.3840000001</v>
      </c>
      <c r="I33" s="7">
        <v>3282149.088</v>
      </c>
      <c r="J33" s="7">
        <v>3711337.2480000001</v>
      </c>
      <c r="K33" s="7">
        <v>14227556</v>
      </c>
      <c r="L33" s="7">
        <v>14955126.000000004</v>
      </c>
      <c r="M33" s="7">
        <v>19175098.000000004</v>
      </c>
      <c r="O33" s="1">
        <v>272657</v>
      </c>
      <c r="P33" s="1">
        <v>183195</v>
      </c>
      <c r="Q33" s="1">
        <v>352106</v>
      </c>
      <c r="R33" s="1">
        <v>68</v>
      </c>
      <c r="S33" s="1">
        <v>71</v>
      </c>
      <c r="T33" s="1">
        <v>80</v>
      </c>
      <c r="U33" s="6">
        <v>1176.8016387424</v>
      </c>
      <c r="V33" s="6">
        <v>1237.6806238367999</v>
      </c>
      <c r="W33" s="6">
        <v>1573.5645856127999</v>
      </c>
      <c r="X33" s="6">
        <f t="shared" ref="X33:Z34" si="5">R33+U33</f>
        <v>1244.8016387424</v>
      </c>
      <c r="Y33" s="6">
        <f t="shared" si="5"/>
        <v>1308.6806238367999</v>
      </c>
      <c r="Z33" s="6">
        <f t="shared" si="5"/>
        <v>1653.5645856127999</v>
      </c>
    </row>
    <row r="34" spans="1:26" x14ac:dyDescent="0.25">
      <c r="A34" s="1" t="s">
        <v>17</v>
      </c>
      <c r="B34" s="2">
        <v>66815</v>
      </c>
      <c r="C34" s="2">
        <v>63166</v>
      </c>
      <c r="D34" s="2">
        <v>67398</v>
      </c>
      <c r="E34" s="2">
        <v>16922</v>
      </c>
      <c r="F34" s="2">
        <v>12591</v>
      </c>
      <c r="G34" s="2">
        <v>12889</v>
      </c>
      <c r="H34" s="7">
        <v>10000</v>
      </c>
      <c r="I34" s="7">
        <v>5225.0000000000009</v>
      </c>
      <c r="J34" s="7">
        <v>6061</v>
      </c>
      <c r="K34" s="7">
        <v>1521955.9999999998</v>
      </c>
      <c r="L34" s="7">
        <v>1381526</v>
      </c>
      <c r="M34" s="7">
        <v>1570374</v>
      </c>
      <c r="O34" s="1">
        <v>31199</v>
      </c>
      <c r="P34" s="1">
        <v>18701</v>
      </c>
      <c r="Q34" s="1">
        <v>29382</v>
      </c>
      <c r="R34" s="1">
        <v>21.56</v>
      </c>
      <c r="S34" s="1">
        <v>22.15</v>
      </c>
      <c r="T34" s="1">
        <v>24.07</v>
      </c>
      <c r="U34" s="6">
        <v>113.42619053333333</v>
      </c>
      <c r="V34" s="6">
        <v>102.04954173333331</v>
      </c>
      <c r="W34" s="6">
        <v>117.07407359999999</v>
      </c>
      <c r="X34" s="6">
        <f t="shared" si="5"/>
        <v>134.98619053333331</v>
      </c>
      <c r="Y34" s="6">
        <f t="shared" si="5"/>
        <v>124.19954173333332</v>
      </c>
      <c r="Z34" s="6">
        <f t="shared" si="5"/>
        <v>141.14407359999998</v>
      </c>
    </row>
    <row r="35" spans="1:26" x14ac:dyDescent="0.25">
      <c r="A35" s="1" t="s">
        <v>40</v>
      </c>
      <c r="B35" s="2">
        <v>293458</v>
      </c>
      <c r="C35" s="2">
        <v>266132</v>
      </c>
      <c r="D35" s="2">
        <v>273294</v>
      </c>
      <c r="E35" s="2">
        <v>101309</v>
      </c>
      <c r="F35" s="2">
        <v>105476</v>
      </c>
      <c r="G35" s="2">
        <v>107776</v>
      </c>
      <c r="H35" s="7">
        <v>2990000</v>
      </c>
      <c r="I35" s="7">
        <v>2988800.2600000002</v>
      </c>
      <c r="J35" s="7">
        <v>3022756.7900000005</v>
      </c>
      <c r="K35" s="7">
        <v>5743810</v>
      </c>
      <c r="L35" s="7">
        <v>5968710.0000000009</v>
      </c>
      <c r="M35" s="7">
        <v>7109620.0000000009</v>
      </c>
      <c r="O35" s="1">
        <v>184634</v>
      </c>
      <c r="P35" s="1">
        <v>119704</v>
      </c>
      <c r="Q35" s="1">
        <v>176249</v>
      </c>
      <c r="R35" s="1">
        <v>36</v>
      </c>
      <c r="S35" s="1">
        <v>41</v>
      </c>
      <c r="T35" s="1">
        <v>45</v>
      </c>
      <c r="U35" s="6">
        <v>578.0532740729999</v>
      </c>
      <c r="V35" s="6">
        <v>596.57653358599987</v>
      </c>
      <c r="W35" s="6">
        <v>681.63552191899998</v>
      </c>
      <c r="X35" s="6">
        <f t="shared" ref="X35:Z35" si="6">R35+U35</f>
        <v>614.0532740729999</v>
      </c>
      <c r="Y35" s="6">
        <f t="shared" si="6"/>
        <v>637.57653358599987</v>
      </c>
      <c r="Z35" s="6">
        <f t="shared" si="6"/>
        <v>726.63552191899998</v>
      </c>
    </row>
    <row r="36" spans="1:26" x14ac:dyDescent="0.25">
      <c r="A36" s="1" t="s">
        <v>18</v>
      </c>
      <c r="B36" s="2">
        <v>26474</v>
      </c>
      <c r="C36" s="2">
        <v>24623</v>
      </c>
      <c r="D36" s="2">
        <v>29353</v>
      </c>
      <c r="E36" s="2">
        <v>3684</v>
      </c>
      <c r="F36" s="2">
        <v>3670</v>
      </c>
      <c r="G36" s="2">
        <v>3834</v>
      </c>
      <c r="H36" s="7">
        <v>532260.33600000001</v>
      </c>
      <c r="I36" s="7">
        <v>491360.92800000001</v>
      </c>
      <c r="J36" s="7">
        <v>462958.56</v>
      </c>
      <c r="K36" s="7">
        <v>107399.99999999994</v>
      </c>
      <c r="L36" s="7">
        <v>121799.99999999997</v>
      </c>
      <c r="M36" s="7">
        <v>95400.000000000044</v>
      </c>
      <c r="O36" s="1">
        <v>6962</v>
      </c>
      <c r="P36" s="1">
        <v>3600</v>
      </c>
      <c r="Q36" s="1">
        <v>4873</v>
      </c>
      <c r="R36" s="1">
        <v>16.899999999999999</v>
      </c>
      <c r="S36" s="1">
        <v>19.2</v>
      </c>
      <c r="T36" s="1">
        <v>15.8</v>
      </c>
      <c r="U36" s="6">
        <v>37.735804849600001</v>
      </c>
      <c r="V36" s="6">
        <v>36.4973480608</v>
      </c>
      <c r="W36" s="6">
        <v>32.967975215999999</v>
      </c>
      <c r="X36" s="6">
        <f t="shared" ref="X36:Z42" si="7">R36+U36</f>
        <v>54.635804849599999</v>
      </c>
      <c r="Y36" s="6">
        <f t="shared" si="7"/>
        <v>55.697348060799996</v>
      </c>
      <c r="Z36" s="6">
        <f t="shared" si="7"/>
        <v>48.767975215999996</v>
      </c>
    </row>
    <row r="37" spans="1:26" x14ac:dyDescent="0.25">
      <c r="A37" s="1" t="s">
        <v>41</v>
      </c>
      <c r="B37" s="2">
        <v>17642</v>
      </c>
      <c r="C37" s="2">
        <v>15060</v>
      </c>
      <c r="D37" s="2">
        <v>15422</v>
      </c>
      <c r="E37" s="2">
        <v>6152</v>
      </c>
      <c r="F37" s="2">
        <v>6114</v>
      </c>
      <c r="G37" s="2">
        <v>6360</v>
      </c>
      <c r="H37" s="7">
        <v>80000</v>
      </c>
      <c r="I37" s="7">
        <v>88423</v>
      </c>
      <c r="J37" s="7">
        <v>190174.99999999997</v>
      </c>
      <c r="K37" s="7">
        <v>263706.89400000003</v>
      </c>
      <c r="L37" s="7">
        <v>490949.99999999983</v>
      </c>
      <c r="M37" s="7">
        <v>635887.99999999988</v>
      </c>
      <c r="O37" s="1">
        <v>19583</v>
      </c>
      <c r="P37" s="1">
        <v>14274</v>
      </c>
      <c r="Q37" s="1">
        <v>19244</v>
      </c>
      <c r="R37" s="1">
        <v>3.21</v>
      </c>
      <c r="S37" s="1">
        <v>3.64</v>
      </c>
      <c r="T37" s="1">
        <v>3.81</v>
      </c>
      <c r="U37" s="6">
        <v>21.92424105226667</v>
      </c>
      <c r="V37" s="6">
        <v>39.706362666666678</v>
      </c>
      <c r="W37" s="6">
        <v>59.887346199999996</v>
      </c>
      <c r="X37" s="6">
        <f t="shared" si="7"/>
        <v>25.13424105226667</v>
      </c>
      <c r="Y37" s="6">
        <f t="shared" si="7"/>
        <v>43.346362666666678</v>
      </c>
      <c r="Z37" s="6">
        <f t="shared" si="7"/>
        <v>63.697346199999998</v>
      </c>
    </row>
    <row r="38" spans="1:26" x14ac:dyDescent="0.25">
      <c r="A38" s="1" t="s">
        <v>42</v>
      </c>
      <c r="B38" s="2">
        <v>12917</v>
      </c>
      <c r="C38" s="2">
        <v>11507</v>
      </c>
      <c r="D38" s="2">
        <v>12165</v>
      </c>
      <c r="E38" s="2">
        <v>4208</v>
      </c>
      <c r="F38" s="2">
        <v>3891</v>
      </c>
      <c r="G38" s="2">
        <v>4087</v>
      </c>
      <c r="H38" s="7">
        <v>0</v>
      </c>
      <c r="I38" s="7">
        <v>0</v>
      </c>
      <c r="J38" s="7">
        <v>0</v>
      </c>
      <c r="K38" s="7">
        <v>837510.75</v>
      </c>
      <c r="L38" s="7">
        <v>774843.89999999991</v>
      </c>
      <c r="M38" s="7">
        <v>819749.85000000009</v>
      </c>
      <c r="O38" s="1">
        <v>18340</v>
      </c>
      <c r="P38" s="1">
        <v>11140</v>
      </c>
      <c r="Q38" s="1">
        <v>17490</v>
      </c>
      <c r="R38" s="1">
        <v>5.96</v>
      </c>
      <c r="S38" s="1">
        <v>5.54</v>
      </c>
      <c r="T38" s="1">
        <v>5.41</v>
      </c>
      <c r="U38" s="6">
        <v>59.773378078333337</v>
      </c>
      <c r="V38" s="6">
        <v>55.349023399999993</v>
      </c>
      <c r="W38" s="6">
        <v>58.575599188333328</v>
      </c>
      <c r="X38" s="6">
        <f t="shared" si="7"/>
        <v>65.733378078333331</v>
      </c>
      <c r="Y38" s="6">
        <f t="shared" si="7"/>
        <v>60.889023399999992</v>
      </c>
      <c r="Z38" s="6">
        <f t="shared" si="7"/>
        <v>63.985599188333325</v>
      </c>
    </row>
    <row r="39" spans="1:26" x14ac:dyDescent="0.25">
      <c r="A39" s="1" t="s">
        <v>43</v>
      </c>
      <c r="B39" s="2">
        <v>30009</v>
      </c>
      <c r="C39" s="2">
        <v>17656</v>
      </c>
      <c r="D39" s="2">
        <v>16509</v>
      </c>
      <c r="E39" s="2">
        <v>3786</v>
      </c>
      <c r="F39" s="2">
        <v>2722</v>
      </c>
      <c r="G39" s="2">
        <v>2178</v>
      </c>
      <c r="H39" s="7">
        <v>227786.976</v>
      </c>
      <c r="I39" s="7">
        <v>227218.89600000001</v>
      </c>
      <c r="J39" s="7">
        <v>211313.568</v>
      </c>
      <c r="K39" s="7">
        <v>229200</v>
      </c>
      <c r="L39" s="7">
        <v>216399.99999999997</v>
      </c>
      <c r="M39" s="7">
        <v>176599.99999999997</v>
      </c>
      <c r="O39" s="1">
        <v>4713</v>
      </c>
      <c r="P39" s="1">
        <v>3387</v>
      </c>
      <c r="Q39" s="1">
        <v>4033</v>
      </c>
      <c r="R39" s="1">
        <v>5.96</v>
      </c>
      <c r="S39" s="1">
        <v>5.04</v>
      </c>
      <c r="T39" s="1">
        <v>3.85</v>
      </c>
      <c r="U39" s="6">
        <v>28.061369353599996</v>
      </c>
      <c r="V39" s="6">
        <v>27.185286732266665</v>
      </c>
      <c r="W39" s="6">
        <v>23.824304498133333</v>
      </c>
      <c r="X39" s="6">
        <f t="shared" si="7"/>
        <v>34.021369353599994</v>
      </c>
      <c r="Y39" s="6">
        <f t="shared" si="7"/>
        <v>32.225286732266667</v>
      </c>
      <c r="Z39" s="6">
        <f t="shared" si="7"/>
        <v>27.674304498133335</v>
      </c>
    </row>
    <row r="40" spans="1:26" x14ac:dyDescent="0.25">
      <c r="A40" s="1" t="s">
        <v>44</v>
      </c>
      <c r="B40" s="2">
        <v>49534</v>
      </c>
      <c r="C40" s="2">
        <v>44769</v>
      </c>
      <c r="D40" s="2">
        <v>44272</v>
      </c>
      <c r="E40" s="2">
        <v>3200</v>
      </c>
      <c r="F40" s="2">
        <v>3163</v>
      </c>
      <c r="G40" s="2">
        <v>3117</v>
      </c>
      <c r="H40" s="7">
        <v>499656.60299999989</v>
      </c>
      <c r="I40" s="7">
        <v>504967.42599999998</v>
      </c>
      <c r="J40" s="7">
        <v>250878.09599999999</v>
      </c>
      <c r="K40" s="7">
        <v>752265</v>
      </c>
      <c r="L40" s="7">
        <v>725109.00000000012</v>
      </c>
      <c r="M40" s="7">
        <v>663570</v>
      </c>
      <c r="O40" s="1">
        <v>11324</v>
      </c>
      <c r="P40" s="1">
        <v>7448</v>
      </c>
      <c r="Q40" s="1">
        <v>9128</v>
      </c>
      <c r="R40" s="1">
        <v>7.44</v>
      </c>
      <c r="S40" s="1">
        <v>7.48</v>
      </c>
      <c r="T40" s="1">
        <v>8.76</v>
      </c>
      <c r="U40" s="6">
        <v>83.196835428299991</v>
      </c>
      <c r="V40" s="6">
        <v>81.503332598599997</v>
      </c>
      <c r="W40" s="6">
        <v>62.736061185600001</v>
      </c>
      <c r="X40" s="6">
        <f t="shared" si="7"/>
        <v>90.636835428299989</v>
      </c>
      <c r="Y40" s="6">
        <f t="shared" si="7"/>
        <v>88.983332598600001</v>
      </c>
      <c r="Z40" s="6">
        <f t="shared" si="7"/>
        <v>71.496061185599999</v>
      </c>
    </row>
    <row r="41" spans="1:26" x14ac:dyDescent="0.25">
      <c r="A41" s="1" t="s">
        <v>45</v>
      </c>
      <c r="B41" s="2">
        <v>576720</v>
      </c>
      <c r="C41" s="2">
        <v>510470</v>
      </c>
      <c r="D41" s="2">
        <v>398430</v>
      </c>
      <c r="E41" s="2">
        <v>68493</v>
      </c>
      <c r="F41" s="2">
        <v>66800</v>
      </c>
      <c r="G41" s="2">
        <v>69867</v>
      </c>
      <c r="H41" s="7">
        <v>4047406.1599999997</v>
      </c>
      <c r="I41" s="7">
        <v>3986711.04</v>
      </c>
      <c r="J41" s="7">
        <v>3968342.7800000003</v>
      </c>
      <c r="K41" s="7">
        <v>21941634.999999993</v>
      </c>
      <c r="L41" s="7">
        <v>22063909.999999996</v>
      </c>
      <c r="M41" s="7">
        <v>23736704.999999996</v>
      </c>
      <c r="O41" s="1">
        <v>341920</v>
      </c>
      <c r="P41" s="1">
        <v>225660</v>
      </c>
      <c r="Q41" s="1">
        <v>331190</v>
      </c>
      <c r="R41" s="1">
        <v>67.8</v>
      </c>
      <c r="S41" s="1">
        <v>68.3</v>
      </c>
      <c r="T41" s="1">
        <v>71</v>
      </c>
      <c r="U41" s="6">
        <v>1820.9877189093331</v>
      </c>
      <c r="V41" s="6">
        <v>1825.7793451773332</v>
      </c>
      <c r="W41" s="6">
        <v>1946.4763249579996</v>
      </c>
      <c r="X41" s="6">
        <f t="shared" si="7"/>
        <v>1888.7877189093331</v>
      </c>
      <c r="Y41" s="6">
        <f t="shared" si="7"/>
        <v>1894.0793451773332</v>
      </c>
      <c r="Z41" s="6">
        <f t="shared" si="7"/>
        <v>2017.4763249579996</v>
      </c>
    </row>
    <row r="42" spans="1:26" x14ac:dyDescent="0.25">
      <c r="A42" s="1" t="s">
        <v>19</v>
      </c>
      <c r="B42" s="2">
        <v>387851</v>
      </c>
      <c r="C42" s="2">
        <v>360530</v>
      </c>
      <c r="D42" s="2">
        <v>395452</v>
      </c>
      <c r="E42" s="2">
        <v>417173</v>
      </c>
      <c r="F42" s="2">
        <v>476223</v>
      </c>
      <c r="G42" s="2">
        <v>494297</v>
      </c>
      <c r="H42" s="7">
        <v>10584450</v>
      </c>
      <c r="I42" s="7">
        <v>9609696</v>
      </c>
      <c r="J42" s="7">
        <v>10010100</v>
      </c>
      <c r="K42" s="7">
        <v>15259184.000000002</v>
      </c>
      <c r="L42" s="7">
        <v>15153136</v>
      </c>
      <c r="M42" s="7">
        <v>15444968.999999998</v>
      </c>
      <c r="O42" s="1">
        <v>405224</v>
      </c>
      <c r="P42" s="1">
        <v>280213</v>
      </c>
      <c r="Q42" s="1">
        <v>364182</v>
      </c>
      <c r="R42" s="1">
        <v>159.54</v>
      </c>
      <c r="S42" s="1">
        <v>167.47</v>
      </c>
      <c r="T42" s="1">
        <v>174.07</v>
      </c>
      <c r="U42" s="6">
        <v>1707.2847784666665</v>
      </c>
      <c r="V42" s="6">
        <v>1644.8772295999997</v>
      </c>
      <c r="W42" s="6">
        <v>1684.6989551333336</v>
      </c>
      <c r="X42" s="6">
        <f t="shared" si="7"/>
        <v>1866.8247784666664</v>
      </c>
      <c r="Y42" s="6">
        <f t="shared" si="7"/>
        <v>1812.3472295999998</v>
      </c>
      <c r="Z42" s="6">
        <f t="shared" si="7"/>
        <v>1858.7689551333335</v>
      </c>
    </row>
    <row r="43" spans="1:26" x14ac:dyDescent="0.25">
      <c r="H43" s="8"/>
      <c r="I43" s="8"/>
      <c r="J43" s="8"/>
      <c r="K43" s="8"/>
      <c r="L43" s="8"/>
      <c r="M43" s="8"/>
    </row>
    <row r="44" spans="1:26" x14ac:dyDescent="0.25">
      <c r="A44" s="1"/>
      <c r="B44" s="1">
        <v>2021</v>
      </c>
      <c r="C44" s="1">
        <v>2020</v>
      </c>
      <c r="D44" s="1">
        <v>2019</v>
      </c>
      <c r="E44" s="1">
        <v>2021</v>
      </c>
      <c r="F44" s="1">
        <v>2020</v>
      </c>
      <c r="G44" s="1">
        <v>2019</v>
      </c>
      <c r="H44" s="9">
        <v>2021</v>
      </c>
      <c r="I44" s="9">
        <v>2020</v>
      </c>
      <c r="J44" s="9">
        <v>2019</v>
      </c>
      <c r="K44" s="9">
        <v>2021</v>
      </c>
      <c r="L44" s="9">
        <v>2020</v>
      </c>
      <c r="M44" s="9">
        <v>2019</v>
      </c>
      <c r="N44" s="1"/>
      <c r="O44" s="1">
        <v>2021</v>
      </c>
      <c r="P44" s="1">
        <v>2020</v>
      </c>
      <c r="Q44" s="1">
        <v>2019</v>
      </c>
      <c r="R44" s="1">
        <v>2021</v>
      </c>
      <c r="S44" s="1">
        <v>2020</v>
      </c>
      <c r="T44" s="1">
        <v>2019</v>
      </c>
      <c r="U44" s="1">
        <v>2021</v>
      </c>
      <c r="V44" s="1">
        <v>2020</v>
      </c>
      <c r="W44" s="1">
        <v>2019</v>
      </c>
      <c r="X44" s="1">
        <v>2021</v>
      </c>
      <c r="Y44" s="1">
        <v>2020</v>
      </c>
      <c r="Z44" s="1">
        <v>2019</v>
      </c>
    </row>
    <row r="45" spans="1:26" x14ac:dyDescent="0.25">
      <c r="A45" s="1" t="s">
        <v>51</v>
      </c>
      <c r="B45" s="1">
        <f>MAX(B4:B42)</f>
        <v>576720</v>
      </c>
      <c r="C45" s="1">
        <f>MAX(C4:C42)</f>
        <v>510470</v>
      </c>
      <c r="D45" s="1">
        <f>MAX(D4:D42)</f>
        <v>404336</v>
      </c>
      <c r="E45" s="1">
        <f>MAX(E4:E42)</f>
        <v>417173</v>
      </c>
      <c r="F45" s="1">
        <f>MAX(F4:F42)</f>
        <v>476223</v>
      </c>
      <c r="G45" s="1">
        <f>MAX(G4:G42)</f>
        <v>494297</v>
      </c>
      <c r="H45" s="9">
        <v>10584450</v>
      </c>
      <c r="I45" s="9">
        <v>9609696</v>
      </c>
      <c r="J45" s="9">
        <v>10010100</v>
      </c>
      <c r="K45" s="9">
        <v>21941634.999999993</v>
      </c>
      <c r="L45" s="9">
        <v>22063909.999999996</v>
      </c>
      <c r="M45" s="9">
        <v>23736704.999999996</v>
      </c>
      <c r="N45" s="1"/>
      <c r="O45" s="1">
        <f>MAX(O4:O42)</f>
        <v>424837</v>
      </c>
      <c r="P45" s="1">
        <f>MAX(P4:P42)</f>
        <v>305157</v>
      </c>
      <c r="Q45" s="1">
        <f>MAX(Q4:Q42)</f>
        <v>429208</v>
      </c>
      <c r="R45" s="1">
        <f>MAX(R4:R42)</f>
        <v>172.56</v>
      </c>
      <c r="S45" s="1">
        <f>MAX(S4:S42)</f>
        <v>170.94</v>
      </c>
      <c r="T45" s="1">
        <f>MAX(T4:T42)</f>
        <v>174.07</v>
      </c>
      <c r="U45" s="1">
        <f>MAX(U4:U42)</f>
        <v>1820.9877189093331</v>
      </c>
      <c r="V45" s="1">
        <f>MAX(V4:V42)</f>
        <v>1825.7793451773332</v>
      </c>
      <c r="W45" s="1">
        <f>MAX(W4:W42)</f>
        <v>1946.4763249579996</v>
      </c>
      <c r="X45" s="1">
        <f>MAX(X4:X42)</f>
        <v>1888.7877189093331</v>
      </c>
      <c r="Y45" s="1">
        <f>MAX(Y4:Y42)</f>
        <v>1894.0793451773332</v>
      </c>
      <c r="Z45" s="1">
        <f>MAX(Z4:Z42)</f>
        <v>2017.4763249579996</v>
      </c>
    </row>
    <row r="46" spans="1:26" x14ac:dyDescent="0.25">
      <c r="A46" s="1" t="s">
        <v>52</v>
      </c>
      <c r="B46" s="1">
        <f>MIN(B4:B42)</f>
        <v>10704</v>
      </c>
      <c r="C46" s="1">
        <f>MIN(C4:C42)</f>
        <v>8461</v>
      </c>
      <c r="D46" s="1">
        <f>MIN(D4:D42)</f>
        <v>8442</v>
      </c>
      <c r="E46" s="1">
        <f>MIN(E4:E42)</f>
        <v>870</v>
      </c>
      <c r="F46" s="1">
        <f>MIN(F4:F42)</f>
        <v>732</v>
      </c>
      <c r="G46" s="1">
        <f>MIN(G4:G42)</f>
        <v>712</v>
      </c>
      <c r="H46" s="9">
        <v>0</v>
      </c>
      <c r="I46" s="9">
        <v>0</v>
      </c>
      <c r="J46" s="9">
        <v>0</v>
      </c>
      <c r="K46" s="9">
        <v>107399.99999999994</v>
      </c>
      <c r="L46" s="9">
        <v>121799.99999999997</v>
      </c>
      <c r="M46" s="9">
        <v>95400.000000000044</v>
      </c>
      <c r="N46" s="1"/>
      <c r="O46" s="1">
        <f>MIN(O4:O42)</f>
        <v>4713</v>
      </c>
      <c r="P46" s="1">
        <f>MIN(P4:P42)</f>
        <v>2813</v>
      </c>
      <c r="Q46" s="1">
        <f>MIN(Q4:Q42)</f>
        <v>3964</v>
      </c>
      <c r="R46" s="1">
        <f>MIN(R4:R42)</f>
        <v>0.42</v>
      </c>
      <c r="S46" s="1">
        <f>MIN(S4:S42)</f>
        <v>0.56999999999999995</v>
      </c>
      <c r="T46" s="1">
        <f>MIN(T4:T42)</f>
        <v>0.65</v>
      </c>
      <c r="U46" s="1">
        <f>MIN(U4:U42)</f>
        <v>21.92424105226667</v>
      </c>
      <c r="V46" s="1">
        <f>MIN(V4:V42)</f>
        <v>27.185286732266665</v>
      </c>
      <c r="W46" s="1">
        <f>MIN(W4:W42)</f>
        <v>23.824304498133333</v>
      </c>
      <c r="X46" s="1">
        <f>MIN(X4:X42)</f>
        <v>25.13424105226667</v>
      </c>
      <c r="Y46" s="1">
        <f>MIN(Y4:Y42)</f>
        <v>32.225286732266667</v>
      </c>
      <c r="Z46" s="1">
        <f>MIN(Z4:Z42)</f>
        <v>27.674304498133335</v>
      </c>
    </row>
    <row r="47" spans="1:26" x14ac:dyDescent="0.25">
      <c r="A47" s="1" t="s">
        <v>53</v>
      </c>
      <c r="B47" s="1">
        <f>B45-B46</f>
        <v>566016</v>
      </c>
      <c r="C47" s="1">
        <f t="shared" ref="C47:Z47" si="8">C45-C46</f>
        <v>502009</v>
      </c>
      <c r="D47" s="1">
        <f t="shared" si="8"/>
        <v>395894</v>
      </c>
      <c r="E47" s="1">
        <f t="shared" si="8"/>
        <v>416303</v>
      </c>
      <c r="F47" s="1">
        <f t="shared" si="8"/>
        <v>475491</v>
      </c>
      <c r="G47" s="1">
        <f t="shared" si="8"/>
        <v>493585</v>
      </c>
      <c r="H47" s="9">
        <v>10584450</v>
      </c>
      <c r="I47" s="9">
        <v>9609696</v>
      </c>
      <c r="J47" s="9">
        <v>10010100</v>
      </c>
      <c r="K47" s="9">
        <v>21834234.999999993</v>
      </c>
      <c r="L47" s="9">
        <v>21942109.999999996</v>
      </c>
      <c r="M47" s="9">
        <v>23641304.999999996</v>
      </c>
      <c r="N47" s="1"/>
      <c r="O47" s="1">
        <f t="shared" si="8"/>
        <v>420124</v>
      </c>
      <c r="P47" s="1">
        <f t="shared" si="8"/>
        <v>302344</v>
      </c>
      <c r="Q47" s="1">
        <f t="shared" si="8"/>
        <v>425244</v>
      </c>
      <c r="R47" s="1">
        <f t="shared" si="8"/>
        <v>172.14000000000001</v>
      </c>
      <c r="S47" s="1">
        <f t="shared" si="8"/>
        <v>170.37</v>
      </c>
      <c r="T47" s="1">
        <f t="shared" si="8"/>
        <v>173.42</v>
      </c>
      <c r="U47" s="1">
        <f t="shared" si="8"/>
        <v>1799.0634778570663</v>
      </c>
      <c r="V47" s="1">
        <f t="shared" si="8"/>
        <v>1798.5940584450666</v>
      </c>
      <c r="W47" s="1">
        <f t="shared" si="8"/>
        <v>1922.6520204598662</v>
      </c>
      <c r="X47" s="1">
        <f t="shared" si="8"/>
        <v>1863.6534778570665</v>
      </c>
      <c r="Y47" s="1">
        <f t="shared" si="8"/>
        <v>1861.8540584450666</v>
      </c>
      <c r="Z47" s="1">
        <f t="shared" si="8"/>
        <v>1989.8020204598663</v>
      </c>
    </row>
    <row r="48" spans="1:26" x14ac:dyDescent="0.25">
      <c r="A48" s="1" t="s">
        <v>54</v>
      </c>
      <c r="B48" s="1">
        <f>1/(B47*6)</f>
        <v>2.9445575154530377E-7</v>
      </c>
      <c r="C48" s="1">
        <f t="shared" ref="C48:J48" si="9">1/(C47*6)</f>
        <v>3.3199935990523413E-7</v>
      </c>
      <c r="D48" s="1">
        <f t="shared" si="9"/>
        <v>4.209881096118321E-7</v>
      </c>
      <c r="E48" s="1">
        <f t="shared" si="9"/>
        <v>4.0034942497812091E-7</v>
      </c>
      <c r="F48" s="1">
        <f t="shared" si="9"/>
        <v>3.505148712944444E-7</v>
      </c>
      <c r="G48" s="1">
        <f t="shared" si="9"/>
        <v>3.3766558276014599E-7</v>
      </c>
      <c r="H48" s="10">
        <v>1.5746370068040065E-8</v>
      </c>
      <c r="I48" s="10">
        <v>1.734359408108921E-8</v>
      </c>
      <c r="J48" s="10">
        <v>1.6649850317845641E-8</v>
      </c>
      <c r="K48" s="10">
        <v>7.6332725495840237E-9</v>
      </c>
      <c r="L48" s="10">
        <v>7.5957447422634702E-9</v>
      </c>
      <c r="M48" s="10">
        <v>7.049808234641307E-9</v>
      </c>
      <c r="N48" s="1"/>
      <c r="O48" s="1">
        <f t="shared" ref="O48:Q48" si="10">1/(O47*6)</f>
        <v>3.9670827343038405E-7</v>
      </c>
      <c r="P48" s="1">
        <f t="shared" si="10"/>
        <v>5.5124846752926024E-7</v>
      </c>
      <c r="Q48" s="1">
        <f t="shared" si="10"/>
        <v>3.9193184775485762E-7</v>
      </c>
      <c r="R48" s="1"/>
      <c r="S48" s="1"/>
      <c r="T48" s="1"/>
      <c r="U48" s="1"/>
      <c r="V48" s="1"/>
      <c r="W48" s="1"/>
      <c r="X48" s="1">
        <f t="shared" ref="X48:Z48" si="11">1/(X47*6)</f>
        <v>8.9430073051085325E-5</v>
      </c>
      <c r="Y48" s="1">
        <f t="shared" si="11"/>
        <v>8.9516504212934319E-5</v>
      </c>
      <c r="Z48" s="1">
        <f t="shared" si="11"/>
        <v>8.3760426893198184E-5</v>
      </c>
    </row>
    <row r="49" spans="1:26" x14ac:dyDescent="0.25">
      <c r="A49" s="1" t="s">
        <v>55</v>
      </c>
      <c r="B49" s="1">
        <f>AVERAGE(B4:B42)</f>
        <v>124531.43589743589</v>
      </c>
      <c r="C49" s="1">
        <f>AVERAGE(C4:C42)</f>
        <v>110530.38461538461</v>
      </c>
      <c r="D49" s="1">
        <f>AVERAGE(D4:D42)</f>
        <v>114787.25641025641</v>
      </c>
      <c r="E49" s="1">
        <f>AVERAGE(E4:E42)</f>
        <v>42421.974358974359</v>
      </c>
      <c r="F49" s="1">
        <f>AVERAGE(F4:F42)</f>
        <v>44726.105263157893</v>
      </c>
      <c r="G49" s="1">
        <f>AVERAGE(G4:G42)</f>
        <v>46965.230769230766</v>
      </c>
      <c r="H49" s="9">
        <v>1374519.7046764104</v>
      </c>
      <c r="I49" s="9">
        <v>1297798.6917588473</v>
      </c>
      <c r="J49" s="9">
        <v>1351921.5671406423</v>
      </c>
      <c r="K49" s="9">
        <v>4019072.2644853983</v>
      </c>
      <c r="L49" s="9">
        <v>4070477.1673589745</v>
      </c>
      <c r="M49" s="9">
        <v>4451818.4247435899</v>
      </c>
      <c r="N49" s="1"/>
      <c r="O49" s="1">
        <f>AVERAGE(O4:O42)</f>
        <v>90161.38461538461</v>
      </c>
      <c r="P49" s="1">
        <f>AVERAGE(P4:P42)</f>
        <v>56914.48717948718</v>
      </c>
      <c r="Q49" s="1">
        <f>AVERAGE(Q4:Q42)</f>
        <v>87945.333333333328</v>
      </c>
      <c r="R49" s="1"/>
      <c r="S49" s="1"/>
      <c r="T49" s="1"/>
      <c r="U49" s="1"/>
      <c r="V49" s="1"/>
      <c r="W49" s="1"/>
      <c r="X49" s="1">
        <f>AVERAGE(X4:X42)</f>
        <v>395.90231447841495</v>
      </c>
      <c r="Y49" s="1">
        <f>AVERAGE(Y4:Y42)</f>
        <v>396.72459115839894</v>
      </c>
      <c r="Z49" s="1">
        <f>AVERAGE(Z4:Z42)</f>
        <v>435.62916414582696</v>
      </c>
    </row>
    <row r="50" spans="1:26" x14ac:dyDescent="0.25">
      <c r="A50" s="1" t="s">
        <v>56</v>
      </c>
      <c r="B50" s="1">
        <f>STDEV(B4:B42)</f>
        <v>138126.30449696831</v>
      </c>
      <c r="C50" s="1">
        <f>STDEV(C4:C42)</f>
        <v>125194.30393962467</v>
      </c>
      <c r="D50" s="1">
        <f>STDEV(D4:D42)</f>
        <v>123147.39418717075</v>
      </c>
      <c r="E50" s="1">
        <f>STDEV(E4:E42)</f>
        <v>89158.333713115819</v>
      </c>
      <c r="F50" s="1">
        <f>STDEV(F4:F42)</f>
        <v>97036.492080205921</v>
      </c>
      <c r="G50" s="1">
        <f>STDEV(G4:G42)</f>
        <v>99762.082184634492</v>
      </c>
      <c r="H50" s="9">
        <v>2028861.3258130222</v>
      </c>
      <c r="I50" s="9">
        <v>1904581.0956628961</v>
      </c>
      <c r="J50" s="9">
        <v>1993400.4889011141</v>
      </c>
      <c r="K50" s="9">
        <v>5033447.7965315599</v>
      </c>
      <c r="L50" s="9">
        <v>5318053.15526265</v>
      </c>
      <c r="M50" s="9">
        <v>5946186.2165727662</v>
      </c>
      <c r="N50" s="1"/>
      <c r="O50" s="1">
        <f>STDEV(O4:O42)</f>
        <v>113149.81795055135</v>
      </c>
      <c r="P50" s="1">
        <f>STDEV(P4:P42)</f>
        <v>77810.429931668841</v>
      </c>
      <c r="Q50" s="1">
        <f>STDEV(Q4:Q42)</f>
        <v>117842.24515122198</v>
      </c>
      <c r="R50" s="1"/>
      <c r="S50" s="1"/>
      <c r="T50" s="1"/>
      <c r="U50" s="1"/>
      <c r="V50" s="1"/>
      <c r="W50" s="1"/>
      <c r="X50" s="1">
        <f t="shared" ref="X50:Z50" si="12">STDEV(X4:X42)</f>
        <v>479.76829672352108</v>
      </c>
      <c r="Y50" s="1">
        <f t="shared" si="12"/>
        <v>496.50951042313585</v>
      </c>
      <c r="Z50" s="1">
        <f t="shared" si="12"/>
        <v>549.21350346856855</v>
      </c>
    </row>
  </sheetData>
  <mergeCells count="11">
    <mergeCell ref="B1:M1"/>
    <mergeCell ref="A1:A3"/>
    <mergeCell ref="X2:Z2"/>
    <mergeCell ref="U2:W2"/>
    <mergeCell ref="R2:T2"/>
    <mergeCell ref="O2:Q2"/>
    <mergeCell ref="O1:Z1"/>
    <mergeCell ref="B2:D2"/>
    <mergeCell ref="E2:G2"/>
    <mergeCell ref="H2:J2"/>
    <mergeCell ref="K2:M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DEA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2023-02-10T12:11:36Z</dcterms:modified>
</cp:coreProperties>
</file>